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SO 01 - Oprava TK Letohra..." sheetId="2" r:id="rId2"/>
    <sheet name="SO 02 - Oprava TK Jablonn..." sheetId="3" r:id="rId3"/>
    <sheet name="SO 03 - Oprava TK Letohra..." sheetId="4" r:id="rId4"/>
    <sheet name="Materiál objednatele - Ne..." sheetId="5" r:id="rId5"/>
  </sheets>
  <definedNames>
    <definedName name="_xlnm.Print_Area" localSheetId="0">'Rekapitulace zakázky'!$D$4:$AO$76,'Rekapitulace zakázky'!$C$82:$AQ$99</definedName>
    <definedName name="_xlnm.Print_Titles" localSheetId="0">'Rekapitulace zakázky'!$92:$92</definedName>
    <definedName name="_xlnm._FilterDatabase" localSheetId="1" hidden="1">'SO 01 - Oprava TK Letohra...'!$C$115:$K$151</definedName>
    <definedName name="_xlnm.Print_Area" localSheetId="1">'SO 01 - Oprava TK Letohra...'!$C$4:$J$76,'SO 01 - Oprava TK Letohra...'!$C$82:$J$97,'SO 01 - Oprava TK Letohra...'!$C$103:$K$151</definedName>
    <definedName name="_xlnm.Print_Titles" localSheetId="1">'SO 01 - Oprava TK Letohra...'!$115:$115</definedName>
    <definedName name="_xlnm._FilterDatabase" localSheetId="2" hidden="1">'SO 02 - Oprava TK Jablonn...'!$C$115:$K$179</definedName>
    <definedName name="_xlnm.Print_Area" localSheetId="2">'SO 02 - Oprava TK Jablonn...'!$C$4:$J$76,'SO 02 - Oprava TK Jablonn...'!$C$82:$J$97,'SO 02 - Oprava TK Jablonn...'!$C$103:$K$179</definedName>
    <definedName name="_xlnm.Print_Titles" localSheetId="2">'SO 02 - Oprava TK Jablonn...'!$115:$115</definedName>
    <definedName name="_xlnm._FilterDatabase" localSheetId="3" hidden="1">'SO 03 - Oprava TK Letohra...'!$C$115:$K$143</definedName>
    <definedName name="_xlnm.Print_Area" localSheetId="3">'SO 03 - Oprava TK Letohra...'!$C$4:$J$76,'SO 03 - Oprava TK Letohra...'!$C$82:$J$97,'SO 03 - Oprava TK Letohra...'!$C$103:$K$143</definedName>
    <definedName name="_xlnm.Print_Titles" localSheetId="3">'SO 03 - Oprava TK Letohra...'!$115:$115</definedName>
    <definedName name="_xlnm._FilterDatabase" localSheetId="4" hidden="1">'Materiál objednatele - Ne...'!$C$119:$K$139</definedName>
    <definedName name="_xlnm.Print_Area" localSheetId="4">'Materiál objednatele - Ne...'!$C$4:$J$76,'Materiál objednatele - Ne...'!$C$82:$J$101,'Materiál objednatele - Ne...'!$C$107:$K$139</definedName>
    <definedName name="_xlnm.Print_Titles" localSheetId="4">'Materiál objednatele - Ne...'!$119:$119</definedName>
  </definedNames>
  <calcPr/>
</workbook>
</file>

<file path=xl/calcChain.xml><?xml version="1.0" encoding="utf-8"?>
<calcChain xmlns="http://schemas.openxmlformats.org/spreadsheetml/2006/main">
  <c i="5" r="J122"/>
  <c r="J121"/>
  <c r="J37"/>
  <c r="J36"/>
  <c i="1" r="AY98"/>
  <c i="5" r="J35"/>
  <c i="1" r="AX98"/>
  <c i="5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100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98"/>
  <c i="5" r="BH124"/>
  <c r="F36"/>
  <c i="1" r="BC98"/>
  <c i="5" r="BG124"/>
  <c r="F35"/>
  <c i="1" r="BB98"/>
  <c i="5" r="BF124"/>
  <c r="J34"/>
  <c i="1" r="AW98"/>
  <c i="5" r="F34"/>
  <c i="1" r="BA98"/>
  <c i="5" r="T124"/>
  <c r="T123"/>
  <c r="T120"/>
  <c r="R124"/>
  <c r="R123"/>
  <c r="R120"/>
  <c r="P124"/>
  <c r="P123"/>
  <c r="P120"/>
  <c i="1" r="AU98"/>
  <c i="5" r="BK124"/>
  <c r="BK123"/>
  <c r="J123"/>
  <c r="BK120"/>
  <c r="J120"/>
  <c r="J96"/>
  <c r="J30"/>
  <c i="1" r="AG98"/>
  <c i="5" r="J124"/>
  <c r="BE124"/>
  <c r="J33"/>
  <c i="1" r="AV98"/>
  <c i="5" r="F33"/>
  <c i="1" r="AZ98"/>
  <c i="5" r="J99"/>
  <c r="J98"/>
  <c r="J97"/>
  <c r="F114"/>
  <c r="E112"/>
  <c r="F89"/>
  <c r="E87"/>
  <c r="J39"/>
  <c r="J24"/>
  <c r="E24"/>
  <c r="J117"/>
  <c r="J92"/>
  <c r="J23"/>
  <c r="J21"/>
  <c r="E21"/>
  <c r="J116"/>
  <c r="J91"/>
  <c r="J20"/>
  <c r="J18"/>
  <c r="E18"/>
  <c r="F117"/>
  <c r="F92"/>
  <c r="J17"/>
  <c r="J15"/>
  <c r="E15"/>
  <c r="F116"/>
  <c r="F91"/>
  <c r="J14"/>
  <c r="J12"/>
  <c r="J114"/>
  <c r="J89"/>
  <c r="E7"/>
  <c r="E110"/>
  <c r="E85"/>
  <c i="4" r="J37"/>
  <c r="J36"/>
  <c i="1" r="AY97"/>
  <c i="4" r="J35"/>
  <c i="1" r="AX97"/>
  <c i="4"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7"/>
  <c i="4" r="BH117"/>
  <c r="F36"/>
  <c i="1" r="BC97"/>
  <c i="4" r="BG117"/>
  <c r="F35"/>
  <c i="1" r="BB97"/>
  <c i="4" r="BF117"/>
  <c r="J34"/>
  <c i="1" r="AW97"/>
  <c i="4" r="F34"/>
  <c i="1" r="BA97"/>
  <c i="4" r="T117"/>
  <c r="T116"/>
  <c r="R117"/>
  <c r="R116"/>
  <c r="P117"/>
  <c r="P116"/>
  <c i="1" r="AU97"/>
  <c i="4" r="BK117"/>
  <c r="BK116"/>
  <c r="J116"/>
  <c r="J96"/>
  <c r="J30"/>
  <c i="1" r="AG97"/>
  <c i="4" r="J117"/>
  <c r="BE117"/>
  <c r="J33"/>
  <c i="1" r="AV97"/>
  <c i="4" r="F33"/>
  <c i="1" r="AZ97"/>
  <c i="4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3" r="J37"/>
  <c r="J36"/>
  <c i="1" r="AY96"/>
  <c i="3" r="J35"/>
  <c i="1" r="AX96"/>
  <c i="3"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6"/>
  <c i="3" r="BH117"/>
  <c r="F36"/>
  <c i="1" r="BC96"/>
  <c i="3" r="BG117"/>
  <c r="F35"/>
  <c i="1" r="BB96"/>
  <c i="3" r="BF117"/>
  <c r="J34"/>
  <c i="1" r="AW96"/>
  <c i="3" r="F34"/>
  <c i="1" r="BA96"/>
  <c i="3" r="T117"/>
  <c r="T116"/>
  <c r="R117"/>
  <c r="R116"/>
  <c r="P117"/>
  <c r="P116"/>
  <c i="1" r="AU96"/>
  <c i="3" r="BK117"/>
  <c r="BK116"/>
  <c r="J116"/>
  <c r="J96"/>
  <c r="J30"/>
  <c i="1" r="AG96"/>
  <c i="3" r="J117"/>
  <c r="BE117"/>
  <c r="J33"/>
  <c i="1" r="AV96"/>
  <c i="3" r="F33"/>
  <c i="1" r="AZ96"/>
  <c i="3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2" r="J37"/>
  <c r="J36"/>
  <c i="1" r="AY95"/>
  <c i="2" r="J35"/>
  <c i="1" r="AX95"/>
  <c i="2"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5"/>
  <c i="2" r="BH117"/>
  <c r="F36"/>
  <c i="1" r="BC95"/>
  <c i="2" r="BG117"/>
  <c r="F35"/>
  <c i="1" r="BB95"/>
  <c i="2" r="BF117"/>
  <c r="J34"/>
  <c i="1" r="AW95"/>
  <c i="2" r="F34"/>
  <c i="1" r="BA95"/>
  <c i="2" r="T117"/>
  <c r="T116"/>
  <c r="R117"/>
  <c r="R116"/>
  <c r="P117"/>
  <c r="P116"/>
  <c i="1" r="AU95"/>
  <c i="2" r="BK117"/>
  <c r="BK116"/>
  <c r="J116"/>
  <c r="J96"/>
  <c r="J30"/>
  <c i="1" r="AG95"/>
  <c i="2" r="J117"/>
  <c r="BE117"/>
  <c r="J33"/>
  <c i="1" r="AV95"/>
  <c i="2" r="F33"/>
  <c i="1" r="AZ95"/>
  <c i="2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<sst xmlns="http://schemas.openxmlformats.org/spreadsheetml/2006/main">
  <si>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</si>
  <si>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</si>
  <si>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</si>
  <si>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</si>
  <si>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</si>
  <si>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{5276662d-5ac8-4bc0-b12a-1dc594fe5d36}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</si>
  <si>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</si>
  <si>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</si>
  <si>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</si>
  <si>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</si>
  <si>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</si>
  <si>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</si>
  <si>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</si>
  <si>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</si>
  <si>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64019xxx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</si>
  <si>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</si>
  <si>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</si>
  <si>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Výměna kolejnic v úseku Letohrad - Lichkov</t>
  </si>
  <si>
    <t>KSO:</t>
  </si>
  <si>
    <t>CC-CZ:</t>
  </si>
  <si>
    <t>Místo:</t>
  </si>
  <si>
    <t xml:space="preserve"> </t>
  </si>
  <si>
    <t>Datum:</t>
  </si>
  <si>
    <t>14. 10. 2019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</si>
  <si>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</si>
  <si>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</si>
  <si>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</si>
  <si>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</si>
  <si>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</si>
  <si>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</si>
  <si>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</si>
  <si>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</si>
  <si>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</si>
  <si>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</si>
  <si>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</si>
  <si>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</si>
  <si>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</si>
  <si>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</si>
  <si>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</si>
  <si>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</si>
  <si>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</si>
  <si>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</si>
  <si>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</si>
  <si>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</si>
  <si>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</si>
  <si>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</si>
  <si>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</si>
  <si>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</si>
  <si>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</si>
  <si>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</si>
  <si>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</si>
  <si>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</si>
  <si>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</si>
  <si>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</si>
  <si>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</si>
  <si>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</si>
  <si>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</si>
  <si>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</si>
  <si>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</si>
  <si>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</si>
  <si>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</si>
  <si>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</si>
  <si>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</si>
  <si>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</si>
  <si>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</si>
  <si>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</si>
  <si>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</si>
  <si>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</si>
  <si>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</si>
  <si>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</si>
  <si>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</si>
  <si>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</si>
  <si>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</si>
  <si>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</si>
  <si>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</si>
  <si>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</si>
  <si>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</si>
  <si>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</si>
  <si>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</si>
  <si>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TK Letohrad - Jablonné n.O.</t>
  </si>
  <si>
    <t>STA</t>
  </si>
  <si>
    <t>1</t>
  </si>
  <si>
    <t>{10c8d8da-ea60-47a4-b7a5-b21e7080ff9a}</t>
  </si>
  <si>
    <t>2</t>
  </si>
  <si>
    <t>SO 02</t>
  </si>
  <si>
    <t>Oprava TK Jablonné n.O. - Lichkov</t>
  </si>
  <si>
    <t>{586aab38-6eca-4974-b605-7d3ad7f46687}</t>
  </si>
  <si>
    <t>SO 03</t>
  </si>
  <si>
    <t>Oprava TK Letohrad - Ústí n.O.</t>
  </si>
  <si>
    <t>{819c8cf7-6416-40e0-b697-01f43f05e93a}</t>
  </si>
  <si>
    <t>Materiál objednatele</t>
  </si>
  <si>
    <t>Nevyplňovat</t>
  </si>
  <si>
    <t>{9a42e542-8dca-44e2-ac91-2c606ff9a2e1}</t>
  </si>
  <si>
    <t>KRYCÍ LIST SOUPISU PRACÍ</t>
  </si>
  <si>
    <t>Objekt:</t>
  </si>
  <si>
    <t>SO 01 - Oprava TK Letohrad - Jablonné n.O.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</si>
  <si>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</si>
  <si>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</si>
  <si>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</si>
  <si>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</si>
  <si>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</si>
  <si>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</si>
  <si>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</si>
  <si>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</si>
  <si>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</si>
  <si>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</si>
  <si>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</si>
  <si>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</si>
  <si>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</si>
  <si>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</si>
  <si>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</si>
  <si>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</si>
  <si>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</si>
  <si>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</si>
  <si>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</si>
  <si>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5907050110</t>
  </si>
  <si>
    <t>Dělení kolejnic kyslíkem tv. UIC60 nebo R65</t>
  </si>
  <si>
    <t>kus</t>
  </si>
  <si>
    <t>4</t>
  </si>
  <si>
    <t>ROZPOCET</t>
  </si>
  <si>
    <t>5907030400</t>
  </si>
  <si>
    <t>Záměna kolejnic současně s výměnou kompletů a pryžové podložky tv. R65 rozdělení "u"</t>
  </si>
  <si>
    <t>m</t>
  </si>
  <si>
    <t>3</t>
  </si>
  <si>
    <t>5907025400</t>
  </si>
  <si>
    <t>Výměna kolejnicových pásů současně s výměnou kompletů a pryžové podložky tv. R65 rozdělení "u"</t>
  </si>
  <si>
    <t>6</t>
  </si>
  <si>
    <t>5907015400</t>
  </si>
  <si>
    <t>Ojedinělá výměna kolejnic současně s výměnou kompletů a pryžové podložky tv. R65 rozdělení "u"</t>
  </si>
  <si>
    <t>8</t>
  </si>
  <si>
    <t>5</t>
  </si>
  <si>
    <t>9902200100</t>
  </si>
  <si>
    <t>Doprava dodávek zhotovitele, dodávek objednatele nebo výzisku mechanizací přes 3,5 t objemnějšího kusového materiálu do 10 km</t>
  </si>
  <si>
    <t>t</t>
  </si>
  <si>
    <t>10</t>
  </si>
  <si>
    <t>5910020020</t>
  </si>
  <si>
    <t>Svařování kolejnic termitem plný předehřev standardní spára svar sériový tv. R65</t>
  </si>
  <si>
    <t>svar</t>
  </si>
  <si>
    <t>12</t>
  </si>
  <si>
    <t>7</t>
  </si>
  <si>
    <t>5910035020</t>
  </si>
  <si>
    <t>Dosažení dovolené upínací teploty v BK prodloužením kolejnicového pásu v koleji tv. R65</t>
  </si>
  <si>
    <t>14</t>
  </si>
  <si>
    <t>5910040330</t>
  </si>
  <si>
    <t>Umožnění volné dilatace kolejnice demontáž upevňovadel s osazením kluzných podložek rozdělení pražců "u"</t>
  </si>
  <si>
    <t>16</t>
  </si>
  <si>
    <t>9</t>
  </si>
  <si>
    <t>5910040430</t>
  </si>
  <si>
    <t>Umožnění volné dilatace kolejnice montáž upevňovadel s odstraněním kluzných podložek rozdělení pražců "u"</t>
  </si>
  <si>
    <t>18</t>
  </si>
  <si>
    <t>5910060010</t>
  </si>
  <si>
    <t>Ojedinělé broušení kolejnic R260 do hloubky do 2 mm</t>
  </si>
  <si>
    <t>20</t>
  </si>
  <si>
    <t>11</t>
  </si>
  <si>
    <t>5910063050</t>
  </si>
  <si>
    <t>Opravné souvislé broušení kolejnic R260 příčný a podélný profil vlnkovitost a převalek</t>
  </si>
  <si>
    <t>22</t>
  </si>
  <si>
    <t>5907055020</t>
  </si>
  <si>
    <t>Vrtání kolejnic otvor o průměru přes 10 do 23 mm</t>
  </si>
  <si>
    <t>24</t>
  </si>
  <si>
    <t>13</t>
  </si>
  <si>
    <t>7497371630</t>
  </si>
  <si>
    <t xml:space="preserve">Demontáže zařízení trakčního vedení svodu  propojení nebo ukolejnění na elektrizovaných tratích nebo v kolejových obvodech</t>
  </si>
  <si>
    <t>26</t>
  </si>
  <si>
    <t>7497351560</t>
  </si>
  <si>
    <t>Montáž přímého ukolejnění na elektrizovaných tratích nebo v kolejových obvodech</t>
  </si>
  <si>
    <t>28</t>
  </si>
  <si>
    <t>5917040040</t>
  </si>
  <si>
    <t>Kolejnicový mazník mechanický demontáž</t>
  </si>
  <si>
    <t>30</t>
  </si>
  <si>
    <t>5917040030</t>
  </si>
  <si>
    <t>Kolejnicový mazník mechanický montáž</t>
  </si>
  <si>
    <t>32</t>
  </si>
  <si>
    <t>17</t>
  </si>
  <si>
    <t>7594107070</t>
  </si>
  <si>
    <t>Demontáž lanového propojení tlumivek z betonových pražců</t>
  </si>
  <si>
    <t>34</t>
  </si>
  <si>
    <t>7594105070</t>
  </si>
  <si>
    <t>Montáž lanového propojení tlumivek na betonové pražce 1,9 nebo 2,4 m</t>
  </si>
  <si>
    <t>36</t>
  </si>
  <si>
    <t>19</t>
  </si>
  <si>
    <t>7592007120</t>
  </si>
  <si>
    <t>Demontáž informačního bodu MIB 6</t>
  </si>
  <si>
    <t>38</t>
  </si>
  <si>
    <t>7592005120</t>
  </si>
  <si>
    <t>Montáž informačního bodu MIB 6</t>
  </si>
  <si>
    <t>40</t>
  </si>
  <si>
    <t>7592007070</t>
  </si>
  <si>
    <t>Demontáž počítacího bodu počítače náprav PZN 1</t>
  </si>
  <si>
    <t>42</t>
  </si>
  <si>
    <t>7592005070</t>
  </si>
  <si>
    <t>Montáž počítacího bodu počítače náprav PZN 1</t>
  </si>
  <si>
    <t>44</t>
  </si>
  <si>
    <t>23</t>
  </si>
  <si>
    <t>9902900200</t>
  </si>
  <si>
    <t xml:space="preserve">Naložení  objemnějšího kusového materiálu, vybouraných hmot</t>
  </si>
  <si>
    <t>46</t>
  </si>
  <si>
    <t>9902200600</t>
  </si>
  <si>
    <t>Doprava dodávek zhotovitele, dodávek objednatele nebo výzisku mechanizací přes 3,5 t objemnějšího kusového materiálu do 80 km</t>
  </si>
  <si>
    <t>48</t>
  </si>
  <si>
    <t>25</t>
  </si>
  <si>
    <t>9909000400</t>
  </si>
  <si>
    <t>Poplatek za likvidaci plastových součástí</t>
  </si>
  <si>
    <t>50</t>
  </si>
  <si>
    <t>5913035210</t>
  </si>
  <si>
    <t>Demontáž celopryžové přejezdové konstrukce silně zatížené v koleji část vnější a vnitřní bez závěrných zídek</t>
  </si>
  <si>
    <t>52</t>
  </si>
  <si>
    <t>27</t>
  </si>
  <si>
    <t>5913040210</t>
  </si>
  <si>
    <t>Montáž celopryžové přejezdové konstrukce silně zatížené v koleji část vnější a vnitřní bez závěrných zídek</t>
  </si>
  <si>
    <t>54</t>
  </si>
  <si>
    <t>M</t>
  </si>
  <si>
    <t>5958125005</t>
  </si>
  <si>
    <t>Komplety s antikorozní úpravou Skl 24 (svěrka Skl24, šroub RS0, matice M22, podložka Uls6)</t>
  </si>
  <si>
    <t>56</t>
  </si>
  <si>
    <t>29</t>
  </si>
  <si>
    <t>58</t>
  </si>
  <si>
    <t>60</t>
  </si>
  <si>
    <t>31</t>
  </si>
  <si>
    <t>011002000</t>
  </si>
  <si>
    <t>Průzkumné práce pro opravy - vytyčení inženýrských sítí</t>
  </si>
  <si>
    <t>kpl.</t>
  </si>
  <si>
    <t>62</t>
  </si>
  <si>
    <t>030001000</t>
  </si>
  <si>
    <t>Zařízení a vybavení staveniště</t>
  </si>
  <si>
    <t>64</t>
  </si>
  <si>
    <t>33</t>
  </si>
  <si>
    <t>040001000</t>
  </si>
  <si>
    <t>Inženýrská činnost</t>
  </si>
  <si>
    <t>66</t>
  </si>
  <si>
    <t>072002011</t>
  </si>
  <si>
    <t>Výluka silničního provozu se zajištěním objížďky</t>
  </si>
  <si>
    <t>68</t>
  </si>
  <si>
    <t>35</t>
  </si>
  <si>
    <t>Kalkulace</t>
  </si>
  <si>
    <t>KSÚ a TP</t>
  </si>
  <si>
    <t>70</t>
  </si>
  <si>
    <t>SO 02 - Oprava TK Jablonné n.O. - Lichkov</t>
  </si>
  <si>
    <t>5909032020</t>
  </si>
  <si>
    <t>Přesná úprava GPK koleje směrové a výškové uspořádání pražce betonové</t>
  </si>
  <si>
    <t>km</t>
  </si>
  <si>
    <t>5909042010</t>
  </si>
  <si>
    <t>Přesná úprava GPK výhybky směrové a výškové uspořádání pražce dřevěné nebo ocelové</t>
  </si>
  <si>
    <t>5905105030</t>
  </si>
  <si>
    <t>Doplnění KL kamenivem souvisle strojně v koleji</t>
  </si>
  <si>
    <t>m3</t>
  </si>
  <si>
    <t>5905105040</t>
  </si>
  <si>
    <t>Doplnění KL kamenivem souvisle strojně ve výhybce</t>
  </si>
  <si>
    <t>5905110020</t>
  </si>
  <si>
    <t>Snížení KL pod patou kolejnice ve výhybce</t>
  </si>
  <si>
    <t>5955101000</t>
  </si>
  <si>
    <t>Železniční svršek-kolejové lože (KL) Kamenivo drcené štěrk frakce 31,5/63 třídy BI</t>
  </si>
  <si>
    <t>9902100400</t>
  </si>
  <si>
    <t xml:space="preserve">Doprava dodávek zhotovitele, dodávek objednatele nebo výzisku mechanizací přes 3,5 t sypanin  do 40 km</t>
  </si>
  <si>
    <t>5907030385</t>
  </si>
  <si>
    <t>Záměna kolejnic současně s výměnou kompletů a pryžové podložky tv. UIC60 rozdělení "u"</t>
  </si>
  <si>
    <t>5910020010</t>
  </si>
  <si>
    <t>Svařování kolejnic termitem plný předehřev standardní spára svar sériový tv. UIC60</t>
  </si>
  <si>
    <t>5913035010</t>
  </si>
  <si>
    <t>Demontáž celopryžové přejezdové konstrukce málo zatížené v koleji část vnější a vnitřní bez závěrných zídek</t>
  </si>
  <si>
    <t>5913040010</t>
  </si>
  <si>
    <t>Montáž celopryžové přejezdové konstrukce málo zatížené v koleji část vnější a vnitřní bez závěrných zídek</t>
  </si>
  <si>
    <t>72</t>
  </si>
  <si>
    <t>37</t>
  </si>
  <si>
    <t>Komplety s antikorozní úpravou Skl 12 (svěrka Skl12, šroub RS0, matice M22, podložka Uls6)</t>
  </si>
  <si>
    <t>74</t>
  </si>
  <si>
    <t>Kalkulace.1</t>
  </si>
  <si>
    <t>Čelisťový závěr ČZ-pro JR65 1:12-500</t>
  </si>
  <si>
    <t>76</t>
  </si>
  <si>
    <t>39</t>
  </si>
  <si>
    <t>78</t>
  </si>
  <si>
    <t>5911035020</t>
  </si>
  <si>
    <t>Výměna jazyků a opornic výhybky jednoduché s dvěma čelisťovými závěry soustavy R65</t>
  </si>
  <si>
    <t>80</t>
  </si>
  <si>
    <t>41</t>
  </si>
  <si>
    <t>5911060120</t>
  </si>
  <si>
    <t>Výměna výhybkové kolejnice ohnuté tv. R65</t>
  </si>
  <si>
    <t>82</t>
  </si>
  <si>
    <t>5911121120</t>
  </si>
  <si>
    <t>Výměna kolejnice u přídržnice typ Kn60 ohnuté soustavy R65</t>
  </si>
  <si>
    <t>84</t>
  </si>
  <si>
    <t>43</t>
  </si>
  <si>
    <t>5911113010</t>
  </si>
  <si>
    <t>Výměna srdcovky jednoduché montované z kolejnic soustavy R65</t>
  </si>
  <si>
    <t>86</t>
  </si>
  <si>
    <t>5911001020</t>
  </si>
  <si>
    <t>Čištění a mazání výhybky jednoduché s úhlem odbočení 1:12 až 1:18,5 nebo 3° až 4,5°</t>
  </si>
  <si>
    <t>88</t>
  </si>
  <si>
    <t>45</t>
  </si>
  <si>
    <t>5911527020</t>
  </si>
  <si>
    <t>Demontáž čelisťového závěru výhybky jednoduché bez žlabového pražce soustavy R65</t>
  </si>
  <si>
    <t>90</t>
  </si>
  <si>
    <t>5911529020</t>
  </si>
  <si>
    <t>Montáž čelisťového závěru výhybky jednoduché bez žlabového pražce soustavy R65</t>
  </si>
  <si>
    <t>92</t>
  </si>
  <si>
    <t>47</t>
  </si>
  <si>
    <t>7493371012</t>
  </si>
  <si>
    <t>Demontáže zařízení na elektrickém ohřevu výhybek kompletní topné soupravy na výhybku tvaru 1:12-500</t>
  </si>
  <si>
    <t>94</t>
  </si>
  <si>
    <t>7493351024</t>
  </si>
  <si>
    <t>Montáž elektrického ohřevu výhybek (EOV) kompletní topné soupravy na jednoduchou výhybku soustavy S49, R65 a UIC60 s poloměrem odbočení 500 m</t>
  </si>
  <si>
    <t>96</t>
  </si>
  <si>
    <t>49</t>
  </si>
  <si>
    <t>7594107310</t>
  </si>
  <si>
    <t>Demontáž kolejnicového lanového propojení z dřevěných pražců</t>
  </si>
  <si>
    <t>98</t>
  </si>
  <si>
    <t>7594105310</t>
  </si>
  <si>
    <t>Montáž lanového propojení kolejnicového na dřevěné pražce do 2,9 m</t>
  </si>
  <si>
    <t>100</t>
  </si>
  <si>
    <t>51</t>
  </si>
  <si>
    <t>5905035010</t>
  </si>
  <si>
    <t>Výměna KL malou těžící mechanizací mimo lavičku lože otevřené</t>
  </si>
  <si>
    <t>102</t>
  </si>
  <si>
    <t>9902100100</t>
  </si>
  <si>
    <t xml:space="preserve">Doprava dodávek zhotovitele, dodávek objednatele nebo výzisku mechanizací přes 3,5 t sypanin  do 10 km</t>
  </si>
  <si>
    <t>104</t>
  </si>
  <si>
    <t>53</t>
  </si>
  <si>
    <t>106</t>
  </si>
  <si>
    <t>9903200100</t>
  </si>
  <si>
    <t>Přeprava mechanizace na místo prováděných prací o hmotnosti přes 12 t přes 50 do 100 km</t>
  </si>
  <si>
    <t>108</t>
  </si>
  <si>
    <t>55</t>
  </si>
  <si>
    <t>9903200200</t>
  </si>
  <si>
    <t>Přeprava mechanizace na místo prováděných prací o hmotnosti přes 12 t do 200 km</t>
  </si>
  <si>
    <t>110</t>
  </si>
  <si>
    <t>112</t>
  </si>
  <si>
    <t>57</t>
  </si>
  <si>
    <t>114</t>
  </si>
  <si>
    <t>012002000</t>
  </si>
  <si>
    <t>Geodetické práce</t>
  </si>
  <si>
    <t>116</t>
  </si>
  <si>
    <t>59</t>
  </si>
  <si>
    <t>118</t>
  </si>
  <si>
    <t>120</t>
  </si>
  <si>
    <t>61</t>
  </si>
  <si>
    <t>122</t>
  </si>
  <si>
    <t>124</t>
  </si>
  <si>
    <t>63</t>
  </si>
  <si>
    <t>029101001</t>
  </si>
  <si>
    <t>Ostatní náklady Náklady na informační cedule, desky, publikační náklady, aj.</t>
  </si>
  <si>
    <t>-1233229817</t>
  </si>
  <si>
    <t>SO 03 - Oprava TK Letohrad - Ústí n.O.</t>
  </si>
  <si>
    <t>7592007162</t>
  </si>
  <si>
    <t>Demontáž balízy upevněné pomocí systému Vortok</t>
  </si>
  <si>
    <t>7592005162</t>
  </si>
  <si>
    <t>Montáž balízy do kolejiště pomocí systému Vortok</t>
  </si>
  <si>
    <t>Materiál objednatele - Nevyplňovat</t>
  </si>
  <si>
    <t>HSV - Práce a dodávky HSV</t>
  </si>
  <si>
    <t>5 - Komunikace</t>
  </si>
  <si>
    <t>D1 - SO 01</t>
  </si>
  <si>
    <t>D2 - SO 02</t>
  </si>
  <si>
    <t>HSV</t>
  </si>
  <si>
    <t>Práce a dodávky HSV</t>
  </si>
  <si>
    <t>Komunikace</t>
  </si>
  <si>
    <t>D1</t>
  </si>
  <si>
    <t>5957104045</t>
  </si>
  <si>
    <t>Kolejnicové pásy třídy R260 tv. R65 délky 75 metrů</t>
  </si>
  <si>
    <t>5958128005</t>
  </si>
  <si>
    <t>Komplety Skl 24 (šroub RS 0, matice M 22, podložka Uls 6)</t>
  </si>
  <si>
    <t>5958158020</t>
  </si>
  <si>
    <t>Podložka pryžová pod patu kolejnice R65 183/151/6</t>
  </si>
  <si>
    <t>D2</t>
  </si>
  <si>
    <t>5958128000</t>
  </si>
  <si>
    <t xml:space="preserve">Komplety Skl 14  (svěrka Skl 14, vrtule R1,podložka Uls7)</t>
  </si>
  <si>
    <t>5958158030</t>
  </si>
  <si>
    <t>Podložka pryžová pod patu kolejnice WU 7 174x152x7 (Vossloh)</t>
  </si>
  <si>
    <t>5958155000</t>
  </si>
  <si>
    <t>Úhlové vodicí vložky Wfp 14K 600 základní 12</t>
  </si>
  <si>
    <t>5961132070</t>
  </si>
  <si>
    <t>Jazyk JR65 1:12-500 pravý ohnutý 14635 mm</t>
  </si>
  <si>
    <t>5961132075</t>
  </si>
  <si>
    <t>Jazyk JR65 1:12-500 levý ohnutý 14635 mm</t>
  </si>
  <si>
    <t>5961133070</t>
  </si>
  <si>
    <t>Opornice výhybky jednoduché JR65 1:12-500 pravá ohnutá 16571 mm</t>
  </si>
  <si>
    <t>5961134035</t>
  </si>
  <si>
    <t>Srdcovka jednoduchá JR65 1:12-500 levá</t>
  </si>
  <si>
    <t>5957110020</t>
  </si>
  <si>
    <t>Kolejnice tv. R 65, třídy R260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</si>
</sst>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64019xxx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Výměna kolejnic v úseku Letohrad - Lichkov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14. 10. 2019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ROUND(SUM(AG95:AG98),2)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ROUND(SUM(AS95:AS98),2)</f>
        <v>0</v>
      </c>
      <c r="AT94" s="110">
        <f>ROUND(SUM(AV94:AW94),2)</f>
        <v>0</v>
      </c>
      <c r="AU94" s="111">
        <f>ROUND(SUM(AU95:AU98),5)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ROUND(SUM(AZ95:AZ98),2)</f>
        <v>0</v>
      </c>
      <c r="BA94" s="110">
        <f>ROUND(SUM(BA95:BA98),2)</f>
        <v>0</v>
      </c>
      <c r="BB94" s="110">
        <f>ROUND(SUM(BB95:BB98),2)</f>
        <v>0</v>
      </c>
      <c r="BC94" s="110">
        <f>ROUND(SUM(BC95:BC98),2)</f>
        <v>0</v>
      </c>
      <c r="BD94" s="112">
        <f>ROUND(SUM(BD95:BD98),2)</f>
        <v>0</v>
      </c>
      <c r="BE94" s="6"/>
      <c r="BS94" s="113" t="s">
        <v>72</v>
      </c>
      <c r="BT94" s="113" t="s">
        <v>73</v>
      </c>
      <c r="BU94" s="114" t="s">
        <v>74</v>
      </c>
      <c r="BV94" s="113" t="s">
        <v>75</v>
      </c>
      <c r="BW94" s="113" t="s">
        <v>5</v>
      </c>
      <c r="BX94" s="113" t="s">
        <v>76</v>
      </c>
      <c r="CL94" s="113" t="s">
        <v>1</v>
      </c>
    </row>
    <row r="95" s="7" customFormat="1" ht="16.5" customHeight="1">
      <c r="A95" s="115" t="s">
        <v>77</v>
      </c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'SO 01 - Oprava TK Letohra...'!J30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'SO 01 - Oprava TK Letohra...'!P116</f>
        <v>0</v>
      </c>
      <c r="AV95" s="124">
        <f>'SO 01 - Oprava TK Letohra...'!J33</f>
        <v>0</v>
      </c>
      <c r="AW95" s="124">
        <f>'SO 01 - Oprava TK Letohra...'!J34</f>
        <v>0</v>
      </c>
      <c r="AX95" s="124">
        <f>'SO 01 - Oprava TK Letohra...'!J35</f>
        <v>0</v>
      </c>
      <c r="AY95" s="124">
        <f>'SO 01 - Oprava TK Letohra...'!J36</f>
        <v>0</v>
      </c>
      <c r="AZ95" s="124">
        <f>'SO 01 - Oprava TK Letohra...'!F33</f>
        <v>0</v>
      </c>
      <c r="BA95" s="124">
        <f>'SO 01 - Oprava TK Letohra...'!F34</f>
        <v>0</v>
      </c>
      <c r="BB95" s="124">
        <f>'SO 01 - Oprava TK Letohra...'!F35</f>
        <v>0</v>
      </c>
      <c r="BC95" s="124">
        <f>'SO 01 - Oprava TK Letohra...'!F36</f>
        <v>0</v>
      </c>
      <c r="BD95" s="126">
        <f>'SO 01 - Oprava TK Letohra...'!F37</f>
        <v>0</v>
      </c>
      <c r="BE95" s="7"/>
      <c r="BT95" s="127" t="s">
        <v>81</v>
      </c>
      <c r="BV95" s="127" t="s">
        <v>75</v>
      </c>
      <c r="BW95" s="127" t="s">
        <v>82</v>
      </c>
      <c r="BX95" s="127" t="s">
        <v>5</v>
      </c>
      <c r="CL95" s="127" t="s">
        <v>1</v>
      </c>
      <c r="CM95" s="127" t="s">
        <v>83</v>
      </c>
    </row>
    <row r="96" s="7" customFormat="1" ht="16.5" customHeight="1">
      <c r="A96" s="115" t="s">
        <v>77</v>
      </c>
      <c r="B96" s="116"/>
      <c r="C96" s="117"/>
      <c r="D96" s="118" t="s">
        <v>84</v>
      </c>
      <c r="E96" s="118"/>
      <c r="F96" s="118"/>
      <c r="G96" s="118"/>
      <c r="H96" s="118"/>
      <c r="I96" s="119"/>
      <c r="J96" s="118" t="s">
        <v>85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'SO 02 - Oprava TK Jablonn...'!J30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80</v>
      </c>
      <c r="AR96" s="122"/>
      <c r="AS96" s="123">
        <v>0</v>
      </c>
      <c r="AT96" s="124">
        <f>ROUND(SUM(AV96:AW96),2)</f>
        <v>0</v>
      </c>
      <c r="AU96" s="125">
        <f>'SO 02 - Oprava TK Jablonn...'!P116</f>
        <v>0</v>
      </c>
      <c r="AV96" s="124">
        <f>'SO 02 - Oprava TK Jablonn...'!J33</f>
        <v>0</v>
      </c>
      <c r="AW96" s="124">
        <f>'SO 02 - Oprava TK Jablonn...'!J34</f>
        <v>0</v>
      </c>
      <c r="AX96" s="124">
        <f>'SO 02 - Oprava TK Jablonn...'!J35</f>
        <v>0</v>
      </c>
      <c r="AY96" s="124">
        <f>'SO 02 - Oprava TK Jablonn...'!J36</f>
        <v>0</v>
      </c>
      <c r="AZ96" s="124">
        <f>'SO 02 - Oprava TK Jablonn...'!F33</f>
        <v>0</v>
      </c>
      <c r="BA96" s="124">
        <f>'SO 02 - Oprava TK Jablonn...'!F34</f>
        <v>0</v>
      </c>
      <c r="BB96" s="124">
        <f>'SO 02 - Oprava TK Jablonn...'!F35</f>
        <v>0</v>
      </c>
      <c r="BC96" s="124">
        <f>'SO 02 - Oprava TK Jablonn...'!F36</f>
        <v>0</v>
      </c>
      <c r="BD96" s="126">
        <f>'SO 02 - Oprava TK Jablonn...'!F37</f>
        <v>0</v>
      </c>
      <c r="BE96" s="7"/>
      <c r="BT96" s="127" t="s">
        <v>81</v>
      </c>
      <c r="BV96" s="127" t="s">
        <v>75</v>
      </c>
      <c r="BW96" s="127" t="s">
        <v>86</v>
      </c>
      <c r="BX96" s="127" t="s">
        <v>5</v>
      </c>
      <c r="CL96" s="127" t="s">
        <v>1</v>
      </c>
      <c r="CM96" s="127" t="s">
        <v>83</v>
      </c>
    </row>
    <row r="97" s="7" customFormat="1" ht="16.5" customHeight="1">
      <c r="A97" s="115" t="s">
        <v>77</v>
      </c>
      <c r="B97" s="116"/>
      <c r="C97" s="117"/>
      <c r="D97" s="118" t="s">
        <v>87</v>
      </c>
      <c r="E97" s="118"/>
      <c r="F97" s="118"/>
      <c r="G97" s="118"/>
      <c r="H97" s="118"/>
      <c r="I97" s="119"/>
      <c r="J97" s="118" t="s">
        <v>88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'SO 03 - Oprava TK Letohra...'!J30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80</v>
      </c>
      <c r="AR97" s="122"/>
      <c r="AS97" s="123">
        <v>0</v>
      </c>
      <c r="AT97" s="124">
        <f>ROUND(SUM(AV97:AW97),2)</f>
        <v>0</v>
      </c>
      <c r="AU97" s="125">
        <f>'SO 03 - Oprava TK Letohra...'!P116</f>
        <v>0</v>
      </c>
      <c r="AV97" s="124">
        <f>'SO 03 - Oprava TK Letohra...'!J33</f>
        <v>0</v>
      </c>
      <c r="AW97" s="124">
        <f>'SO 03 - Oprava TK Letohra...'!J34</f>
        <v>0</v>
      </c>
      <c r="AX97" s="124">
        <f>'SO 03 - Oprava TK Letohra...'!J35</f>
        <v>0</v>
      </c>
      <c r="AY97" s="124">
        <f>'SO 03 - Oprava TK Letohra...'!J36</f>
        <v>0</v>
      </c>
      <c r="AZ97" s="124">
        <f>'SO 03 - Oprava TK Letohra...'!F33</f>
        <v>0</v>
      </c>
      <c r="BA97" s="124">
        <f>'SO 03 - Oprava TK Letohra...'!F34</f>
        <v>0</v>
      </c>
      <c r="BB97" s="124">
        <f>'SO 03 - Oprava TK Letohra...'!F35</f>
        <v>0</v>
      </c>
      <c r="BC97" s="124">
        <f>'SO 03 - Oprava TK Letohra...'!F36</f>
        <v>0</v>
      </c>
      <c r="BD97" s="126">
        <f>'SO 03 - Oprava TK Letohra...'!F37</f>
        <v>0</v>
      </c>
      <c r="BE97" s="7"/>
      <c r="BT97" s="127" t="s">
        <v>81</v>
      </c>
      <c r="BV97" s="127" t="s">
        <v>75</v>
      </c>
      <c r="BW97" s="127" t="s">
        <v>89</v>
      </c>
      <c r="BX97" s="127" t="s">
        <v>5</v>
      </c>
      <c r="CL97" s="127" t="s">
        <v>1</v>
      </c>
      <c r="CM97" s="127" t="s">
        <v>83</v>
      </c>
    </row>
    <row r="98" s="7" customFormat="1" ht="40.5" customHeight="1">
      <c r="A98" s="115" t="s">
        <v>77</v>
      </c>
      <c r="B98" s="116"/>
      <c r="C98" s="117"/>
      <c r="D98" s="118" t="s">
        <v>90</v>
      </c>
      <c r="E98" s="118"/>
      <c r="F98" s="118"/>
      <c r="G98" s="118"/>
      <c r="H98" s="118"/>
      <c r="I98" s="119"/>
      <c r="J98" s="118" t="s">
        <v>91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'Materiál objednatele - Ne...'!J30</f>
        <v>0</v>
      </c>
      <c r="AH98" s="119"/>
      <c r="AI98" s="119"/>
      <c r="AJ98" s="119"/>
      <c r="AK98" s="119"/>
      <c r="AL98" s="119"/>
      <c r="AM98" s="119"/>
      <c r="AN98" s="120">
        <f>SUM(AG98,AT98)</f>
        <v>0</v>
      </c>
      <c r="AO98" s="119"/>
      <c r="AP98" s="119"/>
      <c r="AQ98" s="121" t="s">
        <v>80</v>
      </c>
      <c r="AR98" s="122"/>
      <c r="AS98" s="128">
        <v>0</v>
      </c>
      <c r="AT98" s="129">
        <f>ROUND(SUM(AV98:AW98),2)</f>
        <v>0</v>
      </c>
      <c r="AU98" s="130">
        <f>'Materiál objednatele - Ne...'!P120</f>
        <v>0</v>
      </c>
      <c r="AV98" s="129">
        <f>'Materiál objednatele - Ne...'!J33</f>
        <v>0</v>
      </c>
      <c r="AW98" s="129">
        <f>'Materiál objednatele - Ne...'!J34</f>
        <v>0</v>
      </c>
      <c r="AX98" s="129">
        <f>'Materiál objednatele - Ne...'!J35</f>
        <v>0</v>
      </c>
      <c r="AY98" s="129">
        <f>'Materiál objednatele - Ne...'!J36</f>
        <v>0</v>
      </c>
      <c r="AZ98" s="129">
        <f>'Materiál objednatele - Ne...'!F33</f>
        <v>0</v>
      </c>
      <c r="BA98" s="129">
        <f>'Materiál objednatele - Ne...'!F34</f>
        <v>0</v>
      </c>
      <c r="BB98" s="129">
        <f>'Materiál objednatele - Ne...'!F35</f>
        <v>0</v>
      </c>
      <c r="BC98" s="129">
        <f>'Materiál objednatele - Ne...'!F36</f>
        <v>0</v>
      </c>
      <c r="BD98" s="131">
        <f>'Materiál objednatele - Ne...'!F37</f>
        <v>0</v>
      </c>
      <c r="BE98" s="7"/>
      <c r="BT98" s="127" t="s">
        <v>81</v>
      </c>
      <c r="BV98" s="127" t="s">
        <v>75</v>
      </c>
      <c r="BW98" s="127" t="s">
        <v>92</v>
      </c>
      <c r="BX98" s="127" t="s">
        <v>5</v>
      </c>
      <c r="CL98" s="127" t="s">
        <v>1</v>
      </c>
      <c r="CM98" s="127" t="s">
        <v>83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neY1uVCZ3eOpbfKKI7AGxThx42dBwad32s8RA8qhStewBGev9rKei2zpQOEFcuMkZbA2vjG/lneMul8RH3Ee7g==" hashValue="7rrYw62iOZg0+bfstO8iBULJKYuoXi3XThiKS/oPr8L2yDxnhlWZP/njOMFs0Fmbs7lEE3ZdQVO7LWZ3Xze2lA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SO 01 - Oprava TK Letohra...'!C2" display="/"/>
    <hyperlink ref="A96" location="'SO 02 - Oprava TK Jablonn...'!C2" display="/"/>
    <hyperlink ref="A97" location="'SO 03 - Oprava TK Letohra...'!C2" display="/"/>
    <hyperlink ref="A98" location="'Materiál objednatele - N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16"/>
      <c r="AT3" s="13" t="s">
        <v>83</v>
      </c>
    </row>
    <row r="4" s="1" customFormat="1" ht="24.96" customHeight="1">
      <c r="B4" s="16"/>
      <c r="D4" s="136" t="s">
        <v>93</v>
      </c>
      <c r="I4" s="132"/>
      <c r="L4" s="16"/>
      <c r="M4" s="137" t="s">
        <v>10</v>
      </c>
      <c r="AT4" s="13" t="s">
        <v>4</v>
      </c>
    </row>
    <row r="5" s="1" customFormat="1" ht="6.96" customHeight="1">
      <c r="B5" s="16"/>
      <c r="I5" s="132"/>
      <c r="L5" s="16"/>
    </row>
    <row r="6" s="1" customFormat="1" ht="12" customHeight="1">
      <c r="B6" s="16"/>
      <c r="D6" s="138" t="s">
        <v>16</v>
      </c>
      <c r="I6" s="132"/>
      <c r="L6" s="16"/>
    </row>
    <row r="7" s="1" customFormat="1" ht="16.5" customHeight="1">
      <c r="B7" s="16"/>
      <c r="E7" s="139" t="str">
        <f>'Rekapitulace zakázky'!K6</f>
        <v>Výměna kolejnic v úseku Letohrad - Lichkov</v>
      </c>
      <c r="F7" s="138"/>
      <c r="G7" s="138"/>
      <c r="H7" s="138"/>
      <c r="I7" s="132"/>
      <c r="L7" s="16"/>
    </row>
    <row r="8" s="2" customFormat="1" ht="12" customHeight="1">
      <c r="A8" s="34"/>
      <c r="B8" s="40"/>
      <c r="C8" s="34"/>
      <c r="D8" s="138" t="s">
        <v>94</v>
      </c>
      <c r="E8" s="34"/>
      <c r="F8" s="34"/>
      <c r="G8" s="34"/>
      <c r="H8" s="34"/>
      <c r="I8" s="140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95</v>
      </c>
      <c r="F9" s="34"/>
      <c r="G9" s="34"/>
      <c r="H9" s="34"/>
      <c r="I9" s="14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14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18</v>
      </c>
      <c r="E11" s="34"/>
      <c r="F11" s="142" t="s">
        <v>1</v>
      </c>
      <c r="G11" s="34"/>
      <c r="H11" s="34"/>
      <c r="I11" s="143" t="s">
        <v>19</v>
      </c>
      <c r="J11" s="142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20</v>
      </c>
      <c r="E12" s="34"/>
      <c r="F12" s="142" t="s">
        <v>21</v>
      </c>
      <c r="G12" s="34"/>
      <c r="H12" s="34"/>
      <c r="I12" s="143" t="s">
        <v>22</v>
      </c>
      <c r="J12" s="144" t="str">
        <f>'Rekapitulace zakázky'!AN8</f>
        <v>14. 10. 2019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140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24</v>
      </c>
      <c r="E14" s="34"/>
      <c r="F14" s="34"/>
      <c r="G14" s="34"/>
      <c r="H14" s="34"/>
      <c r="I14" s="143" t="s">
        <v>25</v>
      </c>
      <c r="J14" s="142" t="str">
        <f>IF('Rekapitulace zakázky'!AN10="","",'Rekapitulace zakázky'!AN10)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42" t="str">
        <f>IF('Rekapitulace zakázky'!E11="","",'Rekapitulace zakázky'!E11)</f>
        <v xml:space="preserve"> </v>
      </c>
      <c r="F15" s="34"/>
      <c r="G15" s="34"/>
      <c r="H15" s="34"/>
      <c r="I15" s="143" t="s">
        <v>26</v>
      </c>
      <c r="J15" s="142" t="str">
        <f>IF('Rekapitulace zakázky'!AN11="","",'Rekapitulace zakázky'!AN11)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140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43" t="s">
        <v>25</v>
      </c>
      <c r="J17" s="29" t="str">
        <f>'Rekapitulace zakázky'!AN13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zakázky'!E14</f>
        <v>Vyplň údaj</v>
      </c>
      <c r="F18" s="142"/>
      <c r="G18" s="142"/>
      <c r="H18" s="142"/>
      <c r="I18" s="143" t="s">
        <v>26</v>
      </c>
      <c r="J18" s="29" t="str">
        <f>'Rekapitulace zakázky'!AN14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140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29</v>
      </c>
      <c r="E20" s="34"/>
      <c r="F20" s="34"/>
      <c r="G20" s="34"/>
      <c r="H20" s="34"/>
      <c r="I20" s="143" t="s">
        <v>25</v>
      </c>
      <c r="J20" s="142" t="str">
        <f>IF('Rekapitulace zakázky'!AN16="","",'Rekapitulace zakázky'!AN16)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42" t="str">
        <f>IF('Rekapitulace zakázky'!E17="","",'Rekapitulace zakázky'!E17)</f>
        <v xml:space="preserve"> </v>
      </c>
      <c r="F21" s="34"/>
      <c r="G21" s="34"/>
      <c r="H21" s="34"/>
      <c r="I21" s="143" t="s">
        <v>26</v>
      </c>
      <c r="J21" s="142" t="str">
        <f>IF('Rekapitulace zakázky'!AN17="","",'Rekapitulace zakázky'!AN17)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140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31</v>
      </c>
      <c r="E23" s="34"/>
      <c r="F23" s="34"/>
      <c r="G23" s="34"/>
      <c r="H23" s="34"/>
      <c r="I23" s="143" t="s">
        <v>25</v>
      </c>
      <c r="J23" s="142" t="str">
        <f>IF('Rekapitulace zakázky'!AN19="","",'Rekapitulace zakázky'!AN19)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42" t="str">
        <f>IF('Rekapitulace zakázky'!E20="","",'Rekapitulace zakázky'!E20)</f>
        <v xml:space="preserve"> </v>
      </c>
      <c r="F24" s="34"/>
      <c r="G24" s="34"/>
      <c r="H24" s="34"/>
      <c r="I24" s="143" t="s">
        <v>26</v>
      </c>
      <c r="J24" s="142" t="str">
        <f>IF('Rekapitulace zakázky'!AN20="","",'Rekapitulace zakázky'!AN20)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140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32</v>
      </c>
      <c r="E26" s="34"/>
      <c r="F26" s="34"/>
      <c r="G26" s="34"/>
      <c r="H26" s="34"/>
      <c r="I26" s="140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14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50"/>
      <c r="E29" s="150"/>
      <c r="F29" s="150"/>
      <c r="G29" s="150"/>
      <c r="H29" s="150"/>
      <c r="I29" s="151"/>
      <c r="J29" s="150"/>
      <c r="K29" s="150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52" t="s">
        <v>33</v>
      </c>
      <c r="E30" s="34"/>
      <c r="F30" s="34"/>
      <c r="G30" s="34"/>
      <c r="H30" s="34"/>
      <c r="I30" s="140"/>
      <c r="J30" s="153">
        <f>ROUND(J116,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0"/>
      <c r="E31" s="150"/>
      <c r="F31" s="150"/>
      <c r="G31" s="150"/>
      <c r="H31" s="150"/>
      <c r="I31" s="151"/>
      <c r="J31" s="150"/>
      <c r="K31" s="150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4" t="s">
        <v>35</v>
      </c>
      <c r="G32" s="34"/>
      <c r="H32" s="34"/>
      <c r="I32" s="155" t="s">
        <v>34</v>
      </c>
      <c r="J32" s="154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6" t="s">
        <v>37</v>
      </c>
      <c r="E33" s="138" t="s">
        <v>38</v>
      </c>
      <c r="F33" s="157">
        <f>ROUND((SUM(BE116:BE151)),  2)</f>
        <v>0</v>
      </c>
      <c r="G33" s="34"/>
      <c r="H33" s="34"/>
      <c r="I33" s="158">
        <v>0.20999999999999999</v>
      </c>
      <c r="J33" s="157">
        <f>ROUND(((SUM(BE116:BE151))*I33),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39</v>
      </c>
      <c r="F34" s="157">
        <f>ROUND((SUM(BF116:BF151)),  2)</f>
        <v>0</v>
      </c>
      <c r="G34" s="34"/>
      <c r="H34" s="34"/>
      <c r="I34" s="158">
        <v>0.14999999999999999</v>
      </c>
      <c r="J34" s="157">
        <f>ROUND(((SUM(BF116:BF151))*I34),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40</v>
      </c>
      <c r="F35" s="157">
        <f>ROUND((SUM(BG116:BG151)),  2)</f>
        <v>0</v>
      </c>
      <c r="G35" s="34"/>
      <c r="H35" s="34"/>
      <c r="I35" s="158">
        <v>0.20999999999999999</v>
      </c>
      <c r="J35" s="157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41</v>
      </c>
      <c r="F36" s="157">
        <f>ROUND((SUM(BH116:BH151)),  2)</f>
        <v>0</v>
      </c>
      <c r="G36" s="34"/>
      <c r="H36" s="34"/>
      <c r="I36" s="158">
        <v>0.14999999999999999</v>
      </c>
      <c r="J36" s="157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42</v>
      </c>
      <c r="F37" s="157">
        <f>ROUND((SUM(BI116:BI151)),  2)</f>
        <v>0</v>
      </c>
      <c r="G37" s="34"/>
      <c r="H37" s="34"/>
      <c r="I37" s="158">
        <v>0</v>
      </c>
      <c r="J37" s="157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140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9"/>
      <c r="D39" s="160" t="s">
        <v>43</v>
      </c>
      <c r="E39" s="161"/>
      <c r="F39" s="161"/>
      <c r="G39" s="162" t="s">
        <v>44</v>
      </c>
      <c r="H39" s="163" t="s">
        <v>45</v>
      </c>
      <c r="I39" s="164"/>
      <c r="J39" s="165">
        <f>SUM(J30:J37)</f>
        <v>0</v>
      </c>
      <c r="K39" s="166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14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I41" s="132"/>
      <c r="L41" s="16"/>
    </row>
    <row r="42" s="1" customFormat="1" ht="14.4" customHeight="1">
      <c r="B42" s="16"/>
      <c r="I42" s="132"/>
      <c r="L42" s="16"/>
    </row>
    <row r="43" s="1" customFormat="1" ht="14.4" customHeight="1">
      <c r="B43" s="16"/>
      <c r="I43" s="132"/>
      <c r="L43" s="16"/>
    </row>
    <row r="44" s="1" customFormat="1" ht="14.4" customHeight="1">
      <c r="B44" s="16"/>
      <c r="I44" s="132"/>
      <c r="L44" s="16"/>
    </row>
    <row r="45" s="1" customFormat="1" ht="14.4" customHeight="1">
      <c r="B45" s="16"/>
      <c r="I45" s="132"/>
      <c r="L45" s="16"/>
    </row>
    <row r="46" s="1" customFormat="1" ht="14.4" customHeight="1">
      <c r="B46" s="16"/>
      <c r="I46" s="132"/>
      <c r="L46" s="16"/>
    </row>
    <row r="47" s="1" customFormat="1" ht="14.4" customHeight="1">
      <c r="B47" s="16"/>
      <c r="I47" s="132"/>
      <c r="L47" s="16"/>
    </row>
    <row r="48" s="1" customFormat="1" ht="14.4" customHeight="1">
      <c r="B48" s="16"/>
      <c r="I48" s="132"/>
      <c r="L48" s="16"/>
    </row>
    <row r="49" s="1" customFormat="1" ht="14.4" customHeight="1">
      <c r="B49" s="16"/>
      <c r="I49" s="132"/>
      <c r="L49" s="16"/>
    </row>
    <row r="50" s="2" customFormat="1" ht="14.4" customHeight="1">
      <c r="B50" s="59"/>
      <c r="D50" s="167" t="s">
        <v>46</v>
      </c>
      <c r="E50" s="168"/>
      <c r="F50" s="168"/>
      <c r="G50" s="167" t="s">
        <v>47</v>
      </c>
      <c r="H50" s="168"/>
      <c r="I50" s="169"/>
      <c r="J50" s="168"/>
      <c r="K50" s="168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48</v>
      </c>
      <c r="E61" s="171"/>
      <c r="F61" s="172" t="s">
        <v>49</v>
      </c>
      <c r="G61" s="170" t="s">
        <v>48</v>
      </c>
      <c r="H61" s="171"/>
      <c r="I61" s="173"/>
      <c r="J61" s="174" t="s">
        <v>49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7" t="s">
        <v>50</v>
      </c>
      <c r="E65" s="175"/>
      <c r="F65" s="175"/>
      <c r="G65" s="167" t="s">
        <v>51</v>
      </c>
      <c r="H65" s="175"/>
      <c r="I65" s="176"/>
      <c r="J65" s="175"/>
      <c r="K65" s="17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48</v>
      </c>
      <c r="E76" s="171"/>
      <c r="F76" s="172" t="s">
        <v>49</v>
      </c>
      <c r="G76" s="170" t="s">
        <v>48</v>
      </c>
      <c r="H76" s="171"/>
      <c r="I76" s="173"/>
      <c r="J76" s="174" t="s">
        <v>49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96</v>
      </c>
      <c r="D82" s="36"/>
      <c r="E82" s="36"/>
      <c r="F82" s="36"/>
      <c r="G82" s="36"/>
      <c r="H82" s="36"/>
      <c r="I82" s="14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4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4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83" t="str">
        <f>E7</f>
        <v>Výměna kolejnic v úseku Letohrad - Lichkov</v>
      </c>
      <c r="F85" s="28"/>
      <c r="G85" s="28"/>
      <c r="H85" s="28"/>
      <c r="I85" s="14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94</v>
      </c>
      <c r="D86" s="36"/>
      <c r="E86" s="36"/>
      <c r="F86" s="36"/>
      <c r="G86" s="36"/>
      <c r="H86" s="36"/>
      <c r="I86" s="140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 01 - Oprava TK Letohrad - Jablonné n.O.</v>
      </c>
      <c r="F87" s="36"/>
      <c r="G87" s="36"/>
      <c r="H87" s="36"/>
      <c r="I87" s="14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14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143" t="s">
        <v>22</v>
      </c>
      <c r="J89" s="75" t="str">
        <f>IF(J12="","",J12)</f>
        <v>14. 10. 2019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4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143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143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140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84" t="s">
        <v>97</v>
      </c>
      <c r="D94" s="185"/>
      <c r="E94" s="185"/>
      <c r="F94" s="185"/>
      <c r="G94" s="185"/>
      <c r="H94" s="185"/>
      <c r="I94" s="186"/>
      <c r="J94" s="187" t="s">
        <v>98</v>
      </c>
      <c r="K94" s="185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4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88" t="s">
        <v>99</v>
      </c>
      <c r="D96" s="36"/>
      <c r="E96" s="36"/>
      <c r="F96" s="36"/>
      <c r="G96" s="36"/>
      <c r="H96" s="36"/>
      <c r="I96" s="140"/>
      <c r="J96" s="106">
        <f>J116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100</v>
      </c>
    </row>
    <row r="97" s="2" customFormat="1" ht="21.84" customHeight="1">
      <c r="A97" s="34"/>
      <c r="B97" s="35"/>
      <c r="C97" s="36"/>
      <c r="D97" s="36"/>
      <c r="E97" s="36"/>
      <c r="F97" s="36"/>
      <c r="G97" s="36"/>
      <c r="H97" s="36"/>
      <c r="I97" s="14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62"/>
      <c r="C98" s="63"/>
      <c r="D98" s="63"/>
      <c r="E98" s="63"/>
      <c r="F98" s="63"/>
      <c r="G98" s="63"/>
      <c r="H98" s="63"/>
      <c r="I98" s="179"/>
      <c r="J98" s="63"/>
      <c r="K98" s="63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="2" customFormat="1" ht="6.96" customHeight="1">
      <c r="A102" s="34"/>
      <c r="B102" s="64"/>
      <c r="C102" s="65"/>
      <c r="D102" s="65"/>
      <c r="E102" s="65"/>
      <c r="F102" s="65"/>
      <c r="G102" s="65"/>
      <c r="H102" s="65"/>
      <c r="I102" s="182"/>
      <c r="J102" s="65"/>
      <c r="K102" s="65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24.96" customHeight="1">
      <c r="A103" s="34"/>
      <c r="B103" s="35"/>
      <c r="C103" s="19" t="s">
        <v>101</v>
      </c>
      <c r="D103" s="36"/>
      <c r="E103" s="36"/>
      <c r="F103" s="36"/>
      <c r="G103" s="36"/>
      <c r="H103" s="36"/>
      <c r="I103" s="140"/>
      <c r="J103" s="36"/>
      <c r="K103" s="36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35"/>
      <c r="C104" s="36"/>
      <c r="D104" s="36"/>
      <c r="E104" s="36"/>
      <c r="F104" s="36"/>
      <c r="G104" s="36"/>
      <c r="H104" s="36"/>
      <c r="I104" s="140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2" customHeight="1">
      <c r="A105" s="34"/>
      <c r="B105" s="35"/>
      <c r="C105" s="28" t="s">
        <v>16</v>
      </c>
      <c r="D105" s="36"/>
      <c r="E105" s="36"/>
      <c r="F105" s="36"/>
      <c r="G105" s="36"/>
      <c r="H105" s="36"/>
      <c r="I105" s="14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6.5" customHeight="1">
      <c r="A106" s="34"/>
      <c r="B106" s="35"/>
      <c r="C106" s="36"/>
      <c r="D106" s="36"/>
      <c r="E106" s="183" t="str">
        <f>E7</f>
        <v>Výměna kolejnic v úseku Letohrad - Lichkov</v>
      </c>
      <c r="F106" s="28"/>
      <c r="G106" s="28"/>
      <c r="H106" s="28"/>
      <c r="I106" s="14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94</v>
      </c>
      <c r="D107" s="36"/>
      <c r="E107" s="36"/>
      <c r="F107" s="36"/>
      <c r="G107" s="36"/>
      <c r="H107" s="36"/>
      <c r="I107" s="14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72" t="str">
        <f>E9</f>
        <v>SO 01 - Oprava TK Letohrad - Jablonné n.O.</v>
      </c>
      <c r="F108" s="36"/>
      <c r="G108" s="36"/>
      <c r="H108" s="36"/>
      <c r="I108" s="14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140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20</v>
      </c>
      <c r="D110" s="36"/>
      <c r="E110" s="36"/>
      <c r="F110" s="23" t="str">
        <f>F12</f>
        <v xml:space="preserve"> </v>
      </c>
      <c r="G110" s="36"/>
      <c r="H110" s="36"/>
      <c r="I110" s="143" t="s">
        <v>22</v>
      </c>
      <c r="J110" s="75" t="str">
        <f>IF(J12="","",J12)</f>
        <v>14. 10. 2019</v>
      </c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6"/>
      <c r="D111" s="36"/>
      <c r="E111" s="36"/>
      <c r="F111" s="36"/>
      <c r="G111" s="36"/>
      <c r="H111" s="36"/>
      <c r="I111" s="14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5.15" customHeight="1">
      <c r="A112" s="34"/>
      <c r="B112" s="35"/>
      <c r="C112" s="28" t="s">
        <v>24</v>
      </c>
      <c r="D112" s="36"/>
      <c r="E112" s="36"/>
      <c r="F112" s="23" t="str">
        <f>E15</f>
        <v xml:space="preserve"> </v>
      </c>
      <c r="G112" s="36"/>
      <c r="H112" s="36"/>
      <c r="I112" s="143" t="s">
        <v>29</v>
      </c>
      <c r="J112" s="32" t="str">
        <f>E21</f>
        <v xml:space="preserve"> </v>
      </c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27</v>
      </c>
      <c r="D113" s="36"/>
      <c r="E113" s="36"/>
      <c r="F113" s="23" t="str">
        <f>IF(E18="","",E18)</f>
        <v>Vyplň údaj</v>
      </c>
      <c r="G113" s="36"/>
      <c r="H113" s="36"/>
      <c r="I113" s="143" t="s">
        <v>31</v>
      </c>
      <c r="J113" s="32" t="str">
        <f>E24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0.32" customHeight="1">
      <c r="A114" s="34"/>
      <c r="B114" s="35"/>
      <c r="C114" s="36"/>
      <c r="D114" s="36"/>
      <c r="E114" s="36"/>
      <c r="F114" s="36"/>
      <c r="G114" s="36"/>
      <c r="H114" s="36"/>
      <c r="I114" s="140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9" customFormat="1" ht="29.28" customHeight="1">
      <c r="A115" s="189"/>
      <c r="B115" s="190"/>
      <c r="C115" s="191" t="s">
        <v>102</v>
      </c>
      <c r="D115" s="192" t="s">
        <v>58</v>
      </c>
      <c r="E115" s="192" t="s">
        <v>54</v>
      </c>
      <c r="F115" s="192" t="s">
        <v>55</v>
      </c>
      <c r="G115" s="192" t="s">
        <v>103</v>
      </c>
      <c r="H115" s="192" t="s">
        <v>104</v>
      </c>
      <c r="I115" s="193" t="s">
        <v>105</v>
      </c>
      <c r="J115" s="194" t="s">
        <v>98</v>
      </c>
      <c r="K115" s="195" t="s">
        <v>106</v>
      </c>
      <c r="L115" s="196"/>
      <c r="M115" s="96" t="s">
        <v>1</v>
      </c>
      <c r="N115" s="97" t="s">
        <v>37</v>
      </c>
      <c r="O115" s="97" t="s">
        <v>107</v>
      </c>
      <c r="P115" s="97" t="s">
        <v>108</v>
      </c>
      <c r="Q115" s="97" t="s">
        <v>109</v>
      </c>
      <c r="R115" s="97" t="s">
        <v>110</v>
      </c>
      <c r="S115" s="97" t="s">
        <v>111</v>
      </c>
      <c r="T115" s="98" t="s">
        <v>112</v>
      </c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</row>
    <row r="116" s="2" customFormat="1" ht="22.8" customHeight="1">
      <c r="A116" s="34"/>
      <c r="B116" s="35"/>
      <c r="C116" s="103" t="s">
        <v>113</v>
      </c>
      <c r="D116" s="36"/>
      <c r="E116" s="36"/>
      <c r="F116" s="36"/>
      <c r="G116" s="36"/>
      <c r="H116" s="36"/>
      <c r="I116" s="140"/>
      <c r="J116" s="197">
        <f>BK116</f>
        <v>0</v>
      </c>
      <c r="K116" s="36"/>
      <c r="L116" s="40"/>
      <c r="M116" s="99"/>
      <c r="N116" s="198"/>
      <c r="O116" s="100"/>
      <c r="P116" s="199">
        <f>SUM(P117:P151)</f>
        <v>0</v>
      </c>
      <c r="Q116" s="100"/>
      <c r="R116" s="199">
        <f>SUM(R117:R151)</f>
        <v>0</v>
      </c>
      <c r="S116" s="100"/>
      <c r="T116" s="200">
        <f>SUM(T117:T151)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3" t="s">
        <v>72</v>
      </c>
      <c r="AU116" s="13" t="s">
        <v>100</v>
      </c>
      <c r="BK116" s="201">
        <f>SUM(BK117:BK151)</f>
        <v>0</v>
      </c>
    </row>
    <row r="117" s="2" customFormat="1" ht="16.5" customHeight="1">
      <c r="A117" s="34"/>
      <c r="B117" s="35"/>
      <c r="C117" s="202" t="s">
        <v>81</v>
      </c>
      <c r="D117" s="202" t="s">
        <v>114</v>
      </c>
      <c r="E117" s="203" t="s">
        <v>115</v>
      </c>
      <c r="F117" s="204" t="s">
        <v>116</v>
      </c>
      <c r="G117" s="205" t="s">
        <v>117</v>
      </c>
      <c r="H117" s="206">
        <v>100</v>
      </c>
      <c r="I117" s="207"/>
      <c r="J117" s="208">
        <f>ROUND(I117*H117,2)</f>
        <v>0</v>
      </c>
      <c r="K117" s="209"/>
      <c r="L117" s="40"/>
      <c r="M117" s="210" t="s">
        <v>1</v>
      </c>
      <c r="N117" s="211" t="s">
        <v>38</v>
      </c>
      <c r="O117" s="87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4" t="s">
        <v>118</v>
      </c>
      <c r="AT117" s="214" t="s">
        <v>114</v>
      </c>
      <c r="AU117" s="214" t="s">
        <v>73</v>
      </c>
      <c r="AY117" s="13" t="s">
        <v>119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3" t="s">
        <v>81</v>
      </c>
      <c r="BK117" s="215">
        <f>ROUND(I117*H117,2)</f>
        <v>0</v>
      </c>
      <c r="BL117" s="13" t="s">
        <v>118</v>
      </c>
      <c r="BM117" s="214" t="s">
        <v>83</v>
      </c>
    </row>
    <row r="118" s="2" customFormat="1" ht="24" customHeight="1">
      <c r="A118" s="34"/>
      <c r="B118" s="35"/>
      <c r="C118" s="202" t="s">
        <v>83</v>
      </c>
      <c r="D118" s="202" t="s">
        <v>114</v>
      </c>
      <c r="E118" s="203" t="s">
        <v>120</v>
      </c>
      <c r="F118" s="204" t="s">
        <v>121</v>
      </c>
      <c r="G118" s="205" t="s">
        <v>122</v>
      </c>
      <c r="H118" s="206">
        <v>560</v>
      </c>
      <c r="I118" s="207"/>
      <c r="J118" s="208">
        <f>ROUND(I118*H118,2)</f>
        <v>0</v>
      </c>
      <c r="K118" s="209"/>
      <c r="L118" s="40"/>
      <c r="M118" s="210" t="s">
        <v>1</v>
      </c>
      <c r="N118" s="211" t="s">
        <v>38</v>
      </c>
      <c r="O118" s="8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4" t="s">
        <v>118</v>
      </c>
      <c r="AT118" s="214" t="s">
        <v>114</v>
      </c>
      <c r="AU118" s="214" t="s">
        <v>73</v>
      </c>
      <c r="AY118" s="13" t="s">
        <v>119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3" t="s">
        <v>81</v>
      </c>
      <c r="BK118" s="215">
        <f>ROUND(I118*H118,2)</f>
        <v>0</v>
      </c>
      <c r="BL118" s="13" t="s">
        <v>118</v>
      </c>
      <c r="BM118" s="214" t="s">
        <v>118</v>
      </c>
    </row>
    <row r="119" s="2" customFormat="1" ht="24" customHeight="1">
      <c r="A119" s="34"/>
      <c r="B119" s="35"/>
      <c r="C119" s="202" t="s">
        <v>123</v>
      </c>
      <c r="D119" s="202" t="s">
        <v>114</v>
      </c>
      <c r="E119" s="203" t="s">
        <v>124</v>
      </c>
      <c r="F119" s="204" t="s">
        <v>125</v>
      </c>
      <c r="G119" s="205" t="s">
        <v>122</v>
      </c>
      <c r="H119" s="206">
        <v>1445</v>
      </c>
      <c r="I119" s="207"/>
      <c r="J119" s="208">
        <f>ROUND(I119*H119,2)</f>
        <v>0</v>
      </c>
      <c r="K119" s="209"/>
      <c r="L119" s="40"/>
      <c r="M119" s="210" t="s">
        <v>1</v>
      </c>
      <c r="N119" s="211" t="s">
        <v>38</v>
      </c>
      <c r="O119" s="87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4" t="s">
        <v>118</v>
      </c>
      <c r="AT119" s="214" t="s">
        <v>114</v>
      </c>
      <c r="AU119" s="214" t="s">
        <v>73</v>
      </c>
      <c r="AY119" s="13" t="s">
        <v>119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3" t="s">
        <v>81</v>
      </c>
      <c r="BK119" s="215">
        <f>ROUND(I119*H119,2)</f>
        <v>0</v>
      </c>
      <c r="BL119" s="13" t="s">
        <v>118</v>
      </c>
      <c r="BM119" s="214" t="s">
        <v>126</v>
      </c>
    </row>
    <row r="120" s="2" customFormat="1" ht="24" customHeight="1">
      <c r="A120" s="34"/>
      <c r="B120" s="35"/>
      <c r="C120" s="202" t="s">
        <v>118</v>
      </c>
      <c r="D120" s="202" t="s">
        <v>114</v>
      </c>
      <c r="E120" s="203" t="s">
        <v>127</v>
      </c>
      <c r="F120" s="204" t="s">
        <v>128</v>
      </c>
      <c r="G120" s="205" t="s">
        <v>122</v>
      </c>
      <c r="H120" s="206">
        <v>223</v>
      </c>
      <c r="I120" s="207"/>
      <c r="J120" s="208">
        <f>ROUND(I120*H120,2)</f>
        <v>0</v>
      </c>
      <c r="K120" s="209"/>
      <c r="L120" s="40"/>
      <c r="M120" s="210" t="s">
        <v>1</v>
      </c>
      <c r="N120" s="211" t="s">
        <v>38</v>
      </c>
      <c r="O120" s="87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4" t="s">
        <v>118</v>
      </c>
      <c r="AT120" s="214" t="s">
        <v>114</v>
      </c>
      <c r="AU120" s="214" t="s">
        <v>73</v>
      </c>
      <c r="AY120" s="13" t="s">
        <v>119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3" t="s">
        <v>81</v>
      </c>
      <c r="BK120" s="215">
        <f>ROUND(I120*H120,2)</f>
        <v>0</v>
      </c>
      <c r="BL120" s="13" t="s">
        <v>118</v>
      </c>
      <c r="BM120" s="214" t="s">
        <v>129</v>
      </c>
    </row>
    <row r="121" s="2" customFormat="1" ht="36" customHeight="1">
      <c r="A121" s="34"/>
      <c r="B121" s="35"/>
      <c r="C121" s="202" t="s">
        <v>130</v>
      </c>
      <c r="D121" s="202" t="s">
        <v>114</v>
      </c>
      <c r="E121" s="203" t="s">
        <v>131</v>
      </c>
      <c r="F121" s="204" t="s">
        <v>132</v>
      </c>
      <c r="G121" s="205" t="s">
        <v>133</v>
      </c>
      <c r="H121" s="206">
        <v>110.505</v>
      </c>
      <c r="I121" s="207"/>
      <c r="J121" s="208">
        <f>ROUND(I121*H121,2)</f>
        <v>0</v>
      </c>
      <c r="K121" s="209"/>
      <c r="L121" s="40"/>
      <c r="M121" s="210" t="s">
        <v>1</v>
      </c>
      <c r="N121" s="211" t="s">
        <v>38</v>
      </c>
      <c r="O121" s="87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4" t="s">
        <v>118</v>
      </c>
      <c r="AT121" s="214" t="s">
        <v>114</v>
      </c>
      <c r="AU121" s="214" t="s">
        <v>73</v>
      </c>
      <c r="AY121" s="13" t="s">
        <v>119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3" t="s">
        <v>81</v>
      </c>
      <c r="BK121" s="215">
        <f>ROUND(I121*H121,2)</f>
        <v>0</v>
      </c>
      <c r="BL121" s="13" t="s">
        <v>118</v>
      </c>
      <c r="BM121" s="214" t="s">
        <v>134</v>
      </c>
    </row>
    <row r="122" s="2" customFormat="1" ht="24" customHeight="1">
      <c r="A122" s="34"/>
      <c r="B122" s="35"/>
      <c r="C122" s="202" t="s">
        <v>126</v>
      </c>
      <c r="D122" s="202" t="s">
        <v>114</v>
      </c>
      <c r="E122" s="203" t="s">
        <v>135</v>
      </c>
      <c r="F122" s="204" t="s">
        <v>136</v>
      </c>
      <c r="G122" s="205" t="s">
        <v>137</v>
      </c>
      <c r="H122" s="206">
        <v>45</v>
      </c>
      <c r="I122" s="207"/>
      <c r="J122" s="208">
        <f>ROUND(I122*H122,2)</f>
        <v>0</v>
      </c>
      <c r="K122" s="209"/>
      <c r="L122" s="40"/>
      <c r="M122" s="210" t="s">
        <v>1</v>
      </c>
      <c r="N122" s="211" t="s">
        <v>38</v>
      </c>
      <c r="O122" s="8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4" t="s">
        <v>118</v>
      </c>
      <c r="AT122" s="214" t="s">
        <v>114</v>
      </c>
      <c r="AU122" s="214" t="s">
        <v>73</v>
      </c>
      <c r="AY122" s="13" t="s">
        <v>119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3" t="s">
        <v>81</v>
      </c>
      <c r="BK122" s="215">
        <f>ROUND(I122*H122,2)</f>
        <v>0</v>
      </c>
      <c r="BL122" s="13" t="s">
        <v>118</v>
      </c>
      <c r="BM122" s="214" t="s">
        <v>138</v>
      </c>
    </row>
    <row r="123" s="2" customFormat="1" ht="24" customHeight="1">
      <c r="A123" s="34"/>
      <c r="B123" s="35"/>
      <c r="C123" s="202" t="s">
        <v>139</v>
      </c>
      <c r="D123" s="202" t="s">
        <v>114</v>
      </c>
      <c r="E123" s="203" t="s">
        <v>140</v>
      </c>
      <c r="F123" s="204" t="s">
        <v>141</v>
      </c>
      <c r="G123" s="205" t="s">
        <v>137</v>
      </c>
      <c r="H123" s="206">
        <v>12</v>
      </c>
      <c r="I123" s="207"/>
      <c r="J123" s="208">
        <f>ROUND(I123*H123,2)</f>
        <v>0</v>
      </c>
      <c r="K123" s="209"/>
      <c r="L123" s="40"/>
      <c r="M123" s="210" t="s">
        <v>1</v>
      </c>
      <c r="N123" s="211" t="s">
        <v>38</v>
      </c>
      <c r="O123" s="87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4" t="s">
        <v>118</v>
      </c>
      <c r="AT123" s="214" t="s">
        <v>114</v>
      </c>
      <c r="AU123" s="214" t="s">
        <v>73</v>
      </c>
      <c r="AY123" s="13" t="s">
        <v>119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3" t="s">
        <v>81</v>
      </c>
      <c r="BK123" s="215">
        <f>ROUND(I123*H123,2)</f>
        <v>0</v>
      </c>
      <c r="BL123" s="13" t="s">
        <v>118</v>
      </c>
      <c r="BM123" s="214" t="s">
        <v>142</v>
      </c>
    </row>
    <row r="124" s="2" customFormat="1" ht="36" customHeight="1">
      <c r="A124" s="34"/>
      <c r="B124" s="35"/>
      <c r="C124" s="202" t="s">
        <v>129</v>
      </c>
      <c r="D124" s="202" t="s">
        <v>114</v>
      </c>
      <c r="E124" s="203" t="s">
        <v>143</v>
      </c>
      <c r="F124" s="204" t="s">
        <v>144</v>
      </c>
      <c r="G124" s="205" t="s">
        <v>122</v>
      </c>
      <c r="H124" s="206">
        <v>4650</v>
      </c>
      <c r="I124" s="207"/>
      <c r="J124" s="208">
        <f>ROUND(I124*H124,2)</f>
        <v>0</v>
      </c>
      <c r="K124" s="209"/>
      <c r="L124" s="40"/>
      <c r="M124" s="210" t="s">
        <v>1</v>
      </c>
      <c r="N124" s="211" t="s">
        <v>38</v>
      </c>
      <c r="O124" s="8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118</v>
      </c>
      <c r="AT124" s="214" t="s">
        <v>114</v>
      </c>
      <c r="AU124" s="214" t="s">
        <v>73</v>
      </c>
      <c r="AY124" s="13" t="s">
        <v>119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3" t="s">
        <v>81</v>
      </c>
      <c r="BK124" s="215">
        <f>ROUND(I124*H124,2)</f>
        <v>0</v>
      </c>
      <c r="BL124" s="13" t="s">
        <v>118</v>
      </c>
      <c r="BM124" s="214" t="s">
        <v>145</v>
      </c>
    </row>
    <row r="125" s="2" customFormat="1" ht="36" customHeight="1">
      <c r="A125" s="34"/>
      <c r="B125" s="35"/>
      <c r="C125" s="202" t="s">
        <v>146</v>
      </c>
      <c r="D125" s="202" t="s">
        <v>114</v>
      </c>
      <c r="E125" s="203" t="s">
        <v>147</v>
      </c>
      <c r="F125" s="204" t="s">
        <v>148</v>
      </c>
      <c r="G125" s="205" t="s">
        <v>122</v>
      </c>
      <c r="H125" s="206">
        <v>4650</v>
      </c>
      <c r="I125" s="207"/>
      <c r="J125" s="208">
        <f>ROUND(I125*H125,2)</f>
        <v>0</v>
      </c>
      <c r="K125" s="209"/>
      <c r="L125" s="40"/>
      <c r="M125" s="210" t="s">
        <v>1</v>
      </c>
      <c r="N125" s="211" t="s">
        <v>38</v>
      </c>
      <c r="O125" s="87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118</v>
      </c>
      <c r="AT125" s="214" t="s">
        <v>114</v>
      </c>
      <c r="AU125" s="214" t="s">
        <v>73</v>
      </c>
      <c r="AY125" s="13" t="s">
        <v>119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3" t="s">
        <v>81</v>
      </c>
      <c r="BK125" s="215">
        <f>ROUND(I125*H125,2)</f>
        <v>0</v>
      </c>
      <c r="BL125" s="13" t="s">
        <v>118</v>
      </c>
      <c r="BM125" s="214" t="s">
        <v>149</v>
      </c>
    </row>
    <row r="126" s="2" customFormat="1" ht="16.5" customHeight="1">
      <c r="A126" s="34"/>
      <c r="B126" s="35"/>
      <c r="C126" s="202" t="s">
        <v>134</v>
      </c>
      <c r="D126" s="202" t="s">
        <v>114</v>
      </c>
      <c r="E126" s="203" t="s">
        <v>150</v>
      </c>
      <c r="F126" s="204" t="s">
        <v>151</v>
      </c>
      <c r="G126" s="205" t="s">
        <v>122</v>
      </c>
      <c r="H126" s="206">
        <v>50</v>
      </c>
      <c r="I126" s="207"/>
      <c r="J126" s="208">
        <f>ROUND(I126*H126,2)</f>
        <v>0</v>
      </c>
      <c r="K126" s="209"/>
      <c r="L126" s="40"/>
      <c r="M126" s="210" t="s">
        <v>1</v>
      </c>
      <c r="N126" s="211" t="s">
        <v>38</v>
      </c>
      <c r="O126" s="8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118</v>
      </c>
      <c r="AT126" s="214" t="s">
        <v>114</v>
      </c>
      <c r="AU126" s="214" t="s">
        <v>73</v>
      </c>
      <c r="AY126" s="13" t="s">
        <v>119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3" t="s">
        <v>81</v>
      </c>
      <c r="BK126" s="215">
        <f>ROUND(I126*H126,2)</f>
        <v>0</v>
      </c>
      <c r="BL126" s="13" t="s">
        <v>118</v>
      </c>
      <c r="BM126" s="214" t="s">
        <v>152</v>
      </c>
    </row>
    <row r="127" s="2" customFormat="1" ht="24" customHeight="1">
      <c r="A127" s="34"/>
      <c r="B127" s="35"/>
      <c r="C127" s="202" t="s">
        <v>153</v>
      </c>
      <c r="D127" s="202" t="s">
        <v>114</v>
      </c>
      <c r="E127" s="203" t="s">
        <v>154</v>
      </c>
      <c r="F127" s="204" t="s">
        <v>155</v>
      </c>
      <c r="G127" s="205" t="s">
        <v>122</v>
      </c>
      <c r="H127" s="206">
        <v>360</v>
      </c>
      <c r="I127" s="207"/>
      <c r="J127" s="208">
        <f>ROUND(I127*H127,2)</f>
        <v>0</v>
      </c>
      <c r="K127" s="209"/>
      <c r="L127" s="40"/>
      <c r="M127" s="210" t="s">
        <v>1</v>
      </c>
      <c r="N127" s="211" t="s">
        <v>38</v>
      </c>
      <c r="O127" s="87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118</v>
      </c>
      <c r="AT127" s="214" t="s">
        <v>114</v>
      </c>
      <c r="AU127" s="214" t="s">
        <v>73</v>
      </c>
      <c r="AY127" s="13" t="s">
        <v>119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3" t="s">
        <v>81</v>
      </c>
      <c r="BK127" s="215">
        <f>ROUND(I127*H127,2)</f>
        <v>0</v>
      </c>
      <c r="BL127" s="13" t="s">
        <v>118</v>
      </c>
      <c r="BM127" s="214" t="s">
        <v>156</v>
      </c>
    </row>
    <row r="128" s="2" customFormat="1" ht="16.5" customHeight="1">
      <c r="A128" s="34"/>
      <c r="B128" s="35"/>
      <c r="C128" s="202" t="s">
        <v>138</v>
      </c>
      <c r="D128" s="202" t="s">
        <v>114</v>
      </c>
      <c r="E128" s="203" t="s">
        <v>157</v>
      </c>
      <c r="F128" s="204" t="s">
        <v>158</v>
      </c>
      <c r="G128" s="205" t="s">
        <v>117</v>
      </c>
      <c r="H128" s="206">
        <v>30</v>
      </c>
      <c r="I128" s="207"/>
      <c r="J128" s="208">
        <f>ROUND(I128*H128,2)</f>
        <v>0</v>
      </c>
      <c r="K128" s="209"/>
      <c r="L128" s="40"/>
      <c r="M128" s="210" t="s">
        <v>1</v>
      </c>
      <c r="N128" s="211" t="s">
        <v>38</v>
      </c>
      <c r="O128" s="87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118</v>
      </c>
      <c r="AT128" s="214" t="s">
        <v>114</v>
      </c>
      <c r="AU128" s="214" t="s">
        <v>73</v>
      </c>
      <c r="AY128" s="13" t="s">
        <v>119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3" t="s">
        <v>81</v>
      </c>
      <c r="BK128" s="215">
        <f>ROUND(I128*H128,2)</f>
        <v>0</v>
      </c>
      <c r="BL128" s="13" t="s">
        <v>118</v>
      </c>
      <c r="BM128" s="214" t="s">
        <v>159</v>
      </c>
    </row>
    <row r="129" s="2" customFormat="1" ht="36" customHeight="1">
      <c r="A129" s="34"/>
      <c r="B129" s="35"/>
      <c r="C129" s="202" t="s">
        <v>160</v>
      </c>
      <c r="D129" s="202" t="s">
        <v>114</v>
      </c>
      <c r="E129" s="203" t="s">
        <v>161</v>
      </c>
      <c r="F129" s="204" t="s">
        <v>162</v>
      </c>
      <c r="G129" s="205" t="s">
        <v>117</v>
      </c>
      <c r="H129" s="206">
        <v>40</v>
      </c>
      <c r="I129" s="207"/>
      <c r="J129" s="208">
        <f>ROUND(I129*H129,2)</f>
        <v>0</v>
      </c>
      <c r="K129" s="209"/>
      <c r="L129" s="40"/>
      <c r="M129" s="210" t="s">
        <v>1</v>
      </c>
      <c r="N129" s="211" t="s">
        <v>38</v>
      </c>
      <c r="O129" s="8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118</v>
      </c>
      <c r="AT129" s="214" t="s">
        <v>114</v>
      </c>
      <c r="AU129" s="214" t="s">
        <v>73</v>
      </c>
      <c r="AY129" s="13" t="s">
        <v>119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3" t="s">
        <v>81</v>
      </c>
      <c r="BK129" s="215">
        <f>ROUND(I129*H129,2)</f>
        <v>0</v>
      </c>
      <c r="BL129" s="13" t="s">
        <v>118</v>
      </c>
      <c r="BM129" s="214" t="s">
        <v>163</v>
      </c>
    </row>
    <row r="130" s="2" customFormat="1" ht="24" customHeight="1">
      <c r="A130" s="34"/>
      <c r="B130" s="35"/>
      <c r="C130" s="202" t="s">
        <v>142</v>
      </c>
      <c r="D130" s="202" t="s">
        <v>114</v>
      </c>
      <c r="E130" s="203" t="s">
        <v>164</v>
      </c>
      <c r="F130" s="204" t="s">
        <v>165</v>
      </c>
      <c r="G130" s="205" t="s">
        <v>117</v>
      </c>
      <c r="H130" s="206">
        <v>40</v>
      </c>
      <c r="I130" s="207"/>
      <c r="J130" s="208">
        <f>ROUND(I130*H130,2)</f>
        <v>0</v>
      </c>
      <c r="K130" s="209"/>
      <c r="L130" s="40"/>
      <c r="M130" s="210" t="s">
        <v>1</v>
      </c>
      <c r="N130" s="211" t="s">
        <v>38</v>
      </c>
      <c r="O130" s="8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118</v>
      </c>
      <c r="AT130" s="214" t="s">
        <v>114</v>
      </c>
      <c r="AU130" s="214" t="s">
        <v>73</v>
      </c>
      <c r="AY130" s="13" t="s">
        <v>119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3" t="s">
        <v>81</v>
      </c>
      <c r="BK130" s="215">
        <f>ROUND(I130*H130,2)</f>
        <v>0</v>
      </c>
      <c r="BL130" s="13" t="s">
        <v>118</v>
      </c>
      <c r="BM130" s="214" t="s">
        <v>166</v>
      </c>
    </row>
    <row r="131" s="2" customFormat="1" ht="16.5" customHeight="1">
      <c r="A131" s="34"/>
      <c r="B131" s="35"/>
      <c r="C131" s="202" t="s">
        <v>8</v>
      </c>
      <c r="D131" s="202" t="s">
        <v>114</v>
      </c>
      <c r="E131" s="203" t="s">
        <v>167</v>
      </c>
      <c r="F131" s="204" t="s">
        <v>168</v>
      </c>
      <c r="G131" s="205" t="s">
        <v>117</v>
      </c>
      <c r="H131" s="206">
        <v>1</v>
      </c>
      <c r="I131" s="207"/>
      <c r="J131" s="208">
        <f>ROUND(I131*H131,2)</f>
        <v>0</v>
      </c>
      <c r="K131" s="209"/>
      <c r="L131" s="40"/>
      <c r="M131" s="210" t="s">
        <v>1</v>
      </c>
      <c r="N131" s="211" t="s">
        <v>38</v>
      </c>
      <c r="O131" s="8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118</v>
      </c>
      <c r="AT131" s="214" t="s">
        <v>114</v>
      </c>
      <c r="AU131" s="214" t="s">
        <v>73</v>
      </c>
      <c r="AY131" s="13" t="s">
        <v>119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3" t="s">
        <v>81</v>
      </c>
      <c r="BK131" s="215">
        <f>ROUND(I131*H131,2)</f>
        <v>0</v>
      </c>
      <c r="BL131" s="13" t="s">
        <v>118</v>
      </c>
      <c r="BM131" s="214" t="s">
        <v>169</v>
      </c>
    </row>
    <row r="132" s="2" customFormat="1" ht="16.5" customHeight="1">
      <c r="A132" s="34"/>
      <c r="B132" s="35"/>
      <c r="C132" s="202" t="s">
        <v>145</v>
      </c>
      <c r="D132" s="202" t="s">
        <v>114</v>
      </c>
      <c r="E132" s="203" t="s">
        <v>170</v>
      </c>
      <c r="F132" s="204" t="s">
        <v>171</v>
      </c>
      <c r="G132" s="205" t="s">
        <v>117</v>
      </c>
      <c r="H132" s="206">
        <v>1</v>
      </c>
      <c r="I132" s="207"/>
      <c r="J132" s="208">
        <f>ROUND(I132*H132,2)</f>
        <v>0</v>
      </c>
      <c r="K132" s="209"/>
      <c r="L132" s="40"/>
      <c r="M132" s="210" t="s">
        <v>1</v>
      </c>
      <c r="N132" s="211" t="s">
        <v>38</v>
      </c>
      <c r="O132" s="8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118</v>
      </c>
      <c r="AT132" s="214" t="s">
        <v>114</v>
      </c>
      <c r="AU132" s="214" t="s">
        <v>73</v>
      </c>
      <c r="AY132" s="13" t="s">
        <v>119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3" t="s">
        <v>81</v>
      </c>
      <c r="BK132" s="215">
        <f>ROUND(I132*H132,2)</f>
        <v>0</v>
      </c>
      <c r="BL132" s="13" t="s">
        <v>118</v>
      </c>
      <c r="BM132" s="214" t="s">
        <v>172</v>
      </c>
    </row>
    <row r="133" s="2" customFormat="1" ht="24" customHeight="1">
      <c r="A133" s="34"/>
      <c r="B133" s="35"/>
      <c r="C133" s="202" t="s">
        <v>173</v>
      </c>
      <c r="D133" s="202" t="s">
        <v>114</v>
      </c>
      <c r="E133" s="203" t="s">
        <v>174</v>
      </c>
      <c r="F133" s="204" t="s">
        <v>175</v>
      </c>
      <c r="G133" s="205" t="s">
        <v>117</v>
      </c>
      <c r="H133" s="206">
        <v>20</v>
      </c>
      <c r="I133" s="207"/>
      <c r="J133" s="208">
        <f>ROUND(I133*H133,2)</f>
        <v>0</v>
      </c>
      <c r="K133" s="209"/>
      <c r="L133" s="40"/>
      <c r="M133" s="210" t="s">
        <v>1</v>
      </c>
      <c r="N133" s="211" t="s">
        <v>38</v>
      </c>
      <c r="O133" s="8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4" t="s">
        <v>118</v>
      </c>
      <c r="AT133" s="214" t="s">
        <v>114</v>
      </c>
      <c r="AU133" s="214" t="s">
        <v>73</v>
      </c>
      <c r="AY133" s="13" t="s">
        <v>119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3" t="s">
        <v>81</v>
      </c>
      <c r="BK133" s="215">
        <f>ROUND(I133*H133,2)</f>
        <v>0</v>
      </c>
      <c r="BL133" s="13" t="s">
        <v>118</v>
      </c>
      <c r="BM133" s="214" t="s">
        <v>176</v>
      </c>
    </row>
    <row r="134" s="2" customFormat="1" ht="24" customHeight="1">
      <c r="A134" s="34"/>
      <c r="B134" s="35"/>
      <c r="C134" s="202" t="s">
        <v>149</v>
      </c>
      <c r="D134" s="202" t="s">
        <v>114</v>
      </c>
      <c r="E134" s="203" t="s">
        <v>177</v>
      </c>
      <c r="F134" s="204" t="s">
        <v>178</v>
      </c>
      <c r="G134" s="205" t="s">
        <v>117</v>
      </c>
      <c r="H134" s="206">
        <v>20</v>
      </c>
      <c r="I134" s="207"/>
      <c r="J134" s="208">
        <f>ROUND(I134*H134,2)</f>
        <v>0</v>
      </c>
      <c r="K134" s="209"/>
      <c r="L134" s="40"/>
      <c r="M134" s="210" t="s">
        <v>1</v>
      </c>
      <c r="N134" s="211" t="s">
        <v>38</v>
      </c>
      <c r="O134" s="87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118</v>
      </c>
      <c r="AT134" s="214" t="s">
        <v>114</v>
      </c>
      <c r="AU134" s="214" t="s">
        <v>73</v>
      </c>
      <c r="AY134" s="13" t="s">
        <v>119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3" t="s">
        <v>81</v>
      </c>
      <c r="BK134" s="215">
        <f>ROUND(I134*H134,2)</f>
        <v>0</v>
      </c>
      <c r="BL134" s="13" t="s">
        <v>118</v>
      </c>
      <c r="BM134" s="214" t="s">
        <v>179</v>
      </c>
    </row>
    <row r="135" s="2" customFormat="1" ht="16.5" customHeight="1">
      <c r="A135" s="34"/>
      <c r="B135" s="35"/>
      <c r="C135" s="202" t="s">
        <v>180</v>
      </c>
      <c r="D135" s="202" t="s">
        <v>114</v>
      </c>
      <c r="E135" s="203" t="s">
        <v>181</v>
      </c>
      <c r="F135" s="204" t="s">
        <v>182</v>
      </c>
      <c r="G135" s="205" t="s">
        <v>117</v>
      </c>
      <c r="H135" s="206">
        <v>2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8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4" t="s">
        <v>118</v>
      </c>
      <c r="AT135" s="214" t="s">
        <v>114</v>
      </c>
      <c r="AU135" s="214" t="s">
        <v>73</v>
      </c>
      <c r="AY135" s="13" t="s">
        <v>119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3" t="s">
        <v>81</v>
      </c>
      <c r="BK135" s="215">
        <f>ROUND(I135*H135,2)</f>
        <v>0</v>
      </c>
      <c r="BL135" s="13" t="s">
        <v>118</v>
      </c>
      <c r="BM135" s="214" t="s">
        <v>183</v>
      </c>
    </row>
    <row r="136" s="2" customFormat="1" ht="16.5" customHeight="1">
      <c r="A136" s="34"/>
      <c r="B136" s="35"/>
      <c r="C136" s="202" t="s">
        <v>152</v>
      </c>
      <c r="D136" s="202" t="s">
        <v>114</v>
      </c>
      <c r="E136" s="203" t="s">
        <v>184</v>
      </c>
      <c r="F136" s="204" t="s">
        <v>185</v>
      </c>
      <c r="G136" s="205" t="s">
        <v>117</v>
      </c>
      <c r="H136" s="206">
        <v>2</v>
      </c>
      <c r="I136" s="207"/>
      <c r="J136" s="208">
        <f>ROUND(I136*H136,2)</f>
        <v>0</v>
      </c>
      <c r="K136" s="209"/>
      <c r="L136" s="40"/>
      <c r="M136" s="210" t="s">
        <v>1</v>
      </c>
      <c r="N136" s="211" t="s">
        <v>38</v>
      </c>
      <c r="O136" s="8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118</v>
      </c>
      <c r="AT136" s="214" t="s">
        <v>114</v>
      </c>
      <c r="AU136" s="214" t="s">
        <v>73</v>
      </c>
      <c r="AY136" s="13" t="s">
        <v>119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3" t="s">
        <v>81</v>
      </c>
      <c r="BK136" s="215">
        <f>ROUND(I136*H136,2)</f>
        <v>0</v>
      </c>
      <c r="BL136" s="13" t="s">
        <v>118</v>
      </c>
      <c r="BM136" s="214" t="s">
        <v>186</v>
      </c>
    </row>
    <row r="137" s="2" customFormat="1" ht="16.5" customHeight="1">
      <c r="A137" s="34"/>
      <c r="B137" s="35"/>
      <c r="C137" s="202" t="s">
        <v>7</v>
      </c>
      <c r="D137" s="202" t="s">
        <v>114</v>
      </c>
      <c r="E137" s="203" t="s">
        <v>187</v>
      </c>
      <c r="F137" s="204" t="s">
        <v>188</v>
      </c>
      <c r="G137" s="205" t="s">
        <v>117</v>
      </c>
      <c r="H137" s="206">
        <v>7</v>
      </c>
      <c r="I137" s="207"/>
      <c r="J137" s="208">
        <f>ROUND(I137*H137,2)</f>
        <v>0</v>
      </c>
      <c r="K137" s="209"/>
      <c r="L137" s="40"/>
      <c r="M137" s="210" t="s">
        <v>1</v>
      </c>
      <c r="N137" s="211" t="s">
        <v>38</v>
      </c>
      <c r="O137" s="87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4" t="s">
        <v>118</v>
      </c>
      <c r="AT137" s="214" t="s">
        <v>114</v>
      </c>
      <c r="AU137" s="214" t="s">
        <v>73</v>
      </c>
      <c r="AY137" s="13" t="s">
        <v>119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3" t="s">
        <v>81</v>
      </c>
      <c r="BK137" s="215">
        <f>ROUND(I137*H137,2)</f>
        <v>0</v>
      </c>
      <c r="BL137" s="13" t="s">
        <v>118</v>
      </c>
      <c r="BM137" s="214" t="s">
        <v>189</v>
      </c>
    </row>
    <row r="138" s="2" customFormat="1" ht="16.5" customHeight="1">
      <c r="A138" s="34"/>
      <c r="B138" s="35"/>
      <c r="C138" s="202" t="s">
        <v>156</v>
      </c>
      <c r="D138" s="202" t="s">
        <v>114</v>
      </c>
      <c r="E138" s="203" t="s">
        <v>190</v>
      </c>
      <c r="F138" s="204" t="s">
        <v>191</v>
      </c>
      <c r="G138" s="205" t="s">
        <v>117</v>
      </c>
      <c r="H138" s="206">
        <v>7</v>
      </c>
      <c r="I138" s="207"/>
      <c r="J138" s="208">
        <f>ROUND(I138*H138,2)</f>
        <v>0</v>
      </c>
      <c r="K138" s="209"/>
      <c r="L138" s="40"/>
      <c r="M138" s="210" t="s">
        <v>1</v>
      </c>
      <c r="N138" s="211" t="s">
        <v>38</v>
      </c>
      <c r="O138" s="8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118</v>
      </c>
      <c r="AT138" s="214" t="s">
        <v>114</v>
      </c>
      <c r="AU138" s="214" t="s">
        <v>73</v>
      </c>
      <c r="AY138" s="13" t="s">
        <v>119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3" t="s">
        <v>81</v>
      </c>
      <c r="BK138" s="215">
        <f>ROUND(I138*H138,2)</f>
        <v>0</v>
      </c>
      <c r="BL138" s="13" t="s">
        <v>118</v>
      </c>
      <c r="BM138" s="214" t="s">
        <v>192</v>
      </c>
    </row>
    <row r="139" s="2" customFormat="1" ht="24" customHeight="1">
      <c r="A139" s="34"/>
      <c r="B139" s="35"/>
      <c r="C139" s="202" t="s">
        <v>193</v>
      </c>
      <c r="D139" s="202" t="s">
        <v>114</v>
      </c>
      <c r="E139" s="203" t="s">
        <v>194</v>
      </c>
      <c r="F139" s="204" t="s">
        <v>195</v>
      </c>
      <c r="G139" s="205" t="s">
        <v>133</v>
      </c>
      <c r="H139" s="206">
        <v>0.28499999999999998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8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118</v>
      </c>
      <c r="AT139" s="214" t="s">
        <v>114</v>
      </c>
      <c r="AU139" s="214" t="s">
        <v>73</v>
      </c>
      <c r="AY139" s="13" t="s">
        <v>119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3" t="s">
        <v>81</v>
      </c>
      <c r="BK139" s="215">
        <f>ROUND(I139*H139,2)</f>
        <v>0</v>
      </c>
      <c r="BL139" s="13" t="s">
        <v>118</v>
      </c>
      <c r="BM139" s="214" t="s">
        <v>196</v>
      </c>
    </row>
    <row r="140" s="2" customFormat="1" ht="36" customHeight="1">
      <c r="A140" s="34"/>
      <c r="B140" s="35"/>
      <c r="C140" s="202" t="s">
        <v>159</v>
      </c>
      <c r="D140" s="202" t="s">
        <v>114</v>
      </c>
      <c r="E140" s="203" t="s">
        <v>197</v>
      </c>
      <c r="F140" s="204" t="s">
        <v>198</v>
      </c>
      <c r="G140" s="205" t="s">
        <v>133</v>
      </c>
      <c r="H140" s="206">
        <v>0.28499999999999998</v>
      </c>
      <c r="I140" s="207"/>
      <c r="J140" s="208">
        <f>ROUND(I140*H140,2)</f>
        <v>0</v>
      </c>
      <c r="K140" s="209"/>
      <c r="L140" s="40"/>
      <c r="M140" s="210" t="s">
        <v>1</v>
      </c>
      <c r="N140" s="211" t="s">
        <v>38</v>
      </c>
      <c r="O140" s="8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4" t="s">
        <v>118</v>
      </c>
      <c r="AT140" s="214" t="s">
        <v>114</v>
      </c>
      <c r="AU140" s="214" t="s">
        <v>73</v>
      </c>
      <c r="AY140" s="13" t="s">
        <v>119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3" t="s">
        <v>81</v>
      </c>
      <c r="BK140" s="215">
        <f>ROUND(I140*H140,2)</f>
        <v>0</v>
      </c>
      <c r="BL140" s="13" t="s">
        <v>118</v>
      </c>
      <c r="BM140" s="214" t="s">
        <v>199</v>
      </c>
    </row>
    <row r="141" s="2" customFormat="1" ht="16.5" customHeight="1">
      <c r="A141" s="34"/>
      <c r="B141" s="35"/>
      <c r="C141" s="202" t="s">
        <v>200</v>
      </c>
      <c r="D141" s="202" t="s">
        <v>114</v>
      </c>
      <c r="E141" s="203" t="s">
        <v>201</v>
      </c>
      <c r="F141" s="204" t="s">
        <v>202</v>
      </c>
      <c r="G141" s="205" t="s">
        <v>133</v>
      </c>
      <c r="H141" s="206">
        <v>0.28499999999999998</v>
      </c>
      <c r="I141" s="207"/>
      <c r="J141" s="208">
        <f>ROUND(I141*H141,2)</f>
        <v>0</v>
      </c>
      <c r="K141" s="209"/>
      <c r="L141" s="40"/>
      <c r="M141" s="210" t="s">
        <v>1</v>
      </c>
      <c r="N141" s="211" t="s">
        <v>38</v>
      </c>
      <c r="O141" s="8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4" t="s">
        <v>118</v>
      </c>
      <c r="AT141" s="214" t="s">
        <v>114</v>
      </c>
      <c r="AU141" s="214" t="s">
        <v>73</v>
      </c>
      <c r="AY141" s="13" t="s">
        <v>119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3" t="s">
        <v>81</v>
      </c>
      <c r="BK141" s="215">
        <f>ROUND(I141*H141,2)</f>
        <v>0</v>
      </c>
      <c r="BL141" s="13" t="s">
        <v>118</v>
      </c>
      <c r="BM141" s="214" t="s">
        <v>203</v>
      </c>
    </row>
    <row r="142" s="2" customFormat="1" ht="36" customHeight="1">
      <c r="A142" s="34"/>
      <c r="B142" s="35"/>
      <c r="C142" s="202" t="s">
        <v>163</v>
      </c>
      <c r="D142" s="202" t="s">
        <v>114</v>
      </c>
      <c r="E142" s="203" t="s">
        <v>204</v>
      </c>
      <c r="F142" s="204" t="s">
        <v>205</v>
      </c>
      <c r="G142" s="205" t="s">
        <v>122</v>
      </c>
      <c r="H142" s="206">
        <v>24.600000000000001</v>
      </c>
      <c r="I142" s="207"/>
      <c r="J142" s="208">
        <f>ROUND(I142*H142,2)</f>
        <v>0</v>
      </c>
      <c r="K142" s="209"/>
      <c r="L142" s="40"/>
      <c r="M142" s="210" t="s">
        <v>1</v>
      </c>
      <c r="N142" s="211" t="s">
        <v>38</v>
      </c>
      <c r="O142" s="87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4" t="s">
        <v>118</v>
      </c>
      <c r="AT142" s="214" t="s">
        <v>114</v>
      </c>
      <c r="AU142" s="214" t="s">
        <v>73</v>
      </c>
      <c r="AY142" s="13" t="s">
        <v>119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3" t="s">
        <v>81</v>
      </c>
      <c r="BK142" s="215">
        <f>ROUND(I142*H142,2)</f>
        <v>0</v>
      </c>
      <c r="BL142" s="13" t="s">
        <v>118</v>
      </c>
      <c r="BM142" s="214" t="s">
        <v>206</v>
      </c>
    </row>
    <row r="143" s="2" customFormat="1" ht="36" customHeight="1">
      <c r="A143" s="34"/>
      <c r="B143" s="35"/>
      <c r="C143" s="202" t="s">
        <v>207</v>
      </c>
      <c r="D143" s="202" t="s">
        <v>114</v>
      </c>
      <c r="E143" s="203" t="s">
        <v>208</v>
      </c>
      <c r="F143" s="204" t="s">
        <v>209</v>
      </c>
      <c r="G143" s="205" t="s">
        <v>122</v>
      </c>
      <c r="H143" s="206">
        <v>24.600000000000001</v>
      </c>
      <c r="I143" s="207"/>
      <c r="J143" s="208">
        <f>ROUND(I143*H143,2)</f>
        <v>0</v>
      </c>
      <c r="K143" s="209"/>
      <c r="L143" s="40"/>
      <c r="M143" s="210" t="s">
        <v>1</v>
      </c>
      <c r="N143" s="211" t="s">
        <v>38</v>
      </c>
      <c r="O143" s="8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4" t="s">
        <v>118</v>
      </c>
      <c r="AT143" s="214" t="s">
        <v>114</v>
      </c>
      <c r="AU143" s="214" t="s">
        <v>73</v>
      </c>
      <c r="AY143" s="13" t="s">
        <v>119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3" t="s">
        <v>81</v>
      </c>
      <c r="BK143" s="215">
        <f>ROUND(I143*H143,2)</f>
        <v>0</v>
      </c>
      <c r="BL143" s="13" t="s">
        <v>118</v>
      </c>
      <c r="BM143" s="214" t="s">
        <v>210</v>
      </c>
    </row>
    <row r="144" s="2" customFormat="1" ht="24" customHeight="1">
      <c r="A144" s="34"/>
      <c r="B144" s="35"/>
      <c r="C144" s="216" t="s">
        <v>166</v>
      </c>
      <c r="D144" s="216" t="s">
        <v>211</v>
      </c>
      <c r="E144" s="217" t="s">
        <v>212</v>
      </c>
      <c r="F144" s="218" t="s">
        <v>213</v>
      </c>
      <c r="G144" s="219" t="s">
        <v>117</v>
      </c>
      <c r="H144" s="220">
        <v>160</v>
      </c>
      <c r="I144" s="221"/>
      <c r="J144" s="222">
        <f>ROUND(I144*H144,2)</f>
        <v>0</v>
      </c>
      <c r="K144" s="223"/>
      <c r="L144" s="224"/>
      <c r="M144" s="225" t="s">
        <v>1</v>
      </c>
      <c r="N144" s="226" t="s">
        <v>38</v>
      </c>
      <c r="O144" s="87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4" t="s">
        <v>129</v>
      </c>
      <c r="AT144" s="214" t="s">
        <v>211</v>
      </c>
      <c r="AU144" s="214" t="s">
        <v>73</v>
      </c>
      <c r="AY144" s="13" t="s">
        <v>119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3" t="s">
        <v>81</v>
      </c>
      <c r="BK144" s="215">
        <f>ROUND(I144*H144,2)</f>
        <v>0</v>
      </c>
      <c r="BL144" s="13" t="s">
        <v>118</v>
      </c>
      <c r="BM144" s="214" t="s">
        <v>214</v>
      </c>
    </row>
    <row r="145" s="2" customFormat="1" ht="36" customHeight="1">
      <c r="A145" s="34"/>
      <c r="B145" s="35"/>
      <c r="C145" s="202" t="s">
        <v>215</v>
      </c>
      <c r="D145" s="202" t="s">
        <v>114</v>
      </c>
      <c r="E145" s="203" t="s">
        <v>197</v>
      </c>
      <c r="F145" s="204" t="s">
        <v>198</v>
      </c>
      <c r="G145" s="205" t="s">
        <v>133</v>
      </c>
      <c r="H145" s="206">
        <v>0.192</v>
      </c>
      <c r="I145" s="207"/>
      <c r="J145" s="208">
        <f>ROUND(I145*H145,2)</f>
        <v>0</v>
      </c>
      <c r="K145" s="209"/>
      <c r="L145" s="40"/>
      <c r="M145" s="210" t="s">
        <v>1</v>
      </c>
      <c r="N145" s="211" t="s">
        <v>38</v>
      </c>
      <c r="O145" s="87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4" t="s">
        <v>118</v>
      </c>
      <c r="AT145" s="214" t="s">
        <v>114</v>
      </c>
      <c r="AU145" s="214" t="s">
        <v>73</v>
      </c>
      <c r="AY145" s="13" t="s">
        <v>119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3" t="s">
        <v>81</v>
      </c>
      <c r="BK145" s="215">
        <f>ROUND(I145*H145,2)</f>
        <v>0</v>
      </c>
      <c r="BL145" s="13" t="s">
        <v>118</v>
      </c>
      <c r="BM145" s="214" t="s">
        <v>216</v>
      </c>
    </row>
    <row r="146" s="2" customFormat="1" ht="36" customHeight="1">
      <c r="A146" s="34"/>
      <c r="B146" s="35"/>
      <c r="C146" s="202" t="s">
        <v>169</v>
      </c>
      <c r="D146" s="202" t="s">
        <v>114</v>
      </c>
      <c r="E146" s="203" t="s">
        <v>131</v>
      </c>
      <c r="F146" s="204" t="s">
        <v>132</v>
      </c>
      <c r="G146" s="205" t="s">
        <v>133</v>
      </c>
      <c r="H146" s="206">
        <v>97.5</v>
      </c>
      <c r="I146" s="207"/>
      <c r="J146" s="208">
        <f>ROUND(I146*H146,2)</f>
        <v>0</v>
      </c>
      <c r="K146" s="209"/>
      <c r="L146" s="40"/>
      <c r="M146" s="210" t="s">
        <v>1</v>
      </c>
      <c r="N146" s="211" t="s">
        <v>38</v>
      </c>
      <c r="O146" s="87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4" t="s">
        <v>118</v>
      </c>
      <c r="AT146" s="214" t="s">
        <v>114</v>
      </c>
      <c r="AU146" s="214" t="s">
        <v>73</v>
      </c>
      <c r="AY146" s="13" t="s">
        <v>119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3" t="s">
        <v>81</v>
      </c>
      <c r="BK146" s="215">
        <f>ROUND(I146*H146,2)</f>
        <v>0</v>
      </c>
      <c r="BL146" s="13" t="s">
        <v>118</v>
      </c>
      <c r="BM146" s="214" t="s">
        <v>217</v>
      </c>
    </row>
    <row r="147" s="2" customFormat="1" ht="16.5" customHeight="1">
      <c r="A147" s="34"/>
      <c r="B147" s="35"/>
      <c r="C147" s="202" t="s">
        <v>218</v>
      </c>
      <c r="D147" s="202" t="s">
        <v>114</v>
      </c>
      <c r="E147" s="203" t="s">
        <v>219</v>
      </c>
      <c r="F147" s="204" t="s">
        <v>220</v>
      </c>
      <c r="G147" s="205" t="s">
        <v>221</v>
      </c>
      <c r="H147" s="206">
        <v>0.0050000000000000001</v>
      </c>
      <c r="I147" s="207"/>
      <c r="J147" s="208">
        <f>ROUND(I147*H147,2)</f>
        <v>0</v>
      </c>
      <c r="K147" s="209"/>
      <c r="L147" s="40"/>
      <c r="M147" s="210" t="s">
        <v>1</v>
      </c>
      <c r="N147" s="211" t="s">
        <v>38</v>
      </c>
      <c r="O147" s="87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4" t="s">
        <v>118</v>
      </c>
      <c r="AT147" s="214" t="s">
        <v>114</v>
      </c>
      <c r="AU147" s="214" t="s">
        <v>73</v>
      </c>
      <c r="AY147" s="13" t="s">
        <v>119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3" t="s">
        <v>81</v>
      </c>
      <c r="BK147" s="215">
        <f>ROUND(I147*H147,2)</f>
        <v>0</v>
      </c>
      <c r="BL147" s="13" t="s">
        <v>118</v>
      </c>
      <c r="BM147" s="214" t="s">
        <v>222</v>
      </c>
    </row>
    <row r="148" s="2" customFormat="1" ht="16.5" customHeight="1">
      <c r="A148" s="34"/>
      <c r="B148" s="35"/>
      <c r="C148" s="202" t="s">
        <v>172</v>
      </c>
      <c r="D148" s="202" t="s">
        <v>114</v>
      </c>
      <c r="E148" s="203" t="s">
        <v>223</v>
      </c>
      <c r="F148" s="204" t="s">
        <v>224</v>
      </c>
      <c r="G148" s="205" t="s">
        <v>221</v>
      </c>
      <c r="H148" s="206">
        <v>0.01</v>
      </c>
      <c r="I148" s="207"/>
      <c r="J148" s="208">
        <f>ROUND(I148*H148,2)</f>
        <v>0</v>
      </c>
      <c r="K148" s="209"/>
      <c r="L148" s="40"/>
      <c r="M148" s="210" t="s">
        <v>1</v>
      </c>
      <c r="N148" s="211" t="s">
        <v>38</v>
      </c>
      <c r="O148" s="87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4" t="s">
        <v>118</v>
      </c>
      <c r="AT148" s="214" t="s">
        <v>114</v>
      </c>
      <c r="AU148" s="214" t="s">
        <v>73</v>
      </c>
      <c r="AY148" s="13" t="s">
        <v>119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3" t="s">
        <v>81</v>
      </c>
      <c r="BK148" s="215">
        <f>ROUND(I148*H148,2)</f>
        <v>0</v>
      </c>
      <c r="BL148" s="13" t="s">
        <v>118</v>
      </c>
      <c r="BM148" s="214" t="s">
        <v>225</v>
      </c>
    </row>
    <row r="149" s="2" customFormat="1" ht="16.5" customHeight="1">
      <c r="A149" s="34"/>
      <c r="B149" s="35"/>
      <c r="C149" s="202" t="s">
        <v>226</v>
      </c>
      <c r="D149" s="202" t="s">
        <v>114</v>
      </c>
      <c r="E149" s="203" t="s">
        <v>227</v>
      </c>
      <c r="F149" s="204" t="s">
        <v>228</v>
      </c>
      <c r="G149" s="205" t="s">
        <v>221</v>
      </c>
      <c r="H149" s="206">
        <v>0.0050000000000000001</v>
      </c>
      <c r="I149" s="207"/>
      <c r="J149" s="208">
        <f>ROUND(I149*H149,2)</f>
        <v>0</v>
      </c>
      <c r="K149" s="209"/>
      <c r="L149" s="40"/>
      <c r="M149" s="210" t="s">
        <v>1</v>
      </c>
      <c r="N149" s="211" t="s">
        <v>38</v>
      </c>
      <c r="O149" s="87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4" t="s">
        <v>118</v>
      </c>
      <c r="AT149" s="214" t="s">
        <v>114</v>
      </c>
      <c r="AU149" s="214" t="s">
        <v>73</v>
      </c>
      <c r="AY149" s="13" t="s">
        <v>119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3" t="s">
        <v>81</v>
      </c>
      <c r="BK149" s="215">
        <f>ROUND(I149*H149,2)</f>
        <v>0</v>
      </c>
      <c r="BL149" s="13" t="s">
        <v>118</v>
      </c>
      <c r="BM149" s="214" t="s">
        <v>229</v>
      </c>
    </row>
    <row r="150" s="2" customFormat="1" ht="16.5" customHeight="1">
      <c r="A150" s="34"/>
      <c r="B150" s="35"/>
      <c r="C150" s="202" t="s">
        <v>176</v>
      </c>
      <c r="D150" s="202" t="s">
        <v>114</v>
      </c>
      <c r="E150" s="203" t="s">
        <v>230</v>
      </c>
      <c r="F150" s="204" t="s">
        <v>231</v>
      </c>
      <c r="G150" s="205" t="s">
        <v>221</v>
      </c>
      <c r="H150" s="206">
        <v>3</v>
      </c>
      <c r="I150" s="207"/>
      <c r="J150" s="208">
        <f>ROUND(I150*H150,2)</f>
        <v>0</v>
      </c>
      <c r="K150" s="209"/>
      <c r="L150" s="40"/>
      <c r="M150" s="210" t="s">
        <v>1</v>
      </c>
      <c r="N150" s="211" t="s">
        <v>38</v>
      </c>
      <c r="O150" s="87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4" t="s">
        <v>118</v>
      </c>
      <c r="AT150" s="214" t="s">
        <v>114</v>
      </c>
      <c r="AU150" s="214" t="s">
        <v>73</v>
      </c>
      <c r="AY150" s="13" t="s">
        <v>119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3" t="s">
        <v>81</v>
      </c>
      <c r="BK150" s="215">
        <f>ROUND(I150*H150,2)</f>
        <v>0</v>
      </c>
      <c r="BL150" s="13" t="s">
        <v>118</v>
      </c>
      <c r="BM150" s="214" t="s">
        <v>232</v>
      </c>
    </row>
    <row r="151" s="2" customFormat="1" ht="16.5" customHeight="1">
      <c r="A151" s="34"/>
      <c r="B151" s="35"/>
      <c r="C151" s="202" t="s">
        <v>233</v>
      </c>
      <c r="D151" s="202" t="s">
        <v>114</v>
      </c>
      <c r="E151" s="203" t="s">
        <v>234</v>
      </c>
      <c r="F151" s="204" t="s">
        <v>235</v>
      </c>
      <c r="G151" s="205" t="s">
        <v>221</v>
      </c>
      <c r="H151" s="206">
        <v>1</v>
      </c>
      <c r="I151" s="207"/>
      <c r="J151" s="208">
        <f>ROUND(I151*H151,2)</f>
        <v>0</v>
      </c>
      <c r="K151" s="209"/>
      <c r="L151" s="40"/>
      <c r="M151" s="227" t="s">
        <v>1</v>
      </c>
      <c r="N151" s="228" t="s">
        <v>38</v>
      </c>
      <c r="O151" s="229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4" t="s">
        <v>118</v>
      </c>
      <c r="AT151" s="214" t="s">
        <v>114</v>
      </c>
      <c r="AU151" s="214" t="s">
        <v>73</v>
      </c>
      <c r="AY151" s="13" t="s">
        <v>119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3" t="s">
        <v>81</v>
      </c>
      <c r="BK151" s="215">
        <f>ROUND(I151*H151,2)</f>
        <v>0</v>
      </c>
      <c r="BL151" s="13" t="s">
        <v>118</v>
      </c>
      <c r="BM151" s="214" t="s">
        <v>236</v>
      </c>
    </row>
    <row r="152" s="2" customFormat="1" ht="6.96" customHeight="1">
      <c r="A152" s="34"/>
      <c r="B152" s="62"/>
      <c r="C152" s="63"/>
      <c r="D152" s="63"/>
      <c r="E152" s="63"/>
      <c r="F152" s="63"/>
      <c r="G152" s="63"/>
      <c r="H152" s="63"/>
      <c r="I152" s="179"/>
      <c r="J152" s="63"/>
      <c r="K152" s="63"/>
      <c r="L152" s="40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sheetProtection sheet="1" autoFilter="0" formatColumns="0" formatRows="0" objects="1" scenarios="1" spinCount="100000" saltValue="2JYVT7u65xBp7vRqz0uAMllaik11NiW9gqvblLvPNgTJNts4JVH/wWT7sTwRQml9rdB4UY0BRTn/we2gv6R6eA==" hashValue="2XujuG3wdhD7zqcm0AqNxQ+neoHEKgqO0oYR+T45VGYPdVp7vbiBdxiW/8sCLt2pcVN+X+Nf+5xGo2V/iMG13w==" algorithmName="SHA-512" password="CC35"/>
  <autoFilter ref="C115:K15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16"/>
      <c r="AT3" s="13" t="s">
        <v>83</v>
      </c>
    </row>
    <row r="4" s="1" customFormat="1" ht="24.96" customHeight="1">
      <c r="B4" s="16"/>
      <c r="D4" s="136" t="s">
        <v>93</v>
      </c>
      <c r="I4" s="132"/>
      <c r="L4" s="16"/>
      <c r="M4" s="137" t="s">
        <v>10</v>
      </c>
      <c r="AT4" s="13" t="s">
        <v>4</v>
      </c>
    </row>
    <row r="5" s="1" customFormat="1" ht="6.96" customHeight="1">
      <c r="B5" s="16"/>
      <c r="I5" s="132"/>
      <c r="L5" s="16"/>
    </row>
    <row r="6" s="1" customFormat="1" ht="12" customHeight="1">
      <c r="B6" s="16"/>
      <c r="D6" s="138" t="s">
        <v>16</v>
      </c>
      <c r="I6" s="132"/>
      <c r="L6" s="16"/>
    </row>
    <row r="7" s="1" customFormat="1" ht="16.5" customHeight="1">
      <c r="B7" s="16"/>
      <c r="E7" s="139" t="str">
        <f>'Rekapitulace zakázky'!K6</f>
        <v>Výměna kolejnic v úseku Letohrad - Lichkov</v>
      </c>
      <c r="F7" s="138"/>
      <c r="G7" s="138"/>
      <c r="H7" s="138"/>
      <c r="I7" s="132"/>
      <c r="L7" s="16"/>
    </row>
    <row r="8" s="2" customFormat="1" ht="12" customHeight="1">
      <c r="A8" s="34"/>
      <c r="B8" s="40"/>
      <c r="C8" s="34"/>
      <c r="D8" s="138" t="s">
        <v>94</v>
      </c>
      <c r="E8" s="34"/>
      <c r="F8" s="34"/>
      <c r="G8" s="34"/>
      <c r="H8" s="34"/>
      <c r="I8" s="140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237</v>
      </c>
      <c r="F9" s="34"/>
      <c r="G9" s="34"/>
      <c r="H9" s="34"/>
      <c r="I9" s="14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14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18</v>
      </c>
      <c r="E11" s="34"/>
      <c r="F11" s="142" t="s">
        <v>1</v>
      </c>
      <c r="G11" s="34"/>
      <c r="H11" s="34"/>
      <c r="I11" s="143" t="s">
        <v>19</v>
      </c>
      <c r="J11" s="142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20</v>
      </c>
      <c r="E12" s="34"/>
      <c r="F12" s="142" t="s">
        <v>21</v>
      </c>
      <c r="G12" s="34"/>
      <c r="H12" s="34"/>
      <c r="I12" s="143" t="s">
        <v>22</v>
      </c>
      <c r="J12" s="144" t="str">
        <f>'Rekapitulace zakázky'!AN8</f>
        <v>14. 10. 2019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140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24</v>
      </c>
      <c r="E14" s="34"/>
      <c r="F14" s="34"/>
      <c r="G14" s="34"/>
      <c r="H14" s="34"/>
      <c r="I14" s="143" t="s">
        <v>25</v>
      </c>
      <c r="J14" s="142" t="str">
        <f>IF('Rekapitulace zakázky'!AN10="","",'Rekapitulace zakázky'!AN10)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42" t="str">
        <f>IF('Rekapitulace zakázky'!E11="","",'Rekapitulace zakázky'!E11)</f>
        <v xml:space="preserve"> </v>
      </c>
      <c r="F15" s="34"/>
      <c r="G15" s="34"/>
      <c r="H15" s="34"/>
      <c r="I15" s="143" t="s">
        <v>26</v>
      </c>
      <c r="J15" s="142" t="str">
        <f>IF('Rekapitulace zakázky'!AN11="","",'Rekapitulace zakázky'!AN11)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140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43" t="s">
        <v>25</v>
      </c>
      <c r="J17" s="29" t="str">
        <f>'Rekapitulace zakázky'!AN13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zakázky'!E14</f>
        <v>Vyplň údaj</v>
      </c>
      <c r="F18" s="142"/>
      <c r="G18" s="142"/>
      <c r="H18" s="142"/>
      <c r="I18" s="143" t="s">
        <v>26</v>
      </c>
      <c r="J18" s="29" t="str">
        <f>'Rekapitulace zakázky'!AN14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140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29</v>
      </c>
      <c r="E20" s="34"/>
      <c r="F20" s="34"/>
      <c r="G20" s="34"/>
      <c r="H20" s="34"/>
      <c r="I20" s="143" t="s">
        <v>25</v>
      </c>
      <c r="J20" s="142" t="str">
        <f>IF('Rekapitulace zakázky'!AN16="","",'Rekapitulace zakázky'!AN16)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42" t="str">
        <f>IF('Rekapitulace zakázky'!E17="","",'Rekapitulace zakázky'!E17)</f>
        <v xml:space="preserve"> </v>
      </c>
      <c r="F21" s="34"/>
      <c r="G21" s="34"/>
      <c r="H21" s="34"/>
      <c r="I21" s="143" t="s">
        <v>26</v>
      </c>
      <c r="J21" s="142" t="str">
        <f>IF('Rekapitulace zakázky'!AN17="","",'Rekapitulace zakázky'!AN17)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140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31</v>
      </c>
      <c r="E23" s="34"/>
      <c r="F23" s="34"/>
      <c r="G23" s="34"/>
      <c r="H23" s="34"/>
      <c r="I23" s="143" t="s">
        <v>25</v>
      </c>
      <c r="J23" s="142" t="str">
        <f>IF('Rekapitulace zakázky'!AN19="","",'Rekapitulace zakázky'!AN19)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42" t="str">
        <f>IF('Rekapitulace zakázky'!E20="","",'Rekapitulace zakázky'!E20)</f>
        <v xml:space="preserve"> </v>
      </c>
      <c r="F24" s="34"/>
      <c r="G24" s="34"/>
      <c r="H24" s="34"/>
      <c r="I24" s="143" t="s">
        <v>26</v>
      </c>
      <c r="J24" s="142" t="str">
        <f>IF('Rekapitulace zakázky'!AN20="","",'Rekapitulace zakázky'!AN20)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140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32</v>
      </c>
      <c r="E26" s="34"/>
      <c r="F26" s="34"/>
      <c r="G26" s="34"/>
      <c r="H26" s="34"/>
      <c r="I26" s="140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14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50"/>
      <c r="E29" s="150"/>
      <c r="F29" s="150"/>
      <c r="G29" s="150"/>
      <c r="H29" s="150"/>
      <c r="I29" s="151"/>
      <c r="J29" s="150"/>
      <c r="K29" s="150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52" t="s">
        <v>33</v>
      </c>
      <c r="E30" s="34"/>
      <c r="F30" s="34"/>
      <c r="G30" s="34"/>
      <c r="H30" s="34"/>
      <c r="I30" s="140"/>
      <c r="J30" s="153">
        <f>ROUND(J116,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0"/>
      <c r="E31" s="150"/>
      <c r="F31" s="150"/>
      <c r="G31" s="150"/>
      <c r="H31" s="150"/>
      <c r="I31" s="151"/>
      <c r="J31" s="150"/>
      <c r="K31" s="150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4" t="s">
        <v>35</v>
      </c>
      <c r="G32" s="34"/>
      <c r="H32" s="34"/>
      <c r="I32" s="155" t="s">
        <v>34</v>
      </c>
      <c r="J32" s="154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6" t="s">
        <v>37</v>
      </c>
      <c r="E33" s="138" t="s">
        <v>38</v>
      </c>
      <c r="F33" s="157">
        <f>ROUND((SUM(BE116:BE179)),  2)</f>
        <v>0</v>
      </c>
      <c r="G33" s="34"/>
      <c r="H33" s="34"/>
      <c r="I33" s="158">
        <v>0.20999999999999999</v>
      </c>
      <c r="J33" s="157">
        <f>ROUND(((SUM(BE116:BE179))*I33),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39</v>
      </c>
      <c r="F34" s="157">
        <f>ROUND((SUM(BF116:BF179)),  2)</f>
        <v>0</v>
      </c>
      <c r="G34" s="34"/>
      <c r="H34" s="34"/>
      <c r="I34" s="158">
        <v>0.14999999999999999</v>
      </c>
      <c r="J34" s="157">
        <f>ROUND(((SUM(BF116:BF179))*I34),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40</v>
      </c>
      <c r="F35" s="157">
        <f>ROUND((SUM(BG116:BG179)),  2)</f>
        <v>0</v>
      </c>
      <c r="G35" s="34"/>
      <c r="H35" s="34"/>
      <c r="I35" s="158">
        <v>0.20999999999999999</v>
      </c>
      <c r="J35" s="157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41</v>
      </c>
      <c r="F36" s="157">
        <f>ROUND((SUM(BH116:BH179)),  2)</f>
        <v>0</v>
      </c>
      <c r="G36" s="34"/>
      <c r="H36" s="34"/>
      <c r="I36" s="158">
        <v>0.14999999999999999</v>
      </c>
      <c r="J36" s="157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42</v>
      </c>
      <c r="F37" s="157">
        <f>ROUND((SUM(BI116:BI179)),  2)</f>
        <v>0</v>
      </c>
      <c r="G37" s="34"/>
      <c r="H37" s="34"/>
      <c r="I37" s="158">
        <v>0</v>
      </c>
      <c r="J37" s="157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140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9"/>
      <c r="D39" s="160" t="s">
        <v>43</v>
      </c>
      <c r="E39" s="161"/>
      <c r="F39" s="161"/>
      <c r="G39" s="162" t="s">
        <v>44</v>
      </c>
      <c r="H39" s="163" t="s">
        <v>45</v>
      </c>
      <c r="I39" s="164"/>
      <c r="J39" s="165">
        <f>SUM(J30:J37)</f>
        <v>0</v>
      </c>
      <c r="K39" s="166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14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I41" s="132"/>
      <c r="L41" s="16"/>
    </row>
    <row r="42" s="1" customFormat="1" ht="14.4" customHeight="1">
      <c r="B42" s="16"/>
      <c r="I42" s="132"/>
      <c r="L42" s="16"/>
    </row>
    <row r="43" s="1" customFormat="1" ht="14.4" customHeight="1">
      <c r="B43" s="16"/>
      <c r="I43" s="132"/>
      <c r="L43" s="16"/>
    </row>
    <row r="44" s="1" customFormat="1" ht="14.4" customHeight="1">
      <c r="B44" s="16"/>
      <c r="I44" s="132"/>
      <c r="L44" s="16"/>
    </row>
    <row r="45" s="1" customFormat="1" ht="14.4" customHeight="1">
      <c r="B45" s="16"/>
      <c r="I45" s="132"/>
      <c r="L45" s="16"/>
    </row>
    <row r="46" s="1" customFormat="1" ht="14.4" customHeight="1">
      <c r="B46" s="16"/>
      <c r="I46" s="132"/>
      <c r="L46" s="16"/>
    </row>
    <row r="47" s="1" customFormat="1" ht="14.4" customHeight="1">
      <c r="B47" s="16"/>
      <c r="I47" s="132"/>
      <c r="L47" s="16"/>
    </row>
    <row r="48" s="1" customFormat="1" ht="14.4" customHeight="1">
      <c r="B48" s="16"/>
      <c r="I48" s="132"/>
      <c r="L48" s="16"/>
    </row>
    <row r="49" s="1" customFormat="1" ht="14.4" customHeight="1">
      <c r="B49" s="16"/>
      <c r="I49" s="132"/>
      <c r="L49" s="16"/>
    </row>
    <row r="50" s="2" customFormat="1" ht="14.4" customHeight="1">
      <c r="B50" s="59"/>
      <c r="D50" s="167" t="s">
        <v>46</v>
      </c>
      <c r="E50" s="168"/>
      <c r="F50" s="168"/>
      <c r="G50" s="167" t="s">
        <v>47</v>
      </c>
      <c r="H50" s="168"/>
      <c r="I50" s="169"/>
      <c r="J50" s="168"/>
      <c r="K50" s="168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48</v>
      </c>
      <c r="E61" s="171"/>
      <c r="F61" s="172" t="s">
        <v>49</v>
      </c>
      <c r="G61" s="170" t="s">
        <v>48</v>
      </c>
      <c r="H61" s="171"/>
      <c r="I61" s="173"/>
      <c r="J61" s="174" t="s">
        <v>49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7" t="s">
        <v>50</v>
      </c>
      <c r="E65" s="175"/>
      <c r="F65" s="175"/>
      <c r="G65" s="167" t="s">
        <v>51</v>
      </c>
      <c r="H65" s="175"/>
      <c r="I65" s="176"/>
      <c r="J65" s="175"/>
      <c r="K65" s="17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48</v>
      </c>
      <c r="E76" s="171"/>
      <c r="F76" s="172" t="s">
        <v>49</v>
      </c>
      <c r="G76" s="170" t="s">
        <v>48</v>
      </c>
      <c r="H76" s="171"/>
      <c r="I76" s="173"/>
      <c r="J76" s="174" t="s">
        <v>49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96</v>
      </c>
      <c r="D82" s="36"/>
      <c r="E82" s="36"/>
      <c r="F82" s="36"/>
      <c r="G82" s="36"/>
      <c r="H82" s="36"/>
      <c r="I82" s="14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4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4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83" t="str">
        <f>E7</f>
        <v>Výměna kolejnic v úseku Letohrad - Lichkov</v>
      </c>
      <c r="F85" s="28"/>
      <c r="G85" s="28"/>
      <c r="H85" s="28"/>
      <c r="I85" s="14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94</v>
      </c>
      <c r="D86" s="36"/>
      <c r="E86" s="36"/>
      <c r="F86" s="36"/>
      <c r="G86" s="36"/>
      <c r="H86" s="36"/>
      <c r="I86" s="140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 02 - Oprava TK Jablonné n.O. - Lichkov</v>
      </c>
      <c r="F87" s="36"/>
      <c r="G87" s="36"/>
      <c r="H87" s="36"/>
      <c r="I87" s="14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14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143" t="s">
        <v>22</v>
      </c>
      <c r="J89" s="75" t="str">
        <f>IF(J12="","",J12)</f>
        <v>14. 10. 2019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4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143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143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140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84" t="s">
        <v>97</v>
      </c>
      <c r="D94" s="185"/>
      <c r="E94" s="185"/>
      <c r="F94" s="185"/>
      <c r="G94" s="185"/>
      <c r="H94" s="185"/>
      <c r="I94" s="186"/>
      <c r="J94" s="187" t="s">
        <v>98</v>
      </c>
      <c r="K94" s="185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4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88" t="s">
        <v>99</v>
      </c>
      <c r="D96" s="36"/>
      <c r="E96" s="36"/>
      <c r="F96" s="36"/>
      <c r="G96" s="36"/>
      <c r="H96" s="36"/>
      <c r="I96" s="140"/>
      <c r="J96" s="106">
        <f>J116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100</v>
      </c>
    </row>
    <row r="97" s="2" customFormat="1" ht="21.84" customHeight="1">
      <c r="A97" s="34"/>
      <c r="B97" s="35"/>
      <c r="C97" s="36"/>
      <c r="D97" s="36"/>
      <c r="E97" s="36"/>
      <c r="F97" s="36"/>
      <c r="G97" s="36"/>
      <c r="H97" s="36"/>
      <c r="I97" s="14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62"/>
      <c r="C98" s="63"/>
      <c r="D98" s="63"/>
      <c r="E98" s="63"/>
      <c r="F98" s="63"/>
      <c r="G98" s="63"/>
      <c r="H98" s="63"/>
      <c r="I98" s="179"/>
      <c r="J98" s="63"/>
      <c r="K98" s="63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="2" customFormat="1" ht="6.96" customHeight="1">
      <c r="A102" s="34"/>
      <c r="B102" s="64"/>
      <c r="C102" s="65"/>
      <c r="D102" s="65"/>
      <c r="E102" s="65"/>
      <c r="F102" s="65"/>
      <c r="G102" s="65"/>
      <c r="H102" s="65"/>
      <c r="I102" s="182"/>
      <c r="J102" s="65"/>
      <c r="K102" s="65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24.96" customHeight="1">
      <c r="A103" s="34"/>
      <c r="B103" s="35"/>
      <c r="C103" s="19" t="s">
        <v>101</v>
      </c>
      <c r="D103" s="36"/>
      <c r="E103" s="36"/>
      <c r="F103" s="36"/>
      <c r="G103" s="36"/>
      <c r="H103" s="36"/>
      <c r="I103" s="140"/>
      <c r="J103" s="36"/>
      <c r="K103" s="36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35"/>
      <c r="C104" s="36"/>
      <c r="D104" s="36"/>
      <c r="E104" s="36"/>
      <c r="F104" s="36"/>
      <c r="G104" s="36"/>
      <c r="H104" s="36"/>
      <c r="I104" s="140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2" customHeight="1">
      <c r="A105" s="34"/>
      <c r="B105" s="35"/>
      <c r="C105" s="28" t="s">
        <v>16</v>
      </c>
      <c r="D105" s="36"/>
      <c r="E105" s="36"/>
      <c r="F105" s="36"/>
      <c r="G105" s="36"/>
      <c r="H105" s="36"/>
      <c r="I105" s="14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6.5" customHeight="1">
      <c r="A106" s="34"/>
      <c r="B106" s="35"/>
      <c r="C106" s="36"/>
      <c r="D106" s="36"/>
      <c r="E106" s="183" t="str">
        <f>E7</f>
        <v>Výměna kolejnic v úseku Letohrad - Lichkov</v>
      </c>
      <c r="F106" s="28"/>
      <c r="G106" s="28"/>
      <c r="H106" s="28"/>
      <c r="I106" s="14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94</v>
      </c>
      <c r="D107" s="36"/>
      <c r="E107" s="36"/>
      <c r="F107" s="36"/>
      <c r="G107" s="36"/>
      <c r="H107" s="36"/>
      <c r="I107" s="14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72" t="str">
        <f>E9</f>
        <v>SO 02 - Oprava TK Jablonné n.O. - Lichkov</v>
      </c>
      <c r="F108" s="36"/>
      <c r="G108" s="36"/>
      <c r="H108" s="36"/>
      <c r="I108" s="14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140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20</v>
      </c>
      <c r="D110" s="36"/>
      <c r="E110" s="36"/>
      <c r="F110" s="23" t="str">
        <f>F12</f>
        <v xml:space="preserve"> </v>
      </c>
      <c r="G110" s="36"/>
      <c r="H110" s="36"/>
      <c r="I110" s="143" t="s">
        <v>22</v>
      </c>
      <c r="J110" s="75" t="str">
        <f>IF(J12="","",J12)</f>
        <v>14. 10. 2019</v>
      </c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6"/>
      <c r="D111" s="36"/>
      <c r="E111" s="36"/>
      <c r="F111" s="36"/>
      <c r="G111" s="36"/>
      <c r="H111" s="36"/>
      <c r="I111" s="14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5.15" customHeight="1">
      <c r="A112" s="34"/>
      <c r="B112" s="35"/>
      <c r="C112" s="28" t="s">
        <v>24</v>
      </c>
      <c r="D112" s="36"/>
      <c r="E112" s="36"/>
      <c r="F112" s="23" t="str">
        <f>E15</f>
        <v xml:space="preserve"> </v>
      </c>
      <c r="G112" s="36"/>
      <c r="H112" s="36"/>
      <c r="I112" s="143" t="s">
        <v>29</v>
      </c>
      <c r="J112" s="32" t="str">
        <f>E21</f>
        <v xml:space="preserve"> </v>
      </c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27</v>
      </c>
      <c r="D113" s="36"/>
      <c r="E113" s="36"/>
      <c r="F113" s="23" t="str">
        <f>IF(E18="","",E18)</f>
        <v>Vyplň údaj</v>
      </c>
      <c r="G113" s="36"/>
      <c r="H113" s="36"/>
      <c r="I113" s="143" t="s">
        <v>31</v>
      </c>
      <c r="J113" s="32" t="str">
        <f>E24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0.32" customHeight="1">
      <c r="A114" s="34"/>
      <c r="B114" s="35"/>
      <c r="C114" s="36"/>
      <c r="D114" s="36"/>
      <c r="E114" s="36"/>
      <c r="F114" s="36"/>
      <c r="G114" s="36"/>
      <c r="H114" s="36"/>
      <c r="I114" s="140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9" customFormat="1" ht="29.28" customHeight="1">
      <c r="A115" s="189"/>
      <c r="B115" s="190"/>
      <c r="C115" s="191" t="s">
        <v>102</v>
      </c>
      <c r="D115" s="192" t="s">
        <v>58</v>
      </c>
      <c r="E115" s="192" t="s">
        <v>54</v>
      </c>
      <c r="F115" s="192" t="s">
        <v>55</v>
      </c>
      <c r="G115" s="192" t="s">
        <v>103</v>
      </c>
      <c r="H115" s="192" t="s">
        <v>104</v>
      </c>
      <c r="I115" s="193" t="s">
        <v>105</v>
      </c>
      <c r="J115" s="194" t="s">
        <v>98</v>
      </c>
      <c r="K115" s="195" t="s">
        <v>106</v>
      </c>
      <c r="L115" s="196"/>
      <c r="M115" s="96" t="s">
        <v>1</v>
      </c>
      <c r="N115" s="97" t="s">
        <v>37</v>
      </c>
      <c r="O115" s="97" t="s">
        <v>107</v>
      </c>
      <c r="P115" s="97" t="s">
        <v>108</v>
      </c>
      <c r="Q115" s="97" t="s">
        <v>109</v>
      </c>
      <c r="R115" s="97" t="s">
        <v>110</v>
      </c>
      <c r="S115" s="97" t="s">
        <v>111</v>
      </c>
      <c r="T115" s="98" t="s">
        <v>112</v>
      </c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</row>
    <row r="116" s="2" customFormat="1" ht="22.8" customHeight="1">
      <c r="A116" s="34"/>
      <c r="B116" s="35"/>
      <c r="C116" s="103" t="s">
        <v>113</v>
      </c>
      <c r="D116" s="36"/>
      <c r="E116" s="36"/>
      <c r="F116" s="36"/>
      <c r="G116" s="36"/>
      <c r="H116" s="36"/>
      <c r="I116" s="140"/>
      <c r="J116" s="197">
        <f>BK116</f>
        <v>0</v>
      </c>
      <c r="K116" s="36"/>
      <c r="L116" s="40"/>
      <c r="M116" s="99"/>
      <c r="N116" s="198"/>
      <c r="O116" s="100"/>
      <c r="P116" s="199">
        <f>SUM(P117:P179)</f>
        <v>0</v>
      </c>
      <c r="Q116" s="100"/>
      <c r="R116" s="199">
        <f>SUM(R117:R179)</f>
        <v>0</v>
      </c>
      <c r="S116" s="100"/>
      <c r="T116" s="200">
        <f>SUM(T117:T179)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3" t="s">
        <v>72</v>
      </c>
      <c r="AU116" s="13" t="s">
        <v>100</v>
      </c>
      <c r="BK116" s="201">
        <f>SUM(BK117:BK179)</f>
        <v>0</v>
      </c>
    </row>
    <row r="117" s="2" customFormat="1" ht="24" customHeight="1">
      <c r="A117" s="34"/>
      <c r="B117" s="35"/>
      <c r="C117" s="202" t="s">
        <v>81</v>
      </c>
      <c r="D117" s="202" t="s">
        <v>114</v>
      </c>
      <c r="E117" s="203" t="s">
        <v>238</v>
      </c>
      <c r="F117" s="204" t="s">
        <v>239</v>
      </c>
      <c r="G117" s="205" t="s">
        <v>240</v>
      </c>
      <c r="H117" s="206">
        <v>2.2000000000000002</v>
      </c>
      <c r="I117" s="207"/>
      <c r="J117" s="208">
        <f>ROUND(I117*H117,2)</f>
        <v>0</v>
      </c>
      <c r="K117" s="209"/>
      <c r="L117" s="40"/>
      <c r="M117" s="210" t="s">
        <v>1</v>
      </c>
      <c r="N117" s="211" t="s">
        <v>38</v>
      </c>
      <c r="O117" s="87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4" t="s">
        <v>118</v>
      </c>
      <c r="AT117" s="214" t="s">
        <v>114</v>
      </c>
      <c r="AU117" s="214" t="s">
        <v>73</v>
      </c>
      <c r="AY117" s="13" t="s">
        <v>119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3" t="s">
        <v>81</v>
      </c>
      <c r="BK117" s="215">
        <f>ROUND(I117*H117,2)</f>
        <v>0</v>
      </c>
      <c r="BL117" s="13" t="s">
        <v>118</v>
      </c>
      <c r="BM117" s="214" t="s">
        <v>83</v>
      </c>
    </row>
    <row r="118" s="2" customFormat="1" ht="24" customHeight="1">
      <c r="A118" s="34"/>
      <c r="B118" s="35"/>
      <c r="C118" s="202" t="s">
        <v>83</v>
      </c>
      <c r="D118" s="202" t="s">
        <v>114</v>
      </c>
      <c r="E118" s="203" t="s">
        <v>241</v>
      </c>
      <c r="F118" s="204" t="s">
        <v>242</v>
      </c>
      <c r="G118" s="205" t="s">
        <v>122</v>
      </c>
      <c r="H118" s="206">
        <v>65</v>
      </c>
      <c r="I118" s="207"/>
      <c r="J118" s="208">
        <f>ROUND(I118*H118,2)</f>
        <v>0</v>
      </c>
      <c r="K118" s="209"/>
      <c r="L118" s="40"/>
      <c r="M118" s="210" t="s">
        <v>1</v>
      </c>
      <c r="N118" s="211" t="s">
        <v>38</v>
      </c>
      <c r="O118" s="8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4" t="s">
        <v>118</v>
      </c>
      <c r="AT118" s="214" t="s">
        <v>114</v>
      </c>
      <c r="AU118" s="214" t="s">
        <v>73</v>
      </c>
      <c r="AY118" s="13" t="s">
        <v>119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3" t="s">
        <v>81</v>
      </c>
      <c r="BK118" s="215">
        <f>ROUND(I118*H118,2)</f>
        <v>0</v>
      </c>
      <c r="BL118" s="13" t="s">
        <v>118</v>
      </c>
      <c r="BM118" s="214" t="s">
        <v>118</v>
      </c>
    </row>
    <row r="119" s="2" customFormat="1" ht="16.5" customHeight="1">
      <c r="A119" s="34"/>
      <c r="B119" s="35"/>
      <c r="C119" s="202" t="s">
        <v>123</v>
      </c>
      <c r="D119" s="202" t="s">
        <v>114</v>
      </c>
      <c r="E119" s="203" t="s">
        <v>243</v>
      </c>
      <c r="F119" s="204" t="s">
        <v>244</v>
      </c>
      <c r="G119" s="205" t="s">
        <v>245</v>
      </c>
      <c r="H119" s="206">
        <v>254.40000000000001</v>
      </c>
      <c r="I119" s="207"/>
      <c r="J119" s="208">
        <f>ROUND(I119*H119,2)</f>
        <v>0</v>
      </c>
      <c r="K119" s="209"/>
      <c r="L119" s="40"/>
      <c r="M119" s="210" t="s">
        <v>1</v>
      </c>
      <c r="N119" s="211" t="s">
        <v>38</v>
      </c>
      <c r="O119" s="87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4" t="s">
        <v>118</v>
      </c>
      <c r="AT119" s="214" t="s">
        <v>114</v>
      </c>
      <c r="AU119" s="214" t="s">
        <v>73</v>
      </c>
      <c r="AY119" s="13" t="s">
        <v>119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3" t="s">
        <v>81</v>
      </c>
      <c r="BK119" s="215">
        <f>ROUND(I119*H119,2)</f>
        <v>0</v>
      </c>
      <c r="BL119" s="13" t="s">
        <v>118</v>
      </c>
      <c r="BM119" s="214" t="s">
        <v>126</v>
      </c>
    </row>
    <row r="120" s="2" customFormat="1" ht="16.5" customHeight="1">
      <c r="A120" s="34"/>
      <c r="B120" s="35"/>
      <c r="C120" s="202" t="s">
        <v>118</v>
      </c>
      <c r="D120" s="202" t="s">
        <v>114</v>
      </c>
      <c r="E120" s="203" t="s">
        <v>246</v>
      </c>
      <c r="F120" s="204" t="s">
        <v>247</v>
      </c>
      <c r="G120" s="205" t="s">
        <v>245</v>
      </c>
      <c r="H120" s="206">
        <v>6</v>
      </c>
      <c r="I120" s="207"/>
      <c r="J120" s="208">
        <f>ROUND(I120*H120,2)</f>
        <v>0</v>
      </c>
      <c r="K120" s="209"/>
      <c r="L120" s="40"/>
      <c r="M120" s="210" t="s">
        <v>1</v>
      </c>
      <c r="N120" s="211" t="s">
        <v>38</v>
      </c>
      <c r="O120" s="87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4" t="s">
        <v>118</v>
      </c>
      <c r="AT120" s="214" t="s">
        <v>114</v>
      </c>
      <c r="AU120" s="214" t="s">
        <v>73</v>
      </c>
      <c r="AY120" s="13" t="s">
        <v>119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3" t="s">
        <v>81</v>
      </c>
      <c r="BK120" s="215">
        <f>ROUND(I120*H120,2)</f>
        <v>0</v>
      </c>
      <c r="BL120" s="13" t="s">
        <v>118</v>
      </c>
      <c r="BM120" s="214" t="s">
        <v>129</v>
      </c>
    </row>
    <row r="121" s="2" customFormat="1" ht="16.5" customHeight="1">
      <c r="A121" s="34"/>
      <c r="B121" s="35"/>
      <c r="C121" s="202" t="s">
        <v>130</v>
      </c>
      <c r="D121" s="202" t="s">
        <v>114</v>
      </c>
      <c r="E121" s="203" t="s">
        <v>248</v>
      </c>
      <c r="F121" s="204" t="s">
        <v>249</v>
      </c>
      <c r="G121" s="205" t="s">
        <v>122</v>
      </c>
      <c r="H121" s="206">
        <v>65</v>
      </c>
      <c r="I121" s="207"/>
      <c r="J121" s="208">
        <f>ROUND(I121*H121,2)</f>
        <v>0</v>
      </c>
      <c r="K121" s="209"/>
      <c r="L121" s="40"/>
      <c r="M121" s="210" t="s">
        <v>1</v>
      </c>
      <c r="N121" s="211" t="s">
        <v>38</v>
      </c>
      <c r="O121" s="87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4" t="s">
        <v>118</v>
      </c>
      <c r="AT121" s="214" t="s">
        <v>114</v>
      </c>
      <c r="AU121" s="214" t="s">
        <v>73</v>
      </c>
      <c r="AY121" s="13" t="s">
        <v>119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3" t="s">
        <v>81</v>
      </c>
      <c r="BK121" s="215">
        <f>ROUND(I121*H121,2)</f>
        <v>0</v>
      </c>
      <c r="BL121" s="13" t="s">
        <v>118</v>
      </c>
      <c r="BM121" s="214" t="s">
        <v>134</v>
      </c>
    </row>
    <row r="122" s="2" customFormat="1" ht="24" customHeight="1">
      <c r="A122" s="34"/>
      <c r="B122" s="35"/>
      <c r="C122" s="216" t="s">
        <v>126</v>
      </c>
      <c r="D122" s="216" t="s">
        <v>211</v>
      </c>
      <c r="E122" s="217" t="s">
        <v>250</v>
      </c>
      <c r="F122" s="218" t="s">
        <v>251</v>
      </c>
      <c r="G122" s="219" t="s">
        <v>133</v>
      </c>
      <c r="H122" s="220">
        <v>520.79999999999995</v>
      </c>
      <c r="I122" s="221"/>
      <c r="J122" s="222">
        <f>ROUND(I122*H122,2)</f>
        <v>0</v>
      </c>
      <c r="K122" s="223"/>
      <c r="L122" s="224"/>
      <c r="M122" s="225" t="s">
        <v>1</v>
      </c>
      <c r="N122" s="226" t="s">
        <v>38</v>
      </c>
      <c r="O122" s="8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4" t="s">
        <v>129</v>
      </c>
      <c r="AT122" s="214" t="s">
        <v>211</v>
      </c>
      <c r="AU122" s="214" t="s">
        <v>73</v>
      </c>
      <c r="AY122" s="13" t="s">
        <v>119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3" t="s">
        <v>81</v>
      </c>
      <c r="BK122" s="215">
        <f>ROUND(I122*H122,2)</f>
        <v>0</v>
      </c>
      <c r="BL122" s="13" t="s">
        <v>118</v>
      </c>
      <c r="BM122" s="214" t="s">
        <v>138</v>
      </c>
    </row>
    <row r="123" s="2" customFormat="1" ht="24" customHeight="1">
      <c r="A123" s="34"/>
      <c r="B123" s="35"/>
      <c r="C123" s="202" t="s">
        <v>139</v>
      </c>
      <c r="D123" s="202" t="s">
        <v>114</v>
      </c>
      <c r="E123" s="203" t="s">
        <v>252</v>
      </c>
      <c r="F123" s="204" t="s">
        <v>253</v>
      </c>
      <c r="G123" s="205" t="s">
        <v>133</v>
      </c>
      <c r="H123" s="206">
        <v>520.79999999999995</v>
      </c>
      <c r="I123" s="207"/>
      <c r="J123" s="208">
        <f>ROUND(I123*H123,2)</f>
        <v>0</v>
      </c>
      <c r="K123" s="209"/>
      <c r="L123" s="40"/>
      <c r="M123" s="210" t="s">
        <v>1</v>
      </c>
      <c r="N123" s="211" t="s">
        <v>38</v>
      </c>
      <c r="O123" s="87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4" t="s">
        <v>118</v>
      </c>
      <c r="AT123" s="214" t="s">
        <v>114</v>
      </c>
      <c r="AU123" s="214" t="s">
        <v>73</v>
      </c>
      <c r="AY123" s="13" t="s">
        <v>119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3" t="s">
        <v>81</v>
      </c>
      <c r="BK123" s="215">
        <f>ROUND(I123*H123,2)</f>
        <v>0</v>
      </c>
      <c r="BL123" s="13" t="s">
        <v>118</v>
      </c>
      <c r="BM123" s="214" t="s">
        <v>142</v>
      </c>
    </row>
    <row r="124" s="2" customFormat="1" ht="16.5" customHeight="1">
      <c r="A124" s="34"/>
      <c r="B124" s="35"/>
      <c r="C124" s="202" t="s">
        <v>129</v>
      </c>
      <c r="D124" s="202" t="s">
        <v>114</v>
      </c>
      <c r="E124" s="203" t="s">
        <v>115</v>
      </c>
      <c r="F124" s="204" t="s">
        <v>116</v>
      </c>
      <c r="G124" s="205" t="s">
        <v>117</v>
      </c>
      <c r="H124" s="206">
        <v>230</v>
      </c>
      <c r="I124" s="207"/>
      <c r="J124" s="208">
        <f>ROUND(I124*H124,2)</f>
        <v>0</v>
      </c>
      <c r="K124" s="209"/>
      <c r="L124" s="40"/>
      <c r="M124" s="210" t="s">
        <v>1</v>
      </c>
      <c r="N124" s="211" t="s">
        <v>38</v>
      </c>
      <c r="O124" s="8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118</v>
      </c>
      <c r="AT124" s="214" t="s">
        <v>114</v>
      </c>
      <c r="AU124" s="214" t="s">
        <v>73</v>
      </c>
      <c r="AY124" s="13" t="s">
        <v>119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3" t="s">
        <v>81</v>
      </c>
      <c r="BK124" s="215">
        <f>ROUND(I124*H124,2)</f>
        <v>0</v>
      </c>
      <c r="BL124" s="13" t="s">
        <v>118</v>
      </c>
      <c r="BM124" s="214" t="s">
        <v>145</v>
      </c>
    </row>
    <row r="125" s="2" customFormat="1" ht="24" customHeight="1">
      <c r="A125" s="34"/>
      <c r="B125" s="35"/>
      <c r="C125" s="202" t="s">
        <v>146</v>
      </c>
      <c r="D125" s="202" t="s">
        <v>114</v>
      </c>
      <c r="E125" s="203" t="s">
        <v>254</v>
      </c>
      <c r="F125" s="204" t="s">
        <v>255</v>
      </c>
      <c r="G125" s="205" t="s">
        <v>122</v>
      </c>
      <c r="H125" s="206">
        <v>1290</v>
      </c>
      <c r="I125" s="207"/>
      <c r="J125" s="208">
        <f>ROUND(I125*H125,2)</f>
        <v>0</v>
      </c>
      <c r="K125" s="209"/>
      <c r="L125" s="40"/>
      <c r="M125" s="210" t="s">
        <v>1</v>
      </c>
      <c r="N125" s="211" t="s">
        <v>38</v>
      </c>
      <c r="O125" s="87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118</v>
      </c>
      <c r="AT125" s="214" t="s">
        <v>114</v>
      </c>
      <c r="AU125" s="214" t="s">
        <v>73</v>
      </c>
      <c r="AY125" s="13" t="s">
        <v>119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3" t="s">
        <v>81</v>
      </c>
      <c r="BK125" s="215">
        <f>ROUND(I125*H125,2)</f>
        <v>0</v>
      </c>
      <c r="BL125" s="13" t="s">
        <v>118</v>
      </c>
      <c r="BM125" s="214" t="s">
        <v>149</v>
      </c>
    </row>
    <row r="126" s="2" customFormat="1" ht="24" customHeight="1">
      <c r="A126" s="34"/>
      <c r="B126" s="35"/>
      <c r="C126" s="202" t="s">
        <v>134</v>
      </c>
      <c r="D126" s="202" t="s">
        <v>114</v>
      </c>
      <c r="E126" s="203" t="s">
        <v>120</v>
      </c>
      <c r="F126" s="204" t="s">
        <v>121</v>
      </c>
      <c r="G126" s="205" t="s">
        <v>122</v>
      </c>
      <c r="H126" s="206">
        <v>640</v>
      </c>
      <c r="I126" s="207"/>
      <c r="J126" s="208">
        <f>ROUND(I126*H126,2)</f>
        <v>0</v>
      </c>
      <c r="K126" s="209"/>
      <c r="L126" s="40"/>
      <c r="M126" s="210" t="s">
        <v>1</v>
      </c>
      <c r="N126" s="211" t="s">
        <v>38</v>
      </c>
      <c r="O126" s="8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118</v>
      </c>
      <c r="AT126" s="214" t="s">
        <v>114</v>
      </c>
      <c r="AU126" s="214" t="s">
        <v>73</v>
      </c>
      <c r="AY126" s="13" t="s">
        <v>119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3" t="s">
        <v>81</v>
      </c>
      <c r="BK126" s="215">
        <f>ROUND(I126*H126,2)</f>
        <v>0</v>
      </c>
      <c r="BL126" s="13" t="s">
        <v>118</v>
      </c>
      <c r="BM126" s="214" t="s">
        <v>152</v>
      </c>
    </row>
    <row r="127" s="2" customFormat="1" ht="24" customHeight="1">
      <c r="A127" s="34"/>
      <c r="B127" s="35"/>
      <c r="C127" s="202" t="s">
        <v>153</v>
      </c>
      <c r="D127" s="202" t="s">
        <v>114</v>
      </c>
      <c r="E127" s="203" t="s">
        <v>124</v>
      </c>
      <c r="F127" s="204" t="s">
        <v>125</v>
      </c>
      <c r="G127" s="205" t="s">
        <v>122</v>
      </c>
      <c r="H127" s="206">
        <v>3434</v>
      </c>
      <c r="I127" s="207"/>
      <c r="J127" s="208">
        <f>ROUND(I127*H127,2)</f>
        <v>0</v>
      </c>
      <c r="K127" s="209"/>
      <c r="L127" s="40"/>
      <c r="M127" s="210" t="s">
        <v>1</v>
      </c>
      <c r="N127" s="211" t="s">
        <v>38</v>
      </c>
      <c r="O127" s="87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118</v>
      </c>
      <c r="AT127" s="214" t="s">
        <v>114</v>
      </c>
      <c r="AU127" s="214" t="s">
        <v>73</v>
      </c>
      <c r="AY127" s="13" t="s">
        <v>119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3" t="s">
        <v>81</v>
      </c>
      <c r="BK127" s="215">
        <f>ROUND(I127*H127,2)</f>
        <v>0</v>
      </c>
      <c r="BL127" s="13" t="s">
        <v>118</v>
      </c>
      <c r="BM127" s="214" t="s">
        <v>156</v>
      </c>
    </row>
    <row r="128" s="2" customFormat="1" ht="24" customHeight="1">
      <c r="A128" s="34"/>
      <c r="B128" s="35"/>
      <c r="C128" s="202" t="s">
        <v>138</v>
      </c>
      <c r="D128" s="202" t="s">
        <v>114</v>
      </c>
      <c r="E128" s="203" t="s">
        <v>127</v>
      </c>
      <c r="F128" s="204" t="s">
        <v>128</v>
      </c>
      <c r="G128" s="205" t="s">
        <v>122</v>
      </c>
      <c r="H128" s="206">
        <v>198</v>
      </c>
      <c r="I128" s="207"/>
      <c r="J128" s="208">
        <f>ROUND(I128*H128,2)</f>
        <v>0</v>
      </c>
      <c r="K128" s="209"/>
      <c r="L128" s="40"/>
      <c r="M128" s="210" t="s">
        <v>1</v>
      </c>
      <c r="N128" s="211" t="s">
        <v>38</v>
      </c>
      <c r="O128" s="87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118</v>
      </c>
      <c r="AT128" s="214" t="s">
        <v>114</v>
      </c>
      <c r="AU128" s="214" t="s">
        <v>73</v>
      </c>
      <c r="AY128" s="13" t="s">
        <v>119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3" t="s">
        <v>81</v>
      </c>
      <c r="BK128" s="215">
        <f>ROUND(I128*H128,2)</f>
        <v>0</v>
      </c>
      <c r="BL128" s="13" t="s">
        <v>118</v>
      </c>
      <c r="BM128" s="214" t="s">
        <v>159</v>
      </c>
    </row>
    <row r="129" s="2" customFormat="1" ht="36" customHeight="1">
      <c r="A129" s="34"/>
      <c r="B129" s="35"/>
      <c r="C129" s="202" t="s">
        <v>160</v>
      </c>
      <c r="D129" s="202" t="s">
        <v>114</v>
      </c>
      <c r="E129" s="203" t="s">
        <v>131</v>
      </c>
      <c r="F129" s="204" t="s">
        <v>132</v>
      </c>
      <c r="G129" s="205" t="s">
        <v>133</v>
      </c>
      <c r="H129" s="206">
        <v>242.33500000000001</v>
      </c>
      <c r="I129" s="207"/>
      <c r="J129" s="208">
        <f>ROUND(I129*H129,2)</f>
        <v>0</v>
      </c>
      <c r="K129" s="209"/>
      <c r="L129" s="40"/>
      <c r="M129" s="210" t="s">
        <v>1</v>
      </c>
      <c r="N129" s="211" t="s">
        <v>38</v>
      </c>
      <c r="O129" s="8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118</v>
      </c>
      <c r="AT129" s="214" t="s">
        <v>114</v>
      </c>
      <c r="AU129" s="214" t="s">
        <v>73</v>
      </c>
      <c r="AY129" s="13" t="s">
        <v>119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3" t="s">
        <v>81</v>
      </c>
      <c r="BK129" s="215">
        <f>ROUND(I129*H129,2)</f>
        <v>0</v>
      </c>
      <c r="BL129" s="13" t="s">
        <v>118</v>
      </c>
      <c r="BM129" s="214" t="s">
        <v>163</v>
      </c>
    </row>
    <row r="130" s="2" customFormat="1" ht="24" customHeight="1">
      <c r="A130" s="34"/>
      <c r="B130" s="35"/>
      <c r="C130" s="202" t="s">
        <v>142</v>
      </c>
      <c r="D130" s="202" t="s">
        <v>114</v>
      </c>
      <c r="E130" s="203" t="s">
        <v>256</v>
      </c>
      <c r="F130" s="204" t="s">
        <v>257</v>
      </c>
      <c r="G130" s="205" t="s">
        <v>137</v>
      </c>
      <c r="H130" s="206">
        <v>20</v>
      </c>
      <c r="I130" s="207"/>
      <c r="J130" s="208">
        <f>ROUND(I130*H130,2)</f>
        <v>0</v>
      </c>
      <c r="K130" s="209"/>
      <c r="L130" s="40"/>
      <c r="M130" s="210" t="s">
        <v>1</v>
      </c>
      <c r="N130" s="211" t="s">
        <v>38</v>
      </c>
      <c r="O130" s="8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118</v>
      </c>
      <c r="AT130" s="214" t="s">
        <v>114</v>
      </c>
      <c r="AU130" s="214" t="s">
        <v>73</v>
      </c>
      <c r="AY130" s="13" t="s">
        <v>119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3" t="s">
        <v>81</v>
      </c>
      <c r="BK130" s="215">
        <f>ROUND(I130*H130,2)</f>
        <v>0</v>
      </c>
      <c r="BL130" s="13" t="s">
        <v>118</v>
      </c>
      <c r="BM130" s="214" t="s">
        <v>166</v>
      </c>
    </row>
    <row r="131" s="2" customFormat="1" ht="24" customHeight="1">
      <c r="A131" s="34"/>
      <c r="B131" s="35"/>
      <c r="C131" s="202" t="s">
        <v>8</v>
      </c>
      <c r="D131" s="202" t="s">
        <v>114</v>
      </c>
      <c r="E131" s="203" t="s">
        <v>135</v>
      </c>
      <c r="F131" s="204" t="s">
        <v>136</v>
      </c>
      <c r="G131" s="205" t="s">
        <v>137</v>
      </c>
      <c r="H131" s="206">
        <v>90</v>
      </c>
      <c r="I131" s="207"/>
      <c r="J131" s="208">
        <f>ROUND(I131*H131,2)</f>
        <v>0</v>
      </c>
      <c r="K131" s="209"/>
      <c r="L131" s="40"/>
      <c r="M131" s="210" t="s">
        <v>1</v>
      </c>
      <c r="N131" s="211" t="s">
        <v>38</v>
      </c>
      <c r="O131" s="8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118</v>
      </c>
      <c r="AT131" s="214" t="s">
        <v>114</v>
      </c>
      <c r="AU131" s="214" t="s">
        <v>73</v>
      </c>
      <c r="AY131" s="13" t="s">
        <v>119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3" t="s">
        <v>81</v>
      </c>
      <c r="BK131" s="215">
        <f>ROUND(I131*H131,2)</f>
        <v>0</v>
      </c>
      <c r="BL131" s="13" t="s">
        <v>118</v>
      </c>
      <c r="BM131" s="214" t="s">
        <v>169</v>
      </c>
    </row>
    <row r="132" s="2" customFormat="1" ht="24" customHeight="1">
      <c r="A132" s="34"/>
      <c r="B132" s="35"/>
      <c r="C132" s="202" t="s">
        <v>145</v>
      </c>
      <c r="D132" s="202" t="s">
        <v>114</v>
      </c>
      <c r="E132" s="203" t="s">
        <v>140</v>
      </c>
      <c r="F132" s="204" t="s">
        <v>141</v>
      </c>
      <c r="G132" s="205" t="s">
        <v>137</v>
      </c>
      <c r="H132" s="206">
        <v>30</v>
      </c>
      <c r="I132" s="207"/>
      <c r="J132" s="208">
        <f>ROUND(I132*H132,2)</f>
        <v>0</v>
      </c>
      <c r="K132" s="209"/>
      <c r="L132" s="40"/>
      <c r="M132" s="210" t="s">
        <v>1</v>
      </c>
      <c r="N132" s="211" t="s">
        <v>38</v>
      </c>
      <c r="O132" s="8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118</v>
      </c>
      <c r="AT132" s="214" t="s">
        <v>114</v>
      </c>
      <c r="AU132" s="214" t="s">
        <v>73</v>
      </c>
      <c r="AY132" s="13" t="s">
        <v>119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3" t="s">
        <v>81</v>
      </c>
      <c r="BK132" s="215">
        <f>ROUND(I132*H132,2)</f>
        <v>0</v>
      </c>
      <c r="BL132" s="13" t="s">
        <v>118</v>
      </c>
      <c r="BM132" s="214" t="s">
        <v>172</v>
      </c>
    </row>
    <row r="133" s="2" customFormat="1" ht="36" customHeight="1">
      <c r="A133" s="34"/>
      <c r="B133" s="35"/>
      <c r="C133" s="202" t="s">
        <v>173</v>
      </c>
      <c r="D133" s="202" t="s">
        <v>114</v>
      </c>
      <c r="E133" s="203" t="s">
        <v>143</v>
      </c>
      <c r="F133" s="204" t="s">
        <v>144</v>
      </c>
      <c r="G133" s="205" t="s">
        <v>122</v>
      </c>
      <c r="H133" s="206">
        <v>9998</v>
      </c>
      <c r="I133" s="207"/>
      <c r="J133" s="208">
        <f>ROUND(I133*H133,2)</f>
        <v>0</v>
      </c>
      <c r="K133" s="209"/>
      <c r="L133" s="40"/>
      <c r="M133" s="210" t="s">
        <v>1</v>
      </c>
      <c r="N133" s="211" t="s">
        <v>38</v>
      </c>
      <c r="O133" s="8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4" t="s">
        <v>118</v>
      </c>
      <c r="AT133" s="214" t="s">
        <v>114</v>
      </c>
      <c r="AU133" s="214" t="s">
        <v>73</v>
      </c>
      <c r="AY133" s="13" t="s">
        <v>119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3" t="s">
        <v>81</v>
      </c>
      <c r="BK133" s="215">
        <f>ROUND(I133*H133,2)</f>
        <v>0</v>
      </c>
      <c r="BL133" s="13" t="s">
        <v>118</v>
      </c>
      <c r="BM133" s="214" t="s">
        <v>176</v>
      </c>
    </row>
    <row r="134" s="2" customFormat="1" ht="36" customHeight="1">
      <c r="A134" s="34"/>
      <c r="B134" s="35"/>
      <c r="C134" s="202" t="s">
        <v>149</v>
      </c>
      <c r="D134" s="202" t="s">
        <v>114</v>
      </c>
      <c r="E134" s="203" t="s">
        <v>147</v>
      </c>
      <c r="F134" s="204" t="s">
        <v>148</v>
      </c>
      <c r="G134" s="205" t="s">
        <v>122</v>
      </c>
      <c r="H134" s="206">
        <v>9998</v>
      </c>
      <c r="I134" s="207"/>
      <c r="J134" s="208">
        <f>ROUND(I134*H134,2)</f>
        <v>0</v>
      </c>
      <c r="K134" s="209"/>
      <c r="L134" s="40"/>
      <c r="M134" s="210" t="s">
        <v>1</v>
      </c>
      <c r="N134" s="211" t="s">
        <v>38</v>
      </c>
      <c r="O134" s="87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118</v>
      </c>
      <c r="AT134" s="214" t="s">
        <v>114</v>
      </c>
      <c r="AU134" s="214" t="s">
        <v>73</v>
      </c>
      <c r="AY134" s="13" t="s">
        <v>119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3" t="s">
        <v>81</v>
      </c>
      <c r="BK134" s="215">
        <f>ROUND(I134*H134,2)</f>
        <v>0</v>
      </c>
      <c r="BL134" s="13" t="s">
        <v>118</v>
      </c>
      <c r="BM134" s="214" t="s">
        <v>179</v>
      </c>
    </row>
    <row r="135" s="2" customFormat="1" ht="16.5" customHeight="1">
      <c r="A135" s="34"/>
      <c r="B135" s="35"/>
      <c r="C135" s="202" t="s">
        <v>180</v>
      </c>
      <c r="D135" s="202" t="s">
        <v>114</v>
      </c>
      <c r="E135" s="203" t="s">
        <v>150</v>
      </c>
      <c r="F135" s="204" t="s">
        <v>151</v>
      </c>
      <c r="G135" s="205" t="s">
        <v>122</v>
      </c>
      <c r="H135" s="206">
        <v>50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8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4" t="s">
        <v>118</v>
      </c>
      <c r="AT135" s="214" t="s">
        <v>114</v>
      </c>
      <c r="AU135" s="214" t="s">
        <v>73</v>
      </c>
      <c r="AY135" s="13" t="s">
        <v>119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3" t="s">
        <v>81</v>
      </c>
      <c r="BK135" s="215">
        <f>ROUND(I135*H135,2)</f>
        <v>0</v>
      </c>
      <c r="BL135" s="13" t="s">
        <v>118</v>
      </c>
      <c r="BM135" s="214" t="s">
        <v>183</v>
      </c>
    </row>
    <row r="136" s="2" customFormat="1" ht="24" customHeight="1">
      <c r="A136" s="34"/>
      <c r="B136" s="35"/>
      <c r="C136" s="202" t="s">
        <v>152</v>
      </c>
      <c r="D136" s="202" t="s">
        <v>114</v>
      </c>
      <c r="E136" s="203" t="s">
        <v>154</v>
      </c>
      <c r="F136" s="204" t="s">
        <v>155</v>
      </c>
      <c r="G136" s="205" t="s">
        <v>122</v>
      </c>
      <c r="H136" s="206">
        <v>1560</v>
      </c>
      <c r="I136" s="207"/>
      <c r="J136" s="208">
        <f>ROUND(I136*H136,2)</f>
        <v>0</v>
      </c>
      <c r="K136" s="209"/>
      <c r="L136" s="40"/>
      <c r="M136" s="210" t="s">
        <v>1</v>
      </c>
      <c r="N136" s="211" t="s">
        <v>38</v>
      </c>
      <c r="O136" s="8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118</v>
      </c>
      <c r="AT136" s="214" t="s">
        <v>114</v>
      </c>
      <c r="AU136" s="214" t="s">
        <v>73</v>
      </c>
      <c r="AY136" s="13" t="s">
        <v>119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3" t="s">
        <v>81</v>
      </c>
      <c r="BK136" s="215">
        <f>ROUND(I136*H136,2)</f>
        <v>0</v>
      </c>
      <c r="BL136" s="13" t="s">
        <v>118</v>
      </c>
      <c r="BM136" s="214" t="s">
        <v>186</v>
      </c>
    </row>
    <row r="137" s="2" customFormat="1" ht="16.5" customHeight="1">
      <c r="A137" s="34"/>
      <c r="B137" s="35"/>
      <c r="C137" s="202" t="s">
        <v>7</v>
      </c>
      <c r="D137" s="202" t="s">
        <v>114</v>
      </c>
      <c r="E137" s="203" t="s">
        <v>157</v>
      </c>
      <c r="F137" s="204" t="s">
        <v>158</v>
      </c>
      <c r="G137" s="205" t="s">
        <v>117</v>
      </c>
      <c r="H137" s="206">
        <v>80</v>
      </c>
      <c r="I137" s="207"/>
      <c r="J137" s="208">
        <f>ROUND(I137*H137,2)</f>
        <v>0</v>
      </c>
      <c r="K137" s="209"/>
      <c r="L137" s="40"/>
      <c r="M137" s="210" t="s">
        <v>1</v>
      </c>
      <c r="N137" s="211" t="s">
        <v>38</v>
      </c>
      <c r="O137" s="87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4" t="s">
        <v>118</v>
      </c>
      <c r="AT137" s="214" t="s">
        <v>114</v>
      </c>
      <c r="AU137" s="214" t="s">
        <v>73</v>
      </c>
      <c r="AY137" s="13" t="s">
        <v>119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3" t="s">
        <v>81</v>
      </c>
      <c r="BK137" s="215">
        <f>ROUND(I137*H137,2)</f>
        <v>0</v>
      </c>
      <c r="BL137" s="13" t="s">
        <v>118</v>
      </c>
      <c r="BM137" s="214" t="s">
        <v>189</v>
      </c>
    </row>
    <row r="138" s="2" customFormat="1" ht="36" customHeight="1">
      <c r="A138" s="34"/>
      <c r="B138" s="35"/>
      <c r="C138" s="202" t="s">
        <v>156</v>
      </c>
      <c r="D138" s="202" t="s">
        <v>114</v>
      </c>
      <c r="E138" s="203" t="s">
        <v>161</v>
      </c>
      <c r="F138" s="204" t="s">
        <v>162</v>
      </c>
      <c r="G138" s="205" t="s">
        <v>117</v>
      </c>
      <c r="H138" s="206">
        <v>100</v>
      </c>
      <c r="I138" s="207"/>
      <c r="J138" s="208">
        <f>ROUND(I138*H138,2)</f>
        <v>0</v>
      </c>
      <c r="K138" s="209"/>
      <c r="L138" s="40"/>
      <c r="M138" s="210" t="s">
        <v>1</v>
      </c>
      <c r="N138" s="211" t="s">
        <v>38</v>
      </c>
      <c r="O138" s="8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118</v>
      </c>
      <c r="AT138" s="214" t="s">
        <v>114</v>
      </c>
      <c r="AU138" s="214" t="s">
        <v>73</v>
      </c>
      <c r="AY138" s="13" t="s">
        <v>119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3" t="s">
        <v>81</v>
      </c>
      <c r="BK138" s="215">
        <f>ROUND(I138*H138,2)</f>
        <v>0</v>
      </c>
      <c r="BL138" s="13" t="s">
        <v>118</v>
      </c>
      <c r="BM138" s="214" t="s">
        <v>192</v>
      </c>
    </row>
    <row r="139" s="2" customFormat="1" ht="24" customHeight="1">
      <c r="A139" s="34"/>
      <c r="B139" s="35"/>
      <c r="C139" s="202" t="s">
        <v>193</v>
      </c>
      <c r="D139" s="202" t="s">
        <v>114</v>
      </c>
      <c r="E139" s="203" t="s">
        <v>164</v>
      </c>
      <c r="F139" s="204" t="s">
        <v>165</v>
      </c>
      <c r="G139" s="205" t="s">
        <v>117</v>
      </c>
      <c r="H139" s="206">
        <v>100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8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118</v>
      </c>
      <c r="AT139" s="214" t="s">
        <v>114</v>
      </c>
      <c r="AU139" s="214" t="s">
        <v>73</v>
      </c>
      <c r="AY139" s="13" t="s">
        <v>119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3" t="s">
        <v>81</v>
      </c>
      <c r="BK139" s="215">
        <f>ROUND(I139*H139,2)</f>
        <v>0</v>
      </c>
      <c r="BL139" s="13" t="s">
        <v>118</v>
      </c>
      <c r="BM139" s="214" t="s">
        <v>196</v>
      </c>
    </row>
    <row r="140" s="2" customFormat="1" ht="24" customHeight="1">
      <c r="A140" s="34"/>
      <c r="B140" s="35"/>
      <c r="C140" s="202" t="s">
        <v>159</v>
      </c>
      <c r="D140" s="202" t="s">
        <v>114</v>
      </c>
      <c r="E140" s="203" t="s">
        <v>174</v>
      </c>
      <c r="F140" s="204" t="s">
        <v>175</v>
      </c>
      <c r="G140" s="205" t="s">
        <v>117</v>
      </c>
      <c r="H140" s="206">
        <v>70</v>
      </c>
      <c r="I140" s="207"/>
      <c r="J140" s="208">
        <f>ROUND(I140*H140,2)</f>
        <v>0</v>
      </c>
      <c r="K140" s="209"/>
      <c r="L140" s="40"/>
      <c r="M140" s="210" t="s">
        <v>1</v>
      </c>
      <c r="N140" s="211" t="s">
        <v>38</v>
      </c>
      <c r="O140" s="8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4" t="s">
        <v>118</v>
      </c>
      <c r="AT140" s="214" t="s">
        <v>114</v>
      </c>
      <c r="AU140" s="214" t="s">
        <v>73</v>
      </c>
      <c r="AY140" s="13" t="s">
        <v>119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3" t="s">
        <v>81</v>
      </c>
      <c r="BK140" s="215">
        <f>ROUND(I140*H140,2)</f>
        <v>0</v>
      </c>
      <c r="BL140" s="13" t="s">
        <v>118</v>
      </c>
      <c r="BM140" s="214" t="s">
        <v>199</v>
      </c>
    </row>
    <row r="141" s="2" customFormat="1" ht="24" customHeight="1">
      <c r="A141" s="34"/>
      <c r="B141" s="35"/>
      <c r="C141" s="202" t="s">
        <v>200</v>
      </c>
      <c r="D141" s="202" t="s">
        <v>114</v>
      </c>
      <c r="E141" s="203" t="s">
        <v>177</v>
      </c>
      <c r="F141" s="204" t="s">
        <v>178</v>
      </c>
      <c r="G141" s="205" t="s">
        <v>117</v>
      </c>
      <c r="H141" s="206">
        <v>70</v>
      </c>
      <c r="I141" s="207"/>
      <c r="J141" s="208">
        <f>ROUND(I141*H141,2)</f>
        <v>0</v>
      </c>
      <c r="K141" s="209"/>
      <c r="L141" s="40"/>
      <c r="M141" s="210" t="s">
        <v>1</v>
      </c>
      <c r="N141" s="211" t="s">
        <v>38</v>
      </c>
      <c r="O141" s="8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4" t="s">
        <v>118</v>
      </c>
      <c r="AT141" s="214" t="s">
        <v>114</v>
      </c>
      <c r="AU141" s="214" t="s">
        <v>73</v>
      </c>
      <c r="AY141" s="13" t="s">
        <v>119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3" t="s">
        <v>81</v>
      </c>
      <c r="BK141" s="215">
        <f>ROUND(I141*H141,2)</f>
        <v>0</v>
      </c>
      <c r="BL141" s="13" t="s">
        <v>118</v>
      </c>
      <c r="BM141" s="214" t="s">
        <v>203</v>
      </c>
    </row>
    <row r="142" s="2" customFormat="1" ht="16.5" customHeight="1">
      <c r="A142" s="34"/>
      <c r="B142" s="35"/>
      <c r="C142" s="202" t="s">
        <v>163</v>
      </c>
      <c r="D142" s="202" t="s">
        <v>114</v>
      </c>
      <c r="E142" s="203" t="s">
        <v>181</v>
      </c>
      <c r="F142" s="204" t="s">
        <v>182</v>
      </c>
      <c r="G142" s="205" t="s">
        <v>117</v>
      </c>
      <c r="H142" s="206">
        <v>6</v>
      </c>
      <c r="I142" s="207"/>
      <c r="J142" s="208">
        <f>ROUND(I142*H142,2)</f>
        <v>0</v>
      </c>
      <c r="K142" s="209"/>
      <c r="L142" s="40"/>
      <c r="M142" s="210" t="s">
        <v>1</v>
      </c>
      <c r="N142" s="211" t="s">
        <v>38</v>
      </c>
      <c r="O142" s="87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4" t="s">
        <v>118</v>
      </c>
      <c r="AT142" s="214" t="s">
        <v>114</v>
      </c>
      <c r="AU142" s="214" t="s">
        <v>73</v>
      </c>
      <c r="AY142" s="13" t="s">
        <v>119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3" t="s">
        <v>81</v>
      </c>
      <c r="BK142" s="215">
        <f>ROUND(I142*H142,2)</f>
        <v>0</v>
      </c>
      <c r="BL142" s="13" t="s">
        <v>118</v>
      </c>
      <c r="BM142" s="214" t="s">
        <v>206</v>
      </c>
    </row>
    <row r="143" s="2" customFormat="1" ht="16.5" customHeight="1">
      <c r="A143" s="34"/>
      <c r="B143" s="35"/>
      <c r="C143" s="202" t="s">
        <v>207</v>
      </c>
      <c r="D143" s="202" t="s">
        <v>114</v>
      </c>
      <c r="E143" s="203" t="s">
        <v>184</v>
      </c>
      <c r="F143" s="204" t="s">
        <v>185</v>
      </c>
      <c r="G143" s="205" t="s">
        <v>117</v>
      </c>
      <c r="H143" s="206">
        <v>6</v>
      </c>
      <c r="I143" s="207"/>
      <c r="J143" s="208">
        <f>ROUND(I143*H143,2)</f>
        <v>0</v>
      </c>
      <c r="K143" s="209"/>
      <c r="L143" s="40"/>
      <c r="M143" s="210" t="s">
        <v>1</v>
      </c>
      <c r="N143" s="211" t="s">
        <v>38</v>
      </c>
      <c r="O143" s="8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4" t="s">
        <v>118</v>
      </c>
      <c r="AT143" s="214" t="s">
        <v>114</v>
      </c>
      <c r="AU143" s="214" t="s">
        <v>73</v>
      </c>
      <c r="AY143" s="13" t="s">
        <v>119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3" t="s">
        <v>81</v>
      </c>
      <c r="BK143" s="215">
        <f>ROUND(I143*H143,2)</f>
        <v>0</v>
      </c>
      <c r="BL143" s="13" t="s">
        <v>118</v>
      </c>
      <c r="BM143" s="214" t="s">
        <v>210</v>
      </c>
    </row>
    <row r="144" s="2" customFormat="1" ht="16.5" customHeight="1">
      <c r="A144" s="34"/>
      <c r="B144" s="35"/>
      <c r="C144" s="202" t="s">
        <v>166</v>
      </c>
      <c r="D144" s="202" t="s">
        <v>114</v>
      </c>
      <c r="E144" s="203" t="s">
        <v>187</v>
      </c>
      <c r="F144" s="204" t="s">
        <v>188</v>
      </c>
      <c r="G144" s="205" t="s">
        <v>117</v>
      </c>
      <c r="H144" s="206">
        <v>35</v>
      </c>
      <c r="I144" s="207"/>
      <c r="J144" s="208">
        <f>ROUND(I144*H144,2)</f>
        <v>0</v>
      </c>
      <c r="K144" s="209"/>
      <c r="L144" s="40"/>
      <c r="M144" s="210" t="s">
        <v>1</v>
      </c>
      <c r="N144" s="211" t="s">
        <v>38</v>
      </c>
      <c r="O144" s="87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4" t="s">
        <v>118</v>
      </c>
      <c r="AT144" s="214" t="s">
        <v>114</v>
      </c>
      <c r="AU144" s="214" t="s">
        <v>73</v>
      </c>
      <c r="AY144" s="13" t="s">
        <v>119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3" t="s">
        <v>81</v>
      </c>
      <c r="BK144" s="215">
        <f>ROUND(I144*H144,2)</f>
        <v>0</v>
      </c>
      <c r="BL144" s="13" t="s">
        <v>118</v>
      </c>
      <c r="BM144" s="214" t="s">
        <v>214</v>
      </c>
    </row>
    <row r="145" s="2" customFormat="1" ht="16.5" customHeight="1">
      <c r="A145" s="34"/>
      <c r="B145" s="35"/>
      <c r="C145" s="202" t="s">
        <v>215</v>
      </c>
      <c r="D145" s="202" t="s">
        <v>114</v>
      </c>
      <c r="E145" s="203" t="s">
        <v>190</v>
      </c>
      <c r="F145" s="204" t="s">
        <v>191</v>
      </c>
      <c r="G145" s="205" t="s">
        <v>117</v>
      </c>
      <c r="H145" s="206">
        <v>35</v>
      </c>
      <c r="I145" s="207"/>
      <c r="J145" s="208">
        <f>ROUND(I145*H145,2)</f>
        <v>0</v>
      </c>
      <c r="K145" s="209"/>
      <c r="L145" s="40"/>
      <c r="M145" s="210" t="s">
        <v>1</v>
      </c>
      <c r="N145" s="211" t="s">
        <v>38</v>
      </c>
      <c r="O145" s="87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4" t="s">
        <v>118</v>
      </c>
      <c r="AT145" s="214" t="s">
        <v>114</v>
      </c>
      <c r="AU145" s="214" t="s">
        <v>73</v>
      </c>
      <c r="AY145" s="13" t="s">
        <v>119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3" t="s">
        <v>81</v>
      </c>
      <c r="BK145" s="215">
        <f>ROUND(I145*H145,2)</f>
        <v>0</v>
      </c>
      <c r="BL145" s="13" t="s">
        <v>118</v>
      </c>
      <c r="BM145" s="214" t="s">
        <v>216</v>
      </c>
    </row>
    <row r="146" s="2" customFormat="1" ht="24" customHeight="1">
      <c r="A146" s="34"/>
      <c r="B146" s="35"/>
      <c r="C146" s="202" t="s">
        <v>169</v>
      </c>
      <c r="D146" s="202" t="s">
        <v>114</v>
      </c>
      <c r="E146" s="203" t="s">
        <v>194</v>
      </c>
      <c r="F146" s="204" t="s">
        <v>195</v>
      </c>
      <c r="G146" s="205" t="s">
        <v>133</v>
      </c>
      <c r="H146" s="206">
        <v>0.85499999999999998</v>
      </c>
      <c r="I146" s="207"/>
      <c r="J146" s="208">
        <f>ROUND(I146*H146,2)</f>
        <v>0</v>
      </c>
      <c r="K146" s="209"/>
      <c r="L146" s="40"/>
      <c r="M146" s="210" t="s">
        <v>1</v>
      </c>
      <c r="N146" s="211" t="s">
        <v>38</v>
      </c>
      <c r="O146" s="87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4" t="s">
        <v>118</v>
      </c>
      <c r="AT146" s="214" t="s">
        <v>114</v>
      </c>
      <c r="AU146" s="214" t="s">
        <v>73</v>
      </c>
      <c r="AY146" s="13" t="s">
        <v>119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3" t="s">
        <v>81</v>
      </c>
      <c r="BK146" s="215">
        <f>ROUND(I146*H146,2)</f>
        <v>0</v>
      </c>
      <c r="BL146" s="13" t="s">
        <v>118</v>
      </c>
      <c r="BM146" s="214" t="s">
        <v>217</v>
      </c>
    </row>
    <row r="147" s="2" customFormat="1" ht="36" customHeight="1">
      <c r="A147" s="34"/>
      <c r="B147" s="35"/>
      <c r="C147" s="202" t="s">
        <v>218</v>
      </c>
      <c r="D147" s="202" t="s">
        <v>114</v>
      </c>
      <c r="E147" s="203" t="s">
        <v>197</v>
      </c>
      <c r="F147" s="204" t="s">
        <v>198</v>
      </c>
      <c r="G147" s="205" t="s">
        <v>133</v>
      </c>
      <c r="H147" s="206">
        <v>0.85499999999999998</v>
      </c>
      <c r="I147" s="207"/>
      <c r="J147" s="208">
        <f>ROUND(I147*H147,2)</f>
        <v>0</v>
      </c>
      <c r="K147" s="209"/>
      <c r="L147" s="40"/>
      <c r="M147" s="210" t="s">
        <v>1</v>
      </c>
      <c r="N147" s="211" t="s">
        <v>38</v>
      </c>
      <c r="O147" s="87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4" t="s">
        <v>118</v>
      </c>
      <c r="AT147" s="214" t="s">
        <v>114</v>
      </c>
      <c r="AU147" s="214" t="s">
        <v>73</v>
      </c>
      <c r="AY147" s="13" t="s">
        <v>119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3" t="s">
        <v>81</v>
      </c>
      <c r="BK147" s="215">
        <f>ROUND(I147*H147,2)</f>
        <v>0</v>
      </c>
      <c r="BL147" s="13" t="s">
        <v>118</v>
      </c>
      <c r="BM147" s="214" t="s">
        <v>222</v>
      </c>
    </row>
    <row r="148" s="2" customFormat="1" ht="16.5" customHeight="1">
      <c r="A148" s="34"/>
      <c r="B148" s="35"/>
      <c r="C148" s="202" t="s">
        <v>172</v>
      </c>
      <c r="D148" s="202" t="s">
        <v>114</v>
      </c>
      <c r="E148" s="203" t="s">
        <v>201</v>
      </c>
      <c r="F148" s="204" t="s">
        <v>202</v>
      </c>
      <c r="G148" s="205" t="s">
        <v>133</v>
      </c>
      <c r="H148" s="206">
        <v>0.85499999999999998</v>
      </c>
      <c r="I148" s="207"/>
      <c r="J148" s="208">
        <f>ROUND(I148*H148,2)</f>
        <v>0</v>
      </c>
      <c r="K148" s="209"/>
      <c r="L148" s="40"/>
      <c r="M148" s="210" t="s">
        <v>1</v>
      </c>
      <c r="N148" s="211" t="s">
        <v>38</v>
      </c>
      <c r="O148" s="87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4" t="s">
        <v>118</v>
      </c>
      <c r="AT148" s="214" t="s">
        <v>114</v>
      </c>
      <c r="AU148" s="214" t="s">
        <v>73</v>
      </c>
      <c r="AY148" s="13" t="s">
        <v>119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3" t="s">
        <v>81</v>
      </c>
      <c r="BK148" s="215">
        <f>ROUND(I148*H148,2)</f>
        <v>0</v>
      </c>
      <c r="BL148" s="13" t="s">
        <v>118</v>
      </c>
      <c r="BM148" s="214" t="s">
        <v>225</v>
      </c>
    </row>
    <row r="149" s="2" customFormat="1" ht="36" customHeight="1">
      <c r="A149" s="34"/>
      <c r="B149" s="35"/>
      <c r="C149" s="202" t="s">
        <v>226</v>
      </c>
      <c r="D149" s="202" t="s">
        <v>114</v>
      </c>
      <c r="E149" s="203" t="s">
        <v>204</v>
      </c>
      <c r="F149" s="204" t="s">
        <v>205</v>
      </c>
      <c r="G149" s="205" t="s">
        <v>122</v>
      </c>
      <c r="H149" s="206">
        <v>48.600000000000001</v>
      </c>
      <c r="I149" s="207"/>
      <c r="J149" s="208">
        <f>ROUND(I149*H149,2)</f>
        <v>0</v>
      </c>
      <c r="K149" s="209"/>
      <c r="L149" s="40"/>
      <c r="M149" s="210" t="s">
        <v>1</v>
      </c>
      <c r="N149" s="211" t="s">
        <v>38</v>
      </c>
      <c r="O149" s="87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4" t="s">
        <v>118</v>
      </c>
      <c r="AT149" s="214" t="s">
        <v>114</v>
      </c>
      <c r="AU149" s="214" t="s">
        <v>73</v>
      </c>
      <c r="AY149" s="13" t="s">
        <v>119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3" t="s">
        <v>81</v>
      </c>
      <c r="BK149" s="215">
        <f>ROUND(I149*H149,2)</f>
        <v>0</v>
      </c>
      <c r="BL149" s="13" t="s">
        <v>118</v>
      </c>
      <c r="BM149" s="214" t="s">
        <v>229</v>
      </c>
    </row>
    <row r="150" s="2" customFormat="1" ht="36" customHeight="1">
      <c r="A150" s="34"/>
      <c r="B150" s="35"/>
      <c r="C150" s="202" t="s">
        <v>176</v>
      </c>
      <c r="D150" s="202" t="s">
        <v>114</v>
      </c>
      <c r="E150" s="203" t="s">
        <v>208</v>
      </c>
      <c r="F150" s="204" t="s">
        <v>209</v>
      </c>
      <c r="G150" s="205" t="s">
        <v>122</v>
      </c>
      <c r="H150" s="206">
        <v>48.600000000000001</v>
      </c>
      <c r="I150" s="207"/>
      <c r="J150" s="208">
        <f>ROUND(I150*H150,2)</f>
        <v>0</v>
      </c>
      <c r="K150" s="209"/>
      <c r="L150" s="40"/>
      <c r="M150" s="210" t="s">
        <v>1</v>
      </c>
      <c r="N150" s="211" t="s">
        <v>38</v>
      </c>
      <c r="O150" s="87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4" t="s">
        <v>118</v>
      </c>
      <c r="AT150" s="214" t="s">
        <v>114</v>
      </c>
      <c r="AU150" s="214" t="s">
        <v>73</v>
      </c>
      <c r="AY150" s="13" t="s">
        <v>119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3" t="s">
        <v>81</v>
      </c>
      <c r="BK150" s="215">
        <f>ROUND(I150*H150,2)</f>
        <v>0</v>
      </c>
      <c r="BL150" s="13" t="s">
        <v>118</v>
      </c>
      <c r="BM150" s="214" t="s">
        <v>232</v>
      </c>
    </row>
    <row r="151" s="2" customFormat="1" ht="36" customHeight="1">
      <c r="A151" s="34"/>
      <c r="B151" s="35"/>
      <c r="C151" s="202" t="s">
        <v>233</v>
      </c>
      <c r="D151" s="202" t="s">
        <v>114</v>
      </c>
      <c r="E151" s="203" t="s">
        <v>258</v>
      </c>
      <c r="F151" s="204" t="s">
        <v>259</v>
      </c>
      <c r="G151" s="205" t="s">
        <v>122</v>
      </c>
      <c r="H151" s="206">
        <v>1.8</v>
      </c>
      <c r="I151" s="207"/>
      <c r="J151" s="208">
        <f>ROUND(I151*H151,2)</f>
        <v>0</v>
      </c>
      <c r="K151" s="209"/>
      <c r="L151" s="40"/>
      <c r="M151" s="210" t="s">
        <v>1</v>
      </c>
      <c r="N151" s="211" t="s">
        <v>38</v>
      </c>
      <c r="O151" s="87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4" t="s">
        <v>118</v>
      </c>
      <c r="AT151" s="214" t="s">
        <v>114</v>
      </c>
      <c r="AU151" s="214" t="s">
        <v>73</v>
      </c>
      <c r="AY151" s="13" t="s">
        <v>119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3" t="s">
        <v>81</v>
      </c>
      <c r="BK151" s="215">
        <f>ROUND(I151*H151,2)</f>
        <v>0</v>
      </c>
      <c r="BL151" s="13" t="s">
        <v>118</v>
      </c>
      <c r="BM151" s="214" t="s">
        <v>236</v>
      </c>
    </row>
    <row r="152" s="2" customFormat="1" ht="36" customHeight="1">
      <c r="A152" s="34"/>
      <c r="B152" s="35"/>
      <c r="C152" s="202" t="s">
        <v>179</v>
      </c>
      <c r="D152" s="202" t="s">
        <v>114</v>
      </c>
      <c r="E152" s="203" t="s">
        <v>260</v>
      </c>
      <c r="F152" s="204" t="s">
        <v>261</v>
      </c>
      <c r="G152" s="205" t="s">
        <v>122</v>
      </c>
      <c r="H152" s="206">
        <v>1.8</v>
      </c>
      <c r="I152" s="207"/>
      <c r="J152" s="208">
        <f>ROUND(I152*H152,2)</f>
        <v>0</v>
      </c>
      <c r="K152" s="209"/>
      <c r="L152" s="40"/>
      <c r="M152" s="210" t="s">
        <v>1</v>
      </c>
      <c r="N152" s="211" t="s">
        <v>38</v>
      </c>
      <c r="O152" s="87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4" t="s">
        <v>118</v>
      </c>
      <c r="AT152" s="214" t="s">
        <v>114</v>
      </c>
      <c r="AU152" s="214" t="s">
        <v>73</v>
      </c>
      <c r="AY152" s="13" t="s">
        <v>119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3" t="s">
        <v>81</v>
      </c>
      <c r="BK152" s="215">
        <f>ROUND(I152*H152,2)</f>
        <v>0</v>
      </c>
      <c r="BL152" s="13" t="s">
        <v>118</v>
      </c>
      <c r="BM152" s="214" t="s">
        <v>262</v>
      </c>
    </row>
    <row r="153" s="2" customFormat="1" ht="24" customHeight="1">
      <c r="A153" s="34"/>
      <c r="B153" s="35"/>
      <c r="C153" s="216" t="s">
        <v>263</v>
      </c>
      <c r="D153" s="216" t="s">
        <v>211</v>
      </c>
      <c r="E153" s="217" t="s">
        <v>234</v>
      </c>
      <c r="F153" s="218" t="s">
        <v>264</v>
      </c>
      <c r="G153" s="219" t="s">
        <v>117</v>
      </c>
      <c r="H153" s="220">
        <v>320</v>
      </c>
      <c r="I153" s="221"/>
      <c r="J153" s="222">
        <f>ROUND(I153*H153,2)</f>
        <v>0</v>
      </c>
      <c r="K153" s="223"/>
      <c r="L153" s="224"/>
      <c r="M153" s="225" t="s">
        <v>1</v>
      </c>
      <c r="N153" s="226" t="s">
        <v>38</v>
      </c>
      <c r="O153" s="87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4" t="s">
        <v>129</v>
      </c>
      <c r="AT153" s="214" t="s">
        <v>211</v>
      </c>
      <c r="AU153" s="214" t="s">
        <v>73</v>
      </c>
      <c r="AY153" s="13" t="s">
        <v>119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3" t="s">
        <v>81</v>
      </c>
      <c r="BK153" s="215">
        <f>ROUND(I153*H153,2)</f>
        <v>0</v>
      </c>
      <c r="BL153" s="13" t="s">
        <v>118</v>
      </c>
      <c r="BM153" s="214" t="s">
        <v>265</v>
      </c>
    </row>
    <row r="154" s="2" customFormat="1" ht="16.5" customHeight="1">
      <c r="A154" s="34"/>
      <c r="B154" s="35"/>
      <c r="C154" s="216" t="s">
        <v>183</v>
      </c>
      <c r="D154" s="216" t="s">
        <v>211</v>
      </c>
      <c r="E154" s="217" t="s">
        <v>266</v>
      </c>
      <c r="F154" s="218" t="s">
        <v>267</v>
      </c>
      <c r="G154" s="219" t="s">
        <v>221</v>
      </c>
      <c r="H154" s="220">
        <v>1</v>
      </c>
      <c r="I154" s="221"/>
      <c r="J154" s="222">
        <f>ROUND(I154*H154,2)</f>
        <v>0</v>
      </c>
      <c r="K154" s="223"/>
      <c r="L154" s="224"/>
      <c r="M154" s="225" t="s">
        <v>1</v>
      </c>
      <c r="N154" s="226" t="s">
        <v>38</v>
      </c>
      <c r="O154" s="87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4" t="s">
        <v>129</v>
      </c>
      <c r="AT154" s="214" t="s">
        <v>211</v>
      </c>
      <c r="AU154" s="214" t="s">
        <v>73</v>
      </c>
      <c r="AY154" s="13" t="s">
        <v>119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3" t="s">
        <v>81</v>
      </c>
      <c r="BK154" s="215">
        <f>ROUND(I154*H154,2)</f>
        <v>0</v>
      </c>
      <c r="BL154" s="13" t="s">
        <v>118</v>
      </c>
      <c r="BM154" s="214" t="s">
        <v>268</v>
      </c>
    </row>
    <row r="155" s="2" customFormat="1" ht="36" customHeight="1">
      <c r="A155" s="34"/>
      <c r="B155" s="35"/>
      <c r="C155" s="202" t="s">
        <v>269</v>
      </c>
      <c r="D155" s="202" t="s">
        <v>114</v>
      </c>
      <c r="E155" s="203" t="s">
        <v>197</v>
      </c>
      <c r="F155" s="204" t="s">
        <v>198</v>
      </c>
      <c r="G155" s="205" t="s">
        <v>133</v>
      </c>
      <c r="H155" s="206">
        <v>0.38400000000000001</v>
      </c>
      <c r="I155" s="207"/>
      <c r="J155" s="208">
        <f>ROUND(I155*H155,2)</f>
        <v>0</v>
      </c>
      <c r="K155" s="209"/>
      <c r="L155" s="40"/>
      <c r="M155" s="210" t="s">
        <v>1</v>
      </c>
      <c r="N155" s="211" t="s">
        <v>38</v>
      </c>
      <c r="O155" s="87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4" t="s">
        <v>118</v>
      </c>
      <c r="AT155" s="214" t="s">
        <v>114</v>
      </c>
      <c r="AU155" s="214" t="s">
        <v>73</v>
      </c>
      <c r="AY155" s="13" t="s">
        <v>119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3" t="s">
        <v>81</v>
      </c>
      <c r="BK155" s="215">
        <f>ROUND(I155*H155,2)</f>
        <v>0</v>
      </c>
      <c r="BL155" s="13" t="s">
        <v>118</v>
      </c>
      <c r="BM155" s="214" t="s">
        <v>270</v>
      </c>
    </row>
    <row r="156" s="2" customFormat="1" ht="24" customHeight="1">
      <c r="A156" s="34"/>
      <c r="B156" s="35"/>
      <c r="C156" s="202" t="s">
        <v>186</v>
      </c>
      <c r="D156" s="202" t="s">
        <v>114</v>
      </c>
      <c r="E156" s="203" t="s">
        <v>271</v>
      </c>
      <c r="F156" s="204" t="s">
        <v>272</v>
      </c>
      <c r="G156" s="205" t="s">
        <v>122</v>
      </c>
      <c r="H156" s="206">
        <v>62.411999999999999</v>
      </c>
      <c r="I156" s="207"/>
      <c r="J156" s="208">
        <f>ROUND(I156*H156,2)</f>
        <v>0</v>
      </c>
      <c r="K156" s="209"/>
      <c r="L156" s="40"/>
      <c r="M156" s="210" t="s">
        <v>1</v>
      </c>
      <c r="N156" s="211" t="s">
        <v>38</v>
      </c>
      <c r="O156" s="87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4" t="s">
        <v>118</v>
      </c>
      <c r="AT156" s="214" t="s">
        <v>114</v>
      </c>
      <c r="AU156" s="214" t="s">
        <v>73</v>
      </c>
      <c r="AY156" s="13" t="s">
        <v>119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3" t="s">
        <v>81</v>
      </c>
      <c r="BK156" s="215">
        <f>ROUND(I156*H156,2)</f>
        <v>0</v>
      </c>
      <c r="BL156" s="13" t="s">
        <v>118</v>
      </c>
      <c r="BM156" s="214" t="s">
        <v>273</v>
      </c>
    </row>
    <row r="157" s="2" customFormat="1" ht="16.5" customHeight="1">
      <c r="A157" s="34"/>
      <c r="B157" s="35"/>
      <c r="C157" s="202" t="s">
        <v>274</v>
      </c>
      <c r="D157" s="202" t="s">
        <v>114</v>
      </c>
      <c r="E157" s="203" t="s">
        <v>275</v>
      </c>
      <c r="F157" s="204" t="s">
        <v>276</v>
      </c>
      <c r="G157" s="205" t="s">
        <v>122</v>
      </c>
      <c r="H157" s="206">
        <v>34.200000000000003</v>
      </c>
      <c r="I157" s="207"/>
      <c r="J157" s="208">
        <f>ROUND(I157*H157,2)</f>
        <v>0</v>
      </c>
      <c r="K157" s="209"/>
      <c r="L157" s="40"/>
      <c r="M157" s="210" t="s">
        <v>1</v>
      </c>
      <c r="N157" s="211" t="s">
        <v>38</v>
      </c>
      <c r="O157" s="87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4" t="s">
        <v>118</v>
      </c>
      <c r="AT157" s="214" t="s">
        <v>114</v>
      </c>
      <c r="AU157" s="214" t="s">
        <v>73</v>
      </c>
      <c r="AY157" s="13" t="s">
        <v>119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3" t="s">
        <v>81</v>
      </c>
      <c r="BK157" s="215">
        <f>ROUND(I157*H157,2)</f>
        <v>0</v>
      </c>
      <c r="BL157" s="13" t="s">
        <v>118</v>
      </c>
      <c r="BM157" s="214" t="s">
        <v>277</v>
      </c>
    </row>
    <row r="158" s="2" customFormat="1" ht="24" customHeight="1">
      <c r="A158" s="34"/>
      <c r="B158" s="35"/>
      <c r="C158" s="202" t="s">
        <v>189</v>
      </c>
      <c r="D158" s="202" t="s">
        <v>114</v>
      </c>
      <c r="E158" s="203" t="s">
        <v>278</v>
      </c>
      <c r="F158" s="204" t="s">
        <v>279</v>
      </c>
      <c r="G158" s="205" t="s">
        <v>122</v>
      </c>
      <c r="H158" s="206">
        <v>7.9790000000000001</v>
      </c>
      <c r="I158" s="207"/>
      <c r="J158" s="208">
        <f>ROUND(I158*H158,2)</f>
        <v>0</v>
      </c>
      <c r="K158" s="209"/>
      <c r="L158" s="40"/>
      <c r="M158" s="210" t="s">
        <v>1</v>
      </c>
      <c r="N158" s="211" t="s">
        <v>38</v>
      </c>
      <c r="O158" s="87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4" t="s">
        <v>118</v>
      </c>
      <c r="AT158" s="214" t="s">
        <v>114</v>
      </c>
      <c r="AU158" s="214" t="s">
        <v>73</v>
      </c>
      <c r="AY158" s="13" t="s">
        <v>119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3" t="s">
        <v>81</v>
      </c>
      <c r="BK158" s="215">
        <f>ROUND(I158*H158,2)</f>
        <v>0</v>
      </c>
      <c r="BL158" s="13" t="s">
        <v>118</v>
      </c>
      <c r="BM158" s="214" t="s">
        <v>280</v>
      </c>
    </row>
    <row r="159" s="2" customFormat="1" ht="24" customHeight="1">
      <c r="A159" s="34"/>
      <c r="B159" s="35"/>
      <c r="C159" s="202" t="s">
        <v>281</v>
      </c>
      <c r="D159" s="202" t="s">
        <v>114</v>
      </c>
      <c r="E159" s="203" t="s">
        <v>282</v>
      </c>
      <c r="F159" s="204" t="s">
        <v>283</v>
      </c>
      <c r="G159" s="205" t="s">
        <v>133</v>
      </c>
      <c r="H159" s="206">
        <v>1.45</v>
      </c>
      <c r="I159" s="207"/>
      <c r="J159" s="208">
        <f>ROUND(I159*H159,2)</f>
        <v>0</v>
      </c>
      <c r="K159" s="209"/>
      <c r="L159" s="40"/>
      <c r="M159" s="210" t="s">
        <v>1</v>
      </c>
      <c r="N159" s="211" t="s">
        <v>38</v>
      </c>
      <c r="O159" s="87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4" t="s">
        <v>118</v>
      </c>
      <c r="AT159" s="214" t="s">
        <v>114</v>
      </c>
      <c r="AU159" s="214" t="s">
        <v>73</v>
      </c>
      <c r="AY159" s="13" t="s">
        <v>119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3" t="s">
        <v>81</v>
      </c>
      <c r="BK159" s="215">
        <f>ROUND(I159*H159,2)</f>
        <v>0</v>
      </c>
      <c r="BL159" s="13" t="s">
        <v>118</v>
      </c>
      <c r="BM159" s="214" t="s">
        <v>284</v>
      </c>
    </row>
    <row r="160" s="2" customFormat="1" ht="24" customHeight="1">
      <c r="A160" s="34"/>
      <c r="B160" s="35"/>
      <c r="C160" s="202" t="s">
        <v>192</v>
      </c>
      <c r="D160" s="202" t="s">
        <v>114</v>
      </c>
      <c r="E160" s="203" t="s">
        <v>285</v>
      </c>
      <c r="F160" s="204" t="s">
        <v>286</v>
      </c>
      <c r="G160" s="205" t="s">
        <v>117</v>
      </c>
      <c r="H160" s="206">
        <v>1</v>
      </c>
      <c r="I160" s="207"/>
      <c r="J160" s="208">
        <f>ROUND(I160*H160,2)</f>
        <v>0</v>
      </c>
      <c r="K160" s="209"/>
      <c r="L160" s="40"/>
      <c r="M160" s="210" t="s">
        <v>1</v>
      </c>
      <c r="N160" s="211" t="s">
        <v>38</v>
      </c>
      <c r="O160" s="87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4" t="s">
        <v>118</v>
      </c>
      <c r="AT160" s="214" t="s">
        <v>114</v>
      </c>
      <c r="AU160" s="214" t="s">
        <v>73</v>
      </c>
      <c r="AY160" s="13" t="s">
        <v>119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3" t="s">
        <v>81</v>
      </c>
      <c r="BK160" s="215">
        <f>ROUND(I160*H160,2)</f>
        <v>0</v>
      </c>
      <c r="BL160" s="13" t="s">
        <v>118</v>
      </c>
      <c r="BM160" s="214" t="s">
        <v>287</v>
      </c>
    </row>
    <row r="161" s="2" customFormat="1" ht="24" customHeight="1">
      <c r="A161" s="34"/>
      <c r="B161" s="35"/>
      <c r="C161" s="202" t="s">
        <v>288</v>
      </c>
      <c r="D161" s="202" t="s">
        <v>114</v>
      </c>
      <c r="E161" s="203" t="s">
        <v>289</v>
      </c>
      <c r="F161" s="204" t="s">
        <v>290</v>
      </c>
      <c r="G161" s="205" t="s">
        <v>117</v>
      </c>
      <c r="H161" s="206">
        <v>2</v>
      </c>
      <c r="I161" s="207"/>
      <c r="J161" s="208">
        <f>ROUND(I161*H161,2)</f>
        <v>0</v>
      </c>
      <c r="K161" s="209"/>
      <c r="L161" s="40"/>
      <c r="M161" s="210" t="s">
        <v>1</v>
      </c>
      <c r="N161" s="211" t="s">
        <v>38</v>
      </c>
      <c r="O161" s="87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4" t="s">
        <v>118</v>
      </c>
      <c r="AT161" s="214" t="s">
        <v>114</v>
      </c>
      <c r="AU161" s="214" t="s">
        <v>73</v>
      </c>
      <c r="AY161" s="13" t="s">
        <v>119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3" t="s">
        <v>81</v>
      </c>
      <c r="BK161" s="215">
        <f>ROUND(I161*H161,2)</f>
        <v>0</v>
      </c>
      <c r="BL161" s="13" t="s">
        <v>118</v>
      </c>
      <c r="BM161" s="214" t="s">
        <v>291</v>
      </c>
    </row>
    <row r="162" s="2" customFormat="1" ht="24" customHeight="1">
      <c r="A162" s="34"/>
      <c r="B162" s="35"/>
      <c r="C162" s="202" t="s">
        <v>196</v>
      </c>
      <c r="D162" s="202" t="s">
        <v>114</v>
      </c>
      <c r="E162" s="203" t="s">
        <v>292</v>
      </c>
      <c r="F162" s="204" t="s">
        <v>293</v>
      </c>
      <c r="G162" s="205" t="s">
        <v>117</v>
      </c>
      <c r="H162" s="206">
        <v>2</v>
      </c>
      <c r="I162" s="207"/>
      <c r="J162" s="208">
        <f>ROUND(I162*H162,2)</f>
        <v>0</v>
      </c>
      <c r="K162" s="209"/>
      <c r="L162" s="40"/>
      <c r="M162" s="210" t="s">
        <v>1</v>
      </c>
      <c r="N162" s="211" t="s">
        <v>38</v>
      </c>
      <c r="O162" s="87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4" t="s">
        <v>118</v>
      </c>
      <c r="AT162" s="214" t="s">
        <v>114</v>
      </c>
      <c r="AU162" s="214" t="s">
        <v>73</v>
      </c>
      <c r="AY162" s="13" t="s">
        <v>119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3" t="s">
        <v>81</v>
      </c>
      <c r="BK162" s="215">
        <f>ROUND(I162*H162,2)</f>
        <v>0</v>
      </c>
      <c r="BL162" s="13" t="s">
        <v>118</v>
      </c>
      <c r="BM162" s="214" t="s">
        <v>294</v>
      </c>
    </row>
    <row r="163" s="2" customFormat="1" ht="24" customHeight="1">
      <c r="A163" s="34"/>
      <c r="B163" s="35"/>
      <c r="C163" s="202" t="s">
        <v>295</v>
      </c>
      <c r="D163" s="202" t="s">
        <v>114</v>
      </c>
      <c r="E163" s="203" t="s">
        <v>296</v>
      </c>
      <c r="F163" s="204" t="s">
        <v>297</v>
      </c>
      <c r="G163" s="205" t="s">
        <v>117</v>
      </c>
      <c r="H163" s="206">
        <v>1</v>
      </c>
      <c r="I163" s="207"/>
      <c r="J163" s="208">
        <f>ROUND(I163*H163,2)</f>
        <v>0</v>
      </c>
      <c r="K163" s="209"/>
      <c r="L163" s="40"/>
      <c r="M163" s="210" t="s">
        <v>1</v>
      </c>
      <c r="N163" s="211" t="s">
        <v>38</v>
      </c>
      <c r="O163" s="87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4" t="s">
        <v>118</v>
      </c>
      <c r="AT163" s="214" t="s">
        <v>114</v>
      </c>
      <c r="AU163" s="214" t="s">
        <v>73</v>
      </c>
      <c r="AY163" s="13" t="s">
        <v>119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3" t="s">
        <v>81</v>
      </c>
      <c r="BK163" s="215">
        <f>ROUND(I163*H163,2)</f>
        <v>0</v>
      </c>
      <c r="BL163" s="13" t="s">
        <v>118</v>
      </c>
      <c r="BM163" s="214" t="s">
        <v>298</v>
      </c>
    </row>
    <row r="164" s="2" customFormat="1" ht="36" customHeight="1">
      <c r="A164" s="34"/>
      <c r="B164" s="35"/>
      <c r="C164" s="202" t="s">
        <v>199</v>
      </c>
      <c r="D164" s="202" t="s">
        <v>114</v>
      </c>
      <c r="E164" s="203" t="s">
        <v>299</v>
      </c>
      <c r="F164" s="204" t="s">
        <v>300</v>
      </c>
      <c r="G164" s="205" t="s">
        <v>117</v>
      </c>
      <c r="H164" s="206">
        <v>1</v>
      </c>
      <c r="I164" s="207"/>
      <c r="J164" s="208">
        <f>ROUND(I164*H164,2)</f>
        <v>0</v>
      </c>
      <c r="K164" s="209"/>
      <c r="L164" s="40"/>
      <c r="M164" s="210" t="s">
        <v>1</v>
      </c>
      <c r="N164" s="211" t="s">
        <v>38</v>
      </c>
      <c r="O164" s="87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4" t="s">
        <v>118</v>
      </c>
      <c r="AT164" s="214" t="s">
        <v>114</v>
      </c>
      <c r="AU164" s="214" t="s">
        <v>73</v>
      </c>
      <c r="AY164" s="13" t="s">
        <v>119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3" t="s">
        <v>81</v>
      </c>
      <c r="BK164" s="215">
        <f>ROUND(I164*H164,2)</f>
        <v>0</v>
      </c>
      <c r="BL164" s="13" t="s">
        <v>118</v>
      </c>
      <c r="BM164" s="214" t="s">
        <v>301</v>
      </c>
    </row>
    <row r="165" s="2" customFormat="1" ht="24" customHeight="1">
      <c r="A165" s="34"/>
      <c r="B165" s="35"/>
      <c r="C165" s="202" t="s">
        <v>302</v>
      </c>
      <c r="D165" s="202" t="s">
        <v>114</v>
      </c>
      <c r="E165" s="203" t="s">
        <v>303</v>
      </c>
      <c r="F165" s="204" t="s">
        <v>304</v>
      </c>
      <c r="G165" s="205" t="s">
        <v>117</v>
      </c>
      <c r="H165" s="206">
        <v>5</v>
      </c>
      <c r="I165" s="207"/>
      <c r="J165" s="208">
        <f>ROUND(I165*H165,2)</f>
        <v>0</v>
      </c>
      <c r="K165" s="209"/>
      <c r="L165" s="40"/>
      <c r="M165" s="210" t="s">
        <v>1</v>
      </c>
      <c r="N165" s="211" t="s">
        <v>38</v>
      </c>
      <c r="O165" s="87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4" t="s">
        <v>118</v>
      </c>
      <c r="AT165" s="214" t="s">
        <v>114</v>
      </c>
      <c r="AU165" s="214" t="s">
        <v>73</v>
      </c>
      <c r="AY165" s="13" t="s">
        <v>119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3" t="s">
        <v>81</v>
      </c>
      <c r="BK165" s="215">
        <f>ROUND(I165*H165,2)</f>
        <v>0</v>
      </c>
      <c r="BL165" s="13" t="s">
        <v>118</v>
      </c>
      <c r="BM165" s="214" t="s">
        <v>305</v>
      </c>
    </row>
    <row r="166" s="2" customFormat="1" ht="24" customHeight="1">
      <c r="A166" s="34"/>
      <c r="B166" s="35"/>
      <c r="C166" s="202" t="s">
        <v>203</v>
      </c>
      <c r="D166" s="202" t="s">
        <v>114</v>
      </c>
      <c r="E166" s="203" t="s">
        <v>306</v>
      </c>
      <c r="F166" s="204" t="s">
        <v>307</v>
      </c>
      <c r="G166" s="205" t="s">
        <v>117</v>
      </c>
      <c r="H166" s="206">
        <v>5</v>
      </c>
      <c r="I166" s="207"/>
      <c r="J166" s="208">
        <f>ROUND(I166*H166,2)</f>
        <v>0</v>
      </c>
      <c r="K166" s="209"/>
      <c r="L166" s="40"/>
      <c r="M166" s="210" t="s">
        <v>1</v>
      </c>
      <c r="N166" s="211" t="s">
        <v>38</v>
      </c>
      <c r="O166" s="87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4" t="s">
        <v>118</v>
      </c>
      <c r="AT166" s="214" t="s">
        <v>114</v>
      </c>
      <c r="AU166" s="214" t="s">
        <v>73</v>
      </c>
      <c r="AY166" s="13" t="s">
        <v>119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3" t="s">
        <v>81</v>
      </c>
      <c r="BK166" s="215">
        <f>ROUND(I166*H166,2)</f>
        <v>0</v>
      </c>
      <c r="BL166" s="13" t="s">
        <v>118</v>
      </c>
      <c r="BM166" s="214" t="s">
        <v>308</v>
      </c>
    </row>
    <row r="167" s="2" customFormat="1" ht="24" customHeight="1">
      <c r="A167" s="34"/>
      <c r="B167" s="35"/>
      <c r="C167" s="202" t="s">
        <v>309</v>
      </c>
      <c r="D167" s="202" t="s">
        <v>114</v>
      </c>
      <c r="E167" s="203" t="s">
        <v>310</v>
      </c>
      <c r="F167" s="204" t="s">
        <v>311</v>
      </c>
      <c r="G167" s="205" t="s">
        <v>245</v>
      </c>
      <c r="H167" s="206">
        <v>30</v>
      </c>
      <c r="I167" s="207"/>
      <c r="J167" s="208">
        <f>ROUND(I167*H167,2)</f>
        <v>0</v>
      </c>
      <c r="K167" s="209"/>
      <c r="L167" s="40"/>
      <c r="M167" s="210" t="s">
        <v>1</v>
      </c>
      <c r="N167" s="211" t="s">
        <v>38</v>
      </c>
      <c r="O167" s="8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4" t="s">
        <v>118</v>
      </c>
      <c r="AT167" s="214" t="s">
        <v>114</v>
      </c>
      <c r="AU167" s="214" t="s">
        <v>73</v>
      </c>
      <c r="AY167" s="13" t="s">
        <v>119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3" t="s">
        <v>81</v>
      </c>
      <c r="BK167" s="215">
        <f>ROUND(I167*H167,2)</f>
        <v>0</v>
      </c>
      <c r="BL167" s="13" t="s">
        <v>118</v>
      </c>
      <c r="BM167" s="214" t="s">
        <v>312</v>
      </c>
    </row>
    <row r="168" s="2" customFormat="1" ht="24" customHeight="1">
      <c r="A168" s="34"/>
      <c r="B168" s="35"/>
      <c r="C168" s="202" t="s">
        <v>206</v>
      </c>
      <c r="D168" s="202" t="s">
        <v>114</v>
      </c>
      <c r="E168" s="203" t="s">
        <v>313</v>
      </c>
      <c r="F168" s="204" t="s">
        <v>314</v>
      </c>
      <c r="G168" s="205" t="s">
        <v>133</v>
      </c>
      <c r="H168" s="206">
        <v>54</v>
      </c>
      <c r="I168" s="207"/>
      <c r="J168" s="208">
        <f>ROUND(I168*H168,2)</f>
        <v>0</v>
      </c>
      <c r="K168" s="209"/>
      <c r="L168" s="40"/>
      <c r="M168" s="210" t="s">
        <v>1</v>
      </c>
      <c r="N168" s="211" t="s">
        <v>38</v>
      </c>
      <c r="O168" s="87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4" t="s">
        <v>118</v>
      </c>
      <c r="AT168" s="214" t="s">
        <v>114</v>
      </c>
      <c r="AU168" s="214" t="s">
        <v>73</v>
      </c>
      <c r="AY168" s="13" t="s">
        <v>119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3" t="s">
        <v>81</v>
      </c>
      <c r="BK168" s="215">
        <f>ROUND(I168*H168,2)</f>
        <v>0</v>
      </c>
      <c r="BL168" s="13" t="s">
        <v>118</v>
      </c>
      <c r="BM168" s="214" t="s">
        <v>315</v>
      </c>
    </row>
    <row r="169" s="2" customFormat="1" ht="16.5" customHeight="1">
      <c r="A169" s="34"/>
      <c r="B169" s="35"/>
      <c r="C169" s="202" t="s">
        <v>316</v>
      </c>
      <c r="D169" s="202" t="s">
        <v>114</v>
      </c>
      <c r="E169" s="203" t="s">
        <v>243</v>
      </c>
      <c r="F169" s="204" t="s">
        <v>244</v>
      </c>
      <c r="G169" s="205" t="s">
        <v>245</v>
      </c>
      <c r="H169" s="206">
        <v>30</v>
      </c>
      <c r="I169" s="207"/>
      <c r="J169" s="208">
        <f>ROUND(I169*H169,2)</f>
        <v>0</v>
      </c>
      <c r="K169" s="209"/>
      <c r="L169" s="40"/>
      <c r="M169" s="210" t="s">
        <v>1</v>
      </c>
      <c r="N169" s="211" t="s">
        <v>38</v>
      </c>
      <c r="O169" s="87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4" t="s">
        <v>118</v>
      </c>
      <c r="AT169" s="214" t="s">
        <v>114</v>
      </c>
      <c r="AU169" s="214" t="s">
        <v>73</v>
      </c>
      <c r="AY169" s="13" t="s">
        <v>119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3" t="s">
        <v>81</v>
      </c>
      <c r="BK169" s="215">
        <f>ROUND(I169*H169,2)</f>
        <v>0</v>
      </c>
      <c r="BL169" s="13" t="s">
        <v>118</v>
      </c>
      <c r="BM169" s="214" t="s">
        <v>317</v>
      </c>
    </row>
    <row r="170" s="2" customFormat="1" ht="24" customHeight="1">
      <c r="A170" s="34"/>
      <c r="B170" s="35"/>
      <c r="C170" s="202" t="s">
        <v>210</v>
      </c>
      <c r="D170" s="202" t="s">
        <v>114</v>
      </c>
      <c r="E170" s="203" t="s">
        <v>318</v>
      </c>
      <c r="F170" s="204" t="s">
        <v>319</v>
      </c>
      <c r="G170" s="205" t="s">
        <v>117</v>
      </c>
      <c r="H170" s="206">
        <v>4</v>
      </c>
      <c r="I170" s="207"/>
      <c r="J170" s="208">
        <f>ROUND(I170*H170,2)</f>
        <v>0</v>
      </c>
      <c r="K170" s="209"/>
      <c r="L170" s="40"/>
      <c r="M170" s="210" t="s">
        <v>1</v>
      </c>
      <c r="N170" s="211" t="s">
        <v>38</v>
      </c>
      <c r="O170" s="87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4" t="s">
        <v>118</v>
      </c>
      <c r="AT170" s="214" t="s">
        <v>114</v>
      </c>
      <c r="AU170" s="214" t="s">
        <v>73</v>
      </c>
      <c r="AY170" s="13" t="s">
        <v>119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3" t="s">
        <v>81</v>
      </c>
      <c r="BK170" s="215">
        <f>ROUND(I170*H170,2)</f>
        <v>0</v>
      </c>
      <c r="BL170" s="13" t="s">
        <v>118</v>
      </c>
      <c r="BM170" s="214" t="s">
        <v>320</v>
      </c>
    </row>
    <row r="171" s="2" customFormat="1" ht="24" customHeight="1">
      <c r="A171" s="34"/>
      <c r="B171" s="35"/>
      <c r="C171" s="202" t="s">
        <v>321</v>
      </c>
      <c r="D171" s="202" t="s">
        <v>114</v>
      </c>
      <c r="E171" s="203" t="s">
        <v>322</v>
      </c>
      <c r="F171" s="204" t="s">
        <v>323</v>
      </c>
      <c r="G171" s="205" t="s">
        <v>117</v>
      </c>
      <c r="H171" s="206">
        <v>4</v>
      </c>
      <c r="I171" s="207"/>
      <c r="J171" s="208">
        <f>ROUND(I171*H171,2)</f>
        <v>0</v>
      </c>
      <c r="K171" s="209"/>
      <c r="L171" s="40"/>
      <c r="M171" s="210" t="s">
        <v>1</v>
      </c>
      <c r="N171" s="211" t="s">
        <v>38</v>
      </c>
      <c r="O171" s="87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4" t="s">
        <v>118</v>
      </c>
      <c r="AT171" s="214" t="s">
        <v>114</v>
      </c>
      <c r="AU171" s="214" t="s">
        <v>73</v>
      </c>
      <c r="AY171" s="13" t="s">
        <v>119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3" t="s">
        <v>81</v>
      </c>
      <c r="BK171" s="215">
        <f>ROUND(I171*H171,2)</f>
        <v>0</v>
      </c>
      <c r="BL171" s="13" t="s">
        <v>118</v>
      </c>
      <c r="BM171" s="214" t="s">
        <v>324</v>
      </c>
    </row>
    <row r="172" s="2" customFormat="1" ht="36" customHeight="1">
      <c r="A172" s="34"/>
      <c r="B172" s="35"/>
      <c r="C172" s="202" t="s">
        <v>214</v>
      </c>
      <c r="D172" s="202" t="s">
        <v>114</v>
      </c>
      <c r="E172" s="203" t="s">
        <v>131</v>
      </c>
      <c r="F172" s="204" t="s">
        <v>132</v>
      </c>
      <c r="G172" s="205" t="s">
        <v>133</v>
      </c>
      <c r="H172" s="206">
        <v>253.5</v>
      </c>
      <c r="I172" s="207"/>
      <c r="J172" s="208">
        <f>ROUND(I172*H172,2)</f>
        <v>0</v>
      </c>
      <c r="K172" s="209"/>
      <c r="L172" s="40"/>
      <c r="M172" s="210" t="s">
        <v>1</v>
      </c>
      <c r="N172" s="211" t="s">
        <v>38</v>
      </c>
      <c r="O172" s="87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4" t="s">
        <v>118</v>
      </c>
      <c r="AT172" s="214" t="s">
        <v>114</v>
      </c>
      <c r="AU172" s="214" t="s">
        <v>73</v>
      </c>
      <c r="AY172" s="13" t="s">
        <v>119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3" t="s">
        <v>81</v>
      </c>
      <c r="BK172" s="215">
        <f>ROUND(I172*H172,2)</f>
        <v>0</v>
      </c>
      <c r="BL172" s="13" t="s">
        <v>118</v>
      </c>
      <c r="BM172" s="214" t="s">
        <v>325</v>
      </c>
    </row>
    <row r="173" s="2" customFormat="1" ht="16.5" customHeight="1">
      <c r="A173" s="34"/>
      <c r="B173" s="35"/>
      <c r="C173" s="202" t="s">
        <v>326</v>
      </c>
      <c r="D173" s="202" t="s">
        <v>114</v>
      </c>
      <c r="E173" s="203" t="s">
        <v>219</v>
      </c>
      <c r="F173" s="204" t="s">
        <v>220</v>
      </c>
      <c r="G173" s="205" t="s">
        <v>221</v>
      </c>
      <c r="H173" s="206">
        <v>0.0030000000000000001</v>
      </c>
      <c r="I173" s="207"/>
      <c r="J173" s="208">
        <f>ROUND(I173*H173,2)</f>
        <v>0</v>
      </c>
      <c r="K173" s="209"/>
      <c r="L173" s="40"/>
      <c r="M173" s="210" t="s">
        <v>1</v>
      </c>
      <c r="N173" s="211" t="s">
        <v>38</v>
      </c>
      <c r="O173" s="87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4" t="s">
        <v>118</v>
      </c>
      <c r="AT173" s="214" t="s">
        <v>114</v>
      </c>
      <c r="AU173" s="214" t="s">
        <v>73</v>
      </c>
      <c r="AY173" s="13" t="s">
        <v>119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3" t="s">
        <v>81</v>
      </c>
      <c r="BK173" s="215">
        <f>ROUND(I173*H173,2)</f>
        <v>0</v>
      </c>
      <c r="BL173" s="13" t="s">
        <v>118</v>
      </c>
      <c r="BM173" s="214" t="s">
        <v>327</v>
      </c>
    </row>
    <row r="174" s="2" customFormat="1" ht="16.5" customHeight="1">
      <c r="A174" s="34"/>
      <c r="B174" s="35"/>
      <c r="C174" s="202" t="s">
        <v>216</v>
      </c>
      <c r="D174" s="202" t="s">
        <v>114</v>
      </c>
      <c r="E174" s="203" t="s">
        <v>328</v>
      </c>
      <c r="F174" s="204" t="s">
        <v>329</v>
      </c>
      <c r="G174" s="205" t="s">
        <v>221</v>
      </c>
      <c r="H174" s="206">
        <v>0.01</v>
      </c>
      <c r="I174" s="207"/>
      <c r="J174" s="208">
        <f>ROUND(I174*H174,2)</f>
        <v>0</v>
      </c>
      <c r="K174" s="209"/>
      <c r="L174" s="40"/>
      <c r="M174" s="210" t="s">
        <v>1</v>
      </c>
      <c r="N174" s="211" t="s">
        <v>38</v>
      </c>
      <c r="O174" s="87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4" t="s">
        <v>118</v>
      </c>
      <c r="AT174" s="214" t="s">
        <v>114</v>
      </c>
      <c r="AU174" s="214" t="s">
        <v>73</v>
      </c>
      <c r="AY174" s="13" t="s">
        <v>119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3" t="s">
        <v>81</v>
      </c>
      <c r="BK174" s="215">
        <f>ROUND(I174*H174,2)</f>
        <v>0</v>
      </c>
      <c r="BL174" s="13" t="s">
        <v>118</v>
      </c>
      <c r="BM174" s="214" t="s">
        <v>330</v>
      </c>
    </row>
    <row r="175" s="2" customFormat="1" ht="16.5" customHeight="1">
      <c r="A175" s="34"/>
      <c r="B175" s="35"/>
      <c r="C175" s="202" t="s">
        <v>331</v>
      </c>
      <c r="D175" s="202" t="s">
        <v>114</v>
      </c>
      <c r="E175" s="203" t="s">
        <v>223</v>
      </c>
      <c r="F175" s="204" t="s">
        <v>224</v>
      </c>
      <c r="G175" s="205" t="s">
        <v>221</v>
      </c>
      <c r="H175" s="206">
        <v>0.01</v>
      </c>
      <c r="I175" s="207"/>
      <c r="J175" s="208">
        <f>ROUND(I175*H175,2)</f>
        <v>0</v>
      </c>
      <c r="K175" s="209"/>
      <c r="L175" s="40"/>
      <c r="M175" s="210" t="s">
        <v>1</v>
      </c>
      <c r="N175" s="211" t="s">
        <v>38</v>
      </c>
      <c r="O175" s="87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4" t="s">
        <v>118</v>
      </c>
      <c r="AT175" s="214" t="s">
        <v>114</v>
      </c>
      <c r="AU175" s="214" t="s">
        <v>73</v>
      </c>
      <c r="AY175" s="13" t="s">
        <v>119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3" t="s">
        <v>81</v>
      </c>
      <c r="BK175" s="215">
        <f>ROUND(I175*H175,2)</f>
        <v>0</v>
      </c>
      <c r="BL175" s="13" t="s">
        <v>118</v>
      </c>
      <c r="BM175" s="214" t="s">
        <v>332</v>
      </c>
    </row>
    <row r="176" s="2" customFormat="1" ht="16.5" customHeight="1">
      <c r="A176" s="34"/>
      <c r="B176" s="35"/>
      <c r="C176" s="202" t="s">
        <v>217</v>
      </c>
      <c r="D176" s="202" t="s">
        <v>114</v>
      </c>
      <c r="E176" s="203" t="s">
        <v>227</v>
      </c>
      <c r="F176" s="204" t="s">
        <v>228</v>
      </c>
      <c r="G176" s="205" t="s">
        <v>221</v>
      </c>
      <c r="H176" s="206">
        <v>0.0050000000000000001</v>
      </c>
      <c r="I176" s="207"/>
      <c r="J176" s="208">
        <f>ROUND(I176*H176,2)</f>
        <v>0</v>
      </c>
      <c r="K176" s="209"/>
      <c r="L176" s="40"/>
      <c r="M176" s="210" t="s">
        <v>1</v>
      </c>
      <c r="N176" s="211" t="s">
        <v>38</v>
      </c>
      <c r="O176" s="87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4" t="s">
        <v>118</v>
      </c>
      <c r="AT176" s="214" t="s">
        <v>114</v>
      </c>
      <c r="AU176" s="214" t="s">
        <v>73</v>
      </c>
      <c r="AY176" s="13" t="s">
        <v>119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3" t="s">
        <v>81</v>
      </c>
      <c r="BK176" s="215">
        <f>ROUND(I176*H176,2)</f>
        <v>0</v>
      </c>
      <c r="BL176" s="13" t="s">
        <v>118</v>
      </c>
      <c r="BM176" s="214" t="s">
        <v>333</v>
      </c>
    </row>
    <row r="177" s="2" customFormat="1" ht="16.5" customHeight="1">
      <c r="A177" s="34"/>
      <c r="B177" s="35"/>
      <c r="C177" s="202" t="s">
        <v>334</v>
      </c>
      <c r="D177" s="202" t="s">
        <v>114</v>
      </c>
      <c r="E177" s="203" t="s">
        <v>230</v>
      </c>
      <c r="F177" s="204" t="s">
        <v>231</v>
      </c>
      <c r="G177" s="205" t="s">
        <v>221</v>
      </c>
      <c r="H177" s="206">
        <v>7</v>
      </c>
      <c r="I177" s="207"/>
      <c r="J177" s="208">
        <f>ROUND(I177*H177,2)</f>
        <v>0</v>
      </c>
      <c r="K177" s="209"/>
      <c r="L177" s="40"/>
      <c r="M177" s="210" t="s">
        <v>1</v>
      </c>
      <c r="N177" s="211" t="s">
        <v>38</v>
      </c>
      <c r="O177" s="87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4" t="s">
        <v>118</v>
      </c>
      <c r="AT177" s="214" t="s">
        <v>114</v>
      </c>
      <c r="AU177" s="214" t="s">
        <v>73</v>
      </c>
      <c r="AY177" s="13" t="s">
        <v>119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3" t="s">
        <v>81</v>
      </c>
      <c r="BK177" s="215">
        <f>ROUND(I177*H177,2)</f>
        <v>0</v>
      </c>
      <c r="BL177" s="13" t="s">
        <v>118</v>
      </c>
      <c r="BM177" s="214" t="s">
        <v>335</v>
      </c>
    </row>
    <row r="178" s="2" customFormat="1" ht="16.5" customHeight="1">
      <c r="A178" s="34"/>
      <c r="B178" s="35"/>
      <c r="C178" s="202" t="s">
        <v>222</v>
      </c>
      <c r="D178" s="202" t="s">
        <v>114</v>
      </c>
      <c r="E178" s="203" t="s">
        <v>234</v>
      </c>
      <c r="F178" s="204" t="s">
        <v>235</v>
      </c>
      <c r="G178" s="205" t="s">
        <v>221</v>
      </c>
      <c r="H178" s="206">
        <v>1</v>
      </c>
      <c r="I178" s="207"/>
      <c r="J178" s="208">
        <f>ROUND(I178*H178,2)</f>
        <v>0</v>
      </c>
      <c r="K178" s="209"/>
      <c r="L178" s="40"/>
      <c r="M178" s="210" t="s">
        <v>1</v>
      </c>
      <c r="N178" s="211" t="s">
        <v>38</v>
      </c>
      <c r="O178" s="87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4" t="s">
        <v>118</v>
      </c>
      <c r="AT178" s="214" t="s">
        <v>114</v>
      </c>
      <c r="AU178" s="214" t="s">
        <v>73</v>
      </c>
      <c r="AY178" s="13" t="s">
        <v>119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3" t="s">
        <v>81</v>
      </c>
      <c r="BK178" s="215">
        <f>ROUND(I178*H178,2)</f>
        <v>0</v>
      </c>
      <c r="BL178" s="13" t="s">
        <v>118</v>
      </c>
      <c r="BM178" s="214" t="s">
        <v>336</v>
      </c>
    </row>
    <row r="179" s="2" customFormat="1" ht="24" customHeight="1">
      <c r="A179" s="34"/>
      <c r="B179" s="35"/>
      <c r="C179" s="202" t="s">
        <v>337</v>
      </c>
      <c r="D179" s="202" t="s">
        <v>114</v>
      </c>
      <c r="E179" s="203" t="s">
        <v>338</v>
      </c>
      <c r="F179" s="204" t="s">
        <v>339</v>
      </c>
      <c r="G179" s="205" t="s">
        <v>221</v>
      </c>
      <c r="H179" s="206">
        <v>1</v>
      </c>
      <c r="I179" s="207"/>
      <c r="J179" s="208">
        <f>ROUND(I179*H179,2)</f>
        <v>0</v>
      </c>
      <c r="K179" s="209"/>
      <c r="L179" s="40"/>
      <c r="M179" s="227" t="s">
        <v>1</v>
      </c>
      <c r="N179" s="228" t="s">
        <v>38</v>
      </c>
      <c r="O179" s="229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4" t="s">
        <v>118</v>
      </c>
      <c r="AT179" s="214" t="s">
        <v>114</v>
      </c>
      <c r="AU179" s="214" t="s">
        <v>73</v>
      </c>
      <c r="AY179" s="13" t="s">
        <v>119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3" t="s">
        <v>81</v>
      </c>
      <c r="BK179" s="215">
        <f>ROUND(I179*H179,2)</f>
        <v>0</v>
      </c>
      <c r="BL179" s="13" t="s">
        <v>118</v>
      </c>
      <c r="BM179" s="214" t="s">
        <v>340</v>
      </c>
    </row>
    <row r="180" s="2" customFormat="1" ht="6.96" customHeight="1">
      <c r="A180" s="34"/>
      <c r="B180" s="62"/>
      <c r="C180" s="63"/>
      <c r="D180" s="63"/>
      <c r="E180" s="63"/>
      <c r="F180" s="63"/>
      <c r="G180" s="63"/>
      <c r="H180" s="63"/>
      <c r="I180" s="179"/>
      <c r="J180" s="63"/>
      <c r="K180" s="63"/>
      <c r="L180" s="40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sheetProtection sheet="1" autoFilter="0" formatColumns="0" formatRows="0" objects="1" scenarios="1" spinCount="100000" saltValue="+nijd5AihgwSTjorh52PVSQ4ujoEMr1i0TNc3xF9oVKP6eUvOcE12oNF/vnOCR6gjN65xERXRXu3d/84Zg4a/A==" hashValue="w4gyyUpt33MyOhahoZrmu8RWqX83qwZfpwmGypIkrn96zvdY0cxRiIaDlnKzHp1Wy2hTPMfBL6QxvhbAetn97w==" algorithmName="SHA-512" password="CC35"/>
  <autoFilter ref="C115:K179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16"/>
      <c r="AT3" s="13" t="s">
        <v>83</v>
      </c>
    </row>
    <row r="4" s="1" customFormat="1" ht="24.96" customHeight="1">
      <c r="B4" s="16"/>
      <c r="D4" s="136" t="s">
        <v>93</v>
      </c>
      <c r="I4" s="132"/>
      <c r="L4" s="16"/>
      <c r="M4" s="137" t="s">
        <v>10</v>
      </c>
      <c r="AT4" s="13" t="s">
        <v>4</v>
      </c>
    </row>
    <row r="5" s="1" customFormat="1" ht="6.96" customHeight="1">
      <c r="B5" s="16"/>
      <c r="I5" s="132"/>
      <c r="L5" s="16"/>
    </row>
    <row r="6" s="1" customFormat="1" ht="12" customHeight="1">
      <c r="B6" s="16"/>
      <c r="D6" s="138" t="s">
        <v>16</v>
      </c>
      <c r="I6" s="132"/>
      <c r="L6" s="16"/>
    </row>
    <row r="7" s="1" customFormat="1" ht="16.5" customHeight="1">
      <c r="B7" s="16"/>
      <c r="E7" s="139" t="str">
        <f>'Rekapitulace zakázky'!K6</f>
        <v>Výměna kolejnic v úseku Letohrad - Lichkov</v>
      </c>
      <c r="F7" s="138"/>
      <c r="G7" s="138"/>
      <c r="H7" s="138"/>
      <c r="I7" s="132"/>
      <c r="L7" s="16"/>
    </row>
    <row r="8" s="2" customFormat="1" ht="12" customHeight="1">
      <c r="A8" s="34"/>
      <c r="B8" s="40"/>
      <c r="C8" s="34"/>
      <c r="D8" s="138" t="s">
        <v>94</v>
      </c>
      <c r="E8" s="34"/>
      <c r="F8" s="34"/>
      <c r="G8" s="34"/>
      <c r="H8" s="34"/>
      <c r="I8" s="140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341</v>
      </c>
      <c r="F9" s="34"/>
      <c r="G9" s="34"/>
      <c r="H9" s="34"/>
      <c r="I9" s="14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14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18</v>
      </c>
      <c r="E11" s="34"/>
      <c r="F11" s="142" t="s">
        <v>1</v>
      </c>
      <c r="G11" s="34"/>
      <c r="H11" s="34"/>
      <c r="I11" s="143" t="s">
        <v>19</v>
      </c>
      <c r="J11" s="142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20</v>
      </c>
      <c r="E12" s="34"/>
      <c r="F12" s="142" t="s">
        <v>21</v>
      </c>
      <c r="G12" s="34"/>
      <c r="H12" s="34"/>
      <c r="I12" s="143" t="s">
        <v>22</v>
      </c>
      <c r="J12" s="144" t="str">
        <f>'Rekapitulace zakázky'!AN8</f>
        <v>14. 10. 2019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140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24</v>
      </c>
      <c r="E14" s="34"/>
      <c r="F14" s="34"/>
      <c r="G14" s="34"/>
      <c r="H14" s="34"/>
      <c r="I14" s="143" t="s">
        <v>25</v>
      </c>
      <c r="J14" s="142" t="str">
        <f>IF('Rekapitulace zakázky'!AN10="","",'Rekapitulace zakázky'!AN10)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42" t="str">
        <f>IF('Rekapitulace zakázky'!E11="","",'Rekapitulace zakázky'!E11)</f>
        <v xml:space="preserve"> </v>
      </c>
      <c r="F15" s="34"/>
      <c r="G15" s="34"/>
      <c r="H15" s="34"/>
      <c r="I15" s="143" t="s">
        <v>26</v>
      </c>
      <c r="J15" s="142" t="str">
        <f>IF('Rekapitulace zakázky'!AN11="","",'Rekapitulace zakázky'!AN11)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140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43" t="s">
        <v>25</v>
      </c>
      <c r="J17" s="29" t="str">
        <f>'Rekapitulace zakázky'!AN13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zakázky'!E14</f>
        <v>Vyplň údaj</v>
      </c>
      <c r="F18" s="142"/>
      <c r="G18" s="142"/>
      <c r="H18" s="142"/>
      <c r="I18" s="143" t="s">
        <v>26</v>
      </c>
      <c r="J18" s="29" t="str">
        <f>'Rekapitulace zakázky'!AN14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140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29</v>
      </c>
      <c r="E20" s="34"/>
      <c r="F20" s="34"/>
      <c r="G20" s="34"/>
      <c r="H20" s="34"/>
      <c r="I20" s="143" t="s">
        <v>25</v>
      </c>
      <c r="J20" s="142" t="str">
        <f>IF('Rekapitulace zakázky'!AN16="","",'Rekapitulace zakázky'!AN16)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42" t="str">
        <f>IF('Rekapitulace zakázky'!E17="","",'Rekapitulace zakázky'!E17)</f>
        <v xml:space="preserve"> </v>
      </c>
      <c r="F21" s="34"/>
      <c r="G21" s="34"/>
      <c r="H21" s="34"/>
      <c r="I21" s="143" t="s">
        <v>26</v>
      </c>
      <c r="J21" s="142" t="str">
        <f>IF('Rekapitulace zakázky'!AN17="","",'Rekapitulace zakázky'!AN17)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140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31</v>
      </c>
      <c r="E23" s="34"/>
      <c r="F23" s="34"/>
      <c r="G23" s="34"/>
      <c r="H23" s="34"/>
      <c r="I23" s="143" t="s">
        <v>25</v>
      </c>
      <c r="J23" s="142" t="str">
        <f>IF('Rekapitulace zakázky'!AN19="","",'Rekapitulace zakázky'!AN19)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42" t="str">
        <f>IF('Rekapitulace zakázky'!E20="","",'Rekapitulace zakázky'!E20)</f>
        <v xml:space="preserve"> </v>
      </c>
      <c r="F24" s="34"/>
      <c r="G24" s="34"/>
      <c r="H24" s="34"/>
      <c r="I24" s="143" t="s">
        <v>26</v>
      </c>
      <c r="J24" s="142" t="str">
        <f>IF('Rekapitulace zakázky'!AN20="","",'Rekapitulace zakázky'!AN20)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140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32</v>
      </c>
      <c r="E26" s="34"/>
      <c r="F26" s="34"/>
      <c r="G26" s="34"/>
      <c r="H26" s="34"/>
      <c r="I26" s="140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14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50"/>
      <c r="E29" s="150"/>
      <c r="F29" s="150"/>
      <c r="G29" s="150"/>
      <c r="H29" s="150"/>
      <c r="I29" s="151"/>
      <c r="J29" s="150"/>
      <c r="K29" s="150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52" t="s">
        <v>33</v>
      </c>
      <c r="E30" s="34"/>
      <c r="F30" s="34"/>
      <c r="G30" s="34"/>
      <c r="H30" s="34"/>
      <c r="I30" s="140"/>
      <c r="J30" s="153">
        <f>ROUND(J116,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0"/>
      <c r="E31" s="150"/>
      <c r="F31" s="150"/>
      <c r="G31" s="150"/>
      <c r="H31" s="150"/>
      <c r="I31" s="151"/>
      <c r="J31" s="150"/>
      <c r="K31" s="150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4" t="s">
        <v>35</v>
      </c>
      <c r="G32" s="34"/>
      <c r="H32" s="34"/>
      <c r="I32" s="155" t="s">
        <v>34</v>
      </c>
      <c r="J32" s="154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6" t="s">
        <v>37</v>
      </c>
      <c r="E33" s="138" t="s">
        <v>38</v>
      </c>
      <c r="F33" s="157">
        <f>ROUND((SUM(BE116:BE143)),  2)</f>
        <v>0</v>
      </c>
      <c r="G33" s="34"/>
      <c r="H33" s="34"/>
      <c r="I33" s="158">
        <v>0.20999999999999999</v>
      </c>
      <c r="J33" s="157">
        <f>ROUND(((SUM(BE116:BE143))*I33),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39</v>
      </c>
      <c r="F34" s="157">
        <f>ROUND((SUM(BF116:BF143)),  2)</f>
        <v>0</v>
      </c>
      <c r="G34" s="34"/>
      <c r="H34" s="34"/>
      <c r="I34" s="158">
        <v>0.14999999999999999</v>
      </c>
      <c r="J34" s="157">
        <f>ROUND(((SUM(BF116:BF143))*I34),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40</v>
      </c>
      <c r="F35" s="157">
        <f>ROUND((SUM(BG116:BG143)),  2)</f>
        <v>0</v>
      </c>
      <c r="G35" s="34"/>
      <c r="H35" s="34"/>
      <c r="I35" s="158">
        <v>0.20999999999999999</v>
      </c>
      <c r="J35" s="157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41</v>
      </c>
      <c r="F36" s="157">
        <f>ROUND((SUM(BH116:BH143)),  2)</f>
        <v>0</v>
      </c>
      <c r="G36" s="34"/>
      <c r="H36" s="34"/>
      <c r="I36" s="158">
        <v>0.14999999999999999</v>
      </c>
      <c r="J36" s="157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42</v>
      </c>
      <c r="F37" s="157">
        <f>ROUND((SUM(BI116:BI143)),  2)</f>
        <v>0</v>
      </c>
      <c r="G37" s="34"/>
      <c r="H37" s="34"/>
      <c r="I37" s="158">
        <v>0</v>
      </c>
      <c r="J37" s="157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140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9"/>
      <c r="D39" s="160" t="s">
        <v>43</v>
      </c>
      <c r="E39" s="161"/>
      <c r="F39" s="161"/>
      <c r="G39" s="162" t="s">
        <v>44</v>
      </c>
      <c r="H39" s="163" t="s">
        <v>45</v>
      </c>
      <c r="I39" s="164"/>
      <c r="J39" s="165">
        <f>SUM(J30:J37)</f>
        <v>0</v>
      </c>
      <c r="K39" s="166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14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I41" s="132"/>
      <c r="L41" s="16"/>
    </row>
    <row r="42" s="1" customFormat="1" ht="14.4" customHeight="1">
      <c r="B42" s="16"/>
      <c r="I42" s="132"/>
      <c r="L42" s="16"/>
    </row>
    <row r="43" s="1" customFormat="1" ht="14.4" customHeight="1">
      <c r="B43" s="16"/>
      <c r="I43" s="132"/>
      <c r="L43" s="16"/>
    </row>
    <row r="44" s="1" customFormat="1" ht="14.4" customHeight="1">
      <c r="B44" s="16"/>
      <c r="I44" s="132"/>
      <c r="L44" s="16"/>
    </row>
    <row r="45" s="1" customFormat="1" ht="14.4" customHeight="1">
      <c r="B45" s="16"/>
      <c r="I45" s="132"/>
      <c r="L45" s="16"/>
    </row>
    <row r="46" s="1" customFormat="1" ht="14.4" customHeight="1">
      <c r="B46" s="16"/>
      <c r="I46" s="132"/>
      <c r="L46" s="16"/>
    </row>
    <row r="47" s="1" customFormat="1" ht="14.4" customHeight="1">
      <c r="B47" s="16"/>
      <c r="I47" s="132"/>
      <c r="L47" s="16"/>
    </row>
    <row r="48" s="1" customFormat="1" ht="14.4" customHeight="1">
      <c r="B48" s="16"/>
      <c r="I48" s="132"/>
      <c r="L48" s="16"/>
    </row>
    <row r="49" s="1" customFormat="1" ht="14.4" customHeight="1">
      <c r="B49" s="16"/>
      <c r="I49" s="132"/>
      <c r="L49" s="16"/>
    </row>
    <row r="50" s="2" customFormat="1" ht="14.4" customHeight="1">
      <c r="B50" s="59"/>
      <c r="D50" s="167" t="s">
        <v>46</v>
      </c>
      <c r="E50" s="168"/>
      <c r="F50" s="168"/>
      <c r="G50" s="167" t="s">
        <v>47</v>
      </c>
      <c r="H50" s="168"/>
      <c r="I50" s="169"/>
      <c r="J50" s="168"/>
      <c r="K50" s="168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48</v>
      </c>
      <c r="E61" s="171"/>
      <c r="F61" s="172" t="s">
        <v>49</v>
      </c>
      <c r="G61" s="170" t="s">
        <v>48</v>
      </c>
      <c r="H61" s="171"/>
      <c r="I61" s="173"/>
      <c r="J61" s="174" t="s">
        <v>49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7" t="s">
        <v>50</v>
      </c>
      <c r="E65" s="175"/>
      <c r="F65" s="175"/>
      <c r="G65" s="167" t="s">
        <v>51</v>
      </c>
      <c r="H65" s="175"/>
      <c r="I65" s="176"/>
      <c r="J65" s="175"/>
      <c r="K65" s="17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48</v>
      </c>
      <c r="E76" s="171"/>
      <c r="F76" s="172" t="s">
        <v>49</v>
      </c>
      <c r="G76" s="170" t="s">
        <v>48</v>
      </c>
      <c r="H76" s="171"/>
      <c r="I76" s="173"/>
      <c r="J76" s="174" t="s">
        <v>49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96</v>
      </c>
      <c r="D82" s="36"/>
      <c r="E82" s="36"/>
      <c r="F82" s="36"/>
      <c r="G82" s="36"/>
      <c r="H82" s="36"/>
      <c r="I82" s="14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4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4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83" t="str">
        <f>E7</f>
        <v>Výměna kolejnic v úseku Letohrad - Lichkov</v>
      </c>
      <c r="F85" s="28"/>
      <c r="G85" s="28"/>
      <c r="H85" s="28"/>
      <c r="I85" s="14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94</v>
      </c>
      <c r="D86" s="36"/>
      <c r="E86" s="36"/>
      <c r="F86" s="36"/>
      <c r="G86" s="36"/>
      <c r="H86" s="36"/>
      <c r="I86" s="140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 03 - Oprava TK Letohrad - Ústí n.O.</v>
      </c>
      <c r="F87" s="36"/>
      <c r="G87" s="36"/>
      <c r="H87" s="36"/>
      <c r="I87" s="14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14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143" t="s">
        <v>22</v>
      </c>
      <c r="J89" s="75" t="str">
        <f>IF(J12="","",J12)</f>
        <v>14. 10. 2019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4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143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143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140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84" t="s">
        <v>97</v>
      </c>
      <c r="D94" s="185"/>
      <c r="E94" s="185"/>
      <c r="F94" s="185"/>
      <c r="G94" s="185"/>
      <c r="H94" s="185"/>
      <c r="I94" s="186"/>
      <c r="J94" s="187" t="s">
        <v>98</v>
      </c>
      <c r="K94" s="185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4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88" t="s">
        <v>99</v>
      </c>
      <c r="D96" s="36"/>
      <c r="E96" s="36"/>
      <c r="F96" s="36"/>
      <c r="G96" s="36"/>
      <c r="H96" s="36"/>
      <c r="I96" s="140"/>
      <c r="J96" s="106">
        <f>J116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100</v>
      </c>
    </row>
    <row r="97" s="2" customFormat="1" ht="21.84" customHeight="1">
      <c r="A97" s="34"/>
      <c r="B97" s="35"/>
      <c r="C97" s="36"/>
      <c r="D97" s="36"/>
      <c r="E97" s="36"/>
      <c r="F97" s="36"/>
      <c r="G97" s="36"/>
      <c r="H97" s="36"/>
      <c r="I97" s="140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62"/>
      <c r="C98" s="63"/>
      <c r="D98" s="63"/>
      <c r="E98" s="63"/>
      <c r="F98" s="63"/>
      <c r="G98" s="63"/>
      <c r="H98" s="63"/>
      <c r="I98" s="179"/>
      <c r="J98" s="63"/>
      <c r="K98" s="63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="2" customFormat="1" ht="6.96" customHeight="1">
      <c r="A102" s="34"/>
      <c r="B102" s="64"/>
      <c r="C102" s="65"/>
      <c r="D102" s="65"/>
      <c r="E102" s="65"/>
      <c r="F102" s="65"/>
      <c r="G102" s="65"/>
      <c r="H102" s="65"/>
      <c r="I102" s="182"/>
      <c r="J102" s="65"/>
      <c r="K102" s="65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24.96" customHeight="1">
      <c r="A103" s="34"/>
      <c r="B103" s="35"/>
      <c r="C103" s="19" t="s">
        <v>101</v>
      </c>
      <c r="D103" s="36"/>
      <c r="E103" s="36"/>
      <c r="F103" s="36"/>
      <c r="G103" s="36"/>
      <c r="H103" s="36"/>
      <c r="I103" s="140"/>
      <c r="J103" s="36"/>
      <c r="K103" s="36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35"/>
      <c r="C104" s="36"/>
      <c r="D104" s="36"/>
      <c r="E104" s="36"/>
      <c r="F104" s="36"/>
      <c r="G104" s="36"/>
      <c r="H104" s="36"/>
      <c r="I104" s="140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2" customHeight="1">
      <c r="A105" s="34"/>
      <c r="B105" s="35"/>
      <c r="C105" s="28" t="s">
        <v>16</v>
      </c>
      <c r="D105" s="36"/>
      <c r="E105" s="36"/>
      <c r="F105" s="36"/>
      <c r="G105" s="36"/>
      <c r="H105" s="36"/>
      <c r="I105" s="140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6.5" customHeight="1">
      <c r="A106" s="34"/>
      <c r="B106" s="35"/>
      <c r="C106" s="36"/>
      <c r="D106" s="36"/>
      <c r="E106" s="183" t="str">
        <f>E7</f>
        <v>Výměna kolejnic v úseku Letohrad - Lichkov</v>
      </c>
      <c r="F106" s="28"/>
      <c r="G106" s="28"/>
      <c r="H106" s="28"/>
      <c r="I106" s="140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94</v>
      </c>
      <c r="D107" s="36"/>
      <c r="E107" s="36"/>
      <c r="F107" s="36"/>
      <c r="G107" s="36"/>
      <c r="H107" s="36"/>
      <c r="I107" s="14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6"/>
      <c r="D108" s="36"/>
      <c r="E108" s="72" t="str">
        <f>E9</f>
        <v>SO 03 - Oprava TK Letohrad - Ústí n.O.</v>
      </c>
      <c r="F108" s="36"/>
      <c r="G108" s="36"/>
      <c r="H108" s="36"/>
      <c r="I108" s="14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140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20</v>
      </c>
      <c r="D110" s="36"/>
      <c r="E110" s="36"/>
      <c r="F110" s="23" t="str">
        <f>F12</f>
        <v xml:space="preserve"> </v>
      </c>
      <c r="G110" s="36"/>
      <c r="H110" s="36"/>
      <c r="I110" s="143" t="s">
        <v>22</v>
      </c>
      <c r="J110" s="75" t="str">
        <f>IF(J12="","",J12)</f>
        <v>14. 10. 2019</v>
      </c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6"/>
      <c r="D111" s="36"/>
      <c r="E111" s="36"/>
      <c r="F111" s="36"/>
      <c r="G111" s="36"/>
      <c r="H111" s="36"/>
      <c r="I111" s="14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5.15" customHeight="1">
      <c r="A112" s="34"/>
      <c r="B112" s="35"/>
      <c r="C112" s="28" t="s">
        <v>24</v>
      </c>
      <c r="D112" s="36"/>
      <c r="E112" s="36"/>
      <c r="F112" s="23" t="str">
        <f>E15</f>
        <v xml:space="preserve"> </v>
      </c>
      <c r="G112" s="36"/>
      <c r="H112" s="36"/>
      <c r="I112" s="143" t="s">
        <v>29</v>
      </c>
      <c r="J112" s="32" t="str">
        <f>E21</f>
        <v xml:space="preserve"> </v>
      </c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27</v>
      </c>
      <c r="D113" s="36"/>
      <c r="E113" s="36"/>
      <c r="F113" s="23" t="str">
        <f>IF(E18="","",E18)</f>
        <v>Vyplň údaj</v>
      </c>
      <c r="G113" s="36"/>
      <c r="H113" s="36"/>
      <c r="I113" s="143" t="s">
        <v>31</v>
      </c>
      <c r="J113" s="32" t="str">
        <f>E24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0.32" customHeight="1">
      <c r="A114" s="34"/>
      <c r="B114" s="35"/>
      <c r="C114" s="36"/>
      <c r="D114" s="36"/>
      <c r="E114" s="36"/>
      <c r="F114" s="36"/>
      <c r="G114" s="36"/>
      <c r="H114" s="36"/>
      <c r="I114" s="140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9" customFormat="1" ht="29.28" customHeight="1">
      <c r="A115" s="189"/>
      <c r="B115" s="190"/>
      <c r="C115" s="191" t="s">
        <v>102</v>
      </c>
      <c r="D115" s="192" t="s">
        <v>58</v>
      </c>
      <c r="E115" s="192" t="s">
        <v>54</v>
      </c>
      <c r="F115" s="192" t="s">
        <v>55</v>
      </c>
      <c r="G115" s="192" t="s">
        <v>103</v>
      </c>
      <c r="H115" s="192" t="s">
        <v>104</v>
      </c>
      <c r="I115" s="193" t="s">
        <v>105</v>
      </c>
      <c r="J115" s="194" t="s">
        <v>98</v>
      </c>
      <c r="K115" s="195" t="s">
        <v>106</v>
      </c>
      <c r="L115" s="196"/>
      <c r="M115" s="96" t="s">
        <v>1</v>
      </c>
      <c r="N115" s="97" t="s">
        <v>37</v>
      </c>
      <c r="O115" s="97" t="s">
        <v>107</v>
      </c>
      <c r="P115" s="97" t="s">
        <v>108</v>
      </c>
      <c r="Q115" s="97" t="s">
        <v>109</v>
      </c>
      <c r="R115" s="97" t="s">
        <v>110</v>
      </c>
      <c r="S115" s="97" t="s">
        <v>111</v>
      </c>
      <c r="T115" s="98" t="s">
        <v>112</v>
      </c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</row>
    <row r="116" s="2" customFormat="1" ht="22.8" customHeight="1">
      <c r="A116" s="34"/>
      <c r="B116" s="35"/>
      <c r="C116" s="103" t="s">
        <v>113</v>
      </c>
      <c r="D116" s="36"/>
      <c r="E116" s="36"/>
      <c r="F116" s="36"/>
      <c r="G116" s="36"/>
      <c r="H116" s="36"/>
      <c r="I116" s="140"/>
      <c r="J116" s="197">
        <f>BK116</f>
        <v>0</v>
      </c>
      <c r="K116" s="36"/>
      <c r="L116" s="40"/>
      <c r="M116" s="99"/>
      <c r="N116" s="198"/>
      <c r="O116" s="100"/>
      <c r="P116" s="199">
        <f>SUM(P117:P143)</f>
        <v>0</v>
      </c>
      <c r="Q116" s="100"/>
      <c r="R116" s="199">
        <f>SUM(R117:R143)</f>
        <v>0</v>
      </c>
      <c r="S116" s="100"/>
      <c r="T116" s="200">
        <f>SUM(T117:T143)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3" t="s">
        <v>72</v>
      </c>
      <c r="AU116" s="13" t="s">
        <v>100</v>
      </c>
      <c r="BK116" s="201">
        <f>SUM(BK117:BK143)</f>
        <v>0</v>
      </c>
    </row>
    <row r="117" s="2" customFormat="1" ht="24" customHeight="1">
      <c r="A117" s="34"/>
      <c r="B117" s="35"/>
      <c r="C117" s="202" t="s">
        <v>81</v>
      </c>
      <c r="D117" s="202" t="s">
        <v>114</v>
      </c>
      <c r="E117" s="203" t="s">
        <v>238</v>
      </c>
      <c r="F117" s="204" t="s">
        <v>239</v>
      </c>
      <c r="G117" s="205" t="s">
        <v>240</v>
      </c>
      <c r="H117" s="206">
        <v>3.8999999999999999</v>
      </c>
      <c r="I117" s="207"/>
      <c r="J117" s="208">
        <f>ROUND(I117*H117,2)</f>
        <v>0</v>
      </c>
      <c r="K117" s="209"/>
      <c r="L117" s="40"/>
      <c r="M117" s="210" t="s">
        <v>1</v>
      </c>
      <c r="N117" s="211" t="s">
        <v>38</v>
      </c>
      <c r="O117" s="87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4" t="s">
        <v>118</v>
      </c>
      <c r="AT117" s="214" t="s">
        <v>114</v>
      </c>
      <c r="AU117" s="214" t="s">
        <v>73</v>
      </c>
      <c r="AY117" s="13" t="s">
        <v>119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3" t="s">
        <v>81</v>
      </c>
      <c r="BK117" s="215">
        <f>ROUND(I117*H117,2)</f>
        <v>0</v>
      </c>
      <c r="BL117" s="13" t="s">
        <v>118</v>
      </c>
      <c r="BM117" s="214" t="s">
        <v>83</v>
      </c>
    </row>
    <row r="118" s="2" customFormat="1" ht="24" customHeight="1">
      <c r="A118" s="34"/>
      <c r="B118" s="35"/>
      <c r="C118" s="202" t="s">
        <v>83</v>
      </c>
      <c r="D118" s="202" t="s">
        <v>114</v>
      </c>
      <c r="E118" s="203" t="s">
        <v>241</v>
      </c>
      <c r="F118" s="204" t="s">
        <v>242</v>
      </c>
      <c r="G118" s="205" t="s">
        <v>122</v>
      </c>
      <c r="H118" s="206">
        <v>146</v>
      </c>
      <c r="I118" s="207"/>
      <c r="J118" s="208">
        <f>ROUND(I118*H118,2)</f>
        <v>0</v>
      </c>
      <c r="K118" s="209"/>
      <c r="L118" s="40"/>
      <c r="M118" s="210" t="s">
        <v>1</v>
      </c>
      <c r="N118" s="211" t="s">
        <v>38</v>
      </c>
      <c r="O118" s="8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4" t="s">
        <v>118</v>
      </c>
      <c r="AT118" s="214" t="s">
        <v>114</v>
      </c>
      <c r="AU118" s="214" t="s">
        <v>73</v>
      </c>
      <c r="AY118" s="13" t="s">
        <v>119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3" t="s">
        <v>81</v>
      </c>
      <c r="BK118" s="215">
        <f>ROUND(I118*H118,2)</f>
        <v>0</v>
      </c>
      <c r="BL118" s="13" t="s">
        <v>118</v>
      </c>
      <c r="BM118" s="214" t="s">
        <v>118</v>
      </c>
    </row>
    <row r="119" s="2" customFormat="1" ht="16.5" customHeight="1">
      <c r="A119" s="34"/>
      <c r="B119" s="35"/>
      <c r="C119" s="202" t="s">
        <v>123</v>
      </c>
      <c r="D119" s="202" t="s">
        <v>114</v>
      </c>
      <c r="E119" s="203" t="s">
        <v>243</v>
      </c>
      <c r="F119" s="204" t="s">
        <v>244</v>
      </c>
      <c r="G119" s="205" t="s">
        <v>245</v>
      </c>
      <c r="H119" s="206">
        <v>397.80000000000001</v>
      </c>
      <c r="I119" s="207"/>
      <c r="J119" s="208">
        <f>ROUND(I119*H119,2)</f>
        <v>0</v>
      </c>
      <c r="K119" s="209"/>
      <c r="L119" s="40"/>
      <c r="M119" s="210" t="s">
        <v>1</v>
      </c>
      <c r="N119" s="211" t="s">
        <v>38</v>
      </c>
      <c r="O119" s="87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4" t="s">
        <v>118</v>
      </c>
      <c r="AT119" s="214" t="s">
        <v>114</v>
      </c>
      <c r="AU119" s="214" t="s">
        <v>73</v>
      </c>
      <c r="AY119" s="13" t="s">
        <v>119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3" t="s">
        <v>81</v>
      </c>
      <c r="BK119" s="215">
        <f>ROUND(I119*H119,2)</f>
        <v>0</v>
      </c>
      <c r="BL119" s="13" t="s">
        <v>118</v>
      </c>
      <c r="BM119" s="214" t="s">
        <v>126</v>
      </c>
    </row>
    <row r="120" s="2" customFormat="1" ht="16.5" customHeight="1">
      <c r="A120" s="34"/>
      <c r="B120" s="35"/>
      <c r="C120" s="202" t="s">
        <v>118</v>
      </c>
      <c r="D120" s="202" t="s">
        <v>114</v>
      </c>
      <c r="E120" s="203" t="s">
        <v>246</v>
      </c>
      <c r="F120" s="204" t="s">
        <v>247</v>
      </c>
      <c r="G120" s="205" t="s">
        <v>245</v>
      </c>
      <c r="H120" s="206">
        <v>20</v>
      </c>
      <c r="I120" s="207"/>
      <c r="J120" s="208">
        <f>ROUND(I120*H120,2)</f>
        <v>0</v>
      </c>
      <c r="K120" s="209"/>
      <c r="L120" s="40"/>
      <c r="M120" s="210" t="s">
        <v>1</v>
      </c>
      <c r="N120" s="211" t="s">
        <v>38</v>
      </c>
      <c r="O120" s="87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4" t="s">
        <v>118</v>
      </c>
      <c r="AT120" s="214" t="s">
        <v>114</v>
      </c>
      <c r="AU120" s="214" t="s">
        <v>73</v>
      </c>
      <c r="AY120" s="13" t="s">
        <v>119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3" t="s">
        <v>81</v>
      </c>
      <c r="BK120" s="215">
        <f>ROUND(I120*H120,2)</f>
        <v>0</v>
      </c>
      <c r="BL120" s="13" t="s">
        <v>118</v>
      </c>
      <c r="BM120" s="214" t="s">
        <v>129</v>
      </c>
    </row>
    <row r="121" s="2" customFormat="1" ht="16.5" customHeight="1">
      <c r="A121" s="34"/>
      <c r="B121" s="35"/>
      <c r="C121" s="202" t="s">
        <v>130</v>
      </c>
      <c r="D121" s="202" t="s">
        <v>114</v>
      </c>
      <c r="E121" s="203" t="s">
        <v>248</v>
      </c>
      <c r="F121" s="204" t="s">
        <v>249</v>
      </c>
      <c r="G121" s="205" t="s">
        <v>122</v>
      </c>
      <c r="H121" s="206">
        <v>146</v>
      </c>
      <c r="I121" s="207"/>
      <c r="J121" s="208">
        <f>ROUND(I121*H121,2)</f>
        <v>0</v>
      </c>
      <c r="K121" s="209"/>
      <c r="L121" s="40"/>
      <c r="M121" s="210" t="s">
        <v>1</v>
      </c>
      <c r="N121" s="211" t="s">
        <v>38</v>
      </c>
      <c r="O121" s="87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4" t="s">
        <v>118</v>
      </c>
      <c r="AT121" s="214" t="s">
        <v>114</v>
      </c>
      <c r="AU121" s="214" t="s">
        <v>73</v>
      </c>
      <c r="AY121" s="13" t="s">
        <v>119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3" t="s">
        <v>81</v>
      </c>
      <c r="BK121" s="215">
        <f>ROUND(I121*H121,2)</f>
        <v>0</v>
      </c>
      <c r="BL121" s="13" t="s">
        <v>118</v>
      </c>
      <c r="BM121" s="214" t="s">
        <v>134</v>
      </c>
    </row>
    <row r="122" s="2" customFormat="1" ht="24" customHeight="1">
      <c r="A122" s="34"/>
      <c r="B122" s="35"/>
      <c r="C122" s="216" t="s">
        <v>126</v>
      </c>
      <c r="D122" s="216" t="s">
        <v>211</v>
      </c>
      <c r="E122" s="217" t="s">
        <v>250</v>
      </c>
      <c r="F122" s="218" t="s">
        <v>251</v>
      </c>
      <c r="G122" s="219" t="s">
        <v>133</v>
      </c>
      <c r="H122" s="220">
        <v>835.60000000000002</v>
      </c>
      <c r="I122" s="221"/>
      <c r="J122" s="222">
        <f>ROUND(I122*H122,2)</f>
        <v>0</v>
      </c>
      <c r="K122" s="223"/>
      <c r="L122" s="224"/>
      <c r="M122" s="225" t="s">
        <v>1</v>
      </c>
      <c r="N122" s="226" t="s">
        <v>38</v>
      </c>
      <c r="O122" s="8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4" t="s">
        <v>129</v>
      </c>
      <c r="AT122" s="214" t="s">
        <v>211</v>
      </c>
      <c r="AU122" s="214" t="s">
        <v>73</v>
      </c>
      <c r="AY122" s="13" t="s">
        <v>119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3" t="s">
        <v>81</v>
      </c>
      <c r="BK122" s="215">
        <f>ROUND(I122*H122,2)</f>
        <v>0</v>
      </c>
      <c r="BL122" s="13" t="s">
        <v>118</v>
      </c>
      <c r="BM122" s="214" t="s">
        <v>138</v>
      </c>
    </row>
    <row r="123" s="2" customFormat="1" ht="24" customHeight="1">
      <c r="A123" s="34"/>
      <c r="B123" s="35"/>
      <c r="C123" s="202" t="s">
        <v>139</v>
      </c>
      <c r="D123" s="202" t="s">
        <v>114</v>
      </c>
      <c r="E123" s="203" t="s">
        <v>252</v>
      </c>
      <c r="F123" s="204" t="s">
        <v>253</v>
      </c>
      <c r="G123" s="205" t="s">
        <v>133</v>
      </c>
      <c r="H123" s="206">
        <v>835.60000000000002</v>
      </c>
      <c r="I123" s="207"/>
      <c r="J123" s="208">
        <f>ROUND(I123*H123,2)</f>
        <v>0</v>
      </c>
      <c r="K123" s="209"/>
      <c r="L123" s="40"/>
      <c r="M123" s="210" t="s">
        <v>1</v>
      </c>
      <c r="N123" s="211" t="s">
        <v>38</v>
      </c>
      <c r="O123" s="87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4" t="s">
        <v>118</v>
      </c>
      <c r="AT123" s="214" t="s">
        <v>114</v>
      </c>
      <c r="AU123" s="214" t="s">
        <v>73</v>
      </c>
      <c r="AY123" s="13" t="s">
        <v>119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3" t="s">
        <v>81</v>
      </c>
      <c r="BK123" s="215">
        <f>ROUND(I123*H123,2)</f>
        <v>0</v>
      </c>
      <c r="BL123" s="13" t="s">
        <v>118</v>
      </c>
      <c r="BM123" s="214" t="s">
        <v>142</v>
      </c>
    </row>
    <row r="124" s="2" customFormat="1" ht="36" customHeight="1">
      <c r="A124" s="34"/>
      <c r="B124" s="35"/>
      <c r="C124" s="202" t="s">
        <v>129</v>
      </c>
      <c r="D124" s="202" t="s">
        <v>114</v>
      </c>
      <c r="E124" s="203" t="s">
        <v>204</v>
      </c>
      <c r="F124" s="204" t="s">
        <v>205</v>
      </c>
      <c r="G124" s="205" t="s">
        <v>122</v>
      </c>
      <c r="H124" s="206">
        <v>67.799999999999997</v>
      </c>
      <c r="I124" s="207"/>
      <c r="J124" s="208">
        <f>ROUND(I124*H124,2)</f>
        <v>0</v>
      </c>
      <c r="K124" s="209"/>
      <c r="L124" s="40"/>
      <c r="M124" s="210" t="s">
        <v>1</v>
      </c>
      <c r="N124" s="211" t="s">
        <v>38</v>
      </c>
      <c r="O124" s="8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118</v>
      </c>
      <c r="AT124" s="214" t="s">
        <v>114</v>
      </c>
      <c r="AU124" s="214" t="s">
        <v>73</v>
      </c>
      <c r="AY124" s="13" t="s">
        <v>119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3" t="s">
        <v>81</v>
      </c>
      <c r="BK124" s="215">
        <f>ROUND(I124*H124,2)</f>
        <v>0</v>
      </c>
      <c r="BL124" s="13" t="s">
        <v>118</v>
      </c>
      <c r="BM124" s="214" t="s">
        <v>145</v>
      </c>
    </row>
    <row r="125" s="2" customFormat="1" ht="36" customHeight="1">
      <c r="A125" s="34"/>
      <c r="B125" s="35"/>
      <c r="C125" s="202" t="s">
        <v>146</v>
      </c>
      <c r="D125" s="202" t="s">
        <v>114</v>
      </c>
      <c r="E125" s="203" t="s">
        <v>208</v>
      </c>
      <c r="F125" s="204" t="s">
        <v>209</v>
      </c>
      <c r="G125" s="205" t="s">
        <v>122</v>
      </c>
      <c r="H125" s="206">
        <v>67.799999999999997</v>
      </c>
      <c r="I125" s="207"/>
      <c r="J125" s="208">
        <f>ROUND(I125*H125,2)</f>
        <v>0</v>
      </c>
      <c r="K125" s="209"/>
      <c r="L125" s="40"/>
      <c r="M125" s="210" t="s">
        <v>1</v>
      </c>
      <c r="N125" s="211" t="s">
        <v>38</v>
      </c>
      <c r="O125" s="87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118</v>
      </c>
      <c r="AT125" s="214" t="s">
        <v>114</v>
      </c>
      <c r="AU125" s="214" t="s">
        <v>73</v>
      </c>
      <c r="AY125" s="13" t="s">
        <v>119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3" t="s">
        <v>81</v>
      </c>
      <c r="BK125" s="215">
        <f>ROUND(I125*H125,2)</f>
        <v>0</v>
      </c>
      <c r="BL125" s="13" t="s">
        <v>118</v>
      </c>
      <c r="BM125" s="214" t="s">
        <v>149</v>
      </c>
    </row>
    <row r="126" s="2" customFormat="1" ht="36" customHeight="1">
      <c r="A126" s="34"/>
      <c r="B126" s="35"/>
      <c r="C126" s="202" t="s">
        <v>134</v>
      </c>
      <c r="D126" s="202" t="s">
        <v>114</v>
      </c>
      <c r="E126" s="203" t="s">
        <v>161</v>
      </c>
      <c r="F126" s="204" t="s">
        <v>162</v>
      </c>
      <c r="G126" s="205" t="s">
        <v>117</v>
      </c>
      <c r="H126" s="206">
        <v>80</v>
      </c>
      <c r="I126" s="207"/>
      <c r="J126" s="208">
        <f>ROUND(I126*H126,2)</f>
        <v>0</v>
      </c>
      <c r="K126" s="209"/>
      <c r="L126" s="40"/>
      <c r="M126" s="210" t="s">
        <v>1</v>
      </c>
      <c r="N126" s="211" t="s">
        <v>38</v>
      </c>
      <c r="O126" s="8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118</v>
      </c>
      <c r="AT126" s="214" t="s">
        <v>114</v>
      </c>
      <c r="AU126" s="214" t="s">
        <v>73</v>
      </c>
      <c r="AY126" s="13" t="s">
        <v>119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3" t="s">
        <v>81</v>
      </c>
      <c r="BK126" s="215">
        <f>ROUND(I126*H126,2)</f>
        <v>0</v>
      </c>
      <c r="BL126" s="13" t="s">
        <v>118</v>
      </c>
      <c r="BM126" s="214" t="s">
        <v>152</v>
      </c>
    </row>
    <row r="127" s="2" customFormat="1" ht="24" customHeight="1">
      <c r="A127" s="34"/>
      <c r="B127" s="35"/>
      <c r="C127" s="202" t="s">
        <v>153</v>
      </c>
      <c r="D127" s="202" t="s">
        <v>114</v>
      </c>
      <c r="E127" s="203" t="s">
        <v>164</v>
      </c>
      <c r="F127" s="204" t="s">
        <v>165</v>
      </c>
      <c r="G127" s="205" t="s">
        <v>117</v>
      </c>
      <c r="H127" s="206">
        <v>80</v>
      </c>
      <c r="I127" s="207"/>
      <c r="J127" s="208">
        <f>ROUND(I127*H127,2)</f>
        <v>0</v>
      </c>
      <c r="K127" s="209"/>
      <c r="L127" s="40"/>
      <c r="M127" s="210" t="s">
        <v>1</v>
      </c>
      <c r="N127" s="211" t="s">
        <v>38</v>
      </c>
      <c r="O127" s="87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118</v>
      </c>
      <c r="AT127" s="214" t="s">
        <v>114</v>
      </c>
      <c r="AU127" s="214" t="s">
        <v>73</v>
      </c>
      <c r="AY127" s="13" t="s">
        <v>119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3" t="s">
        <v>81</v>
      </c>
      <c r="BK127" s="215">
        <f>ROUND(I127*H127,2)</f>
        <v>0</v>
      </c>
      <c r="BL127" s="13" t="s">
        <v>118</v>
      </c>
      <c r="BM127" s="214" t="s">
        <v>156</v>
      </c>
    </row>
    <row r="128" s="2" customFormat="1" ht="16.5" customHeight="1">
      <c r="A128" s="34"/>
      <c r="B128" s="35"/>
      <c r="C128" s="202" t="s">
        <v>138</v>
      </c>
      <c r="D128" s="202" t="s">
        <v>114</v>
      </c>
      <c r="E128" s="203" t="s">
        <v>342</v>
      </c>
      <c r="F128" s="204" t="s">
        <v>343</v>
      </c>
      <c r="G128" s="205" t="s">
        <v>117</v>
      </c>
      <c r="H128" s="206">
        <v>7</v>
      </c>
      <c r="I128" s="207"/>
      <c r="J128" s="208">
        <f>ROUND(I128*H128,2)</f>
        <v>0</v>
      </c>
      <c r="K128" s="209"/>
      <c r="L128" s="40"/>
      <c r="M128" s="210" t="s">
        <v>1</v>
      </c>
      <c r="N128" s="211" t="s">
        <v>38</v>
      </c>
      <c r="O128" s="87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118</v>
      </c>
      <c r="AT128" s="214" t="s">
        <v>114</v>
      </c>
      <c r="AU128" s="214" t="s">
        <v>73</v>
      </c>
      <c r="AY128" s="13" t="s">
        <v>119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3" t="s">
        <v>81</v>
      </c>
      <c r="BK128" s="215">
        <f>ROUND(I128*H128,2)</f>
        <v>0</v>
      </c>
      <c r="BL128" s="13" t="s">
        <v>118</v>
      </c>
      <c r="BM128" s="214" t="s">
        <v>159</v>
      </c>
    </row>
    <row r="129" s="2" customFormat="1" ht="16.5" customHeight="1">
      <c r="A129" s="34"/>
      <c r="B129" s="35"/>
      <c r="C129" s="202" t="s">
        <v>160</v>
      </c>
      <c r="D129" s="202" t="s">
        <v>114</v>
      </c>
      <c r="E129" s="203" t="s">
        <v>344</v>
      </c>
      <c r="F129" s="204" t="s">
        <v>345</v>
      </c>
      <c r="G129" s="205" t="s">
        <v>117</v>
      </c>
      <c r="H129" s="206">
        <v>7</v>
      </c>
      <c r="I129" s="207"/>
      <c r="J129" s="208">
        <f>ROUND(I129*H129,2)</f>
        <v>0</v>
      </c>
      <c r="K129" s="209"/>
      <c r="L129" s="40"/>
      <c r="M129" s="210" t="s">
        <v>1</v>
      </c>
      <c r="N129" s="211" t="s">
        <v>38</v>
      </c>
      <c r="O129" s="8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118</v>
      </c>
      <c r="AT129" s="214" t="s">
        <v>114</v>
      </c>
      <c r="AU129" s="214" t="s">
        <v>73</v>
      </c>
      <c r="AY129" s="13" t="s">
        <v>119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3" t="s">
        <v>81</v>
      </c>
      <c r="BK129" s="215">
        <f>ROUND(I129*H129,2)</f>
        <v>0</v>
      </c>
      <c r="BL129" s="13" t="s">
        <v>118</v>
      </c>
      <c r="BM129" s="214" t="s">
        <v>163</v>
      </c>
    </row>
    <row r="130" s="2" customFormat="1" ht="24" customHeight="1">
      <c r="A130" s="34"/>
      <c r="B130" s="35"/>
      <c r="C130" s="202" t="s">
        <v>142</v>
      </c>
      <c r="D130" s="202" t="s">
        <v>114</v>
      </c>
      <c r="E130" s="203" t="s">
        <v>174</v>
      </c>
      <c r="F130" s="204" t="s">
        <v>175</v>
      </c>
      <c r="G130" s="205" t="s">
        <v>117</v>
      </c>
      <c r="H130" s="206">
        <v>20</v>
      </c>
      <c r="I130" s="207"/>
      <c r="J130" s="208">
        <f>ROUND(I130*H130,2)</f>
        <v>0</v>
      </c>
      <c r="K130" s="209"/>
      <c r="L130" s="40"/>
      <c r="M130" s="210" t="s">
        <v>1</v>
      </c>
      <c r="N130" s="211" t="s">
        <v>38</v>
      </c>
      <c r="O130" s="8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118</v>
      </c>
      <c r="AT130" s="214" t="s">
        <v>114</v>
      </c>
      <c r="AU130" s="214" t="s">
        <v>73</v>
      </c>
      <c r="AY130" s="13" t="s">
        <v>119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3" t="s">
        <v>81</v>
      </c>
      <c r="BK130" s="215">
        <f>ROUND(I130*H130,2)</f>
        <v>0</v>
      </c>
      <c r="BL130" s="13" t="s">
        <v>118</v>
      </c>
      <c r="BM130" s="214" t="s">
        <v>166</v>
      </c>
    </row>
    <row r="131" s="2" customFormat="1" ht="24" customHeight="1">
      <c r="A131" s="34"/>
      <c r="B131" s="35"/>
      <c r="C131" s="202" t="s">
        <v>8</v>
      </c>
      <c r="D131" s="202" t="s">
        <v>114</v>
      </c>
      <c r="E131" s="203" t="s">
        <v>177</v>
      </c>
      <c r="F131" s="204" t="s">
        <v>178</v>
      </c>
      <c r="G131" s="205" t="s">
        <v>117</v>
      </c>
      <c r="H131" s="206">
        <v>20</v>
      </c>
      <c r="I131" s="207"/>
      <c r="J131" s="208">
        <f>ROUND(I131*H131,2)</f>
        <v>0</v>
      </c>
      <c r="K131" s="209"/>
      <c r="L131" s="40"/>
      <c r="M131" s="210" t="s">
        <v>1</v>
      </c>
      <c r="N131" s="211" t="s">
        <v>38</v>
      </c>
      <c r="O131" s="8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118</v>
      </c>
      <c r="AT131" s="214" t="s">
        <v>114</v>
      </c>
      <c r="AU131" s="214" t="s">
        <v>73</v>
      </c>
      <c r="AY131" s="13" t="s">
        <v>119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3" t="s">
        <v>81</v>
      </c>
      <c r="BK131" s="215">
        <f>ROUND(I131*H131,2)</f>
        <v>0</v>
      </c>
      <c r="BL131" s="13" t="s">
        <v>118</v>
      </c>
      <c r="BM131" s="214" t="s">
        <v>169</v>
      </c>
    </row>
    <row r="132" s="2" customFormat="1" ht="16.5" customHeight="1">
      <c r="A132" s="34"/>
      <c r="B132" s="35"/>
      <c r="C132" s="202" t="s">
        <v>145</v>
      </c>
      <c r="D132" s="202" t="s">
        <v>114</v>
      </c>
      <c r="E132" s="203" t="s">
        <v>181</v>
      </c>
      <c r="F132" s="204" t="s">
        <v>182</v>
      </c>
      <c r="G132" s="205" t="s">
        <v>117</v>
      </c>
      <c r="H132" s="206">
        <v>8</v>
      </c>
      <c r="I132" s="207"/>
      <c r="J132" s="208">
        <f>ROUND(I132*H132,2)</f>
        <v>0</v>
      </c>
      <c r="K132" s="209"/>
      <c r="L132" s="40"/>
      <c r="M132" s="210" t="s">
        <v>1</v>
      </c>
      <c r="N132" s="211" t="s">
        <v>38</v>
      </c>
      <c r="O132" s="8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118</v>
      </c>
      <c r="AT132" s="214" t="s">
        <v>114</v>
      </c>
      <c r="AU132" s="214" t="s">
        <v>73</v>
      </c>
      <c r="AY132" s="13" t="s">
        <v>119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3" t="s">
        <v>81</v>
      </c>
      <c r="BK132" s="215">
        <f>ROUND(I132*H132,2)</f>
        <v>0</v>
      </c>
      <c r="BL132" s="13" t="s">
        <v>118</v>
      </c>
      <c r="BM132" s="214" t="s">
        <v>172</v>
      </c>
    </row>
    <row r="133" s="2" customFormat="1" ht="16.5" customHeight="1">
      <c r="A133" s="34"/>
      <c r="B133" s="35"/>
      <c r="C133" s="202" t="s">
        <v>173</v>
      </c>
      <c r="D133" s="202" t="s">
        <v>114</v>
      </c>
      <c r="E133" s="203" t="s">
        <v>184</v>
      </c>
      <c r="F133" s="204" t="s">
        <v>185</v>
      </c>
      <c r="G133" s="205" t="s">
        <v>117</v>
      </c>
      <c r="H133" s="206">
        <v>8</v>
      </c>
      <c r="I133" s="207"/>
      <c r="J133" s="208">
        <f>ROUND(I133*H133,2)</f>
        <v>0</v>
      </c>
      <c r="K133" s="209"/>
      <c r="L133" s="40"/>
      <c r="M133" s="210" t="s">
        <v>1</v>
      </c>
      <c r="N133" s="211" t="s">
        <v>38</v>
      </c>
      <c r="O133" s="8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4" t="s">
        <v>118</v>
      </c>
      <c r="AT133" s="214" t="s">
        <v>114</v>
      </c>
      <c r="AU133" s="214" t="s">
        <v>73</v>
      </c>
      <c r="AY133" s="13" t="s">
        <v>119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3" t="s">
        <v>81</v>
      </c>
      <c r="BK133" s="215">
        <f>ROUND(I133*H133,2)</f>
        <v>0</v>
      </c>
      <c r="BL133" s="13" t="s">
        <v>118</v>
      </c>
      <c r="BM133" s="214" t="s">
        <v>176</v>
      </c>
    </row>
    <row r="134" s="2" customFormat="1" ht="16.5" customHeight="1">
      <c r="A134" s="34"/>
      <c r="B134" s="35"/>
      <c r="C134" s="202" t="s">
        <v>149</v>
      </c>
      <c r="D134" s="202" t="s">
        <v>114</v>
      </c>
      <c r="E134" s="203" t="s">
        <v>187</v>
      </c>
      <c r="F134" s="204" t="s">
        <v>188</v>
      </c>
      <c r="G134" s="205" t="s">
        <v>117</v>
      </c>
      <c r="H134" s="206">
        <v>25</v>
      </c>
      <c r="I134" s="207"/>
      <c r="J134" s="208">
        <f>ROUND(I134*H134,2)</f>
        <v>0</v>
      </c>
      <c r="K134" s="209"/>
      <c r="L134" s="40"/>
      <c r="M134" s="210" t="s">
        <v>1</v>
      </c>
      <c r="N134" s="211" t="s">
        <v>38</v>
      </c>
      <c r="O134" s="87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118</v>
      </c>
      <c r="AT134" s="214" t="s">
        <v>114</v>
      </c>
      <c r="AU134" s="214" t="s">
        <v>73</v>
      </c>
      <c r="AY134" s="13" t="s">
        <v>119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3" t="s">
        <v>81</v>
      </c>
      <c r="BK134" s="215">
        <f>ROUND(I134*H134,2)</f>
        <v>0</v>
      </c>
      <c r="BL134" s="13" t="s">
        <v>118</v>
      </c>
      <c r="BM134" s="214" t="s">
        <v>179</v>
      </c>
    </row>
    <row r="135" s="2" customFormat="1" ht="16.5" customHeight="1">
      <c r="A135" s="34"/>
      <c r="B135" s="35"/>
      <c r="C135" s="202" t="s">
        <v>180</v>
      </c>
      <c r="D135" s="202" t="s">
        <v>114</v>
      </c>
      <c r="E135" s="203" t="s">
        <v>190</v>
      </c>
      <c r="F135" s="204" t="s">
        <v>191</v>
      </c>
      <c r="G135" s="205" t="s">
        <v>117</v>
      </c>
      <c r="H135" s="206">
        <v>25</v>
      </c>
      <c r="I135" s="207"/>
      <c r="J135" s="208">
        <f>ROUND(I135*H135,2)</f>
        <v>0</v>
      </c>
      <c r="K135" s="209"/>
      <c r="L135" s="40"/>
      <c r="M135" s="210" t="s">
        <v>1</v>
      </c>
      <c r="N135" s="211" t="s">
        <v>38</v>
      </c>
      <c r="O135" s="8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4" t="s">
        <v>118</v>
      </c>
      <c r="AT135" s="214" t="s">
        <v>114</v>
      </c>
      <c r="AU135" s="214" t="s">
        <v>73</v>
      </c>
      <c r="AY135" s="13" t="s">
        <v>119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3" t="s">
        <v>81</v>
      </c>
      <c r="BK135" s="215">
        <f>ROUND(I135*H135,2)</f>
        <v>0</v>
      </c>
      <c r="BL135" s="13" t="s">
        <v>118</v>
      </c>
      <c r="BM135" s="214" t="s">
        <v>183</v>
      </c>
    </row>
    <row r="136" s="2" customFormat="1" ht="24" customHeight="1">
      <c r="A136" s="34"/>
      <c r="B136" s="35"/>
      <c r="C136" s="202" t="s">
        <v>152</v>
      </c>
      <c r="D136" s="202" t="s">
        <v>114</v>
      </c>
      <c r="E136" s="203" t="s">
        <v>318</v>
      </c>
      <c r="F136" s="204" t="s">
        <v>319</v>
      </c>
      <c r="G136" s="205" t="s">
        <v>117</v>
      </c>
      <c r="H136" s="206">
        <v>1</v>
      </c>
      <c r="I136" s="207"/>
      <c r="J136" s="208">
        <f>ROUND(I136*H136,2)</f>
        <v>0</v>
      </c>
      <c r="K136" s="209"/>
      <c r="L136" s="40"/>
      <c r="M136" s="210" t="s">
        <v>1</v>
      </c>
      <c r="N136" s="211" t="s">
        <v>38</v>
      </c>
      <c r="O136" s="8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118</v>
      </c>
      <c r="AT136" s="214" t="s">
        <v>114</v>
      </c>
      <c r="AU136" s="214" t="s">
        <v>73</v>
      </c>
      <c r="AY136" s="13" t="s">
        <v>119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3" t="s">
        <v>81</v>
      </c>
      <c r="BK136" s="215">
        <f>ROUND(I136*H136,2)</f>
        <v>0</v>
      </c>
      <c r="BL136" s="13" t="s">
        <v>118</v>
      </c>
      <c r="BM136" s="214" t="s">
        <v>186</v>
      </c>
    </row>
    <row r="137" s="2" customFormat="1" ht="24" customHeight="1">
      <c r="A137" s="34"/>
      <c r="B137" s="35"/>
      <c r="C137" s="202" t="s">
        <v>7</v>
      </c>
      <c r="D137" s="202" t="s">
        <v>114</v>
      </c>
      <c r="E137" s="203" t="s">
        <v>322</v>
      </c>
      <c r="F137" s="204" t="s">
        <v>323</v>
      </c>
      <c r="G137" s="205" t="s">
        <v>117</v>
      </c>
      <c r="H137" s="206">
        <v>3</v>
      </c>
      <c r="I137" s="207"/>
      <c r="J137" s="208">
        <f>ROUND(I137*H137,2)</f>
        <v>0</v>
      </c>
      <c r="K137" s="209"/>
      <c r="L137" s="40"/>
      <c r="M137" s="210" t="s">
        <v>1</v>
      </c>
      <c r="N137" s="211" t="s">
        <v>38</v>
      </c>
      <c r="O137" s="87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4" t="s">
        <v>118</v>
      </c>
      <c r="AT137" s="214" t="s">
        <v>114</v>
      </c>
      <c r="AU137" s="214" t="s">
        <v>73</v>
      </c>
      <c r="AY137" s="13" t="s">
        <v>119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3" t="s">
        <v>81</v>
      </c>
      <c r="BK137" s="215">
        <f>ROUND(I137*H137,2)</f>
        <v>0</v>
      </c>
      <c r="BL137" s="13" t="s">
        <v>118</v>
      </c>
      <c r="BM137" s="214" t="s">
        <v>189</v>
      </c>
    </row>
    <row r="138" s="2" customFormat="1" ht="16.5" customHeight="1">
      <c r="A138" s="34"/>
      <c r="B138" s="35"/>
      <c r="C138" s="202" t="s">
        <v>156</v>
      </c>
      <c r="D138" s="202" t="s">
        <v>114</v>
      </c>
      <c r="E138" s="203" t="s">
        <v>219</v>
      </c>
      <c r="F138" s="204" t="s">
        <v>220</v>
      </c>
      <c r="G138" s="205" t="s">
        <v>221</v>
      </c>
      <c r="H138" s="206">
        <v>0.0050000000000000001</v>
      </c>
      <c r="I138" s="207"/>
      <c r="J138" s="208">
        <f>ROUND(I138*H138,2)</f>
        <v>0</v>
      </c>
      <c r="K138" s="209"/>
      <c r="L138" s="40"/>
      <c r="M138" s="210" t="s">
        <v>1</v>
      </c>
      <c r="N138" s="211" t="s">
        <v>38</v>
      </c>
      <c r="O138" s="8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118</v>
      </c>
      <c r="AT138" s="214" t="s">
        <v>114</v>
      </c>
      <c r="AU138" s="214" t="s">
        <v>73</v>
      </c>
      <c r="AY138" s="13" t="s">
        <v>119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3" t="s">
        <v>81</v>
      </c>
      <c r="BK138" s="215">
        <f>ROUND(I138*H138,2)</f>
        <v>0</v>
      </c>
      <c r="BL138" s="13" t="s">
        <v>118</v>
      </c>
      <c r="BM138" s="214" t="s">
        <v>192</v>
      </c>
    </row>
    <row r="139" s="2" customFormat="1" ht="16.5" customHeight="1">
      <c r="A139" s="34"/>
      <c r="B139" s="35"/>
      <c r="C139" s="202" t="s">
        <v>193</v>
      </c>
      <c r="D139" s="202" t="s">
        <v>114</v>
      </c>
      <c r="E139" s="203" t="s">
        <v>328</v>
      </c>
      <c r="F139" s="204" t="s">
        <v>329</v>
      </c>
      <c r="G139" s="205" t="s">
        <v>221</v>
      </c>
      <c r="H139" s="206">
        <v>0.050000000000000003</v>
      </c>
      <c r="I139" s="207"/>
      <c r="J139" s="208">
        <f>ROUND(I139*H139,2)</f>
        <v>0</v>
      </c>
      <c r="K139" s="209"/>
      <c r="L139" s="40"/>
      <c r="M139" s="210" t="s">
        <v>1</v>
      </c>
      <c r="N139" s="211" t="s">
        <v>38</v>
      </c>
      <c r="O139" s="8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118</v>
      </c>
      <c r="AT139" s="214" t="s">
        <v>114</v>
      </c>
      <c r="AU139" s="214" t="s">
        <v>73</v>
      </c>
      <c r="AY139" s="13" t="s">
        <v>119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3" t="s">
        <v>81</v>
      </c>
      <c r="BK139" s="215">
        <f>ROUND(I139*H139,2)</f>
        <v>0</v>
      </c>
      <c r="BL139" s="13" t="s">
        <v>118</v>
      </c>
      <c r="BM139" s="214" t="s">
        <v>196</v>
      </c>
    </row>
    <row r="140" s="2" customFormat="1" ht="16.5" customHeight="1">
      <c r="A140" s="34"/>
      <c r="B140" s="35"/>
      <c r="C140" s="202" t="s">
        <v>159</v>
      </c>
      <c r="D140" s="202" t="s">
        <v>114</v>
      </c>
      <c r="E140" s="203" t="s">
        <v>223</v>
      </c>
      <c r="F140" s="204" t="s">
        <v>224</v>
      </c>
      <c r="G140" s="205" t="s">
        <v>221</v>
      </c>
      <c r="H140" s="206">
        <v>0.01</v>
      </c>
      <c r="I140" s="207"/>
      <c r="J140" s="208">
        <f>ROUND(I140*H140,2)</f>
        <v>0</v>
      </c>
      <c r="K140" s="209"/>
      <c r="L140" s="40"/>
      <c r="M140" s="210" t="s">
        <v>1</v>
      </c>
      <c r="N140" s="211" t="s">
        <v>38</v>
      </c>
      <c r="O140" s="8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4" t="s">
        <v>118</v>
      </c>
      <c r="AT140" s="214" t="s">
        <v>114</v>
      </c>
      <c r="AU140" s="214" t="s">
        <v>73</v>
      </c>
      <c r="AY140" s="13" t="s">
        <v>119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3" t="s">
        <v>81</v>
      </c>
      <c r="BK140" s="215">
        <f>ROUND(I140*H140,2)</f>
        <v>0</v>
      </c>
      <c r="BL140" s="13" t="s">
        <v>118</v>
      </c>
      <c r="BM140" s="214" t="s">
        <v>199</v>
      </c>
    </row>
    <row r="141" s="2" customFormat="1" ht="16.5" customHeight="1">
      <c r="A141" s="34"/>
      <c r="B141" s="35"/>
      <c r="C141" s="202" t="s">
        <v>200</v>
      </c>
      <c r="D141" s="202" t="s">
        <v>114</v>
      </c>
      <c r="E141" s="203" t="s">
        <v>227</v>
      </c>
      <c r="F141" s="204" t="s">
        <v>228</v>
      </c>
      <c r="G141" s="205" t="s">
        <v>221</v>
      </c>
      <c r="H141" s="206">
        <v>0.0050000000000000001</v>
      </c>
      <c r="I141" s="207"/>
      <c r="J141" s="208">
        <f>ROUND(I141*H141,2)</f>
        <v>0</v>
      </c>
      <c r="K141" s="209"/>
      <c r="L141" s="40"/>
      <c r="M141" s="210" t="s">
        <v>1</v>
      </c>
      <c r="N141" s="211" t="s">
        <v>38</v>
      </c>
      <c r="O141" s="8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4" t="s">
        <v>118</v>
      </c>
      <c r="AT141" s="214" t="s">
        <v>114</v>
      </c>
      <c r="AU141" s="214" t="s">
        <v>73</v>
      </c>
      <c r="AY141" s="13" t="s">
        <v>119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3" t="s">
        <v>81</v>
      </c>
      <c r="BK141" s="215">
        <f>ROUND(I141*H141,2)</f>
        <v>0</v>
      </c>
      <c r="BL141" s="13" t="s">
        <v>118</v>
      </c>
      <c r="BM141" s="214" t="s">
        <v>203</v>
      </c>
    </row>
    <row r="142" s="2" customFormat="1" ht="16.5" customHeight="1">
      <c r="A142" s="34"/>
      <c r="B142" s="35"/>
      <c r="C142" s="202" t="s">
        <v>163</v>
      </c>
      <c r="D142" s="202" t="s">
        <v>114</v>
      </c>
      <c r="E142" s="203" t="s">
        <v>230</v>
      </c>
      <c r="F142" s="204" t="s">
        <v>231</v>
      </c>
      <c r="G142" s="205" t="s">
        <v>221</v>
      </c>
      <c r="H142" s="206">
        <v>10</v>
      </c>
      <c r="I142" s="207"/>
      <c r="J142" s="208">
        <f>ROUND(I142*H142,2)</f>
        <v>0</v>
      </c>
      <c r="K142" s="209"/>
      <c r="L142" s="40"/>
      <c r="M142" s="210" t="s">
        <v>1</v>
      </c>
      <c r="N142" s="211" t="s">
        <v>38</v>
      </c>
      <c r="O142" s="87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4" t="s">
        <v>118</v>
      </c>
      <c r="AT142" s="214" t="s">
        <v>114</v>
      </c>
      <c r="AU142" s="214" t="s">
        <v>73</v>
      </c>
      <c r="AY142" s="13" t="s">
        <v>119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3" t="s">
        <v>81</v>
      </c>
      <c r="BK142" s="215">
        <f>ROUND(I142*H142,2)</f>
        <v>0</v>
      </c>
      <c r="BL142" s="13" t="s">
        <v>118</v>
      </c>
      <c r="BM142" s="214" t="s">
        <v>206</v>
      </c>
    </row>
    <row r="143" s="2" customFormat="1" ht="16.5" customHeight="1">
      <c r="A143" s="34"/>
      <c r="B143" s="35"/>
      <c r="C143" s="202" t="s">
        <v>207</v>
      </c>
      <c r="D143" s="202" t="s">
        <v>114</v>
      </c>
      <c r="E143" s="203" t="s">
        <v>234</v>
      </c>
      <c r="F143" s="204" t="s">
        <v>235</v>
      </c>
      <c r="G143" s="205" t="s">
        <v>221</v>
      </c>
      <c r="H143" s="206">
        <v>1</v>
      </c>
      <c r="I143" s="207"/>
      <c r="J143" s="208">
        <f>ROUND(I143*H143,2)</f>
        <v>0</v>
      </c>
      <c r="K143" s="209"/>
      <c r="L143" s="40"/>
      <c r="M143" s="227" t="s">
        <v>1</v>
      </c>
      <c r="N143" s="228" t="s">
        <v>38</v>
      </c>
      <c r="O143" s="229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4" t="s">
        <v>118</v>
      </c>
      <c r="AT143" s="214" t="s">
        <v>114</v>
      </c>
      <c r="AU143" s="214" t="s">
        <v>73</v>
      </c>
      <c r="AY143" s="13" t="s">
        <v>119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3" t="s">
        <v>81</v>
      </c>
      <c r="BK143" s="215">
        <f>ROUND(I143*H143,2)</f>
        <v>0</v>
      </c>
      <c r="BL143" s="13" t="s">
        <v>118</v>
      </c>
      <c r="BM143" s="214" t="s">
        <v>210</v>
      </c>
    </row>
    <row r="144" s="2" customFormat="1" ht="6.96" customHeight="1">
      <c r="A144" s="34"/>
      <c r="B144" s="62"/>
      <c r="C144" s="63"/>
      <c r="D144" s="63"/>
      <c r="E144" s="63"/>
      <c r="F144" s="63"/>
      <c r="G144" s="63"/>
      <c r="H144" s="63"/>
      <c r="I144" s="179"/>
      <c r="J144" s="63"/>
      <c r="K144" s="63"/>
      <c r="L144" s="40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sheet="1" autoFilter="0" formatColumns="0" formatRows="0" objects="1" scenarios="1" spinCount="100000" saltValue="VL+U8XpeTNHiQhPicmpA5Mx4Ui/zXJLTecB0OqCOR8ietTTFw/GPUZ/ttZ9gtViFehi3Oc8Uaquae9L/Y21bLQ==" hashValue="PIT1tZTAwwHEcETbIHZnXIR38wn4N9hS2FS0pEfSNmRqRhPnIaPSIEy+E35DIYl23z3aqk+JBjyHdUpPsIrxZg==" algorithmName="SHA-512" password="CC35"/>
  <autoFilter ref="C115:K143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2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16"/>
      <c r="AT3" s="13" t="s">
        <v>83</v>
      </c>
    </row>
    <row r="4" s="1" customFormat="1" ht="24.96" customHeight="1">
      <c r="B4" s="16"/>
      <c r="D4" s="136" t="s">
        <v>93</v>
      </c>
      <c r="I4" s="132"/>
      <c r="L4" s="16"/>
      <c r="M4" s="137" t="s">
        <v>10</v>
      </c>
      <c r="AT4" s="13" t="s">
        <v>4</v>
      </c>
    </row>
    <row r="5" s="1" customFormat="1" ht="6.96" customHeight="1">
      <c r="B5" s="16"/>
      <c r="I5" s="132"/>
      <c r="L5" s="16"/>
    </row>
    <row r="6" s="1" customFormat="1" ht="12" customHeight="1">
      <c r="B6" s="16"/>
      <c r="D6" s="138" t="s">
        <v>16</v>
      </c>
      <c r="I6" s="132"/>
      <c r="L6" s="16"/>
    </row>
    <row r="7" s="1" customFormat="1" ht="16.5" customHeight="1">
      <c r="B7" s="16"/>
      <c r="E7" s="139" t="str">
        <f>'Rekapitulace zakázky'!K6</f>
        <v>Výměna kolejnic v úseku Letohrad - Lichkov</v>
      </c>
      <c r="F7" s="138"/>
      <c r="G7" s="138"/>
      <c r="H7" s="138"/>
      <c r="I7" s="132"/>
      <c r="L7" s="16"/>
    </row>
    <row r="8" s="2" customFormat="1" ht="12" customHeight="1">
      <c r="A8" s="34"/>
      <c r="B8" s="40"/>
      <c r="C8" s="34"/>
      <c r="D8" s="138" t="s">
        <v>94</v>
      </c>
      <c r="E8" s="34"/>
      <c r="F8" s="34"/>
      <c r="G8" s="34"/>
      <c r="H8" s="34"/>
      <c r="I8" s="140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41" t="s">
        <v>346</v>
      </c>
      <c r="F9" s="34"/>
      <c r="G9" s="34"/>
      <c r="H9" s="34"/>
      <c r="I9" s="140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140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8" t="s">
        <v>18</v>
      </c>
      <c r="E11" s="34"/>
      <c r="F11" s="142" t="s">
        <v>1</v>
      </c>
      <c r="G11" s="34"/>
      <c r="H11" s="34"/>
      <c r="I11" s="143" t="s">
        <v>19</v>
      </c>
      <c r="J11" s="142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20</v>
      </c>
      <c r="E12" s="34"/>
      <c r="F12" s="142" t="s">
        <v>21</v>
      </c>
      <c r="G12" s="34"/>
      <c r="H12" s="34"/>
      <c r="I12" s="143" t="s">
        <v>22</v>
      </c>
      <c r="J12" s="144" t="str">
        <f>'Rekapitulace zakázky'!AN8</f>
        <v>14. 10. 2019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140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24</v>
      </c>
      <c r="E14" s="34"/>
      <c r="F14" s="34"/>
      <c r="G14" s="34"/>
      <c r="H14" s="34"/>
      <c r="I14" s="143" t="s">
        <v>25</v>
      </c>
      <c r="J14" s="142" t="str">
        <f>IF('Rekapitulace zakázky'!AN10="","",'Rekapitulace zakázky'!AN10)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42" t="str">
        <f>IF('Rekapitulace zakázky'!E11="","",'Rekapitulace zakázky'!E11)</f>
        <v xml:space="preserve"> </v>
      </c>
      <c r="F15" s="34"/>
      <c r="G15" s="34"/>
      <c r="H15" s="34"/>
      <c r="I15" s="143" t="s">
        <v>26</v>
      </c>
      <c r="J15" s="142" t="str">
        <f>IF('Rekapitulace zakázky'!AN11="","",'Rekapitulace zakázky'!AN11)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140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8" t="s">
        <v>27</v>
      </c>
      <c r="E17" s="34"/>
      <c r="F17" s="34"/>
      <c r="G17" s="34"/>
      <c r="H17" s="34"/>
      <c r="I17" s="143" t="s">
        <v>25</v>
      </c>
      <c r="J17" s="29" t="str">
        <f>'Rekapitulace zakázky'!AN13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zakázky'!E14</f>
        <v>Vyplň údaj</v>
      </c>
      <c r="F18" s="142"/>
      <c r="G18" s="142"/>
      <c r="H18" s="142"/>
      <c r="I18" s="143" t="s">
        <v>26</v>
      </c>
      <c r="J18" s="29" t="str">
        <f>'Rekapitulace zakázky'!AN14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140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8" t="s">
        <v>29</v>
      </c>
      <c r="E20" s="34"/>
      <c r="F20" s="34"/>
      <c r="G20" s="34"/>
      <c r="H20" s="34"/>
      <c r="I20" s="143" t="s">
        <v>25</v>
      </c>
      <c r="J20" s="142" t="str">
        <f>IF('Rekapitulace zakázky'!AN16="","",'Rekapitulace zakázky'!AN16)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42" t="str">
        <f>IF('Rekapitulace zakázky'!E17="","",'Rekapitulace zakázky'!E17)</f>
        <v xml:space="preserve"> </v>
      </c>
      <c r="F21" s="34"/>
      <c r="G21" s="34"/>
      <c r="H21" s="34"/>
      <c r="I21" s="143" t="s">
        <v>26</v>
      </c>
      <c r="J21" s="142" t="str">
        <f>IF('Rekapitulace zakázky'!AN17="","",'Rekapitulace zakázky'!AN17)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140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8" t="s">
        <v>31</v>
      </c>
      <c r="E23" s="34"/>
      <c r="F23" s="34"/>
      <c r="G23" s="34"/>
      <c r="H23" s="34"/>
      <c r="I23" s="143" t="s">
        <v>25</v>
      </c>
      <c r="J23" s="142" t="str">
        <f>IF('Rekapitulace zakázky'!AN19="","",'Rekapitulace zakázky'!AN19)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42" t="str">
        <f>IF('Rekapitulace zakázky'!E20="","",'Rekapitulace zakázky'!E20)</f>
        <v xml:space="preserve"> </v>
      </c>
      <c r="F24" s="34"/>
      <c r="G24" s="34"/>
      <c r="H24" s="34"/>
      <c r="I24" s="143" t="s">
        <v>26</v>
      </c>
      <c r="J24" s="142" t="str">
        <f>IF('Rekapitulace zakázky'!AN20="","",'Rekapitulace zakázky'!AN20)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140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8" t="s">
        <v>32</v>
      </c>
      <c r="E26" s="34"/>
      <c r="F26" s="34"/>
      <c r="G26" s="34"/>
      <c r="H26" s="34"/>
      <c r="I26" s="140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140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50"/>
      <c r="E29" s="150"/>
      <c r="F29" s="150"/>
      <c r="G29" s="150"/>
      <c r="H29" s="150"/>
      <c r="I29" s="151"/>
      <c r="J29" s="150"/>
      <c r="K29" s="150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52" t="s">
        <v>33</v>
      </c>
      <c r="E30" s="34"/>
      <c r="F30" s="34"/>
      <c r="G30" s="34"/>
      <c r="H30" s="34"/>
      <c r="I30" s="140"/>
      <c r="J30" s="153">
        <f>ROUND(J120,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0"/>
      <c r="E31" s="150"/>
      <c r="F31" s="150"/>
      <c r="G31" s="150"/>
      <c r="H31" s="150"/>
      <c r="I31" s="151"/>
      <c r="J31" s="150"/>
      <c r="K31" s="150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4" t="s">
        <v>35</v>
      </c>
      <c r="G32" s="34"/>
      <c r="H32" s="34"/>
      <c r="I32" s="155" t="s">
        <v>34</v>
      </c>
      <c r="J32" s="154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6" t="s">
        <v>37</v>
      </c>
      <c r="E33" s="138" t="s">
        <v>38</v>
      </c>
      <c r="F33" s="157">
        <f>ROUND((SUM(BE120:BE139)),  2)</f>
        <v>0</v>
      </c>
      <c r="G33" s="34"/>
      <c r="H33" s="34"/>
      <c r="I33" s="158">
        <v>0.20999999999999999</v>
      </c>
      <c r="J33" s="157">
        <f>ROUND(((SUM(BE120:BE139))*I33),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8" t="s">
        <v>39</v>
      </c>
      <c r="F34" s="157">
        <f>ROUND((SUM(BF120:BF139)),  2)</f>
        <v>0</v>
      </c>
      <c r="G34" s="34"/>
      <c r="H34" s="34"/>
      <c r="I34" s="158">
        <v>0.14999999999999999</v>
      </c>
      <c r="J34" s="157">
        <f>ROUND(((SUM(BF120:BF139))*I34),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8" t="s">
        <v>40</v>
      </c>
      <c r="F35" s="157">
        <f>ROUND((SUM(BG120:BG139)),  2)</f>
        <v>0</v>
      </c>
      <c r="G35" s="34"/>
      <c r="H35" s="34"/>
      <c r="I35" s="158">
        <v>0.20999999999999999</v>
      </c>
      <c r="J35" s="157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8" t="s">
        <v>41</v>
      </c>
      <c r="F36" s="157">
        <f>ROUND((SUM(BH120:BH139)),  2)</f>
        <v>0</v>
      </c>
      <c r="G36" s="34"/>
      <c r="H36" s="34"/>
      <c r="I36" s="158">
        <v>0.14999999999999999</v>
      </c>
      <c r="J36" s="157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42</v>
      </c>
      <c r="F37" s="157">
        <f>ROUND((SUM(BI120:BI139)),  2)</f>
        <v>0</v>
      </c>
      <c r="G37" s="34"/>
      <c r="H37" s="34"/>
      <c r="I37" s="158">
        <v>0</v>
      </c>
      <c r="J37" s="157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140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9"/>
      <c r="D39" s="160" t="s">
        <v>43</v>
      </c>
      <c r="E39" s="161"/>
      <c r="F39" s="161"/>
      <c r="G39" s="162" t="s">
        <v>44</v>
      </c>
      <c r="H39" s="163" t="s">
        <v>45</v>
      </c>
      <c r="I39" s="164"/>
      <c r="J39" s="165">
        <f>SUM(J30:J37)</f>
        <v>0</v>
      </c>
      <c r="K39" s="166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140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I41" s="132"/>
      <c r="L41" s="16"/>
    </row>
    <row r="42" s="1" customFormat="1" ht="14.4" customHeight="1">
      <c r="B42" s="16"/>
      <c r="I42" s="132"/>
      <c r="L42" s="16"/>
    </row>
    <row r="43" s="1" customFormat="1" ht="14.4" customHeight="1">
      <c r="B43" s="16"/>
      <c r="I43" s="132"/>
      <c r="L43" s="16"/>
    </row>
    <row r="44" s="1" customFormat="1" ht="14.4" customHeight="1">
      <c r="B44" s="16"/>
      <c r="I44" s="132"/>
      <c r="L44" s="16"/>
    </row>
    <row r="45" s="1" customFormat="1" ht="14.4" customHeight="1">
      <c r="B45" s="16"/>
      <c r="I45" s="132"/>
      <c r="L45" s="16"/>
    </row>
    <row r="46" s="1" customFormat="1" ht="14.4" customHeight="1">
      <c r="B46" s="16"/>
      <c r="I46" s="132"/>
      <c r="L46" s="16"/>
    </row>
    <row r="47" s="1" customFormat="1" ht="14.4" customHeight="1">
      <c r="B47" s="16"/>
      <c r="I47" s="132"/>
      <c r="L47" s="16"/>
    </row>
    <row r="48" s="1" customFormat="1" ht="14.4" customHeight="1">
      <c r="B48" s="16"/>
      <c r="I48" s="132"/>
      <c r="L48" s="16"/>
    </row>
    <row r="49" s="1" customFormat="1" ht="14.4" customHeight="1">
      <c r="B49" s="16"/>
      <c r="I49" s="132"/>
      <c r="L49" s="16"/>
    </row>
    <row r="50" s="2" customFormat="1" ht="14.4" customHeight="1">
      <c r="B50" s="59"/>
      <c r="D50" s="167" t="s">
        <v>46</v>
      </c>
      <c r="E50" s="168"/>
      <c r="F50" s="168"/>
      <c r="G50" s="167" t="s">
        <v>47</v>
      </c>
      <c r="H50" s="168"/>
      <c r="I50" s="169"/>
      <c r="J50" s="168"/>
      <c r="K50" s="168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48</v>
      </c>
      <c r="E61" s="171"/>
      <c r="F61" s="172" t="s">
        <v>49</v>
      </c>
      <c r="G61" s="170" t="s">
        <v>48</v>
      </c>
      <c r="H61" s="171"/>
      <c r="I61" s="173"/>
      <c r="J61" s="174" t="s">
        <v>49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7" t="s">
        <v>50</v>
      </c>
      <c r="E65" s="175"/>
      <c r="F65" s="175"/>
      <c r="G65" s="167" t="s">
        <v>51</v>
      </c>
      <c r="H65" s="175"/>
      <c r="I65" s="176"/>
      <c r="J65" s="175"/>
      <c r="K65" s="17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48</v>
      </c>
      <c r="E76" s="171"/>
      <c r="F76" s="172" t="s">
        <v>49</v>
      </c>
      <c r="G76" s="170" t="s">
        <v>48</v>
      </c>
      <c r="H76" s="171"/>
      <c r="I76" s="173"/>
      <c r="J76" s="174" t="s">
        <v>49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96</v>
      </c>
      <c r="D82" s="36"/>
      <c r="E82" s="36"/>
      <c r="F82" s="36"/>
      <c r="G82" s="36"/>
      <c r="H82" s="36"/>
      <c r="I82" s="140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40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40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83" t="str">
        <f>E7</f>
        <v>Výměna kolejnic v úseku Letohrad - Lichkov</v>
      </c>
      <c r="F85" s="28"/>
      <c r="G85" s="28"/>
      <c r="H85" s="28"/>
      <c r="I85" s="140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94</v>
      </c>
      <c r="D86" s="36"/>
      <c r="E86" s="36"/>
      <c r="F86" s="36"/>
      <c r="G86" s="36"/>
      <c r="H86" s="36"/>
      <c r="I86" s="140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Materiál objednatele - Nevyplňovat</v>
      </c>
      <c r="F87" s="36"/>
      <c r="G87" s="36"/>
      <c r="H87" s="36"/>
      <c r="I87" s="140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140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143" t="s">
        <v>22</v>
      </c>
      <c r="J89" s="75" t="str">
        <f>IF(J12="","",J12)</f>
        <v>14. 10. 2019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40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143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143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140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84" t="s">
        <v>97</v>
      </c>
      <c r="D94" s="185"/>
      <c r="E94" s="185"/>
      <c r="F94" s="185"/>
      <c r="G94" s="185"/>
      <c r="H94" s="185"/>
      <c r="I94" s="186"/>
      <c r="J94" s="187" t="s">
        <v>98</v>
      </c>
      <c r="K94" s="185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40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88" t="s">
        <v>99</v>
      </c>
      <c r="D96" s="36"/>
      <c r="E96" s="36"/>
      <c r="F96" s="36"/>
      <c r="G96" s="36"/>
      <c r="H96" s="36"/>
      <c r="I96" s="140"/>
      <c r="J96" s="106">
        <f>J120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100</v>
      </c>
    </row>
    <row r="97" s="10" customFormat="1" ht="24.96" customHeight="1">
      <c r="A97" s="10"/>
      <c r="B97" s="232"/>
      <c r="C97" s="233"/>
      <c r="D97" s="234" t="s">
        <v>347</v>
      </c>
      <c r="E97" s="235"/>
      <c r="F97" s="235"/>
      <c r="G97" s="235"/>
      <c r="H97" s="235"/>
      <c r="I97" s="236"/>
      <c r="J97" s="237">
        <f>J121</f>
        <v>0</v>
      </c>
      <c r="K97" s="233"/>
      <c r="L97" s="23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4.96" customHeight="1">
      <c r="A98" s="10"/>
      <c r="B98" s="232"/>
      <c r="C98" s="233"/>
      <c r="D98" s="234" t="s">
        <v>348</v>
      </c>
      <c r="E98" s="235"/>
      <c r="F98" s="235"/>
      <c r="G98" s="235"/>
      <c r="H98" s="235"/>
      <c r="I98" s="236"/>
      <c r="J98" s="237">
        <f>J122</f>
        <v>0</v>
      </c>
      <c r="K98" s="233"/>
      <c r="L98" s="2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4.96" customHeight="1">
      <c r="A99" s="10"/>
      <c r="B99" s="232"/>
      <c r="C99" s="233"/>
      <c r="D99" s="234" t="s">
        <v>349</v>
      </c>
      <c r="E99" s="235"/>
      <c r="F99" s="235"/>
      <c r="G99" s="235"/>
      <c r="H99" s="235"/>
      <c r="I99" s="236"/>
      <c r="J99" s="237">
        <f>J123</f>
        <v>0</v>
      </c>
      <c r="K99" s="233"/>
      <c r="L99" s="2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4.96" customHeight="1">
      <c r="A100" s="10"/>
      <c r="B100" s="232"/>
      <c r="C100" s="233"/>
      <c r="D100" s="234" t="s">
        <v>350</v>
      </c>
      <c r="E100" s="235"/>
      <c r="F100" s="235"/>
      <c r="G100" s="235"/>
      <c r="H100" s="235"/>
      <c r="I100" s="236"/>
      <c r="J100" s="237">
        <f>J127</f>
        <v>0</v>
      </c>
      <c r="K100" s="233"/>
      <c r="L100" s="23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6"/>
      <c r="D101" s="36"/>
      <c r="E101" s="36"/>
      <c r="F101" s="36"/>
      <c r="G101" s="36"/>
      <c r="H101" s="36"/>
      <c r="I101" s="140"/>
      <c r="J101" s="36"/>
      <c r="K101" s="36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62"/>
      <c r="C102" s="63"/>
      <c r="D102" s="63"/>
      <c r="E102" s="63"/>
      <c r="F102" s="63"/>
      <c r="G102" s="63"/>
      <c r="H102" s="63"/>
      <c r="I102" s="179"/>
      <c r="J102" s="63"/>
      <c r="K102" s="63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64"/>
      <c r="C106" s="65"/>
      <c r="D106" s="65"/>
      <c r="E106" s="65"/>
      <c r="F106" s="65"/>
      <c r="G106" s="65"/>
      <c r="H106" s="65"/>
      <c r="I106" s="182"/>
      <c r="J106" s="65"/>
      <c r="K106" s="65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101</v>
      </c>
      <c r="D107" s="36"/>
      <c r="E107" s="36"/>
      <c r="F107" s="36"/>
      <c r="G107" s="36"/>
      <c r="H107" s="36"/>
      <c r="I107" s="140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6"/>
      <c r="D108" s="36"/>
      <c r="E108" s="36"/>
      <c r="F108" s="36"/>
      <c r="G108" s="36"/>
      <c r="H108" s="36"/>
      <c r="I108" s="140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6"/>
      <c r="E109" s="36"/>
      <c r="F109" s="36"/>
      <c r="G109" s="36"/>
      <c r="H109" s="36"/>
      <c r="I109" s="140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6"/>
      <c r="D110" s="36"/>
      <c r="E110" s="183" t="str">
        <f>E7</f>
        <v>Výměna kolejnic v úseku Letohrad - Lichkov</v>
      </c>
      <c r="F110" s="28"/>
      <c r="G110" s="28"/>
      <c r="H110" s="28"/>
      <c r="I110" s="140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94</v>
      </c>
      <c r="D111" s="36"/>
      <c r="E111" s="36"/>
      <c r="F111" s="36"/>
      <c r="G111" s="36"/>
      <c r="H111" s="36"/>
      <c r="I111" s="140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E9</f>
        <v>Materiál objednatele - Nevyplňovat</v>
      </c>
      <c r="F112" s="36"/>
      <c r="G112" s="36"/>
      <c r="H112" s="36"/>
      <c r="I112" s="140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140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F12</f>
        <v xml:space="preserve"> </v>
      </c>
      <c r="G114" s="36"/>
      <c r="H114" s="36"/>
      <c r="I114" s="143" t="s">
        <v>22</v>
      </c>
      <c r="J114" s="75" t="str">
        <f>IF(J12="","",J12)</f>
        <v>14. 10. 2019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140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E15</f>
        <v xml:space="preserve"> </v>
      </c>
      <c r="G116" s="36"/>
      <c r="H116" s="36"/>
      <c r="I116" s="143" t="s">
        <v>29</v>
      </c>
      <c r="J116" s="32" t="str">
        <f>E21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6"/>
      <c r="E117" s="36"/>
      <c r="F117" s="23" t="str">
        <f>IF(E18="","",E18)</f>
        <v>Vyplň údaj</v>
      </c>
      <c r="G117" s="36"/>
      <c r="H117" s="36"/>
      <c r="I117" s="143" t="s">
        <v>31</v>
      </c>
      <c r="J117" s="32" t="str">
        <f>E24</f>
        <v xml:space="preserve"> 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140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9" customFormat="1" ht="29.28" customHeight="1">
      <c r="A119" s="189"/>
      <c r="B119" s="190"/>
      <c r="C119" s="191" t="s">
        <v>102</v>
      </c>
      <c r="D119" s="192" t="s">
        <v>58</v>
      </c>
      <c r="E119" s="192" t="s">
        <v>54</v>
      </c>
      <c r="F119" s="192" t="s">
        <v>55</v>
      </c>
      <c r="G119" s="192" t="s">
        <v>103</v>
      </c>
      <c r="H119" s="192" t="s">
        <v>104</v>
      </c>
      <c r="I119" s="193" t="s">
        <v>105</v>
      </c>
      <c r="J119" s="194" t="s">
        <v>98</v>
      </c>
      <c r="K119" s="195" t="s">
        <v>106</v>
      </c>
      <c r="L119" s="196"/>
      <c r="M119" s="96" t="s">
        <v>1</v>
      </c>
      <c r="N119" s="97" t="s">
        <v>37</v>
      </c>
      <c r="O119" s="97" t="s">
        <v>107</v>
      </c>
      <c r="P119" s="97" t="s">
        <v>108</v>
      </c>
      <c r="Q119" s="97" t="s">
        <v>109</v>
      </c>
      <c r="R119" s="97" t="s">
        <v>110</v>
      </c>
      <c r="S119" s="97" t="s">
        <v>111</v>
      </c>
      <c r="T119" s="98" t="s">
        <v>112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4"/>
      <c r="B120" s="35"/>
      <c r="C120" s="103" t="s">
        <v>113</v>
      </c>
      <c r="D120" s="36"/>
      <c r="E120" s="36"/>
      <c r="F120" s="36"/>
      <c r="G120" s="36"/>
      <c r="H120" s="36"/>
      <c r="I120" s="140"/>
      <c r="J120" s="197">
        <f>BK120</f>
        <v>0</v>
      </c>
      <c r="K120" s="36"/>
      <c r="L120" s="40"/>
      <c r="M120" s="99"/>
      <c r="N120" s="198"/>
      <c r="O120" s="100"/>
      <c r="P120" s="199">
        <f>P121+P122+P123+P127</f>
        <v>0</v>
      </c>
      <c r="Q120" s="100"/>
      <c r="R120" s="199">
        <f>R121+R122+R123+R127</f>
        <v>0</v>
      </c>
      <c r="S120" s="100"/>
      <c r="T120" s="200">
        <f>T121+T122+T123+T127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72</v>
      </c>
      <c r="AU120" s="13" t="s">
        <v>100</v>
      </c>
      <c r="BK120" s="201">
        <f>BK121+BK122+BK123+BK127</f>
        <v>0</v>
      </c>
    </row>
    <row r="121" s="11" customFormat="1" ht="25.92" customHeight="1">
      <c r="A121" s="11"/>
      <c r="B121" s="239"/>
      <c r="C121" s="240"/>
      <c r="D121" s="241" t="s">
        <v>72</v>
      </c>
      <c r="E121" s="242" t="s">
        <v>351</v>
      </c>
      <c r="F121" s="242" t="s">
        <v>352</v>
      </c>
      <c r="G121" s="240"/>
      <c r="H121" s="240"/>
      <c r="I121" s="243"/>
      <c r="J121" s="244">
        <f>BK121</f>
        <v>0</v>
      </c>
      <c r="K121" s="240"/>
      <c r="L121" s="245"/>
      <c r="M121" s="246"/>
      <c r="N121" s="247"/>
      <c r="O121" s="247"/>
      <c r="P121" s="248">
        <v>0</v>
      </c>
      <c r="Q121" s="247"/>
      <c r="R121" s="248">
        <v>0</v>
      </c>
      <c r="S121" s="247"/>
      <c r="T121" s="249"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50" t="s">
        <v>81</v>
      </c>
      <c r="AT121" s="251" t="s">
        <v>72</v>
      </c>
      <c r="AU121" s="251" t="s">
        <v>73</v>
      </c>
      <c r="AY121" s="250" t="s">
        <v>119</v>
      </c>
      <c r="BK121" s="252">
        <v>0</v>
      </c>
    </row>
    <row r="122" s="11" customFormat="1" ht="25.92" customHeight="1">
      <c r="A122" s="11"/>
      <c r="B122" s="239"/>
      <c r="C122" s="240"/>
      <c r="D122" s="241" t="s">
        <v>72</v>
      </c>
      <c r="E122" s="242" t="s">
        <v>130</v>
      </c>
      <c r="F122" s="242" t="s">
        <v>353</v>
      </c>
      <c r="G122" s="240"/>
      <c r="H122" s="240"/>
      <c r="I122" s="243"/>
      <c r="J122" s="244">
        <f>BK122</f>
        <v>0</v>
      </c>
      <c r="K122" s="240"/>
      <c r="L122" s="245"/>
      <c r="M122" s="246"/>
      <c r="N122" s="247"/>
      <c r="O122" s="247"/>
      <c r="P122" s="248">
        <v>0</v>
      </c>
      <c r="Q122" s="247"/>
      <c r="R122" s="248">
        <v>0</v>
      </c>
      <c r="S122" s="247"/>
      <c r="T122" s="249"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50" t="s">
        <v>81</v>
      </c>
      <c r="AT122" s="251" t="s">
        <v>72</v>
      </c>
      <c r="AU122" s="251" t="s">
        <v>73</v>
      </c>
      <c r="AY122" s="250" t="s">
        <v>119</v>
      </c>
      <c r="BK122" s="252">
        <v>0</v>
      </c>
    </row>
    <row r="123" s="11" customFormat="1" ht="25.92" customHeight="1">
      <c r="A123" s="11"/>
      <c r="B123" s="239"/>
      <c r="C123" s="240"/>
      <c r="D123" s="241" t="s">
        <v>72</v>
      </c>
      <c r="E123" s="242" t="s">
        <v>354</v>
      </c>
      <c r="F123" s="242" t="s">
        <v>78</v>
      </c>
      <c r="G123" s="240"/>
      <c r="H123" s="240"/>
      <c r="I123" s="243"/>
      <c r="J123" s="244">
        <f>BK123</f>
        <v>0</v>
      </c>
      <c r="K123" s="240"/>
      <c r="L123" s="245"/>
      <c r="M123" s="246"/>
      <c r="N123" s="247"/>
      <c r="O123" s="247"/>
      <c r="P123" s="248">
        <f>SUM(P124:P126)</f>
        <v>0</v>
      </c>
      <c r="Q123" s="247"/>
      <c r="R123" s="248">
        <f>SUM(R124:R126)</f>
        <v>0</v>
      </c>
      <c r="S123" s="247"/>
      <c r="T123" s="249">
        <f>SUM(T124:T126)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50" t="s">
        <v>81</v>
      </c>
      <c r="AT123" s="251" t="s">
        <v>72</v>
      </c>
      <c r="AU123" s="251" t="s">
        <v>73</v>
      </c>
      <c r="AY123" s="250" t="s">
        <v>119</v>
      </c>
      <c r="BK123" s="252">
        <f>SUM(BK124:BK126)</f>
        <v>0</v>
      </c>
    </row>
    <row r="124" s="2" customFormat="1" ht="16.5" customHeight="1">
      <c r="A124" s="34"/>
      <c r="B124" s="35"/>
      <c r="C124" s="216" t="s">
        <v>73</v>
      </c>
      <c r="D124" s="216" t="s">
        <v>211</v>
      </c>
      <c r="E124" s="217" t="s">
        <v>355</v>
      </c>
      <c r="F124" s="218" t="s">
        <v>356</v>
      </c>
      <c r="G124" s="219" t="s">
        <v>117</v>
      </c>
      <c r="H124" s="220">
        <v>20</v>
      </c>
      <c r="I124" s="221"/>
      <c r="J124" s="222">
        <f>ROUND(I124*H124,2)</f>
        <v>0</v>
      </c>
      <c r="K124" s="223"/>
      <c r="L124" s="224"/>
      <c r="M124" s="225" t="s">
        <v>1</v>
      </c>
      <c r="N124" s="226" t="s">
        <v>38</v>
      </c>
      <c r="O124" s="8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129</v>
      </c>
      <c r="AT124" s="214" t="s">
        <v>211</v>
      </c>
      <c r="AU124" s="214" t="s">
        <v>81</v>
      </c>
      <c r="AY124" s="13" t="s">
        <v>119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3" t="s">
        <v>81</v>
      </c>
      <c r="BK124" s="215">
        <f>ROUND(I124*H124,2)</f>
        <v>0</v>
      </c>
      <c r="BL124" s="13" t="s">
        <v>118</v>
      </c>
      <c r="BM124" s="214" t="s">
        <v>83</v>
      </c>
    </row>
    <row r="125" s="2" customFormat="1" ht="24" customHeight="1">
      <c r="A125" s="34"/>
      <c r="B125" s="35"/>
      <c r="C125" s="216" t="s">
        <v>73</v>
      </c>
      <c r="D125" s="216" t="s">
        <v>211</v>
      </c>
      <c r="E125" s="217" t="s">
        <v>357</v>
      </c>
      <c r="F125" s="218" t="s">
        <v>358</v>
      </c>
      <c r="G125" s="219" t="s">
        <v>117</v>
      </c>
      <c r="H125" s="220">
        <v>1500</v>
      </c>
      <c r="I125" s="221"/>
      <c r="J125" s="222">
        <f>ROUND(I125*H125,2)</f>
        <v>0</v>
      </c>
      <c r="K125" s="223"/>
      <c r="L125" s="224"/>
      <c r="M125" s="225" t="s">
        <v>1</v>
      </c>
      <c r="N125" s="226" t="s">
        <v>38</v>
      </c>
      <c r="O125" s="87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129</v>
      </c>
      <c r="AT125" s="214" t="s">
        <v>211</v>
      </c>
      <c r="AU125" s="214" t="s">
        <v>81</v>
      </c>
      <c r="AY125" s="13" t="s">
        <v>119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3" t="s">
        <v>81</v>
      </c>
      <c r="BK125" s="215">
        <f>ROUND(I125*H125,2)</f>
        <v>0</v>
      </c>
      <c r="BL125" s="13" t="s">
        <v>118</v>
      </c>
      <c r="BM125" s="214" t="s">
        <v>118</v>
      </c>
    </row>
    <row r="126" s="2" customFormat="1" ht="16.5" customHeight="1">
      <c r="A126" s="34"/>
      <c r="B126" s="35"/>
      <c r="C126" s="216" t="s">
        <v>73</v>
      </c>
      <c r="D126" s="216" t="s">
        <v>211</v>
      </c>
      <c r="E126" s="217" t="s">
        <v>359</v>
      </c>
      <c r="F126" s="218" t="s">
        <v>360</v>
      </c>
      <c r="G126" s="219" t="s">
        <v>117</v>
      </c>
      <c r="H126" s="220">
        <v>1500</v>
      </c>
      <c r="I126" s="221"/>
      <c r="J126" s="222">
        <f>ROUND(I126*H126,2)</f>
        <v>0</v>
      </c>
      <c r="K126" s="223"/>
      <c r="L126" s="224"/>
      <c r="M126" s="225" t="s">
        <v>1</v>
      </c>
      <c r="N126" s="226" t="s">
        <v>38</v>
      </c>
      <c r="O126" s="8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129</v>
      </c>
      <c r="AT126" s="214" t="s">
        <v>211</v>
      </c>
      <c r="AU126" s="214" t="s">
        <v>81</v>
      </c>
      <c r="AY126" s="13" t="s">
        <v>119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3" t="s">
        <v>81</v>
      </c>
      <c r="BK126" s="215">
        <f>ROUND(I126*H126,2)</f>
        <v>0</v>
      </c>
      <c r="BL126" s="13" t="s">
        <v>118</v>
      </c>
      <c r="BM126" s="214" t="s">
        <v>126</v>
      </c>
    </row>
    <row r="127" s="11" customFormat="1" ht="25.92" customHeight="1">
      <c r="A127" s="11"/>
      <c r="B127" s="239"/>
      <c r="C127" s="240"/>
      <c r="D127" s="241" t="s">
        <v>72</v>
      </c>
      <c r="E127" s="242" t="s">
        <v>361</v>
      </c>
      <c r="F127" s="242" t="s">
        <v>84</v>
      </c>
      <c r="G127" s="240"/>
      <c r="H127" s="240"/>
      <c r="I127" s="243"/>
      <c r="J127" s="244">
        <f>BK127</f>
        <v>0</v>
      </c>
      <c r="K127" s="240"/>
      <c r="L127" s="245"/>
      <c r="M127" s="246"/>
      <c r="N127" s="247"/>
      <c r="O127" s="247"/>
      <c r="P127" s="248">
        <f>SUM(P128:P139)</f>
        <v>0</v>
      </c>
      <c r="Q127" s="247"/>
      <c r="R127" s="248">
        <f>SUM(R128:R139)</f>
        <v>0</v>
      </c>
      <c r="S127" s="247"/>
      <c r="T127" s="249">
        <f>SUM(T128:T139)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50" t="s">
        <v>81</v>
      </c>
      <c r="AT127" s="251" t="s">
        <v>72</v>
      </c>
      <c r="AU127" s="251" t="s">
        <v>73</v>
      </c>
      <c r="AY127" s="250" t="s">
        <v>119</v>
      </c>
      <c r="BK127" s="252">
        <f>SUM(BK128:BK139)</f>
        <v>0</v>
      </c>
    </row>
    <row r="128" s="2" customFormat="1" ht="16.5" customHeight="1">
      <c r="A128" s="34"/>
      <c r="B128" s="35"/>
      <c r="C128" s="216" t="s">
        <v>73</v>
      </c>
      <c r="D128" s="216" t="s">
        <v>211</v>
      </c>
      <c r="E128" s="217" t="s">
        <v>355</v>
      </c>
      <c r="F128" s="218" t="s">
        <v>356</v>
      </c>
      <c r="G128" s="219" t="s">
        <v>117</v>
      </c>
      <c r="H128" s="220">
        <v>52</v>
      </c>
      <c r="I128" s="221"/>
      <c r="J128" s="222">
        <f>ROUND(I128*H128,2)</f>
        <v>0</v>
      </c>
      <c r="K128" s="223"/>
      <c r="L128" s="224"/>
      <c r="M128" s="225" t="s">
        <v>1</v>
      </c>
      <c r="N128" s="226" t="s">
        <v>38</v>
      </c>
      <c r="O128" s="87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129</v>
      </c>
      <c r="AT128" s="214" t="s">
        <v>211</v>
      </c>
      <c r="AU128" s="214" t="s">
        <v>81</v>
      </c>
      <c r="AY128" s="13" t="s">
        <v>119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3" t="s">
        <v>81</v>
      </c>
      <c r="BK128" s="215">
        <f>ROUND(I128*H128,2)</f>
        <v>0</v>
      </c>
      <c r="BL128" s="13" t="s">
        <v>118</v>
      </c>
      <c r="BM128" s="214" t="s">
        <v>129</v>
      </c>
    </row>
    <row r="129" s="2" customFormat="1" ht="24" customHeight="1">
      <c r="A129" s="34"/>
      <c r="B129" s="35"/>
      <c r="C129" s="216" t="s">
        <v>73</v>
      </c>
      <c r="D129" s="216" t="s">
        <v>211</v>
      </c>
      <c r="E129" s="217" t="s">
        <v>357</v>
      </c>
      <c r="F129" s="218" t="s">
        <v>358</v>
      </c>
      <c r="G129" s="219" t="s">
        <v>117</v>
      </c>
      <c r="H129" s="220">
        <v>4000</v>
      </c>
      <c r="I129" s="221"/>
      <c r="J129" s="222">
        <f>ROUND(I129*H129,2)</f>
        <v>0</v>
      </c>
      <c r="K129" s="223"/>
      <c r="L129" s="224"/>
      <c r="M129" s="225" t="s">
        <v>1</v>
      </c>
      <c r="N129" s="226" t="s">
        <v>38</v>
      </c>
      <c r="O129" s="8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129</v>
      </c>
      <c r="AT129" s="214" t="s">
        <v>211</v>
      </c>
      <c r="AU129" s="214" t="s">
        <v>81</v>
      </c>
      <c r="AY129" s="13" t="s">
        <v>119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3" t="s">
        <v>81</v>
      </c>
      <c r="BK129" s="215">
        <f>ROUND(I129*H129,2)</f>
        <v>0</v>
      </c>
      <c r="BL129" s="13" t="s">
        <v>118</v>
      </c>
      <c r="BM129" s="214" t="s">
        <v>134</v>
      </c>
    </row>
    <row r="130" s="2" customFormat="1" ht="16.5" customHeight="1">
      <c r="A130" s="34"/>
      <c r="B130" s="35"/>
      <c r="C130" s="216" t="s">
        <v>73</v>
      </c>
      <c r="D130" s="216" t="s">
        <v>211</v>
      </c>
      <c r="E130" s="217" t="s">
        <v>359</v>
      </c>
      <c r="F130" s="218" t="s">
        <v>360</v>
      </c>
      <c r="G130" s="219" t="s">
        <v>117</v>
      </c>
      <c r="H130" s="220">
        <v>4000</v>
      </c>
      <c r="I130" s="221"/>
      <c r="J130" s="222">
        <f>ROUND(I130*H130,2)</f>
        <v>0</v>
      </c>
      <c r="K130" s="223"/>
      <c r="L130" s="224"/>
      <c r="M130" s="225" t="s">
        <v>1</v>
      </c>
      <c r="N130" s="226" t="s">
        <v>38</v>
      </c>
      <c r="O130" s="8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129</v>
      </c>
      <c r="AT130" s="214" t="s">
        <v>211</v>
      </c>
      <c r="AU130" s="214" t="s">
        <v>81</v>
      </c>
      <c r="AY130" s="13" t="s">
        <v>119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3" t="s">
        <v>81</v>
      </c>
      <c r="BK130" s="215">
        <f>ROUND(I130*H130,2)</f>
        <v>0</v>
      </c>
      <c r="BL130" s="13" t="s">
        <v>118</v>
      </c>
      <c r="BM130" s="214" t="s">
        <v>138</v>
      </c>
    </row>
    <row r="131" s="2" customFormat="1" ht="24" customHeight="1">
      <c r="A131" s="34"/>
      <c r="B131" s="35"/>
      <c r="C131" s="216" t="s">
        <v>73</v>
      </c>
      <c r="D131" s="216" t="s">
        <v>211</v>
      </c>
      <c r="E131" s="217" t="s">
        <v>362</v>
      </c>
      <c r="F131" s="218" t="s">
        <v>363</v>
      </c>
      <c r="G131" s="219" t="s">
        <v>117</v>
      </c>
      <c r="H131" s="220">
        <v>500</v>
      </c>
      <c r="I131" s="221"/>
      <c r="J131" s="222">
        <f>ROUND(I131*H131,2)</f>
        <v>0</v>
      </c>
      <c r="K131" s="223"/>
      <c r="L131" s="224"/>
      <c r="M131" s="225" t="s">
        <v>1</v>
      </c>
      <c r="N131" s="226" t="s">
        <v>38</v>
      </c>
      <c r="O131" s="8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129</v>
      </c>
      <c r="AT131" s="214" t="s">
        <v>211</v>
      </c>
      <c r="AU131" s="214" t="s">
        <v>81</v>
      </c>
      <c r="AY131" s="13" t="s">
        <v>119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3" t="s">
        <v>81</v>
      </c>
      <c r="BK131" s="215">
        <f>ROUND(I131*H131,2)</f>
        <v>0</v>
      </c>
      <c r="BL131" s="13" t="s">
        <v>118</v>
      </c>
      <c r="BM131" s="214" t="s">
        <v>142</v>
      </c>
    </row>
    <row r="132" s="2" customFormat="1" ht="24" customHeight="1">
      <c r="A132" s="34"/>
      <c r="B132" s="35"/>
      <c r="C132" s="216" t="s">
        <v>73</v>
      </c>
      <c r="D132" s="216" t="s">
        <v>211</v>
      </c>
      <c r="E132" s="217" t="s">
        <v>364</v>
      </c>
      <c r="F132" s="218" t="s">
        <v>365</v>
      </c>
      <c r="G132" s="219" t="s">
        <v>117</v>
      </c>
      <c r="H132" s="220">
        <v>500</v>
      </c>
      <c r="I132" s="221"/>
      <c r="J132" s="222">
        <f>ROUND(I132*H132,2)</f>
        <v>0</v>
      </c>
      <c r="K132" s="223"/>
      <c r="L132" s="224"/>
      <c r="M132" s="225" t="s">
        <v>1</v>
      </c>
      <c r="N132" s="226" t="s">
        <v>38</v>
      </c>
      <c r="O132" s="8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129</v>
      </c>
      <c r="AT132" s="214" t="s">
        <v>211</v>
      </c>
      <c r="AU132" s="214" t="s">
        <v>81</v>
      </c>
      <c r="AY132" s="13" t="s">
        <v>119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3" t="s">
        <v>81</v>
      </c>
      <c r="BK132" s="215">
        <f>ROUND(I132*H132,2)</f>
        <v>0</v>
      </c>
      <c r="BL132" s="13" t="s">
        <v>118</v>
      </c>
      <c r="BM132" s="214" t="s">
        <v>145</v>
      </c>
    </row>
    <row r="133" s="2" customFormat="1" ht="16.5" customHeight="1">
      <c r="A133" s="34"/>
      <c r="B133" s="35"/>
      <c r="C133" s="216" t="s">
        <v>73</v>
      </c>
      <c r="D133" s="216" t="s">
        <v>211</v>
      </c>
      <c r="E133" s="217" t="s">
        <v>366</v>
      </c>
      <c r="F133" s="218" t="s">
        <v>367</v>
      </c>
      <c r="G133" s="219" t="s">
        <v>117</v>
      </c>
      <c r="H133" s="220">
        <v>500</v>
      </c>
      <c r="I133" s="221"/>
      <c r="J133" s="222">
        <f>ROUND(I133*H133,2)</f>
        <v>0</v>
      </c>
      <c r="K133" s="223"/>
      <c r="L133" s="224"/>
      <c r="M133" s="225" t="s">
        <v>1</v>
      </c>
      <c r="N133" s="226" t="s">
        <v>38</v>
      </c>
      <c r="O133" s="8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4" t="s">
        <v>129</v>
      </c>
      <c r="AT133" s="214" t="s">
        <v>211</v>
      </c>
      <c r="AU133" s="214" t="s">
        <v>81</v>
      </c>
      <c r="AY133" s="13" t="s">
        <v>119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3" t="s">
        <v>81</v>
      </c>
      <c r="BK133" s="215">
        <f>ROUND(I133*H133,2)</f>
        <v>0</v>
      </c>
      <c r="BL133" s="13" t="s">
        <v>118</v>
      </c>
      <c r="BM133" s="214" t="s">
        <v>149</v>
      </c>
    </row>
    <row r="134" s="2" customFormat="1" ht="16.5" customHeight="1">
      <c r="A134" s="34"/>
      <c r="B134" s="35"/>
      <c r="C134" s="216" t="s">
        <v>73</v>
      </c>
      <c r="D134" s="216" t="s">
        <v>211</v>
      </c>
      <c r="E134" s="217" t="s">
        <v>368</v>
      </c>
      <c r="F134" s="218" t="s">
        <v>369</v>
      </c>
      <c r="G134" s="219" t="s">
        <v>117</v>
      </c>
      <c r="H134" s="220">
        <v>1</v>
      </c>
      <c r="I134" s="221"/>
      <c r="J134" s="222">
        <f>ROUND(I134*H134,2)</f>
        <v>0</v>
      </c>
      <c r="K134" s="223"/>
      <c r="L134" s="224"/>
      <c r="M134" s="225" t="s">
        <v>1</v>
      </c>
      <c r="N134" s="226" t="s">
        <v>38</v>
      </c>
      <c r="O134" s="87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129</v>
      </c>
      <c r="AT134" s="214" t="s">
        <v>211</v>
      </c>
      <c r="AU134" s="214" t="s">
        <v>81</v>
      </c>
      <c r="AY134" s="13" t="s">
        <v>119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3" t="s">
        <v>81</v>
      </c>
      <c r="BK134" s="215">
        <f>ROUND(I134*H134,2)</f>
        <v>0</v>
      </c>
      <c r="BL134" s="13" t="s">
        <v>118</v>
      </c>
      <c r="BM134" s="214" t="s">
        <v>152</v>
      </c>
    </row>
    <row r="135" s="2" customFormat="1" ht="16.5" customHeight="1">
      <c r="A135" s="34"/>
      <c r="B135" s="35"/>
      <c r="C135" s="216" t="s">
        <v>73</v>
      </c>
      <c r="D135" s="216" t="s">
        <v>211</v>
      </c>
      <c r="E135" s="217" t="s">
        <v>370</v>
      </c>
      <c r="F135" s="218" t="s">
        <v>371</v>
      </c>
      <c r="G135" s="219" t="s">
        <v>117</v>
      </c>
      <c r="H135" s="220">
        <v>1</v>
      </c>
      <c r="I135" s="221"/>
      <c r="J135" s="222">
        <f>ROUND(I135*H135,2)</f>
        <v>0</v>
      </c>
      <c r="K135" s="223"/>
      <c r="L135" s="224"/>
      <c r="M135" s="225" t="s">
        <v>1</v>
      </c>
      <c r="N135" s="226" t="s">
        <v>38</v>
      </c>
      <c r="O135" s="8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4" t="s">
        <v>129</v>
      </c>
      <c r="AT135" s="214" t="s">
        <v>211</v>
      </c>
      <c r="AU135" s="214" t="s">
        <v>81</v>
      </c>
      <c r="AY135" s="13" t="s">
        <v>119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3" t="s">
        <v>81</v>
      </c>
      <c r="BK135" s="215">
        <f>ROUND(I135*H135,2)</f>
        <v>0</v>
      </c>
      <c r="BL135" s="13" t="s">
        <v>118</v>
      </c>
      <c r="BM135" s="214" t="s">
        <v>156</v>
      </c>
    </row>
    <row r="136" s="2" customFormat="1" ht="24" customHeight="1">
      <c r="A136" s="34"/>
      <c r="B136" s="35"/>
      <c r="C136" s="216" t="s">
        <v>73</v>
      </c>
      <c r="D136" s="216" t="s">
        <v>211</v>
      </c>
      <c r="E136" s="217" t="s">
        <v>372</v>
      </c>
      <c r="F136" s="218" t="s">
        <v>373</v>
      </c>
      <c r="G136" s="219" t="s">
        <v>117</v>
      </c>
      <c r="H136" s="220">
        <v>1</v>
      </c>
      <c r="I136" s="221"/>
      <c r="J136" s="222">
        <f>ROUND(I136*H136,2)</f>
        <v>0</v>
      </c>
      <c r="K136" s="223"/>
      <c r="L136" s="224"/>
      <c r="M136" s="225" t="s">
        <v>1</v>
      </c>
      <c r="N136" s="226" t="s">
        <v>38</v>
      </c>
      <c r="O136" s="8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129</v>
      </c>
      <c r="AT136" s="214" t="s">
        <v>211</v>
      </c>
      <c r="AU136" s="214" t="s">
        <v>81</v>
      </c>
      <c r="AY136" s="13" t="s">
        <v>119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3" t="s">
        <v>81</v>
      </c>
      <c r="BK136" s="215">
        <f>ROUND(I136*H136,2)</f>
        <v>0</v>
      </c>
      <c r="BL136" s="13" t="s">
        <v>118</v>
      </c>
      <c r="BM136" s="214" t="s">
        <v>159</v>
      </c>
    </row>
    <row r="137" s="2" customFormat="1" ht="24" customHeight="1">
      <c r="A137" s="34"/>
      <c r="B137" s="35"/>
      <c r="C137" s="216" t="s">
        <v>73</v>
      </c>
      <c r="D137" s="216" t="s">
        <v>211</v>
      </c>
      <c r="E137" s="217" t="s">
        <v>372</v>
      </c>
      <c r="F137" s="218" t="s">
        <v>373</v>
      </c>
      <c r="G137" s="219" t="s">
        <v>117</v>
      </c>
      <c r="H137" s="220">
        <v>1</v>
      </c>
      <c r="I137" s="221"/>
      <c r="J137" s="222">
        <f>ROUND(I137*H137,2)</f>
        <v>0</v>
      </c>
      <c r="K137" s="223"/>
      <c r="L137" s="224"/>
      <c r="M137" s="225" t="s">
        <v>1</v>
      </c>
      <c r="N137" s="226" t="s">
        <v>38</v>
      </c>
      <c r="O137" s="87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4" t="s">
        <v>129</v>
      </c>
      <c r="AT137" s="214" t="s">
        <v>211</v>
      </c>
      <c r="AU137" s="214" t="s">
        <v>81</v>
      </c>
      <c r="AY137" s="13" t="s">
        <v>119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3" t="s">
        <v>81</v>
      </c>
      <c r="BK137" s="215">
        <f>ROUND(I137*H137,2)</f>
        <v>0</v>
      </c>
      <c r="BL137" s="13" t="s">
        <v>118</v>
      </c>
      <c r="BM137" s="214" t="s">
        <v>163</v>
      </c>
    </row>
    <row r="138" s="2" customFormat="1" ht="16.5" customHeight="1">
      <c r="A138" s="34"/>
      <c r="B138" s="35"/>
      <c r="C138" s="216" t="s">
        <v>73</v>
      </c>
      <c r="D138" s="216" t="s">
        <v>211</v>
      </c>
      <c r="E138" s="217" t="s">
        <v>374</v>
      </c>
      <c r="F138" s="218" t="s">
        <v>375</v>
      </c>
      <c r="G138" s="219" t="s">
        <v>117</v>
      </c>
      <c r="H138" s="220">
        <v>1</v>
      </c>
      <c r="I138" s="221"/>
      <c r="J138" s="222">
        <f>ROUND(I138*H138,2)</f>
        <v>0</v>
      </c>
      <c r="K138" s="223"/>
      <c r="L138" s="224"/>
      <c r="M138" s="225" t="s">
        <v>1</v>
      </c>
      <c r="N138" s="226" t="s">
        <v>38</v>
      </c>
      <c r="O138" s="8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129</v>
      </c>
      <c r="AT138" s="214" t="s">
        <v>211</v>
      </c>
      <c r="AU138" s="214" t="s">
        <v>81</v>
      </c>
      <c r="AY138" s="13" t="s">
        <v>119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3" t="s">
        <v>81</v>
      </c>
      <c r="BK138" s="215">
        <f>ROUND(I138*H138,2)</f>
        <v>0</v>
      </c>
      <c r="BL138" s="13" t="s">
        <v>118</v>
      </c>
      <c r="BM138" s="214" t="s">
        <v>166</v>
      </c>
    </row>
    <row r="139" s="2" customFormat="1" ht="16.5" customHeight="1">
      <c r="A139" s="34"/>
      <c r="B139" s="35"/>
      <c r="C139" s="216" t="s">
        <v>73</v>
      </c>
      <c r="D139" s="216" t="s">
        <v>211</v>
      </c>
      <c r="E139" s="217" t="s">
        <v>376</v>
      </c>
      <c r="F139" s="218" t="s">
        <v>377</v>
      </c>
      <c r="G139" s="219" t="s">
        <v>122</v>
      </c>
      <c r="H139" s="220">
        <v>45</v>
      </c>
      <c r="I139" s="221"/>
      <c r="J139" s="222">
        <f>ROUND(I139*H139,2)</f>
        <v>0</v>
      </c>
      <c r="K139" s="223"/>
      <c r="L139" s="224"/>
      <c r="M139" s="253" t="s">
        <v>1</v>
      </c>
      <c r="N139" s="254" t="s">
        <v>38</v>
      </c>
      <c r="O139" s="229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129</v>
      </c>
      <c r="AT139" s="214" t="s">
        <v>211</v>
      </c>
      <c r="AU139" s="214" t="s">
        <v>81</v>
      </c>
      <c r="AY139" s="13" t="s">
        <v>119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3" t="s">
        <v>81</v>
      </c>
      <c r="BK139" s="215">
        <f>ROUND(I139*H139,2)</f>
        <v>0</v>
      </c>
      <c r="BL139" s="13" t="s">
        <v>118</v>
      </c>
      <c r="BM139" s="214" t="s">
        <v>169</v>
      </c>
    </row>
    <row r="140" s="2" customFormat="1" ht="6.96" customHeight="1">
      <c r="A140" s="34"/>
      <c r="B140" s="62"/>
      <c r="C140" s="63"/>
      <c r="D140" s="63"/>
      <c r="E140" s="63"/>
      <c r="F140" s="63"/>
      <c r="G140" s="63"/>
      <c r="H140" s="63"/>
      <c r="I140" s="179"/>
      <c r="J140" s="63"/>
      <c r="K140" s="63"/>
      <c r="L140" s="40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sheet="1" autoFilter="0" formatColumns="0" formatRows="0" objects="1" scenarios="1" spinCount="100000" saltValue="N9OdKmImzcnay0/xfn/U8odXjmSvFfV8mnPuFVc/nYPo3sZR9fFvFrbCibGj/kaSQKmIwr+XZuhvFr130eIyZw==" hashValue="h1oVQ+tSKC+CO1mTmgCR2tu5GSiMCgbEGcvAx5NTtvjma6mE8oWPdpoKnHROSMsHP6Q80CRCVt/AdTil5WJHug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Frnka Jan</dc:creator>
  <cp:lastModifiedBy>Frnka Jan</cp:lastModifiedBy>
  <dcterms:created xsi:type="dcterms:W3CDTF">2019-12-03T09:51:25Z</dcterms:created>
  <dcterms:modified xsi:type="dcterms:W3CDTF">2019-12-03T09:51:31Z</dcterms:modified>
</cp:coreProperties>
</file>