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 _1-4 - Výměna trak..." sheetId="2" r:id="rId2"/>
    <sheet name="SO 01  _1-5 - Výměna trak..." sheetId="3" r:id="rId3"/>
    <sheet name="SO 01  _1-6 - Výměna trak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 _1-4 - Výměna trak...'!$C$121:$K$308</definedName>
    <definedName name="_xlnm.Print_Area" localSheetId="1">'SO 01  _1-4 - Výměna trak...'!$C$4:$J$76,'SO 01  _1-4 - Výměna trak...'!$C$82:$J$103,'SO 01  _1-4 - Výměna trak...'!$C$109:$K$308</definedName>
    <definedName name="_xlnm.Print_Titles" localSheetId="1">'SO 01  _1-4 - Výměna trak...'!$121:$121</definedName>
    <definedName name="_xlnm._FilterDatabase" localSheetId="2" hidden="1">'SO 01  _1-5 - Výměna trak...'!$C$121:$K$342</definedName>
    <definedName name="_xlnm.Print_Area" localSheetId="2">'SO 01  _1-5 - Výměna trak...'!$C$4:$J$76,'SO 01  _1-5 - Výměna trak...'!$C$82:$J$103,'SO 01  _1-5 - Výměna trak...'!$C$109:$K$342</definedName>
    <definedName name="_xlnm.Print_Titles" localSheetId="2">'SO 01  _1-5 - Výměna trak...'!$121:$121</definedName>
    <definedName name="_xlnm._FilterDatabase" localSheetId="3" hidden="1">'SO 01  _1-6 - Výměna trak...'!$C$120:$K$290</definedName>
    <definedName name="_xlnm.Print_Area" localSheetId="3">'SO 01  _1-6 - Výměna trak...'!$C$4:$J$76,'SO 01  _1-6 - Výměna trak...'!$C$82:$J$102,'SO 01  _1-6 - Výměna trak...'!$C$108:$K$290</definedName>
    <definedName name="_xlnm.Print_Titles" localSheetId="3">'SO 01  _1-6 - Výměna trak...'!$120:$120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289"/>
  <c r="BH289"/>
  <c r="BG289"/>
  <c r="BF289"/>
  <c r="T289"/>
  <c r="R289"/>
  <c r="P289"/>
  <c r="BK289"/>
  <c r="J289"/>
  <c r="BE289"/>
  <c r="BI287"/>
  <c r="BH287"/>
  <c r="BG287"/>
  <c r="BF287"/>
  <c r="T287"/>
  <c r="T286"/>
  <c r="R287"/>
  <c r="R286"/>
  <c r="P287"/>
  <c r="P286"/>
  <c r="BK287"/>
  <c r="BK286"/>
  <c r="J286"/>
  <c r="J287"/>
  <c r="BE287"/>
  <c r="J101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T279"/>
  <c r="R280"/>
  <c r="R279"/>
  <c r="P280"/>
  <c r="P279"/>
  <c r="BK280"/>
  <c r="BK279"/>
  <c r="J279"/>
  <c r="J280"/>
  <c r="BE280"/>
  <c r="J100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T246"/>
  <c r="R247"/>
  <c r="R246"/>
  <c r="P247"/>
  <c r="P246"/>
  <c r="BK247"/>
  <c r="BK246"/>
  <c r="J246"/>
  <c r="J247"/>
  <c r="BE247"/>
  <c r="J99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98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F37"/>
  <c i="1" r="BD97"/>
  <c i="4" r="BH123"/>
  <c r="F36"/>
  <c i="1" r="BC97"/>
  <c i="4" r="BG123"/>
  <c r="F35"/>
  <c i="1" r="BB97"/>
  <c i="4" r="BF123"/>
  <c r="J34"/>
  <c i="1" r="AW97"/>
  <c i="4" r="F34"/>
  <c i="1" r="BA97"/>
  <c i="4" r="T123"/>
  <c r="T122"/>
  <c r="T121"/>
  <c r="R123"/>
  <c r="R122"/>
  <c r="R121"/>
  <c r="P123"/>
  <c r="P122"/>
  <c r="P121"/>
  <c i="1" r="AU97"/>
  <c i="4" r="BK123"/>
  <c r="BK122"/>
  <c r="J122"/>
  <c r="BK121"/>
  <c r="J121"/>
  <c r="J96"/>
  <c r="J30"/>
  <c i="1" r="AG97"/>
  <c i="4" r="J123"/>
  <c r="BE123"/>
  <c r="J33"/>
  <c i="1" r="AV97"/>
  <c i="4" r="F33"/>
  <c i="1" r="AZ97"/>
  <c i="4"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3" r="J37"/>
  <c r="J36"/>
  <c i="1" r="AY96"/>
  <c i="3" r="J35"/>
  <c i="1" r="AX96"/>
  <c i="3"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T334"/>
  <c r="R335"/>
  <c r="R334"/>
  <c r="P335"/>
  <c r="P334"/>
  <c r="BK335"/>
  <c r="BK334"/>
  <c r="J334"/>
  <c r="J335"/>
  <c r="BE335"/>
  <c r="J102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T327"/>
  <c r="R328"/>
  <c r="R327"/>
  <c r="P328"/>
  <c r="P327"/>
  <c r="BK328"/>
  <c r="BK327"/>
  <c r="J327"/>
  <c r="J328"/>
  <c r="BE328"/>
  <c r="J101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T292"/>
  <c r="R293"/>
  <c r="R292"/>
  <c r="P293"/>
  <c r="P292"/>
  <c r="BK293"/>
  <c r="BK292"/>
  <c r="J292"/>
  <c r="J293"/>
  <c r="BE293"/>
  <c r="J100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99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9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i="1" r="BD96"/>
  <c i="3" r="BH124"/>
  <c r="F36"/>
  <c i="1" r="BC96"/>
  <c i="3" r="BG124"/>
  <c r="F35"/>
  <c i="1" r="BB96"/>
  <c i="3" r="BF124"/>
  <c r="J34"/>
  <c i="1" r="AW96"/>
  <c i="3" r="F34"/>
  <c i="1" r="BA96"/>
  <c i="3" r="T124"/>
  <c r="T123"/>
  <c r="T122"/>
  <c r="R124"/>
  <c r="R123"/>
  <c r="R122"/>
  <c r="P124"/>
  <c r="P123"/>
  <c r="P122"/>
  <c i="1" r="AU96"/>
  <c i="3" r="BK124"/>
  <c r="BK123"/>
  <c r="J123"/>
  <c r="BK122"/>
  <c r="J122"/>
  <c r="J96"/>
  <c r="J30"/>
  <c i="1" r="AG96"/>
  <c i="3" r="J124"/>
  <c r="BE124"/>
  <c r="J33"/>
  <c i="1" r="AV96"/>
  <c i="3" r="F33"/>
  <c i="1" r="AZ96"/>
  <c i="3"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2" r="J37"/>
  <c r="J36"/>
  <c i="1" r="AY95"/>
  <c i="2" r="J35"/>
  <c i="1" r="AX95"/>
  <c i="2"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T300"/>
  <c r="R301"/>
  <c r="R300"/>
  <c r="P301"/>
  <c r="P300"/>
  <c r="BK301"/>
  <c r="BK300"/>
  <c r="J300"/>
  <c r="J301"/>
  <c r="BE301"/>
  <c r="J102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T293"/>
  <c r="R294"/>
  <c r="R293"/>
  <c r="P294"/>
  <c r="P293"/>
  <c r="BK294"/>
  <c r="BK293"/>
  <c r="J293"/>
  <c r="J294"/>
  <c r="BE294"/>
  <c r="J101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T264"/>
  <c r="R265"/>
  <c r="R264"/>
  <c r="P265"/>
  <c r="P264"/>
  <c r="BK265"/>
  <c r="BK264"/>
  <c r="J264"/>
  <c r="J265"/>
  <c r="BE265"/>
  <c r="J100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9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9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R124"/>
  <c r="R123"/>
  <c r="R122"/>
  <c r="P124"/>
  <c r="P123"/>
  <c r="P122"/>
  <c i="1" r="AU95"/>
  <c i="2" r="BK124"/>
  <c r="BK123"/>
  <c r="J123"/>
  <c r="BK122"/>
  <c r="J122"/>
  <c r="J96"/>
  <c r="J30"/>
  <c i="1" r="AG95"/>
  <c i="2" r="J124"/>
  <c r="BE124"/>
  <c r="J33"/>
  <c i="1" r="AV95"/>
  <c i="2" r="F33"/>
  <c i="1" r="AZ95"/>
  <c i="2"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<sst xmlns="http://schemas.openxmlformats.org/spreadsheetml/2006/main">
  <si>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</si>
  <si>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</si>
  <si>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</si>
  <si>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</si>
  <si>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</si>
  <si>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{e467ef34-be76-4b1c-8f7c-33c4972d9090}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</si>
  <si>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</si>
  <si>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</si>
  <si>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</si>
  <si>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</si>
  <si>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</si>
  <si>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</si>
  <si>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</si>
  <si>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</si>
  <si>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</si>
  <si>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</si>
  <si>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</si>
  <si>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Albrechtice u Českého Těšína - Havířov</t>
  </si>
  <si>
    <t>0,1</t>
  </si>
  <si>
    <t>KSO:</t>
  </si>
  <si>
    <t>828 21</t>
  </si>
  <si>
    <t>CC-CZ:</t>
  </si>
  <si>
    <t>1</t>
  </si>
  <si>
    <t>Místo:</t>
  </si>
  <si>
    <t>Albrechtice u ČT - Havířov</t>
  </si>
  <si>
    <t>Datum:</t>
  </si>
  <si>
    <t>28. 6. 2019</t>
  </si>
  <si>
    <t>10</t>
  </si>
  <si>
    <t>100</t>
  </si>
  <si>
    <t>Zadavatel:</t>
  </si>
  <si>
    <t>IČ:</t>
  </si>
  <si>
    <t>SŽDC, s.o. - OŘ Ostrava SEE</t>
  </si>
  <si>
    <t>DIČ:</t>
  </si>
  <si>
    <t>Uchazeč:</t>
  </si>
  <si>
    <t>Vyplň údaj</t>
  </si>
  <si>
    <t>Projektant:</t>
  </si>
  <si>
    <t>EXprojekt</t>
  </si>
  <si>
    <t>True</t>
  </si>
  <si>
    <t>Zpracovatel:</t>
  </si>
  <si>
    <t>Ing. Pavel Odehnal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</si>
  <si>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</si>
  <si>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</si>
  <si>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</si>
  <si>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</si>
  <si>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</si>
  <si>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</si>
  <si>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</si>
  <si>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</si>
  <si>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</si>
  <si>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</si>
  <si>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</si>
  <si>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</si>
  <si>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</si>
  <si>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</si>
  <si>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</si>
  <si>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</si>
  <si>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</si>
  <si>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</si>
  <si>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</si>
  <si>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</si>
  <si>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</si>
  <si>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</si>
  <si>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</si>
  <si>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</si>
  <si>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</si>
  <si>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</si>
  <si>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</si>
  <si>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</si>
  <si>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</si>
  <si>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</si>
  <si>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</si>
  <si>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</si>
  <si>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</si>
  <si>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</si>
  <si>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</si>
  <si>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</si>
  <si>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</si>
  <si>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</si>
  <si>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</si>
  <si>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</si>
  <si>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</si>
  <si>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</si>
  <si>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</si>
  <si>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</si>
  <si>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</si>
  <si>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</si>
  <si>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SO 01  _1/4</t>
  </si>
  <si>
    <t xml:space="preserve">Výměna trakčního vedení - 1. kolej </t>
  </si>
  <si>
    <t>STA</t>
  </si>
  <si>
    <t>{6cdeac06-f57a-4768-a3bb-91190207e4ba}</t>
  </si>
  <si>
    <t>2</t>
  </si>
  <si>
    <t xml:space="preserve">SO 01  _1/5</t>
  </si>
  <si>
    <t>{55a89870-a6a1-401c-b679-6af219846489}</t>
  </si>
  <si>
    <t xml:space="preserve">SO 01  _1/6</t>
  </si>
  <si>
    <t>{ae97b193-f613-47c1-896c-42af66c0b073}</t>
  </si>
  <si>
    <t>KRYCÍ LIST SOUPISU PRACÍ</t>
  </si>
  <si>
    <t>Objekt:</t>
  </si>
  <si>
    <t xml:space="preserve">SO 01  _1/4 - Výměna trakčního vedení - 1. kolej </t>
  </si>
  <si>
    <t>REKAPITULACE ČLENĚNÍ SOUPISU PRACÍ</t>
  </si>
  <si>
    <t>Kód dílu - Popis</t>
  </si>
  <si>
    <t>Cena celkem [CZK]</t>
  </si>
  <si>
    <t>Náklady ze soupisu prací</t>
  </si>
  <si>
    <t>-1</t>
  </si>
  <si>
    <t>7497A - Základy TV</t>
  </si>
  <si>
    <t>7497B - Stožáry TV</t>
  </si>
  <si>
    <t>7497C - Vodiče TV</t>
  </si>
  <si>
    <t>7497H - Demontáže TV</t>
  </si>
  <si>
    <t>7497J - Manipulace s odpadem, Poplatky</t>
  </si>
  <si>
    <t>D - Komunikace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</si>
  <si>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</si>
  <si>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</si>
  <si>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</si>
  <si>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</si>
  <si>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</si>
  <si>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</si>
  <si>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</si>
  <si>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</si>
  <si>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</si>
  <si>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</si>
  <si>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</si>
  <si>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</si>
  <si>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</si>
  <si>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7497A</t>
  </si>
  <si>
    <t>Základy TV</t>
  </si>
  <si>
    <t>3</t>
  </si>
  <si>
    <t>ROZPOCET</t>
  </si>
  <si>
    <t>K</t>
  </si>
  <si>
    <t>7497131010.1</t>
  </si>
  <si>
    <t>Úprava kabelů u základu trakčního vedení</t>
  </si>
  <si>
    <t>kus</t>
  </si>
  <si>
    <t>Sborník UOŽI 01 2019</t>
  </si>
  <si>
    <t>64</t>
  </si>
  <si>
    <t>-1795539751</t>
  </si>
  <si>
    <t>PP</t>
  </si>
  <si>
    <t>M</t>
  </si>
  <si>
    <t>7497100010</t>
  </si>
  <si>
    <t>Materiál pro úpravu kabelů u základu TV</t>
  </si>
  <si>
    <t>256</t>
  </si>
  <si>
    <t>-271995949</t>
  </si>
  <si>
    <t>7497150510.1</t>
  </si>
  <si>
    <t>Zhotovení základu trakčního vedení včetně geodet. bodu, vytyčení a sondy, výkop zemina tř. 2 až 4 hloubeného</t>
  </si>
  <si>
    <t>m3</t>
  </si>
  <si>
    <t>-1981827884</t>
  </si>
  <si>
    <t>4</t>
  </si>
  <si>
    <t>7497100020</t>
  </si>
  <si>
    <t>Hloubený základ TV - materiál</t>
  </si>
  <si>
    <t>-1293461334</t>
  </si>
  <si>
    <t>5</t>
  </si>
  <si>
    <t>7497100060</t>
  </si>
  <si>
    <t>Výztuž pro základ TV - jednodílná</t>
  </si>
  <si>
    <t>-231816268</t>
  </si>
  <si>
    <t>6</t>
  </si>
  <si>
    <t>7497100070</t>
  </si>
  <si>
    <t>Svorník kotevní kovaný pro základ TV vč. povrch. úpravy dle TKP</t>
  </si>
  <si>
    <t>135670230</t>
  </si>
  <si>
    <t>7</t>
  </si>
  <si>
    <t>7497100080</t>
  </si>
  <si>
    <t>Svorníkový koš pro základ TV</t>
  </si>
  <si>
    <t>-614657271</t>
  </si>
  <si>
    <t>8</t>
  </si>
  <si>
    <t>7497100090</t>
  </si>
  <si>
    <t>Korugovaná roura pro utopený základ TV</t>
  </si>
  <si>
    <t>m</t>
  </si>
  <si>
    <t>1511566827</t>
  </si>
  <si>
    <t>9</t>
  </si>
  <si>
    <t>7497152010.1</t>
  </si>
  <si>
    <t>Montáž kotevního sloupku trakčního vedení</t>
  </si>
  <si>
    <t>1129294336</t>
  </si>
  <si>
    <t>7497100100</t>
  </si>
  <si>
    <t>Kotevni sloupek TV</t>
  </si>
  <si>
    <t>-1703724900</t>
  </si>
  <si>
    <t>11</t>
  </si>
  <si>
    <t>7497655010.4</t>
  </si>
  <si>
    <t>Tažné hnací vozidlo k pracovním soupravám pro základy</t>
  </si>
  <si>
    <t>hod</t>
  </si>
  <si>
    <t>-1900733731</t>
  </si>
  <si>
    <t>7497B</t>
  </si>
  <si>
    <t>Stožáry TV</t>
  </si>
  <si>
    <t>12</t>
  </si>
  <si>
    <t>7497251025.1</t>
  </si>
  <si>
    <t>Montáž stožárů trakčního vedení výšky do 14 m, typ DS</t>
  </si>
  <si>
    <t>-277118326</t>
  </si>
  <si>
    <t>13</t>
  </si>
  <si>
    <t>7497200260</t>
  </si>
  <si>
    <t xml:space="preserve">Stožár TV  -  typ  ( DS 16 )  od 10m - do 12m</t>
  </si>
  <si>
    <t>1730507382</t>
  </si>
  <si>
    <t>14</t>
  </si>
  <si>
    <t>7497251050.1</t>
  </si>
  <si>
    <t>Montáž stožárů trakčního vedení výšky do do 16 m, typ BP</t>
  </si>
  <si>
    <t>1742905609</t>
  </si>
  <si>
    <t>7497200430</t>
  </si>
  <si>
    <t xml:space="preserve">Stožár TV  -  typ  ( BP 10m )    vč. podlití</t>
  </si>
  <si>
    <t>1924803044</t>
  </si>
  <si>
    <t>16</t>
  </si>
  <si>
    <t>7497200440</t>
  </si>
  <si>
    <t xml:space="preserve">Stožár TV  -  typ  ( BP 11m )    vč. podlití</t>
  </si>
  <si>
    <t>1435030244</t>
  </si>
  <si>
    <t>17</t>
  </si>
  <si>
    <t>7497655010.1.1</t>
  </si>
  <si>
    <t>Tažné hnací vozidlo k pracovním soupravám pro montáž a demontáž</t>
  </si>
  <si>
    <t>-395697521</t>
  </si>
  <si>
    <t>7497C</t>
  </si>
  <si>
    <t>Vodiče TV</t>
  </si>
  <si>
    <t>18</t>
  </si>
  <si>
    <t>7497350020.1</t>
  </si>
  <si>
    <t>Montáž závěsu na konzole bez přídavného lana</t>
  </si>
  <si>
    <t>-1549422170</t>
  </si>
  <si>
    <t>19</t>
  </si>
  <si>
    <t>7497300020</t>
  </si>
  <si>
    <t>Závěs na konzole</t>
  </si>
  <si>
    <t>1126987982</t>
  </si>
  <si>
    <t>20</t>
  </si>
  <si>
    <t>7497350025.1</t>
  </si>
  <si>
    <t>Montáž závěsu na konzole s přídavným lanem</t>
  </si>
  <si>
    <t>-1948502682</t>
  </si>
  <si>
    <t>7497300030</t>
  </si>
  <si>
    <t>Závěs na konzole s přídavným lanem</t>
  </si>
  <si>
    <t>-1167396134</t>
  </si>
  <si>
    <t>22</t>
  </si>
  <si>
    <t>7497300050</t>
  </si>
  <si>
    <t>Příplatek 2x plastový izolátor do ramena TV nebo SIK-u</t>
  </si>
  <si>
    <t>1430826020</t>
  </si>
  <si>
    <t>23</t>
  </si>
  <si>
    <t>7497350200.1</t>
  </si>
  <si>
    <t>Montáž věšáku troleje</t>
  </si>
  <si>
    <t>-2010548041</t>
  </si>
  <si>
    <t>24</t>
  </si>
  <si>
    <t>7497300260.3</t>
  </si>
  <si>
    <t>Věšák troleje</t>
  </si>
  <si>
    <t>1711197278</t>
  </si>
  <si>
    <t>25</t>
  </si>
  <si>
    <t>7497350210.1</t>
  </si>
  <si>
    <t>Montáž proudového propojení</t>
  </si>
  <si>
    <t>352197544</t>
  </si>
  <si>
    <t>26</t>
  </si>
  <si>
    <t>7497300270</t>
  </si>
  <si>
    <t>Proudová propojení</t>
  </si>
  <si>
    <t>332865373</t>
  </si>
  <si>
    <t>27</t>
  </si>
  <si>
    <t>7497350230.1</t>
  </si>
  <si>
    <t>Montáž spojky - svorky dvou lan nebo troleje a lana</t>
  </si>
  <si>
    <t>-1867509368</t>
  </si>
  <si>
    <t>28</t>
  </si>
  <si>
    <t>7497300280</t>
  </si>
  <si>
    <t xml:space="preserve">Spojka  2  lan    nebo    TR + lana</t>
  </si>
  <si>
    <t>2139225901</t>
  </si>
  <si>
    <t>29</t>
  </si>
  <si>
    <t>7497350270.1</t>
  </si>
  <si>
    <t>Montáž pevného bodu kompenzované sestavy</t>
  </si>
  <si>
    <t>251310798</t>
  </si>
  <si>
    <t>30</t>
  </si>
  <si>
    <t>7497300330</t>
  </si>
  <si>
    <t>Pevný bod kompenzované sestavy</t>
  </si>
  <si>
    <t>2110371783</t>
  </si>
  <si>
    <t>31</t>
  </si>
  <si>
    <t>7497350290.1</t>
  </si>
  <si>
    <t>Montáž kotvení pevného bodu na stožár T, P, 2T, DS</t>
  </si>
  <si>
    <t>-467337742</t>
  </si>
  <si>
    <t>32</t>
  </si>
  <si>
    <t>7497300340</t>
  </si>
  <si>
    <t>Materiál sestavení pro kotvení pevného bodu na stož. T, P, 2T, DS</t>
  </si>
  <si>
    <t>1538232055</t>
  </si>
  <si>
    <t>33</t>
  </si>
  <si>
    <t>7497350330.1</t>
  </si>
  <si>
    <t>Montáž lan pevných bodů a odtahů 50 mm2 Bz, Fe</t>
  </si>
  <si>
    <t>-446324325</t>
  </si>
  <si>
    <t>34</t>
  </si>
  <si>
    <t>7497300520</t>
  </si>
  <si>
    <t>lano 50 mm2 Fe (např. lano ochranné, pevných bodů, odtahů)</t>
  </si>
  <si>
    <t>785706173</t>
  </si>
  <si>
    <t>35</t>
  </si>
  <si>
    <t>7497350420.1</t>
  </si>
  <si>
    <t>Vložení izolace v podélných a příčných polích</t>
  </si>
  <si>
    <t>1609275006</t>
  </si>
  <si>
    <t>36</t>
  </si>
  <si>
    <t>7497300510</t>
  </si>
  <si>
    <t>Vložená izolace v podélných a příčných polích</t>
  </si>
  <si>
    <t>-91687955</t>
  </si>
  <si>
    <t>37</t>
  </si>
  <si>
    <t>7497350444.1</t>
  </si>
  <si>
    <t>Montáž pohyblivého kotvení sestavy trakčního vedení troleje a nosného lana na stožár BP 15 kN</t>
  </si>
  <si>
    <t>-1006231082</t>
  </si>
  <si>
    <t>38</t>
  </si>
  <si>
    <t>7497300580</t>
  </si>
  <si>
    <t xml:space="preserve">Pohyb. kotvení sestavy TV, TR+NL na BP  -  15kN</t>
  </si>
  <si>
    <t>1546632810</t>
  </si>
  <si>
    <t>39</t>
  </si>
  <si>
    <t>7497350700.1</t>
  </si>
  <si>
    <t>Tažení nosného lana do 120 mm2 Bz, Cu</t>
  </si>
  <si>
    <t>568873565</t>
  </si>
  <si>
    <t>40</t>
  </si>
  <si>
    <t>7497300540</t>
  </si>
  <si>
    <t>lano 50 mm2 Bz (např. lano nosné, směrové, příčné, pevných bodů, odtahů)</t>
  </si>
  <si>
    <t>639100953</t>
  </si>
  <si>
    <t>41</t>
  </si>
  <si>
    <t>7497300830</t>
  </si>
  <si>
    <t>lano 120 mm2 Cu ( lano - nosné, ZV, NV, OV, napájecích převěsů)</t>
  </si>
  <si>
    <t>314402771</t>
  </si>
  <si>
    <t>42</t>
  </si>
  <si>
    <t>7497350710.1</t>
  </si>
  <si>
    <t>Tažení troleje do 150 mm2 Cu</t>
  </si>
  <si>
    <t>-97602923</t>
  </si>
  <si>
    <t>43</t>
  </si>
  <si>
    <t>7497300880</t>
  </si>
  <si>
    <t xml:space="preserve">Trolejový drát  150 mm2 Cu</t>
  </si>
  <si>
    <t>-727264594</t>
  </si>
  <si>
    <t>44</t>
  </si>
  <si>
    <t>7497350720.1</t>
  </si>
  <si>
    <t>Výšková regulace troleje</t>
  </si>
  <si>
    <t>-1980619836</t>
  </si>
  <si>
    <t>45</t>
  </si>
  <si>
    <t>7497350730.1</t>
  </si>
  <si>
    <t>Montáž definitivní regulace pohyblivého kotvení troleje</t>
  </si>
  <si>
    <t>-543580381</t>
  </si>
  <si>
    <t>46</t>
  </si>
  <si>
    <t>7497350732.1</t>
  </si>
  <si>
    <t>Montáž definitivní regulace pohyblivého kotvení nosného lana</t>
  </si>
  <si>
    <t>-1329614896</t>
  </si>
  <si>
    <t>47</t>
  </si>
  <si>
    <t>7497350750.1</t>
  </si>
  <si>
    <t>Zajištění kotvení nosného lana a troleje všech sestavení</t>
  </si>
  <si>
    <t>1943643373</t>
  </si>
  <si>
    <t>48</t>
  </si>
  <si>
    <t>7497350830.1</t>
  </si>
  <si>
    <t>Připevnění konzoly zesilovacího, napájecího a obcházecího vedení svislý závěs na stožár T, P, BP, DS</t>
  </si>
  <si>
    <t>-1020726779</t>
  </si>
  <si>
    <t>49</t>
  </si>
  <si>
    <t>7497300960</t>
  </si>
  <si>
    <t xml:space="preserve">Konzola  ZV, NV OV pro svislý závěs na T, P, BP, DS</t>
  </si>
  <si>
    <t>1198558988</t>
  </si>
  <si>
    <t>50</t>
  </si>
  <si>
    <t>7497350835.1</t>
  </si>
  <si>
    <t>Připevnění konzoly zesilovacího, napájecího a obcházecího vedení "V" závěs na stožár T, P, BP, DS</t>
  </si>
  <si>
    <t>-1579091497</t>
  </si>
  <si>
    <t>51</t>
  </si>
  <si>
    <t>7497300970</t>
  </si>
  <si>
    <t xml:space="preserve">Konzola  ZV, NV OV pro "V" závěs na T, P, BP, DS</t>
  </si>
  <si>
    <t>1544937966</t>
  </si>
  <si>
    <t>52</t>
  </si>
  <si>
    <t>7497350850.1</t>
  </si>
  <si>
    <t>Montáž závěsu zesilovacího, napájecího a obcházecího vedení (ZV, NV, OV) svislého 1 - 2 lan</t>
  </si>
  <si>
    <t>-391815765</t>
  </si>
  <si>
    <t>53</t>
  </si>
  <si>
    <t>7497300990</t>
  </si>
  <si>
    <t>Svislý závěs 1-2 lan ZV, NV, OV</t>
  </si>
  <si>
    <t>-1843655858</t>
  </si>
  <si>
    <t>54</t>
  </si>
  <si>
    <t>7497350860.1</t>
  </si>
  <si>
    <t>Montáž závěsu zesilovacího, napájecího a obcházecího vedení (ZV, NV, OV) typ "V" 1 - 2 lan</t>
  </si>
  <si>
    <t>-604958085</t>
  </si>
  <si>
    <t>55</t>
  </si>
  <si>
    <t>7497301010</t>
  </si>
  <si>
    <t xml:space="preserve">"V" závěs  1-2 lan ZV, NV, OV</t>
  </si>
  <si>
    <t>1316270336</t>
  </si>
  <si>
    <t>56</t>
  </si>
  <si>
    <t>7497350930.1</t>
  </si>
  <si>
    <t>Připojení zesilovacího, napájecího a obcházecího vedení 1 - 2 lan na trakční vedení</t>
  </si>
  <si>
    <t>-919744915</t>
  </si>
  <si>
    <t>57</t>
  </si>
  <si>
    <t>7497301090</t>
  </si>
  <si>
    <t>Materiál sestavení připojení ZV, NV, OV 1-2 lana na TV</t>
  </si>
  <si>
    <t>-541357553</t>
  </si>
  <si>
    <t>58</t>
  </si>
  <si>
    <t>7497351400.1</t>
  </si>
  <si>
    <t>Upevnění konzol středové, stranové</t>
  </si>
  <si>
    <t>851309950</t>
  </si>
  <si>
    <t>59</t>
  </si>
  <si>
    <t>7497301800</t>
  </si>
  <si>
    <t>Materiál sestavení pro upevnění konzol středové,stranové</t>
  </si>
  <si>
    <t>-1597647843</t>
  </si>
  <si>
    <t>60</t>
  </si>
  <si>
    <t>7497351405.1</t>
  </si>
  <si>
    <t>Upevnění konzol dvou konzol</t>
  </si>
  <si>
    <t>1835973293</t>
  </si>
  <si>
    <t>61</t>
  </si>
  <si>
    <t>7497301810</t>
  </si>
  <si>
    <t>Materiál sestavení pro upevnění 2 konzol</t>
  </si>
  <si>
    <t>1372326501</t>
  </si>
  <si>
    <t>62</t>
  </si>
  <si>
    <t>7497351590.1</t>
  </si>
  <si>
    <t>Montáž ukolejnění s průrazkou T, P, 2T, BP, DS, OK - 1 vodič</t>
  </si>
  <si>
    <t>-1756782818</t>
  </si>
  <si>
    <t>63</t>
  </si>
  <si>
    <t>7497301980</t>
  </si>
  <si>
    <t xml:space="preserve">Ukolejnění s průrazkou T, P, 2T, BP, DS, OK   - 1 vodič</t>
  </si>
  <si>
    <t>1568442129</t>
  </si>
  <si>
    <t>7497351770.1</t>
  </si>
  <si>
    <t>Montáž výstražných tabulek na stožáru T, P, BP, DS</t>
  </si>
  <si>
    <t>-670724398</t>
  </si>
  <si>
    <t>65</t>
  </si>
  <si>
    <t>7497302250</t>
  </si>
  <si>
    <t>Výstražné tabulky na stožáru T, P, BP, DS</t>
  </si>
  <si>
    <t>988007680</t>
  </si>
  <si>
    <t>66</t>
  </si>
  <si>
    <t>7497351780.1</t>
  </si>
  <si>
    <t>Číslování stožárů a pohonů odpojovačů 1 - 3 znaky</t>
  </si>
  <si>
    <t>-1553092647</t>
  </si>
  <si>
    <t>67</t>
  </si>
  <si>
    <t>7497302260</t>
  </si>
  <si>
    <t>Tabulka číslování stožárů a pohonů odpojovačů 1 - 3 znaky</t>
  </si>
  <si>
    <t>-207655225</t>
  </si>
  <si>
    <t>68</t>
  </si>
  <si>
    <t>7497351810.1</t>
  </si>
  <si>
    <t>Úpravy stávajícího trakčního vedení provizorní stavy za 100 m</t>
  </si>
  <si>
    <t>618620086</t>
  </si>
  <si>
    <t>69</t>
  </si>
  <si>
    <t>7497655010.2</t>
  </si>
  <si>
    <t>Tažné hnací vozidlo k pracovním soupravám pro vodiče</t>
  </si>
  <si>
    <t>1961034764</t>
  </si>
  <si>
    <t>7497H</t>
  </si>
  <si>
    <t>Demontáže TV</t>
  </si>
  <si>
    <t>70</t>
  </si>
  <si>
    <t>5915030010</t>
  </si>
  <si>
    <t>Bourání drobných staveb železničního spodku základy TV</t>
  </si>
  <si>
    <t>-252567086</t>
  </si>
  <si>
    <t>71</t>
  </si>
  <si>
    <t>7497271005.1</t>
  </si>
  <si>
    <t>Demontáže zařízení trakčního vedení stožáru D, T, TB</t>
  </si>
  <si>
    <t>-757051368</t>
  </si>
  <si>
    <t>72</t>
  </si>
  <si>
    <t>7497271035.1</t>
  </si>
  <si>
    <t>Demontáže zařízení trakčního vedení stožáru BP, AP</t>
  </si>
  <si>
    <t>-1146572952</t>
  </si>
  <si>
    <t>73</t>
  </si>
  <si>
    <t>7497271045.1</t>
  </si>
  <si>
    <t>Demontáže zařízení trakčního vedení stožáru konzoly TV</t>
  </si>
  <si>
    <t>-232443724</t>
  </si>
  <si>
    <t>74</t>
  </si>
  <si>
    <t>7497271050.1</t>
  </si>
  <si>
    <t>Demontáže zařízení trakčního vedení stožáru konzoly ZV, OV</t>
  </si>
  <si>
    <t>-2141566866</t>
  </si>
  <si>
    <t>75</t>
  </si>
  <si>
    <t>7497371040.1</t>
  </si>
  <si>
    <t>Demontáže zařízení trakčního vedení závěsu věšáku</t>
  </si>
  <si>
    <t>226134142</t>
  </si>
  <si>
    <t>76</t>
  </si>
  <si>
    <t>7497371045.1</t>
  </si>
  <si>
    <t>Demontáže zařízení trakčního vedení závěsu podélné nebo příčné proudové propojky</t>
  </si>
  <si>
    <t>-1412003025</t>
  </si>
  <si>
    <t>77</t>
  </si>
  <si>
    <t>7497371065.1</t>
  </si>
  <si>
    <t>Demontáže zařízení trakčního vedení závěsu vložené izolace</t>
  </si>
  <si>
    <t>1182523677</t>
  </si>
  <si>
    <t>78</t>
  </si>
  <si>
    <t>7497371070.1</t>
  </si>
  <si>
    <t>Demontáže zařízení trakčního vedení závěsu pevného bodu</t>
  </si>
  <si>
    <t>-2068778812</t>
  </si>
  <si>
    <t>79</t>
  </si>
  <si>
    <t>7497371110.1</t>
  </si>
  <si>
    <t>Demontáže zařízení trakčního vedení troleje včetně nástavků stříhání</t>
  </si>
  <si>
    <t>325781088</t>
  </si>
  <si>
    <t>80</t>
  </si>
  <si>
    <t>7497371210.1</t>
  </si>
  <si>
    <t>Demontáže zařízení trakčního vedení nosného lana včetně nástavků stříhání</t>
  </si>
  <si>
    <t>515476230</t>
  </si>
  <si>
    <t>81</t>
  </si>
  <si>
    <t>7497371420.1</t>
  </si>
  <si>
    <t>Demontáže zařízení trakčního vedení lana zesilovacího vedení převěšení ZV,NV, OV</t>
  </si>
  <si>
    <t>-565733386</t>
  </si>
  <si>
    <t>82</t>
  </si>
  <si>
    <t>7497371625.1</t>
  </si>
  <si>
    <t>Demontáže zařízení trakčního vedení svodu ukolejnění konstrukcí a stožárů</t>
  </si>
  <si>
    <t>1721072982</t>
  </si>
  <si>
    <t>83</t>
  </si>
  <si>
    <t>7497655010.3</t>
  </si>
  <si>
    <t>Tažné hnací vozidlo k pracovním soupravám pro demontáž</t>
  </si>
  <si>
    <t>-1983247557</t>
  </si>
  <si>
    <t>7497J</t>
  </si>
  <si>
    <t>Manipulace s odpadem, Poplatky</t>
  </si>
  <si>
    <t>84</t>
  </si>
  <si>
    <t>9902100200</t>
  </si>
  <si>
    <t xml:space="preserve">Doprava dodávek zhotovitele, dodávek objednatele nebo výzisku mechanizací přes 3,5 t sypanin  do 20 km</t>
  </si>
  <si>
    <t>t</t>
  </si>
  <si>
    <t>1873084396</t>
  </si>
  <si>
    <t>85</t>
  </si>
  <si>
    <t>9909000100</t>
  </si>
  <si>
    <t>Poplatek za uložení suti nebo hmot na oficiální skládku</t>
  </si>
  <si>
    <t>1866739993</t>
  </si>
  <si>
    <t>86</t>
  </si>
  <si>
    <t>9909000200</t>
  </si>
  <si>
    <t>Poplatek za uložení nebezpečného odpadu na oficiální skládku</t>
  </si>
  <si>
    <t>632663031</t>
  </si>
  <si>
    <t>Komunikace</t>
  </si>
  <si>
    <t>87</t>
  </si>
  <si>
    <t>5964119000</t>
  </si>
  <si>
    <t>Příkopová tvárnice TZZ 3</t>
  </si>
  <si>
    <t>1512408607</t>
  </si>
  <si>
    <t>88</t>
  </si>
  <si>
    <t>5914015010</t>
  </si>
  <si>
    <t>Čištění odvodňovacích zařízení ručně příkop zpevněný</t>
  </si>
  <si>
    <t>225488256</t>
  </si>
  <si>
    <t>89</t>
  </si>
  <si>
    <t>5914035010</t>
  </si>
  <si>
    <t>Zřízení otevřených odvodňovacích zařízení příkopové tvárnice</t>
  </si>
  <si>
    <t>-669890449</t>
  </si>
  <si>
    <t>90</t>
  </si>
  <si>
    <t>7497154010</t>
  </si>
  <si>
    <t>Čerpání vody z výkopu základu trakčního vedení</t>
  </si>
  <si>
    <t>-202865769</t>
  </si>
  <si>
    <t xml:space="preserve">SO 01  _1/5 - Výměna trakčního vedení - 1. kolej </t>
  </si>
  <si>
    <t>-715582111</t>
  </si>
  <si>
    <t>-1218716559</t>
  </si>
  <si>
    <t>1563012581</t>
  </si>
  <si>
    <t>1388801866</t>
  </si>
  <si>
    <t>-111743854</t>
  </si>
  <si>
    <t>1812235788</t>
  </si>
  <si>
    <t>616393120</t>
  </si>
  <si>
    <t>-2117854387</t>
  </si>
  <si>
    <t>1381604643</t>
  </si>
  <si>
    <t>-278829901</t>
  </si>
  <si>
    <t>-1051961171</t>
  </si>
  <si>
    <t>-962812297</t>
  </si>
  <si>
    <t>7497200250</t>
  </si>
  <si>
    <t xml:space="preserve">Stožár TV  -  typ  ( DS 16 )   do 10m</t>
  </si>
  <si>
    <t>1630437815</t>
  </si>
  <si>
    <t>-179596911</t>
  </si>
  <si>
    <t>1641710929</t>
  </si>
  <si>
    <t>7497200420</t>
  </si>
  <si>
    <t xml:space="preserve">Stožár TV  -  typ  ( BP  9m )    vč. podlití</t>
  </si>
  <si>
    <t>245389640</t>
  </si>
  <si>
    <t>-393653698</t>
  </si>
  <si>
    <t>1834531490</t>
  </si>
  <si>
    <t>-1645122070</t>
  </si>
  <si>
    <t>-999995267</t>
  </si>
  <si>
    <t>-2113861639</t>
  </si>
  <si>
    <t>-1406489990</t>
  </si>
  <si>
    <t>-878413570</t>
  </si>
  <si>
    <t>1629279482</t>
  </si>
  <si>
    <t>-1242923637</t>
  </si>
  <si>
    <t>7497300260.4</t>
  </si>
  <si>
    <t>-757472132</t>
  </si>
  <si>
    <t>-312189377</t>
  </si>
  <si>
    <t>1477948713</t>
  </si>
  <si>
    <t>-1814930088</t>
  </si>
  <si>
    <t>-872541728</t>
  </si>
  <si>
    <t>36263530</t>
  </si>
  <si>
    <t>807540829</t>
  </si>
  <si>
    <t>-456696568</t>
  </si>
  <si>
    <t>1741179119</t>
  </si>
  <si>
    <t>7497350295.1</t>
  </si>
  <si>
    <t>Montáž kotvení pevného bodu na stožár BP - jedna kolej</t>
  </si>
  <si>
    <t>-413801674</t>
  </si>
  <si>
    <t>7497300350</t>
  </si>
  <si>
    <t>Materiál sestavení pro kotvení pevného bodu na stož. BP - jedna kolej</t>
  </si>
  <si>
    <t>1871044414</t>
  </si>
  <si>
    <t>1860293634</t>
  </si>
  <si>
    <t>-1444585902</t>
  </si>
  <si>
    <t>-1157614556</t>
  </si>
  <si>
    <t>2015479292</t>
  </si>
  <si>
    <t>1860380754</t>
  </si>
  <si>
    <t>-63010157</t>
  </si>
  <si>
    <t>7497350640</t>
  </si>
  <si>
    <t>Pevné kotvení sestavy trakčního vedení na stožár BP, T, 2xT, 2T/2TB - do 15 kN</t>
  </si>
  <si>
    <t>-747390495</t>
  </si>
  <si>
    <t>7497300730</t>
  </si>
  <si>
    <t>Pevné kotv. sestavy TV na BP, T, 2xT, 2T/2TB - do 15kN</t>
  </si>
  <si>
    <t>1277137008</t>
  </si>
  <si>
    <t>-799556663</t>
  </si>
  <si>
    <t>-1026341378</t>
  </si>
  <si>
    <t>-2043258658</t>
  </si>
  <si>
    <t>-1875090156</t>
  </si>
  <si>
    <t>-984824489</t>
  </si>
  <si>
    <t>-1548869</t>
  </si>
  <si>
    <t>-1074580440</t>
  </si>
  <si>
    <t>401488271</t>
  </si>
  <si>
    <t>2129274364</t>
  </si>
  <si>
    <t>7497350785</t>
  </si>
  <si>
    <t>Připevnění lišty pro kotvení zesilovací, napájecí a obcházecí vedení (ZV, NV, OV) oboustranné</t>
  </si>
  <si>
    <t>30292772</t>
  </si>
  <si>
    <t>7497300900</t>
  </si>
  <si>
    <t>Připev. oboustranné lišty pro kotvení ZV, NV, OV</t>
  </si>
  <si>
    <t>-475214213</t>
  </si>
  <si>
    <t>7497350800</t>
  </si>
  <si>
    <t>Montáž kotvení lana zesilovacího, napájecího a obcházecího vedení jednoho</t>
  </si>
  <si>
    <t>857839689</t>
  </si>
  <si>
    <t>7497300910</t>
  </si>
  <si>
    <t>Kotvení 1 lana ZV, NV, OV</t>
  </si>
  <si>
    <t>-365004030</t>
  </si>
  <si>
    <t>285962759</t>
  </si>
  <si>
    <t>-262404652</t>
  </si>
  <si>
    <t>-1897424596</t>
  </si>
  <si>
    <t>-1073190655</t>
  </si>
  <si>
    <t>7497350840</t>
  </si>
  <si>
    <t>Připevnění konzoly zesilovacího, napájecího a obcházecího vedení svislý závěs přeponky na stožár BP</t>
  </si>
  <si>
    <t>1640285954</t>
  </si>
  <si>
    <t>7497300980</t>
  </si>
  <si>
    <t>Konzola ZV, NV OV pro svislý závěs přeponky na BP</t>
  </si>
  <si>
    <t>-1463899570</t>
  </si>
  <si>
    <t>1434074933</t>
  </si>
  <si>
    <t>-199979576</t>
  </si>
  <si>
    <t>-1026917073</t>
  </si>
  <si>
    <t>180265814</t>
  </si>
  <si>
    <t>7497350920</t>
  </si>
  <si>
    <t>Montáž lisované spojky zesilovacího, napájecího a obcházecího vedení dvou lan</t>
  </si>
  <si>
    <t>2141684967</t>
  </si>
  <si>
    <t>7497301080</t>
  </si>
  <si>
    <t>Lisovaná spojka dvou lan ZV, NV, OV</t>
  </si>
  <si>
    <t>1740933746</t>
  </si>
  <si>
    <t>1988062573</t>
  </si>
  <si>
    <t>-383161315</t>
  </si>
  <si>
    <t>-149761120</t>
  </si>
  <si>
    <t>216289145</t>
  </si>
  <si>
    <t>1481717679</t>
  </si>
  <si>
    <t>203210957</t>
  </si>
  <si>
    <t>-287481416</t>
  </si>
  <si>
    <t>2093235347</t>
  </si>
  <si>
    <t>-461084963</t>
  </si>
  <si>
    <t>-318554689</t>
  </si>
  <si>
    <t>88042993</t>
  </si>
  <si>
    <t>960088798</t>
  </si>
  <si>
    <t>1114755506</t>
  </si>
  <si>
    <t>1643982549</t>
  </si>
  <si>
    <t>-100448</t>
  </si>
  <si>
    <t>892953863</t>
  </si>
  <si>
    <t>-480333769</t>
  </si>
  <si>
    <t>2120185173</t>
  </si>
  <si>
    <t>416799310</t>
  </si>
  <si>
    <t>1249043483</t>
  </si>
  <si>
    <t>1510226071</t>
  </si>
  <si>
    <t>91</t>
  </si>
  <si>
    <t>7497371050.1</t>
  </si>
  <si>
    <t>Demontáže zařízení trakčního vedení závěsu spojky</t>
  </si>
  <si>
    <t>11477358</t>
  </si>
  <si>
    <t>92</t>
  </si>
  <si>
    <t>849951289</t>
  </si>
  <si>
    <t>93</t>
  </si>
  <si>
    <t>505622615</t>
  </si>
  <si>
    <t>94</t>
  </si>
  <si>
    <t>288417627</t>
  </si>
  <si>
    <t>95</t>
  </si>
  <si>
    <t>2051645188</t>
  </si>
  <si>
    <t>96</t>
  </si>
  <si>
    <t>7497371315.1</t>
  </si>
  <si>
    <t>Demontáže zařízení trakčního vedení kotvení troleje, nosného lana pohyblivě</t>
  </si>
  <si>
    <t>-1219450843</t>
  </si>
  <si>
    <t>97</t>
  </si>
  <si>
    <t>7497371350</t>
  </si>
  <si>
    <t>Demontáže zařízení trakčního vedení kotvení zesilovacího, napájecího, obcházecího vedení včetně připevnění lišt</t>
  </si>
  <si>
    <t>264533526</t>
  </si>
  <si>
    <t>98</t>
  </si>
  <si>
    <t>109669149</t>
  </si>
  <si>
    <t>99</t>
  </si>
  <si>
    <t>988216547</t>
  </si>
  <si>
    <t>1771408253</t>
  </si>
  <si>
    <t>101</t>
  </si>
  <si>
    <t>1953998590</t>
  </si>
  <si>
    <t>102</t>
  </si>
  <si>
    <t>2130831084</t>
  </si>
  <si>
    <t>103</t>
  </si>
  <si>
    <t>56710085</t>
  </si>
  <si>
    <t>104</t>
  </si>
  <si>
    <t>-950085891</t>
  </si>
  <si>
    <t>105</t>
  </si>
  <si>
    <t>-1219670669</t>
  </si>
  <si>
    <t>106</t>
  </si>
  <si>
    <t>1980127690</t>
  </si>
  <si>
    <t>107</t>
  </si>
  <si>
    <t>-1675510787</t>
  </si>
  <si>
    <t xml:space="preserve">SO 01  _1/6 - Výměna trakčního vedení - 1. kolej </t>
  </si>
  <si>
    <t>VRN - Vedlejší rozpočtové náklady</t>
  </si>
  <si>
    <t>-1722649882</t>
  </si>
  <si>
    <t>-743696129</t>
  </si>
  <si>
    <t>1486649120</t>
  </si>
  <si>
    <t>2021893643</t>
  </si>
  <si>
    <t>-1149313561</t>
  </si>
  <si>
    <t>525870502</t>
  </si>
  <si>
    <t>-259617997</t>
  </si>
  <si>
    <t>-1547060615</t>
  </si>
  <si>
    <t>-695706478</t>
  </si>
  <si>
    <t>788011810</t>
  </si>
  <si>
    <t>1679772278</t>
  </si>
  <si>
    <t>2010434017</t>
  </si>
  <si>
    <t>1497592411</t>
  </si>
  <si>
    <t>7497300260.5</t>
  </si>
  <si>
    <t>-2131278050</t>
  </si>
  <si>
    <t>-1126953369</t>
  </si>
  <si>
    <t>-1877654889</t>
  </si>
  <si>
    <t>-543831478</t>
  </si>
  <si>
    <t>267652443</t>
  </si>
  <si>
    <t>-1554517763</t>
  </si>
  <si>
    <t>887728015</t>
  </si>
  <si>
    <t>-530799678</t>
  </si>
  <si>
    <t>258587117</t>
  </si>
  <si>
    <t>-832224574</t>
  </si>
  <si>
    <t>1906348953</t>
  </si>
  <si>
    <t>1073108919</t>
  </si>
  <si>
    <t>-1400022167</t>
  </si>
  <si>
    <t>-626705133</t>
  </si>
  <si>
    <t>1342174943</t>
  </si>
  <si>
    <t>-1676482888</t>
  </si>
  <si>
    <t>188996297</t>
  </si>
  <si>
    <t>363685005</t>
  </si>
  <si>
    <t>168262965</t>
  </si>
  <si>
    <t>-756731722</t>
  </si>
  <si>
    <t>-987081596</t>
  </si>
  <si>
    <t>-121970965</t>
  </si>
  <si>
    <t>158571116</t>
  </si>
  <si>
    <t>1706283439</t>
  </si>
  <si>
    <t>-834173605</t>
  </si>
  <si>
    <t>1561369694</t>
  </si>
  <si>
    <t>-1301624404</t>
  </si>
  <si>
    <t>887438626</t>
  </si>
  <si>
    <t>432142079</t>
  </si>
  <si>
    <t>-1503671340</t>
  </si>
  <si>
    <t>-13843976</t>
  </si>
  <si>
    <t>-1167054883</t>
  </si>
  <si>
    <t>-1840763710</t>
  </si>
  <si>
    <t>-983589168</t>
  </si>
  <si>
    <t>-1035132026</t>
  </si>
  <si>
    <t>-2106134933</t>
  </si>
  <si>
    <t>1570820886</t>
  </si>
  <si>
    <t>-604508489</t>
  </si>
  <si>
    <t>-513493850</t>
  </si>
  <si>
    <t>686663919</t>
  </si>
  <si>
    <t>-1170974329</t>
  </si>
  <si>
    <t>1892900150</t>
  </si>
  <si>
    <t>-1357530278</t>
  </si>
  <si>
    <t>595018337</t>
  </si>
  <si>
    <t>-971396493</t>
  </si>
  <si>
    <t>-707514148</t>
  </si>
  <si>
    <t>-1132562265</t>
  </si>
  <si>
    <t>2038733903</t>
  </si>
  <si>
    <t>1556709804</t>
  </si>
  <si>
    <t>777777072</t>
  </si>
  <si>
    <t>-354889922</t>
  </si>
  <si>
    <t>850033859</t>
  </si>
  <si>
    <t>-1343784955</t>
  </si>
  <si>
    <t>872612820</t>
  </si>
  <si>
    <t>-773247513</t>
  </si>
  <si>
    <t>-1872475277</t>
  </si>
  <si>
    <t>938307074</t>
  </si>
  <si>
    <t>437552789</t>
  </si>
  <si>
    <t>69492277</t>
  </si>
  <si>
    <t>-34643000</t>
  </si>
  <si>
    <t>1270874887</t>
  </si>
  <si>
    <t>-1672507094</t>
  </si>
  <si>
    <t>-911235824</t>
  </si>
  <si>
    <t>865222199</t>
  </si>
  <si>
    <t>-886877717</t>
  </si>
  <si>
    <t>-1975821546</t>
  </si>
  <si>
    <t>-1767776249</t>
  </si>
  <si>
    <t>VRN</t>
  </si>
  <si>
    <t>Vedlejší rozpočtové náklady</t>
  </si>
  <si>
    <t>022101021.1</t>
  </si>
  <si>
    <t>Geodetické práce Geodetické práce po ukončení opravy</t>
  </si>
  <si>
    <t>%</t>
  </si>
  <si>
    <t>1024</t>
  </si>
  <si>
    <t>-1970678818</t>
  </si>
  <si>
    <t>023131011</t>
  </si>
  <si>
    <t>Projektové práce Dokumentace skutečného provedení zabezpečovacích, sdělovacích, elektrických zařízení</t>
  </si>
  <si>
    <t>2133585933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</si>
</sst>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18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21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22</v>
      </c>
    </row>
    <row r="8" s="1" customFormat="1" ht="12" customHeight="1">
      <c r="B8" s="17"/>
      <c r="C8" s="18"/>
      <c r="D8" s="28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25</v>
      </c>
      <c r="AL8" s="18"/>
      <c r="AM8" s="18"/>
      <c r="AN8" s="29" t="s">
        <v>26</v>
      </c>
      <c r="AO8" s="18"/>
      <c r="AP8" s="18"/>
      <c r="AQ8" s="18"/>
      <c r="AR8" s="16"/>
      <c r="BE8" s="27"/>
      <c r="BS8" s="13" t="s">
        <v>27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28</v>
      </c>
    </row>
    <row r="10" s="1" customFormat="1" ht="12" customHeight="1">
      <c r="B10" s="17"/>
      <c r="C10" s="18"/>
      <c r="D10" s="28" t="s">
        <v>29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30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18</v>
      </c>
    </row>
    <row r="11" s="1" customFormat="1" ht="18.48" customHeight="1">
      <c r="B11" s="17"/>
      <c r="C11" s="18"/>
      <c r="D11" s="18"/>
      <c r="E11" s="23" t="s">
        <v>31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32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18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18</v>
      </c>
    </row>
    <row r="13" s="1" customFormat="1" ht="12" customHeight="1">
      <c r="B13" s="17"/>
      <c r="C13" s="18"/>
      <c r="D13" s="28" t="s">
        <v>33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30</v>
      </c>
      <c r="AL13" s="18"/>
      <c r="AM13" s="18"/>
      <c r="AN13" s="30" t="s">
        <v>34</v>
      </c>
      <c r="AO13" s="18"/>
      <c r="AP13" s="18"/>
      <c r="AQ13" s="18"/>
      <c r="AR13" s="16"/>
      <c r="BE13" s="27"/>
      <c r="BS13" s="13" t="s">
        <v>18</v>
      </c>
    </row>
    <row r="14">
      <c r="B14" s="17"/>
      <c r="C14" s="18"/>
      <c r="D14" s="18"/>
      <c r="E14" s="30" t="s">
        <v>34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32</v>
      </c>
      <c r="AL14" s="18"/>
      <c r="AM14" s="18"/>
      <c r="AN14" s="30" t="s">
        <v>34</v>
      </c>
      <c r="AO14" s="18"/>
      <c r="AP14" s="18"/>
      <c r="AQ14" s="18"/>
      <c r="AR14" s="16"/>
      <c r="BE14" s="27"/>
      <c r="BS14" s="13" t="s">
        <v>18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35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30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32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37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30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32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37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42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43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44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45</v>
      </c>
      <c r="E29" s="43"/>
      <c r="F29" s="28" t="s">
        <v>46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47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48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49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50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51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52</v>
      </c>
      <c r="U35" s="50"/>
      <c r="V35" s="50"/>
      <c r="W35" s="50"/>
      <c r="X35" s="52" t="s">
        <v>53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55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56</v>
      </c>
      <c r="AI60" s="38"/>
      <c r="AJ60" s="38"/>
      <c r="AK60" s="38"/>
      <c r="AL60" s="38"/>
      <c r="AM60" s="60" t="s">
        <v>57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58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59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56</v>
      </c>
      <c r="AI75" s="38"/>
      <c r="AJ75" s="38"/>
      <c r="AK75" s="38"/>
      <c r="AL75" s="38"/>
      <c r="AM75" s="60" t="s">
        <v>57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2019-071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TV v úseku Albrechtice u Českého Těšína - Havířov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23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Albrechtice u ČT - Havířov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25</v>
      </c>
      <c r="AJ87" s="36"/>
      <c r="AK87" s="36"/>
      <c r="AL87" s="36"/>
      <c r="AM87" s="75" t="str">
        <f>IF(AN8= "","",AN8)</f>
        <v>28. 6. 2019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SŽDC, s.o. - OŘ Ostrava SEE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35</v>
      </c>
      <c r="AJ89" s="36"/>
      <c r="AK89" s="36"/>
      <c r="AL89" s="36"/>
      <c r="AM89" s="76" t="str">
        <f>IF(E17="","",E17)</f>
        <v>EXprojekt</v>
      </c>
      <c r="AN89" s="67"/>
      <c r="AO89" s="67"/>
      <c r="AP89" s="67"/>
      <c r="AQ89" s="36"/>
      <c r="AR89" s="40"/>
      <c r="AS89" s="77" t="s">
        <v>61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33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38</v>
      </c>
      <c r="AJ90" s="36"/>
      <c r="AK90" s="36"/>
      <c r="AL90" s="36"/>
      <c r="AM90" s="76" t="str">
        <f>IF(E20="","",E20)</f>
        <v>Ing. Pavel Odehnal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62</v>
      </c>
      <c r="D92" s="90"/>
      <c r="E92" s="90"/>
      <c r="F92" s="90"/>
      <c r="G92" s="90"/>
      <c r="H92" s="91"/>
      <c r="I92" s="92" t="s">
        <v>63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64</v>
      </c>
      <c r="AH92" s="90"/>
      <c r="AI92" s="90"/>
      <c r="AJ92" s="90"/>
      <c r="AK92" s="90"/>
      <c r="AL92" s="90"/>
      <c r="AM92" s="90"/>
      <c r="AN92" s="92" t="s">
        <v>65</v>
      </c>
      <c r="AO92" s="90"/>
      <c r="AP92" s="94"/>
      <c r="AQ92" s="95" t="s">
        <v>66</v>
      </c>
      <c r="AR92" s="40"/>
      <c r="AS92" s="96" t="s">
        <v>67</v>
      </c>
      <c r="AT92" s="97" t="s">
        <v>68</v>
      </c>
      <c r="AU92" s="97" t="s">
        <v>69</v>
      </c>
      <c r="AV92" s="97" t="s">
        <v>70</v>
      </c>
      <c r="AW92" s="97" t="s">
        <v>71</v>
      </c>
      <c r="AX92" s="97" t="s">
        <v>72</v>
      </c>
      <c r="AY92" s="97" t="s">
        <v>73</v>
      </c>
      <c r="AZ92" s="97" t="s">
        <v>74</v>
      </c>
      <c r="BA92" s="97" t="s">
        <v>75</v>
      </c>
      <c r="BB92" s="97" t="s">
        <v>76</v>
      </c>
      <c r="BC92" s="97" t="s">
        <v>77</v>
      </c>
      <c r="BD92" s="98" t="s">
        <v>78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79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80</v>
      </c>
      <c r="BT94" s="113" t="s">
        <v>81</v>
      </c>
      <c r="BU94" s="114" t="s">
        <v>82</v>
      </c>
      <c r="BV94" s="113" t="s">
        <v>83</v>
      </c>
      <c r="BW94" s="113" t="s">
        <v>5</v>
      </c>
      <c r="BX94" s="113" t="s">
        <v>84</v>
      </c>
      <c r="CL94" s="113" t="s">
        <v>20</v>
      </c>
    </row>
    <row r="95" s="7" customFormat="1" ht="27" customHeight="1">
      <c r="A95" s="115" t="s">
        <v>85</v>
      </c>
      <c r="B95" s="116"/>
      <c r="C95" s="117"/>
      <c r="D95" s="118" t="s">
        <v>86</v>
      </c>
      <c r="E95" s="118"/>
      <c r="F95" s="118"/>
      <c r="G95" s="118"/>
      <c r="H95" s="118"/>
      <c r="I95" s="119"/>
      <c r="J95" s="118" t="s">
        <v>87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01  _1-4 - Výměna trak...'!J30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88</v>
      </c>
      <c r="AR95" s="122"/>
      <c r="AS95" s="123">
        <v>0</v>
      </c>
      <c r="AT95" s="124">
        <f>ROUND(SUM(AV95:AW95),2)</f>
        <v>0</v>
      </c>
      <c r="AU95" s="125">
        <f>'SO 01  _1-4 - Výměna trak...'!P122</f>
        <v>0</v>
      </c>
      <c r="AV95" s="124">
        <f>'SO 01  _1-4 - Výměna trak...'!J33</f>
        <v>0</v>
      </c>
      <c r="AW95" s="124">
        <f>'SO 01  _1-4 - Výměna trak...'!J34</f>
        <v>0</v>
      </c>
      <c r="AX95" s="124">
        <f>'SO 01  _1-4 - Výměna trak...'!J35</f>
        <v>0</v>
      </c>
      <c r="AY95" s="124">
        <f>'SO 01  _1-4 - Výměna trak...'!J36</f>
        <v>0</v>
      </c>
      <c r="AZ95" s="124">
        <f>'SO 01  _1-4 - Výměna trak...'!F33</f>
        <v>0</v>
      </c>
      <c r="BA95" s="124">
        <f>'SO 01  _1-4 - Výměna trak...'!F34</f>
        <v>0</v>
      </c>
      <c r="BB95" s="124">
        <f>'SO 01  _1-4 - Výměna trak...'!F35</f>
        <v>0</v>
      </c>
      <c r="BC95" s="124">
        <f>'SO 01  _1-4 - Výměna trak...'!F36</f>
        <v>0</v>
      </c>
      <c r="BD95" s="126">
        <f>'SO 01  _1-4 - Výměna trak...'!F37</f>
        <v>0</v>
      </c>
      <c r="BE95" s="7"/>
      <c r="BT95" s="127" t="s">
        <v>22</v>
      </c>
      <c r="BV95" s="127" t="s">
        <v>83</v>
      </c>
      <c r="BW95" s="127" t="s">
        <v>89</v>
      </c>
      <c r="BX95" s="127" t="s">
        <v>5</v>
      </c>
      <c r="CL95" s="127" t="s">
        <v>1</v>
      </c>
      <c r="CM95" s="127" t="s">
        <v>90</v>
      </c>
    </row>
    <row r="96" s="7" customFormat="1" ht="27" customHeight="1">
      <c r="A96" s="115" t="s">
        <v>85</v>
      </c>
      <c r="B96" s="116"/>
      <c r="C96" s="117"/>
      <c r="D96" s="118" t="s">
        <v>91</v>
      </c>
      <c r="E96" s="118"/>
      <c r="F96" s="118"/>
      <c r="G96" s="118"/>
      <c r="H96" s="118"/>
      <c r="I96" s="119"/>
      <c r="J96" s="118" t="s">
        <v>87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01  _1-5 - Výměna trak...'!J30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88</v>
      </c>
      <c r="AR96" s="122"/>
      <c r="AS96" s="123">
        <v>0</v>
      </c>
      <c r="AT96" s="124">
        <f>ROUND(SUM(AV96:AW96),2)</f>
        <v>0</v>
      </c>
      <c r="AU96" s="125">
        <f>'SO 01  _1-5 - Výměna trak...'!P122</f>
        <v>0</v>
      </c>
      <c r="AV96" s="124">
        <f>'SO 01  _1-5 - Výměna trak...'!J33</f>
        <v>0</v>
      </c>
      <c r="AW96" s="124">
        <f>'SO 01  _1-5 - Výměna trak...'!J34</f>
        <v>0</v>
      </c>
      <c r="AX96" s="124">
        <f>'SO 01  _1-5 - Výměna trak...'!J35</f>
        <v>0</v>
      </c>
      <c r="AY96" s="124">
        <f>'SO 01  _1-5 - Výměna trak...'!J36</f>
        <v>0</v>
      </c>
      <c r="AZ96" s="124">
        <f>'SO 01  _1-5 - Výměna trak...'!F33</f>
        <v>0</v>
      </c>
      <c r="BA96" s="124">
        <f>'SO 01  _1-5 - Výměna trak...'!F34</f>
        <v>0</v>
      </c>
      <c r="BB96" s="124">
        <f>'SO 01  _1-5 - Výměna trak...'!F35</f>
        <v>0</v>
      </c>
      <c r="BC96" s="124">
        <f>'SO 01  _1-5 - Výměna trak...'!F36</f>
        <v>0</v>
      </c>
      <c r="BD96" s="126">
        <f>'SO 01  _1-5 - Výměna trak...'!F37</f>
        <v>0</v>
      </c>
      <c r="BE96" s="7"/>
      <c r="BT96" s="127" t="s">
        <v>22</v>
      </c>
      <c r="BV96" s="127" t="s">
        <v>83</v>
      </c>
      <c r="BW96" s="127" t="s">
        <v>92</v>
      </c>
      <c r="BX96" s="127" t="s">
        <v>5</v>
      </c>
      <c r="CL96" s="127" t="s">
        <v>1</v>
      </c>
      <c r="CM96" s="127" t="s">
        <v>90</v>
      </c>
    </row>
    <row r="97" s="7" customFormat="1" ht="27" customHeight="1">
      <c r="A97" s="115" t="s">
        <v>85</v>
      </c>
      <c r="B97" s="116"/>
      <c r="C97" s="117"/>
      <c r="D97" s="118" t="s">
        <v>93</v>
      </c>
      <c r="E97" s="118"/>
      <c r="F97" s="118"/>
      <c r="G97" s="118"/>
      <c r="H97" s="118"/>
      <c r="I97" s="119"/>
      <c r="J97" s="118" t="s">
        <v>87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01  _1-6 - Výměna trak...'!J30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88</v>
      </c>
      <c r="AR97" s="122"/>
      <c r="AS97" s="128">
        <v>0</v>
      </c>
      <c r="AT97" s="129">
        <f>ROUND(SUM(AV97:AW97),2)</f>
        <v>0</v>
      </c>
      <c r="AU97" s="130">
        <f>'SO 01  _1-6 - Výměna trak...'!P121</f>
        <v>0</v>
      </c>
      <c r="AV97" s="129">
        <f>'SO 01  _1-6 - Výměna trak...'!J33</f>
        <v>0</v>
      </c>
      <c r="AW97" s="129">
        <f>'SO 01  _1-6 - Výměna trak...'!J34</f>
        <v>0</v>
      </c>
      <c r="AX97" s="129">
        <f>'SO 01  _1-6 - Výměna trak...'!J35</f>
        <v>0</v>
      </c>
      <c r="AY97" s="129">
        <f>'SO 01  _1-6 - Výměna trak...'!J36</f>
        <v>0</v>
      </c>
      <c r="AZ97" s="129">
        <f>'SO 01  _1-6 - Výměna trak...'!F33</f>
        <v>0</v>
      </c>
      <c r="BA97" s="129">
        <f>'SO 01  _1-6 - Výměna trak...'!F34</f>
        <v>0</v>
      </c>
      <c r="BB97" s="129">
        <f>'SO 01  _1-6 - Výměna trak...'!F35</f>
        <v>0</v>
      </c>
      <c r="BC97" s="129">
        <f>'SO 01  _1-6 - Výměna trak...'!F36</f>
        <v>0</v>
      </c>
      <c r="BD97" s="131">
        <f>'SO 01  _1-6 - Výměna trak...'!F37</f>
        <v>0</v>
      </c>
      <c r="BE97" s="7"/>
      <c r="BT97" s="127" t="s">
        <v>22</v>
      </c>
      <c r="BV97" s="127" t="s">
        <v>83</v>
      </c>
      <c r="BW97" s="127" t="s">
        <v>94</v>
      </c>
      <c r="BX97" s="127" t="s">
        <v>5</v>
      </c>
      <c r="CL97" s="127" t="s">
        <v>1</v>
      </c>
      <c r="CM97" s="127" t="s">
        <v>90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jJWCxle0G/k/BlxxG6SIhSZDERrVig7SSRpGKwVYuV9IoVa60/CUU3iPhhmhN0k/1+k4Y9jWLDUa3184Q7XeGw==" hashValue="5Sr2mTRsyQRzOeBtIYnmkXwAXG00j+9tGV2mEc/3CU0PhFL7fKkenPTzWCWCMmgz4Y0KNXBQGqWmPaapGhTVd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 01  _1-4 - Výměna trak...'!C2" display="/"/>
    <hyperlink ref="A96" location="'SO 01  _1-5 - Výměna trak...'!C2" display="/"/>
    <hyperlink ref="A97" location="'SO 01  _1-6 - Výměna tra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90</v>
      </c>
    </row>
    <row r="4" s="1" customFormat="1" ht="24.96" customHeight="1">
      <c r="B4" s="16"/>
      <c r="D4" s="136" t="s">
        <v>95</v>
      </c>
      <c r="I4" s="132"/>
      <c r="L4" s="16"/>
      <c r="M4" s="137" t="s">
        <v>10</v>
      </c>
      <c r="AT4" s="13" t="s">
        <v>4</v>
      </c>
    </row>
    <row r="5" s="1" customFormat="1" ht="6.96" customHeight="1">
      <c r="B5" s="16"/>
      <c r="I5" s="132"/>
      <c r="L5" s="16"/>
    </row>
    <row r="6" s="1" customFormat="1" ht="12" customHeight="1">
      <c r="B6" s="16"/>
      <c r="D6" s="138" t="s">
        <v>16</v>
      </c>
      <c r="I6" s="132"/>
      <c r="L6" s="16"/>
    </row>
    <row r="7" s="1" customFormat="1" ht="16.5" customHeight="1">
      <c r="B7" s="16"/>
      <c r="E7" s="139" t="str">
        <f>'Rekapitulace stavby'!K6</f>
        <v>Oprava TV v úseku Albrechtice u Českého Těšína - Havířov</v>
      </c>
      <c r="F7" s="138"/>
      <c r="G7" s="138"/>
      <c r="H7" s="138"/>
      <c r="I7" s="132"/>
      <c r="L7" s="16"/>
    </row>
    <row r="8" s="2" customFormat="1" ht="12" customHeight="1">
      <c r="A8" s="34"/>
      <c r="B8" s="40"/>
      <c r="C8" s="34"/>
      <c r="D8" s="138" t="s">
        <v>96</v>
      </c>
      <c r="E8" s="34"/>
      <c r="F8" s="34"/>
      <c r="G8" s="34"/>
      <c r="H8" s="34"/>
      <c r="I8" s="140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1" t="s">
        <v>97</v>
      </c>
      <c r="F9" s="34"/>
      <c r="G9" s="34"/>
      <c r="H9" s="34"/>
      <c r="I9" s="14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4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8" t="s">
        <v>19</v>
      </c>
      <c r="E11" s="34"/>
      <c r="F11" s="142" t="s">
        <v>1</v>
      </c>
      <c r="G11" s="34"/>
      <c r="H11" s="34"/>
      <c r="I11" s="143" t="s">
        <v>21</v>
      </c>
      <c r="J11" s="142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8" t="s">
        <v>23</v>
      </c>
      <c r="E12" s="34"/>
      <c r="F12" s="142" t="s">
        <v>24</v>
      </c>
      <c r="G12" s="34"/>
      <c r="H12" s="34"/>
      <c r="I12" s="143" t="s">
        <v>25</v>
      </c>
      <c r="J12" s="144" t="str">
        <f>'Rekapitulace stavby'!AN8</f>
        <v>28. 6. 2019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40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29</v>
      </c>
      <c r="E14" s="34"/>
      <c r="F14" s="34"/>
      <c r="G14" s="34"/>
      <c r="H14" s="34"/>
      <c r="I14" s="143" t="s">
        <v>30</v>
      </c>
      <c r="J14" s="142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2" t="s">
        <v>31</v>
      </c>
      <c r="F15" s="34"/>
      <c r="G15" s="34"/>
      <c r="H15" s="34"/>
      <c r="I15" s="143" t="s">
        <v>32</v>
      </c>
      <c r="J15" s="142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40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8" t="s">
        <v>33</v>
      </c>
      <c r="E17" s="34"/>
      <c r="F17" s="34"/>
      <c r="G17" s="34"/>
      <c r="H17" s="34"/>
      <c r="I17" s="143" t="s">
        <v>30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2"/>
      <c r="G18" s="142"/>
      <c r="H18" s="142"/>
      <c r="I18" s="143" t="s">
        <v>32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40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8" t="s">
        <v>35</v>
      </c>
      <c r="E20" s="34"/>
      <c r="F20" s="34"/>
      <c r="G20" s="34"/>
      <c r="H20" s="34"/>
      <c r="I20" s="143" t="s">
        <v>30</v>
      </c>
      <c r="J20" s="142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2" t="s">
        <v>36</v>
      </c>
      <c r="F21" s="34"/>
      <c r="G21" s="34"/>
      <c r="H21" s="34"/>
      <c r="I21" s="143" t="s">
        <v>32</v>
      </c>
      <c r="J21" s="142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40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8" t="s">
        <v>38</v>
      </c>
      <c r="E23" s="34"/>
      <c r="F23" s="34"/>
      <c r="G23" s="34"/>
      <c r="H23" s="34"/>
      <c r="I23" s="143" t="s">
        <v>30</v>
      </c>
      <c r="J23" s="142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2" t="s">
        <v>39</v>
      </c>
      <c r="F24" s="34"/>
      <c r="G24" s="34"/>
      <c r="H24" s="34"/>
      <c r="I24" s="143" t="s">
        <v>32</v>
      </c>
      <c r="J24" s="142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40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8" t="s">
        <v>40</v>
      </c>
      <c r="E26" s="34"/>
      <c r="F26" s="34"/>
      <c r="G26" s="34"/>
      <c r="H26" s="34"/>
      <c r="I26" s="140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4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50"/>
      <c r="E29" s="150"/>
      <c r="F29" s="150"/>
      <c r="G29" s="150"/>
      <c r="H29" s="150"/>
      <c r="I29" s="151"/>
      <c r="J29" s="150"/>
      <c r="K29" s="150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52" t="s">
        <v>41</v>
      </c>
      <c r="E30" s="34"/>
      <c r="F30" s="34"/>
      <c r="G30" s="34"/>
      <c r="H30" s="34"/>
      <c r="I30" s="140"/>
      <c r="J30" s="153">
        <f>ROUND(J122,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1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4" t="s">
        <v>43</v>
      </c>
      <c r="G32" s="34"/>
      <c r="H32" s="34"/>
      <c r="I32" s="155" t="s">
        <v>42</v>
      </c>
      <c r="J32" s="154" t="s">
        <v>44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6" t="s">
        <v>45</v>
      </c>
      <c r="E33" s="138" t="s">
        <v>46</v>
      </c>
      <c r="F33" s="157">
        <f>ROUND((SUM(BE122:BE308)),  2)</f>
        <v>0</v>
      </c>
      <c r="G33" s="34"/>
      <c r="H33" s="34"/>
      <c r="I33" s="158">
        <v>0.20999999999999999</v>
      </c>
      <c r="J33" s="157">
        <f>ROUND(((SUM(BE122:BE308))*I33),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8" t="s">
        <v>47</v>
      </c>
      <c r="F34" s="157">
        <f>ROUND((SUM(BF122:BF308)),  2)</f>
        <v>0</v>
      </c>
      <c r="G34" s="34"/>
      <c r="H34" s="34"/>
      <c r="I34" s="158">
        <v>0.14999999999999999</v>
      </c>
      <c r="J34" s="157">
        <f>ROUND(((SUM(BF122:BF308))*I34),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8" t="s">
        <v>48</v>
      </c>
      <c r="F35" s="157">
        <f>ROUND((SUM(BG122:BG308)),  2)</f>
        <v>0</v>
      </c>
      <c r="G35" s="34"/>
      <c r="H35" s="34"/>
      <c r="I35" s="158">
        <v>0.20999999999999999</v>
      </c>
      <c r="J35" s="157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8" t="s">
        <v>49</v>
      </c>
      <c r="F36" s="157">
        <f>ROUND((SUM(BH122:BH308)),  2)</f>
        <v>0</v>
      </c>
      <c r="G36" s="34"/>
      <c r="H36" s="34"/>
      <c r="I36" s="158">
        <v>0.14999999999999999</v>
      </c>
      <c r="J36" s="157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50</v>
      </c>
      <c r="F37" s="157">
        <f>ROUND((SUM(BI122:BI308)),  2)</f>
        <v>0</v>
      </c>
      <c r="G37" s="34"/>
      <c r="H37" s="34"/>
      <c r="I37" s="158">
        <v>0</v>
      </c>
      <c r="J37" s="157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40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4"/>
      <c r="J39" s="165">
        <f>SUM(J30:J37)</f>
        <v>0</v>
      </c>
      <c r="K39" s="16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4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32"/>
      <c r="L41" s="16"/>
    </row>
    <row r="42" s="1" customFormat="1" ht="14.4" customHeight="1">
      <c r="B42" s="16"/>
      <c r="I42" s="132"/>
      <c r="L42" s="16"/>
    </row>
    <row r="43" s="1" customFormat="1" ht="14.4" customHeight="1">
      <c r="B43" s="16"/>
      <c r="I43" s="132"/>
      <c r="L43" s="16"/>
    </row>
    <row r="44" s="1" customFormat="1" ht="14.4" customHeight="1">
      <c r="B44" s="16"/>
      <c r="I44" s="132"/>
      <c r="L44" s="16"/>
    </row>
    <row r="45" s="1" customFormat="1" ht="14.4" customHeight="1">
      <c r="B45" s="16"/>
      <c r="I45" s="132"/>
      <c r="L45" s="16"/>
    </row>
    <row r="46" s="1" customFormat="1" ht="14.4" customHeight="1">
      <c r="B46" s="16"/>
      <c r="I46" s="132"/>
      <c r="L46" s="16"/>
    </row>
    <row r="47" s="1" customFormat="1" ht="14.4" customHeight="1">
      <c r="B47" s="16"/>
      <c r="I47" s="132"/>
      <c r="L47" s="16"/>
    </row>
    <row r="48" s="1" customFormat="1" ht="14.4" customHeight="1">
      <c r="B48" s="16"/>
      <c r="I48" s="132"/>
      <c r="L48" s="16"/>
    </row>
    <row r="49" s="1" customFormat="1" ht="14.4" customHeight="1">
      <c r="B49" s="16"/>
      <c r="I49" s="132"/>
      <c r="L49" s="16"/>
    </row>
    <row r="50" s="2" customFormat="1" ht="14.4" customHeight="1">
      <c r="B50" s="59"/>
      <c r="D50" s="167" t="s">
        <v>54</v>
      </c>
      <c r="E50" s="168"/>
      <c r="F50" s="168"/>
      <c r="G50" s="167" t="s">
        <v>55</v>
      </c>
      <c r="H50" s="168"/>
      <c r="I50" s="169"/>
      <c r="J50" s="168"/>
      <c r="K50" s="168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56</v>
      </c>
      <c r="E61" s="171"/>
      <c r="F61" s="172" t="s">
        <v>57</v>
      </c>
      <c r="G61" s="170" t="s">
        <v>56</v>
      </c>
      <c r="H61" s="171"/>
      <c r="I61" s="173"/>
      <c r="J61" s="174" t="s">
        <v>57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7" t="s">
        <v>58</v>
      </c>
      <c r="E65" s="175"/>
      <c r="F65" s="175"/>
      <c r="G65" s="167" t="s">
        <v>59</v>
      </c>
      <c r="H65" s="175"/>
      <c r="I65" s="176"/>
      <c r="J65" s="175"/>
      <c r="K65" s="17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56</v>
      </c>
      <c r="E76" s="171"/>
      <c r="F76" s="172" t="s">
        <v>57</v>
      </c>
      <c r="G76" s="170" t="s">
        <v>56</v>
      </c>
      <c r="H76" s="171"/>
      <c r="I76" s="173"/>
      <c r="J76" s="174" t="s">
        <v>57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14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4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83" t="str">
        <f>E7</f>
        <v>Oprava TV v úseku Albrechtice u Českého Těšína - Havířov</v>
      </c>
      <c r="F85" s="28"/>
      <c r="G85" s="28"/>
      <c r="H85" s="28"/>
      <c r="I85" s="14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140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SO 01  _1/4 - Výměna trakčního vedení - 1. kolej </v>
      </c>
      <c r="F87" s="36"/>
      <c r="G87" s="36"/>
      <c r="H87" s="36"/>
      <c r="I87" s="14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4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23</v>
      </c>
      <c r="D89" s="36"/>
      <c r="E89" s="36"/>
      <c r="F89" s="23" t="str">
        <f>F12</f>
        <v>Albrechtice u ČT - Havířov</v>
      </c>
      <c r="G89" s="36"/>
      <c r="H89" s="36"/>
      <c r="I89" s="143" t="s">
        <v>25</v>
      </c>
      <c r="J89" s="75" t="str">
        <f>IF(J12="","",J12)</f>
        <v>28. 6. 2019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4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29</v>
      </c>
      <c r="D91" s="36"/>
      <c r="E91" s="36"/>
      <c r="F91" s="23" t="str">
        <f>E15</f>
        <v>SŽDC, s.o. - OŘ Ostrava SEE</v>
      </c>
      <c r="G91" s="36"/>
      <c r="H91" s="36"/>
      <c r="I91" s="143" t="s">
        <v>35</v>
      </c>
      <c r="J91" s="32" t="str">
        <f>E21</f>
        <v>EXprojekt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33</v>
      </c>
      <c r="D92" s="36"/>
      <c r="E92" s="36"/>
      <c r="F92" s="23" t="str">
        <f>IF(E18="","",E18)</f>
        <v>Vyplň údaj</v>
      </c>
      <c r="G92" s="36"/>
      <c r="H92" s="36"/>
      <c r="I92" s="143" t="s">
        <v>38</v>
      </c>
      <c r="J92" s="32" t="str">
        <f>E24</f>
        <v>Ing. Pavel Odehnal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40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4" t="s">
        <v>99</v>
      </c>
      <c r="D94" s="185"/>
      <c r="E94" s="185"/>
      <c r="F94" s="185"/>
      <c r="G94" s="185"/>
      <c r="H94" s="185"/>
      <c r="I94" s="186"/>
      <c r="J94" s="187" t="s">
        <v>100</v>
      </c>
      <c r="K94" s="185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4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8" t="s">
        <v>101</v>
      </c>
      <c r="D96" s="36"/>
      <c r="E96" s="36"/>
      <c r="F96" s="36"/>
      <c r="G96" s="36"/>
      <c r="H96" s="36"/>
      <c r="I96" s="140"/>
      <c r="J96" s="106">
        <f>J122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89"/>
      <c r="C97" s="190"/>
      <c r="D97" s="191" t="s">
        <v>103</v>
      </c>
      <c r="E97" s="192"/>
      <c r="F97" s="192"/>
      <c r="G97" s="192"/>
      <c r="H97" s="192"/>
      <c r="I97" s="193"/>
      <c r="J97" s="194">
        <f>J123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J146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105</v>
      </c>
      <c r="E99" s="192"/>
      <c r="F99" s="192"/>
      <c r="G99" s="192"/>
      <c r="H99" s="192"/>
      <c r="I99" s="193"/>
      <c r="J99" s="194">
        <f>J159</f>
        <v>0</v>
      </c>
      <c r="K99" s="190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106</v>
      </c>
      <c r="E100" s="192"/>
      <c r="F100" s="192"/>
      <c r="G100" s="192"/>
      <c r="H100" s="192"/>
      <c r="I100" s="193"/>
      <c r="J100" s="194">
        <f>J264</f>
        <v>0</v>
      </c>
      <c r="K100" s="190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J293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108</v>
      </c>
      <c r="E102" s="192"/>
      <c r="F102" s="192"/>
      <c r="G102" s="192"/>
      <c r="H102" s="192"/>
      <c r="I102" s="193"/>
      <c r="J102" s="194">
        <f>J300</f>
        <v>0</v>
      </c>
      <c r="K102" s="190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6"/>
      <c r="D103" s="36"/>
      <c r="E103" s="36"/>
      <c r="F103" s="36"/>
      <c r="G103" s="36"/>
      <c r="H103" s="36"/>
      <c r="I103" s="140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2"/>
      <c r="C104" s="63"/>
      <c r="D104" s="63"/>
      <c r="E104" s="63"/>
      <c r="F104" s="63"/>
      <c r="G104" s="63"/>
      <c r="H104" s="63"/>
      <c r="I104" s="179"/>
      <c r="J104" s="63"/>
      <c r="K104" s="63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4"/>
      <c r="C108" s="65"/>
      <c r="D108" s="65"/>
      <c r="E108" s="65"/>
      <c r="F108" s="65"/>
      <c r="G108" s="65"/>
      <c r="H108" s="65"/>
      <c r="I108" s="182"/>
      <c r="J108" s="65"/>
      <c r="K108" s="65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109</v>
      </c>
      <c r="D109" s="36"/>
      <c r="E109" s="36"/>
      <c r="F109" s="36"/>
      <c r="G109" s="36"/>
      <c r="H109" s="36"/>
      <c r="I109" s="14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4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4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183" t="str">
        <f>E7</f>
        <v>Oprava TV v úseku Albrechtice u Českého Těšína - Havířov</v>
      </c>
      <c r="F112" s="28"/>
      <c r="G112" s="28"/>
      <c r="H112" s="28"/>
      <c r="I112" s="14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96</v>
      </c>
      <c r="D113" s="36"/>
      <c r="E113" s="36"/>
      <c r="F113" s="36"/>
      <c r="G113" s="36"/>
      <c r="H113" s="36"/>
      <c r="I113" s="14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E9</f>
        <v xml:space="preserve">SO 01  _1/4 - Výměna trakčního vedení - 1. kolej </v>
      </c>
      <c r="F114" s="36"/>
      <c r="G114" s="36"/>
      <c r="H114" s="36"/>
      <c r="I114" s="14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4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23</v>
      </c>
      <c r="D116" s="36"/>
      <c r="E116" s="36"/>
      <c r="F116" s="23" t="str">
        <f>F12</f>
        <v>Albrechtice u ČT - Havířov</v>
      </c>
      <c r="G116" s="36"/>
      <c r="H116" s="36"/>
      <c r="I116" s="143" t="s">
        <v>25</v>
      </c>
      <c r="J116" s="75" t="str">
        <f>IF(J12="","",J12)</f>
        <v>28. 6. 2019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4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E15</f>
        <v>SŽDC, s.o. - OŘ Ostrava SEE</v>
      </c>
      <c r="G118" s="36"/>
      <c r="H118" s="36"/>
      <c r="I118" s="143" t="s">
        <v>35</v>
      </c>
      <c r="J118" s="32" t="str">
        <f>E21</f>
        <v>EXprojekt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33</v>
      </c>
      <c r="D119" s="36"/>
      <c r="E119" s="36"/>
      <c r="F119" s="23" t="str">
        <f>IF(E18="","",E18)</f>
        <v>Vyplň údaj</v>
      </c>
      <c r="G119" s="36"/>
      <c r="H119" s="36"/>
      <c r="I119" s="143" t="s">
        <v>38</v>
      </c>
      <c r="J119" s="32" t="str">
        <f>E24</f>
        <v>Ing. Pavel Odehnal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4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96"/>
      <c r="B121" s="197"/>
      <c r="C121" s="198" t="s">
        <v>110</v>
      </c>
      <c r="D121" s="199" t="s">
        <v>66</v>
      </c>
      <c r="E121" s="199" t="s">
        <v>62</v>
      </c>
      <c r="F121" s="199" t="s">
        <v>63</v>
      </c>
      <c r="G121" s="199" t="s">
        <v>111</v>
      </c>
      <c r="H121" s="199" t="s">
        <v>112</v>
      </c>
      <c r="I121" s="200" t="s">
        <v>113</v>
      </c>
      <c r="J121" s="199" t="s">
        <v>100</v>
      </c>
      <c r="K121" s="201" t="s">
        <v>114</v>
      </c>
      <c r="L121" s="202"/>
      <c r="M121" s="96" t="s">
        <v>1</v>
      </c>
      <c r="N121" s="97" t="s">
        <v>45</v>
      </c>
      <c r="O121" s="97" t="s">
        <v>115</v>
      </c>
      <c r="P121" s="97" t="s">
        <v>116</v>
      </c>
      <c r="Q121" s="97" t="s">
        <v>117</v>
      </c>
      <c r="R121" s="97" t="s">
        <v>118</v>
      </c>
      <c r="S121" s="97" t="s">
        <v>119</v>
      </c>
      <c r="T121" s="98" t="s">
        <v>120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4"/>
      <c r="B122" s="35"/>
      <c r="C122" s="103" t="s">
        <v>121</v>
      </c>
      <c r="D122" s="36"/>
      <c r="E122" s="36"/>
      <c r="F122" s="36"/>
      <c r="G122" s="36"/>
      <c r="H122" s="36"/>
      <c r="I122" s="140"/>
      <c r="J122" s="203">
        <f>BK122</f>
        <v>0</v>
      </c>
      <c r="K122" s="36"/>
      <c r="L122" s="40"/>
      <c r="M122" s="99"/>
      <c r="N122" s="204"/>
      <c r="O122" s="100"/>
      <c r="P122" s="205">
        <f>P123+P146+P159+P264+P293+P300</f>
        <v>0</v>
      </c>
      <c r="Q122" s="100"/>
      <c r="R122" s="205">
        <f>R123+R146+R159+R264+R293+R300</f>
        <v>0</v>
      </c>
      <c r="S122" s="100"/>
      <c r="T122" s="206">
        <f>T123+T146+T159+T264+T293+T300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80</v>
      </c>
      <c r="AU122" s="13" t="s">
        <v>102</v>
      </c>
      <c r="BK122" s="207">
        <f>BK123+BK146+BK159+BK264+BK293+BK300</f>
        <v>0</v>
      </c>
    </row>
    <row r="123" s="11" customFormat="1" ht="25.92" customHeight="1">
      <c r="A123" s="11"/>
      <c r="B123" s="208"/>
      <c r="C123" s="209"/>
      <c r="D123" s="210" t="s">
        <v>80</v>
      </c>
      <c r="E123" s="211" t="s">
        <v>122</v>
      </c>
      <c r="F123" s="211" t="s">
        <v>123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SUM(P124:P145)</f>
        <v>0</v>
      </c>
      <c r="Q123" s="216"/>
      <c r="R123" s="217">
        <f>SUM(R124:R145)</f>
        <v>0</v>
      </c>
      <c r="S123" s="216"/>
      <c r="T123" s="218">
        <f>SUM(T124:T145)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9" t="s">
        <v>124</v>
      </c>
      <c r="AT123" s="220" t="s">
        <v>80</v>
      </c>
      <c r="AU123" s="220" t="s">
        <v>81</v>
      </c>
      <c r="AY123" s="219" t="s">
        <v>125</v>
      </c>
      <c r="BK123" s="221">
        <f>SUM(BK124:BK145)</f>
        <v>0</v>
      </c>
    </row>
    <row r="124" s="2" customFormat="1" ht="24" customHeight="1">
      <c r="A124" s="34"/>
      <c r="B124" s="35"/>
      <c r="C124" s="222" t="s">
        <v>22</v>
      </c>
      <c r="D124" s="222" t="s">
        <v>126</v>
      </c>
      <c r="E124" s="223" t="s">
        <v>127</v>
      </c>
      <c r="F124" s="224" t="s">
        <v>128</v>
      </c>
      <c r="G124" s="225" t="s">
        <v>129</v>
      </c>
      <c r="H124" s="226">
        <v>9</v>
      </c>
      <c r="I124" s="227"/>
      <c r="J124" s="228">
        <f>ROUND(I124*H124,2)</f>
        <v>0</v>
      </c>
      <c r="K124" s="224" t="s">
        <v>130</v>
      </c>
      <c r="L124" s="40"/>
      <c r="M124" s="229" t="s">
        <v>1</v>
      </c>
      <c r="N124" s="230" t="s">
        <v>46</v>
      </c>
      <c r="O124" s="8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33" t="s">
        <v>131</v>
      </c>
      <c r="AT124" s="233" t="s">
        <v>126</v>
      </c>
      <c r="AU124" s="233" t="s">
        <v>22</v>
      </c>
      <c r="AY124" s="13" t="s">
        <v>125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3" t="s">
        <v>22</v>
      </c>
      <c r="BK124" s="234">
        <f>ROUND(I124*H124,2)</f>
        <v>0</v>
      </c>
      <c r="BL124" s="13" t="s">
        <v>131</v>
      </c>
      <c r="BM124" s="233" t="s">
        <v>132</v>
      </c>
    </row>
    <row r="125" s="2" customFormat="1">
      <c r="A125" s="34"/>
      <c r="B125" s="35"/>
      <c r="C125" s="36"/>
      <c r="D125" s="235" t="s">
        <v>133</v>
      </c>
      <c r="E125" s="36"/>
      <c r="F125" s="236" t="s">
        <v>128</v>
      </c>
      <c r="G125" s="36"/>
      <c r="H125" s="36"/>
      <c r="I125" s="140"/>
      <c r="J125" s="36"/>
      <c r="K125" s="36"/>
      <c r="L125" s="40"/>
      <c r="M125" s="237"/>
      <c r="N125" s="23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133</v>
      </c>
      <c r="AU125" s="13" t="s">
        <v>22</v>
      </c>
    </row>
    <row r="126" s="2" customFormat="1" ht="24" customHeight="1">
      <c r="A126" s="34"/>
      <c r="B126" s="35"/>
      <c r="C126" s="239" t="s">
        <v>90</v>
      </c>
      <c r="D126" s="239" t="s">
        <v>134</v>
      </c>
      <c r="E126" s="240" t="s">
        <v>135</v>
      </c>
      <c r="F126" s="241" t="s">
        <v>136</v>
      </c>
      <c r="G126" s="242" t="s">
        <v>129</v>
      </c>
      <c r="H126" s="243">
        <v>9</v>
      </c>
      <c r="I126" s="244"/>
      <c r="J126" s="245">
        <f>ROUND(I126*H126,2)</f>
        <v>0</v>
      </c>
      <c r="K126" s="241" t="s">
        <v>130</v>
      </c>
      <c r="L126" s="246"/>
      <c r="M126" s="247" t="s">
        <v>1</v>
      </c>
      <c r="N126" s="248" t="s">
        <v>46</v>
      </c>
      <c r="O126" s="8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33" t="s">
        <v>137</v>
      </c>
      <c r="AT126" s="233" t="s">
        <v>134</v>
      </c>
      <c r="AU126" s="233" t="s">
        <v>22</v>
      </c>
      <c r="AY126" s="13" t="s">
        <v>125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3" t="s">
        <v>22</v>
      </c>
      <c r="BK126" s="234">
        <f>ROUND(I126*H126,2)</f>
        <v>0</v>
      </c>
      <c r="BL126" s="13" t="s">
        <v>131</v>
      </c>
      <c r="BM126" s="233" t="s">
        <v>138</v>
      </c>
    </row>
    <row r="127" s="2" customFormat="1">
      <c r="A127" s="34"/>
      <c r="B127" s="35"/>
      <c r="C127" s="36"/>
      <c r="D127" s="235" t="s">
        <v>133</v>
      </c>
      <c r="E127" s="36"/>
      <c r="F127" s="236" t="s">
        <v>136</v>
      </c>
      <c r="G127" s="36"/>
      <c r="H127" s="36"/>
      <c r="I127" s="140"/>
      <c r="J127" s="36"/>
      <c r="K127" s="36"/>
      <c r="L127" s="40"/>
      <c r="M127" s="237"/>
      <c r="N127" s="23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133</v>
      </c>
      <c r="AU127" s="13" t="s">
        <v>22</v>
      </c>
    </row>
    <row r="128" s="2" customFormat="1" ht="36" customHeight="1">
      <c r="A128" s="34"/>
      <c r="B128" s="35"/>
      <c r="C128" s="222" t="s">
        <v>124</v>
      </c>
      <c r="D128" s="222" t="s">
        <v>126</v>
      </c>
      <c r="E128" s="223" t="s">
        <v>139</v>
      </c>
      <c r="F128" s="224" t="s">
        <v>140</v>
      </c>
      <c r="G128" s="225" t="s">
        <v>141</v>
      </c>
      <c r="H128" s="226">
        <v>95</v>
      </c>
      <c r="I128" s="227"/>
      <c r="J128" s="228">
        <f>ROUND(I128*H128,2)</f>
        <v>0</v>
      </c>
      <c r="K128" s="224" t="s">
        <v>130</v>
      </c>
      <c r="L128" s="40"/>
      <c r="M128" s="229" t="s">
        <v>1</v>
      </c>
      <c r="N128" s="230" t="s">
        <v>46</v>
      </c>
      <c r="O128" s="8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33" t="s">
        <v>131</v>
      </c>
      <c r="AT128" s="233" t="s">
        <v>126</v>
      </c>
      <c r="AU128" s="233" t="s">
        <v>22</v>
      </c>
      <c r="AY128" s="13" t="s">
        <v>125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3" t="s">
        <v>22</v>
      </c>
      <c r="BK128" s="234">
        <f>ROUND(I128*H128,2)</f>
        <v>0</v>
      </c>
      <c r="BL128" s="13" t="s">
        <v>131</v>
      </c>
      <c r="BM128" s="233" t="s">
        <v>142</v>
      </c>
    </row>
    <row r="129" s="2" customFormat="1">
      <c r="A129" s="34"/>
      <c r="B129" s="35"/>
      <c r="C129" s="36"/>
      <c r="D129" s="235" t="s">
        <v>133</v>
      </c>
      <c r="E129" s="36"/>
      <c r="F129" s="236" t="s">
        <v>140</v>
      </c>
      <c r="G129" s="36"/>
      <c r="H129" s="36"/>
      <c r="I129" s="140"/>
      <c r="J129" s="36"/>
      <c r="K129" s="36"/>
      <c r="L129" s="40"/>
      <c r="M129" s="237"/>
      <c r="N129" s="23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133</v>
      </c>
      <c r="AU129" s="13" t="s">
        <v>22</v>
      </c>
    </row>
    <row r="130" s="2" customFormat="1" ht="24" customHeight="1">
      <c r="A130" s="34"/>
      <c r="B130" s="35"/>
      <c r="C130" s="239" t="s">
        <v>143</v>
      </c>
      <c r="D130" s="239" t="s">
        <v>134</v>
      </c>
      <c r="E130" s="240" t="s">
        <v>144</v>
      </c>
      <c r="F130" s="241" t="s">
        <v>145</v>
      </c>
      <c r="G130" s="242" t="s">
        <v>141</v>
      </c>
      <c r="H130" s="243">
        <v>95</v>
      </c>
      <c r="I130" s="244"/>
      <c r="J130" s="245">
        <f>ROUND(I130*H130,2)</f>
        <v>0</v>
      </c>
      <c r="K130" s="241" t="s">
        <v>130</v>
      </c>
      <c r="L130" s="246"/>
      <c r="M130" s="247" t="s">
        <v>1</v>
      </c>
      <c r="N130" s="248" t="s">
        <v>46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33" t="s">
        <v>137</v>
      </c>
      <c r="AT130" s="233" t="s">
        <v>134</v>
      </c>
      <c r="AU130" s="233" t="s">
        <v>22</v>
      </c>
      <c r="AY130" s="13" t="s">
        <v>125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3" t="s">
        <v>22</v>
      </c>
      <c r="BK130" s="234">
        <f>ROUND(I130*H130,2)</f>
        <v>0</v>
      </c>
      <c r="BL130" s="13" t="s">
        <v>131</v>
      </c>
      <c r="BM130" s="233" t="s">
        <v>146</v>
      </c>
    </row>
    <row r="131" s="2" customFormat="1">
      <c r="A131" s="34"/>
      <c r="B131" s="35"/>
      <c r="C131" s="36"/>
      <c r="D131" s="235" t="s">
        <v>133</v>
      </c>
      <c r="E131" s="36"/>
      <c r="F131" s="236" t="s">
        <v>145</v>
      </c>
      <c r="G131" s="36"/>
      <c r="H131" s="36"/>
      <c r="I131" s="140"/>
      <c r="J131" s="36"/>
      <c r="K131" s="36"/>
      <c r="L131" s="40"/>
      <c r="M131" s="237"/>
      <c r="N131" s="23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133</v>
      </c>
      <c r="AU131" s="13" t="s">
        <v>22</v>
      </c>
    </row>
    <row r="132" s="2" customFormat="1" ht="24" customHeight="1">
      <c r="A132" s="34"/>
      <c r="B132" s="35"/>
      <c r="C132" s="239" t="s">
        <v>147</v>
      </c>
      <c r="D132" s="239" t="s">
        <v>134</v>
      </c>
      <c r="E132" s="240" t="s">
        <v>148</v>
      </c>
      <c r="F132" s="241" t="s">
        <v>149</v>
      </c>
      <c r="G132" s="242" t="s">
        <v>129</v>
      </c>
      <c r="H132" s="243">
        <v>30</v>
      </c>
      <c r="I132" s="244"/>
      <c r="J132" s="245">
        <f>ROUND(I132*H132,2)</f>
        <v>0</v>
      </c>
      <c r="K132" s="241" t="s">
        <v>130</v>
      </c>
      <c r="L132" s="246"/>
      <c r="M132" s="247" t="s">
        <v>1</v>
      </c>
      <c r="N132" s="248" t="s">
        <v>46</v>
      </c>
      <c r="O132" s="87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33" t="s">
        <v>137</v>
      </c>
      <c r="AT132" s="233" t="s">
        <v>134</v>
      </c>
      <c r="AU132" s="233" t="s">
        <v>22</v>
      </c>
      <c r="AY132" s="13" t="s">
        <v>125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3" t="s">
        <v>22</v>
      </c>
      <c r="BK132" s="234">
        <f>ROUND(I132*H132,2)</f>
        <v>0</v>
      </c>
      <c r="BL132" s="13" t="s">
        <v>131</v>
      </c>
      <c r="BM132" s="233" t="s">
        <v>150</v>
      </c>
    </row>
    <row r="133" s="2" customFormat="1">
      <c r="A133" s="34"/>
      <c r="B133" s="35"/>
      <c r="C133" s="36"/>
      <c r="D133" s="235" t="s">
        <v>133</v>
      </c>
      <c r="E133" s="36"/>
      <c r="F133" s="236" t="s">
        <v>149</v>
      </c>
      <c r="G133" s="36"/>
      <c r="H133" s="36"/>
      <c r="I133" s="140"/>
      <c r="J133" s="36"/>
      <c r="K133" s="36"/>
      <c r="L133" s="40"/>
      <c r="M133" s="237"/>
      <c r="N133" s="23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133</v>
      </c>
      <c r="AU133" s="13" t="s">
        <v>22</v>
      </c>
    </row>
    <row r="134" s="2" customFormat="1" ht="24" customHeight="1">
      <c r="A134" s="34"/>
      <c r="B134" s="35"/>
      <c r="C134" s="239" t="s">
        <v>151</v>
      </c>
      <c r="D134" s="239" t="s">
        <v>134</v>
      </c>
      <c r="E134" s="240" t="s">
        <v>152</v>
      </c>
      <c r="F134" s="241" t="s">
        <v>153</v>
      </c>
      <c r="G134" s="242" t="s">
        <v>129</v>
      </c>
      <c r="H134" s="243">
        <v>48</v>
      </c>
      <c r="I134" s="244"/>
      <c r="J134" s="245">
        <f>ROUND(I134*H134,2)</f>
        <v>0</v>
      </c>
      <c r="K134" s="241" t="s">
        <v>130</v>
      </c>
      <c r="L134" s="246"/>
      <c r="M134" s="247" t="s">
        <v>1</v>
      </c>
      <c r="N134" s="248" t="s">
        <v>46</v>
      </c>
      <c r="O134" s="8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33" t="s">
        <v>137</v>
      </c>
      <c r="AT134" s="233" t="s">
        <v>134</v>
      </c>
      <c r="AU134" s="233" t="s">
        <v>22</v>
      </c>
      <c r="AY134" s="13" t="s">
        <v>125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3" t="s">
        <v>22</v>
      </c>
      <c r="BK134" s="234">
        <f>ROUND(I134*H134,2)</f>
        <v>0</v>
      </c>
      <c r="BL134" s="13" t="s">
        <v>131</v>
      </c>
      <c r="BM134" s="233" t="s">
        <v>154</v>
      </c>
    </row>
    <row r="135" s="2" customFormat="1">
      <c r="A135" s="34"/>
      <c r="B135" s="35"/>
      <c r="C135" s="36"/>
      <c r="D135" s="235" t="s">
        <v>133</v>
      </c>
      <c r="E135" s="36"/>
      <c r="F135" s="236" t="s">
        <v>153</v>
      </c>
      <c r="G135" s="36"/>
      <c r="H135" s="36"/>
      <c r="I135" s="140"/>
      <c r="J135" s="36"/>
      <c r="K135" s="36"/>
      <c r="L135" s="40"/>
      <c r="M135" s="237"/>
      <c r="N135" s="23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133</v>
      </c>
      <c r="AU135" s="13" t="s">
        <v>22</v>
      </c>
    </row>
    <row r="136" s="2" customFormat="1" ht="24" customHeight="1">
      <c r="A136" s="34"/>
      <c r="B136" s="35"/>
      <c r="C136" s="239" t="s">
        <v>155</v>
      </c>
      <c r="D136" s="239" t="s">
        <v>134</v>
      </c>
      <c r="E136" s="240" t="s">
        <v>156</v>
      </c>
      <c r="F136" s="241" t="s">
        <v>157</v>
      </c>
      <c r="G136" s="242" t="s">
        <v>129</v>
      </c>
      <c r="H136" s="243">
        <v>7</v>
      </c>
      <c r="I136" s="244"/>
      <c r="J136" s="245">
        <f>ROUND(I136*H136,2)</f>
        <v>0</v>
      </c>
      <c r="K136" s="241" t="s">
        <v>130</v>
      </c>
      <c r="L136" s="246"/>
      <c r="M136" s="247" t="s">
        <v>1</v>
      </c>
      <c r="N136" s="248" t="s">
        <v>46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33" t="s">
        <v>137</v>
      </c>
      <c r="AT136" s="233" t="s">
        <v>134</v>
      </c>
      <c r="AU136" s="233" t="s">
        <v>22</v>
      </c>
      <c r="AY136" s="13" t="s">
        <v>125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3" t="s">
        <v>22</v>
      </c>
      <c r="BK136" s="234">
        <f>ROUND(I136*H136,2)</f>
        <v>0</v>
      </c>
      <c r="BL136" s="13" t="s">
        <v>131</v>
      </c>
      <c r="BM136" s="233" t="s">
        <v>158</v>
      </c>
    </row>
    <row r="137" s="2" customFormat="1">
      <c r="A137" s="34"/>
      <c r="B137" s="35"/>
      <c r="C137" s="36"/>
      <c r="D137" s="235" t="s">
        <v>133</v>
      </c>
      <c r="E137" s="36"/>
      <c r="F137" s="236" t="s">
        <v>157</v>
      </c>
      <c r="G137" s="36"/>
      <c r="H137" s="36"/>
      <c r="I137" s="140"/>
      <c r="J137" s="36"/>
      <c r="K137" s="36"/>
      <c r="L137" s="40"/>
      <c r="M137" s="237"/>
      <c r="N137" s="23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133</v>
      </c>
      <c r="AU137" s="13" t="s">
        <v>22</v>
      </c>
    </row>
    <row r="138" s="2" customFormat="1" ht="24" customHeight="1">
      <c r="A138" s="34"/>
      <c r="B138" s="35"/>
      <c r="C138" s="239" t="s">
        <v>159</v>
      </c>
      <c r="D138" s="239" t="s">
        <v>134</v>
      </c>
      <c r="E138" s="240" t="s">
        <v>160</v>
      </c>
      <c r="F138" s="241" t="s">
        <v>161</v>
      </c>
      <c r="G138" s="242" t="s">
        <v>162</v>
      </c>
      <c r="H138" s="243">
        <v>2</v>
      </c>
      <c r="I138" s="244"/>
      <c r="J138" s="245">
        <f>ROUND(I138*H138,2)</f>
        <v>0</v>
      </c>
      <c r="K138" s="241" t="s">
        <v>130</v>
      </c>
      <c r="L138" s="246"/>
      <c r="M138" s="247" t="s">
        <v>1</v>
      </c>
      <c r="N138" s="248" t="s">
        <v>46</v>
      </c>
      <c r="O138" s="8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33" t="s">
        <v>137</v>
      </c>
      <c r="AT138" s="233" t="s">
        <v>134</v>
      </c>
      <c r="AU138" s="233" t="s">
        <v>22</v>
      </c>
      <c r="AY138" s="13" t="s">
        <v>125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3" t="s">
        <v>22</v>
      </c>
      <c r="BK138" s="234">
        <f>ROUND(I138*H138,2)</f>
        <v>0</v>
      </c>
      <c r="BL138" s="13" t="s">
        <v>131</v>
      </c>
      <c r="BM138" s="233" t="s">
        <v>163</v>
      </c>
    </row>
    <row r="139" s="2" customFormat="1">
      <c r="A139" s="34"/>
      <c r="B139" s="35"/>
      <c r="C139" s="36"/>
      <c r="D139" s="235" t="s">
        <v>133</v>
      </c>
      <c r="E139" s="36"/>
      <c r="F139" s="236" t="s">
        <v>161</v>
      </c>
      <c r="G139" s="36"/>
      <c r="H139" s="36"/>
      <c r="I139" s="140"/>
      <c r="J139" s="36"/>
      <c r="K139" s="36"/>
      <c r="L139" s="40"/>
      <c r="M139" s="237"/>
      <c r="N139" s="23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133</v>
      </c>
      <c r="AU139" s="13" t="s">
        <v>22</v>
      </c>
    </row>
    <row r="140" s="2" customFormat="1" ht="24" customHeight="1">
      <c r="A140" s="34"/>
      <c r="B140" s="35"/>
      <c r="C140" s="222" t="s">
        <v>164</v>
      </c>
      <c r="D140" s="222" t="s">
        <v>126</v>
      </c>
      <c r="E140" s="223" t="s">
        <v>165</v>
      </c>
      <c r="F140" s="224" t="s">
        <v>166</v>
      </c>
      <c r="G140" s="225" t="s">
        <v>129</v>
      </c>
      <c r="H140" s="226">
        <v>2</v>
      </c>
      <c r="I140" s="227"/>
      <c r="J140" s="228">
        <f>ROUND(I140*H140,2)</f>
        <v>0</v>
      </c>
      <c r="K140" s="224" t="s">
        <v>130</v>
      </c>
      <c r="L140" s="40"/>
      <c r="M140" s="229" t="s">
        <v>1</v>
      </c>
      <c r="N140" s="230" t="s">
        <v>46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33" t="s">
        <v>131</v>
      </c>
      <c r="AT140" s="233" t="s">
        <v>126</v>
      </c>
      <c r="AU140" s="233" t="s">
        <v>22</v>
      </c>
      <c r="AY140" s="13" t="s">
        <v>125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3" t="s">
        <v>22</v>
      </c>
      <c r="BK140" s="234">
        <f>ROUND(I140*H140,2)</f>
        <v>0</v>
      </c>
      <c r="BL140" s="13" t="s">
        <v>131</v>
      </c>
      <c r="BM140" s="233" t="s">
        <v>167</v>
      </c>
    </row>
    <row r="141" s="2" customFormat="1">
      <c r="A141" s="34"/>
      <c r="B141" s="35"/>
      <c r="C141" s="36"/>
      <c r="D141" s="235" t="s">
        <v>133</v>
      </c>
      <c r="E141" s="36"/>
      <c r="F141" s="236" t="s">
        <v>166</v>
      </c>
      <c r="G141" s="36"/>
      <c r="H141" s="36"/>
      <c r="I141" s="140"/>
      <c r="J141" s="36"/>
      <c r="K141" s="36"/>
      <c r="L141" s="40"/>
      <c r="M141" s="237"/>
      <c r="N141" s="23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133</v>
      </c>
      <c r="AU141" s="13" t="s">
        <v>22</v>
      </c>
    </row>
    <row r="142" s="2" customFormat="1" ht="24" customHeight="1">
      <c r="A142" s="34"/>
      <c r="B142" s="35"/>
      <c r="C142" s="239" t="s">
        <v>27</v>
      </c>
      <c r="D142" s="239" t="s">
        <v>134</v>
      </c>
      <c r="E142" s="240" t="s">
        <v>168</v>
      </c>
      <c r="F142" s="241" t="s">
        <v>169</v>
      </c>
      <c r="G142" s="242" t="s">
        <v>129</v>
      </c>
      <c r="H142" s="243">
        <v>2</v>
      </c>
      <c r="I142" s="244"/>
      <c r="J142" s="245">
        <f>ROUND(I142*H142,2)</f>
        <v>0</v>
      </c>
      <c r="K142" s="241" t="s">
        <v>130</v>
      </c>
      <c r="L142" s="246"/>
      <c r="M142" s="247" t="s">
        <v>1</v>
      </c>
      <c r="N142" s="248" t="s">
        <v>46</v>
      </c>
      <c r="O142" s="8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33" t="s">
        <v>137</v>
      </c>
      <c r="AT142" s="233" t="s">
        <v>134</v>
      </c>
      <c r="AU142" s="233" t="s">
        <v>22</v>
      </c>
      <c r="AY142" s="13" t="s">
        <v>125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3" t="s">
        <v>22</v>
      </c>
      <c r="BK142" s="234">
        <f>ROUND(I142*H142,2)</f>
        <v>0</v>
      </c>
      <c r="BL142" s="13" t="s">
        <v>131</v>
      </c>
      <c r="BM142" s="233" t="s">
        <v>170</v>
      </c>
    </row>
    <row r="143" s="2" customFormat="1">
      <c r="A143" s="34"/>
      <c r="B143" s="35"/>
      <c r="C143" s="36"/>
      <c r="D143" s="235" t="s">
        <v>133</v>
      </c>
      <c r="E143" s="36"/>
      <c r="F143" s="236" t="s">
        <v>169</v>
      </c>
      <c r="G143" s="36"/>
      <c r="H143" s="36"/>
      <c r="I143" s="140"/>
      <c r="J143" s="36"/>
      <c r="K143" s="36"/>
      <c r="L143" s="40"/>
      <c r="M143" s="237"/>
      <c r="N143" s="23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133</v>
      </c>
      <c r="AU143" s="13" t="s">
        <v>22</v>
      </c>
    </row>
    <row r="144" s="2" customFormat="1" ht="24" customHeight="1">
      <c r="A144" s="34"/>
      <c r="B144" s="35"/>
      <c r="C144" s="222" t="s">
        <v>171</v>
      </c>
      <c r="D144" s="222" t="s">
        <v>126</v>
      </c>
      <c r="E144" s="223" t="s">
        <v>172</v>
      </c>
      <c r="F144" s="224" t="s">
        <v>173</v>
      </c>
      <c r="G144" s="225" t="s">
        <v>174</v>
      </c>
      <c r="H144" s="226">
        <v>95.5</v>
      </c>
      <c r="I144" s="227"/>
      <c r="J144" s="228">
        <f>ROUND(I144*H144,2)</f>
        <v>0</v>
      </c>
      <c r="K144" s="224" t="s">
        <v>130</v>
      </c>
      <c r="L144" s="40"/>
      <c r="M144" s="229" t="s">
        <v>1</v>
      </c>
      <c r="N144" s="230" t="s">
        <v>46</v>
      </c>
      <c r="O144" s="8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33" t="s">
        <v>131</v>
      </c>
      <c r="AT144" s="233" t="s">
        <v>126</v>
      </c>
      <c r="AU144" s="233" t="s">
        <v>22</v>
      </c>
      <c r="AY144" s="13" t="s">
        <v>125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3" t="s">
        <v>22</v>
      </c>
      <c r="BK144" s="234">
        <f>ROUND(I144*H144,2)</f>
        <v>0</v>
      </c>
      <c r="BL144" s="13" t="s">
        <v>131</v>
      </c>
      <c r="BM144" s="233" t="s">
        <v>175</v>
      </c>
    </row>
    <row r="145" s="2" customFormat="1">
      <c r="A145" s="34"/>
      <c r="B145" s="35"/>
      <c r="C145" s="36"/>
      <c r="D145" s="235" t="s">
        <v>133</v>
      </c>
      <c r="E145" s="36"/>
      <c r="F145" s="236" t="s">
        <v>173</v>
      </c>
      <c r="G145" s="36"/>
      <c r="H145" s="36"/>
      <c r="I145" s="140"/>
      <c r="J145" s="36"/>
      <c r="K145" s="36"/>
      <c r="L145" s="40"/>
      <c r="M145" s="237"/>
      <c r="N145" s="23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133</v>
      </c>
      <c r="AU145" s="13" t="s">
        <v>22</v>
      </c>
    </row>
    <row r="146" s="11" customFormat="1" ht="25.92" customHeight="1">
      <c r="A146" s="11"/>
      <c r="B146" s="208"/>
      <c r="C146" s="209"/>
      <c r="D146" s="210" t="s">
        <v>80</v>
      </c>
      <c r="E146" s="211" t="s">
        <v>176</v>
      </c>
      <c r="F146" s="211" t="s">
        <v>177</v>
      </c>
      <c r="G146" s="209"/>
      <c r="H146" s="209"/>
      <c r="I146" s="212"/>
      <c r="J146" s="213">
        <f>BK146</f>
        <v>0</v>
      </c>
      <c r="K146" s="209"/>
      <c r="L146" s="214"/>
      <c r="M146" s="215"/>
      <c r="N146" s="216"/>
      <c r="O146" s="216"/>
      <c r="P146" s="217">
        <f>SUM(P147:P158)</f>
        <v>0</v>
      </c>
      <c r="Q146" s="216"/>
      <c r="R146" s="217">
        <f>SUM(R147:R158)</f>
        <v>0</v>
      </c>
      <c r="S146" s="216"/>
      <c r="T146" s="218">
        <f>SUM(T147:T158)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9" t="s">
        <v>124</v>
      </c>
      <c r="AT146" s="220" t="s">
        <v>80</v>
      </c>
      <c r="AU146" s="220" t="s">
        <v>81</v>
      </c>
      <c r="AY146" s="219" t="s">
        <v>125</v>
      </c>
      <c r="BK146" s="221">
        <f>SUM(BK147:BK158)</f>
        <v>0</v>
      </c>
    </row>
    <row r="147" s="2" customFormat="1" ht="24" customHeight="1">
      <c r="A147" s="34"/>
      <c r="B147" s="35"/>
      <c r="C147" s="222" t="s">
        <v>178</v>
      </c>
      <c r="D147" s="222" t="s">
        <v>126</v>
      </c>
      <c r="E147" s="223" t="s">
        <v>179</v>
      </c>
      <c r="F147" s="224" t="s">
        <v>180</v>
      </c>
      <c r="G147" s="225" t="s">
        <v>129</v>
      </c>
      <c r="H147" s="226">
        <v>7</v>
      </c>
      <c r="I147" s="227"/>
      <c r="J147" s="228">
        <f>ROUND(I147*H147,2)</f>
        <v>0</v>
      </c>
      <c r="K147" s="224" t="s">
        <v>130</v>
      </c>
      <c r="L147" s="40"/>
      <c r="M147" s="229" t="s">
        <v>1</v>
      </c>
      <c r="N147" s="230" t="s">
        <v>46</v>
      </c>
      <c r="O147" s="8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33" t="s">
        <v>131</v>
      </c>
      <c r="AT147" s="233" t="s">
        <v>126</v>
      </c>
      <c r="AU147" s="233" t="s">
        <v>22</v>
      </c>
      <c r="AY147" s="13" t="s">
        <v>125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3" t="s">
        <v>22</v>
      </c>
      <c r="BK147" s="234">
        <f>ROUND(I147*H147,2)</f>
        <v>0</v>
      </c>
      <c r="BL147" s="13" t="s">
        <v>131</v>
      </c>
      <c r="BM147" s="233" t="s">
        <v>181</v>
      </c>
    </row>
    <row r="148" s="2" customFormat="1">
      <c r="A148" s="34"/>
      <c r="B148" s="35"/>
      <c r="C148" s="36"/>
      <c r="D148" s="235" t="s">
        <v>133</v>
      </c>
      <c r="E148" s="36"/>
      <c r="F148" s="236" t="s">
        <v>180</v>
      </c>
      <c r="G148" s="36"/>
      <c r="H148" s="36"/>
      <c r="I148" s="140"/>
      <c r="J148" s="36"/>
      <c r="K148" s="36"/>
      <c r="L148" s="40"/>
      <c r="M148" s="237"/>
      <c r="N148" s="23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133</v>
      </c>
      <c r="AU148" s="13" t="s">
        <v>22</v>
      </c>
    </row>
    <row r="149" s="2" customFormat="1" ht="24" customHeight="1">
      <c r="A149" s="34"/>
      <c r="B149" s="35"/>
      <c r="C149" s="239" t="s">
        <v>182</v>
      </c>
      <c r="D149" s="239" t="s">
        <v>134</v>
      </c>
      <c r="E149" s="240" t="s">
        <v>183</v>
      </c>
      <c r="F149" s="241" t="s">
        <v>184</v>
      </c>
      <c r="G149" s="242" t="s">
        <v>129</v>
      </c>
      <c r="H149" s="243">
        <v>7</v>
      </c>
      <c r="I149" s="244"/>
      <c r="J149" s="245">
        <f>ROUND(I149*H149,2)</f>
        <v>0</v>
      </c>
      <c r="K149" s="241" t="s">
        <v>130</v>
      </c>
      <c r="L149" s="246"/>
      <c r="M149" s="247" t="s">
        <v>1</v>
      </c>
      <c r="N149" s="248" t="s">
        <v>46</v>
      </c>
      <c r="O149" s="87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33" t="s">
        <v>137</v>
      </c>
      <c r="AT149" s="233" t="s">
        <v>134</v>
      </c>
      <c r="AU149" s="233" t="s">
        <v>22</v>
      </c>
      <c r="AY149" s="13" t="s">
        <v>125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3" t="s">
        <v>22</v>
      </c>
      <c r="BK149" s="234">
        <f>ROUND(I149*H149,2)</f>
        <v>0</v>
      </c>
      <c r="BL149" s="13" t="s">
        <v>131</v>
      </c>
      <c r="BM149" s="233" t="s">
        <v>185</v>
      </c>
    </row>
    <row r="150" s="2" customFormat="1">
      <c r="A150" s="34"/>
      <c r="B150" s="35"/>
      <c r="C150" s="36"/>
      <c r="D150" s="235" t="s">
        <v>133</v>
      </c>
      <c r="E150" s="36"/>
      <c r="F150" s="236" t="s">
        <v>184</v>
      </c>
      <c r="G150" s="36"/>
      <c r="H150" s="36"/>
      <c r="I150" s="140"/>
      <c r="J150" s="36"/>
      <c r="K150" s="36"/>
      <c r="L150" s="40"/>
      <c r="M150" s="237"/>
      <c r="N150" s="23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133</v>
      </c>
      <c r="AU150" s="13" t="s">
        <v>22</v>
      </c>
    </row>
    <row r="151" s="2" customFormat="1" ht="24" customHeight="1">
      <c r="A151" s="34"/>
      <c r="B151" s="35"/>
      <c r="C151" s="222" t="s">
        <v>186</v>
      </c>
      <c r="D151" s="222" t="s">
        <v>126</v>
      </c>
      <c r="E151" s="223" t="s">
        <v>187</v>
      </c>
      <c r="F151" s="224" t="s">
        <v>188</v>
      </c>
      <c r="G151" s="225" t="s">
        <v>129</v>
      </c>
      <c r="H151" s="226">
        <v>4</v>
      </c>
      <c r="I151" s="227"/>
      <c r="J151" s="228">
        <f>ROUND(I151*H151,2)</f>
        <v>0</v>
      </c>
      <c r="K151" s="224" t="s">
        <v>130</v>
      </c>
      <c r="L151" s="40"/>
      <c r="M151" s="229" t="s">
        <v>1</v>
      </c>
      <c r="N151" s="230" t="s">
        <v>46</v>
      </c>
      <c r="O151" s="87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33" t="s">
        <v>131</v>
      </c>
      <c r="AT151" s="233" t="s">
        <v>126</v>
      </c>
      <c r="AU151" s="233" t="s">
        <v>22</v>
      </c>
      <c r="AY151" s="13" t="s">
        <v>125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3" t="s">
        <v>22</v>
      </c>
      <c r="BK151" s="234">
        <f>ROUND(I151*H151,2)</f>
        <v>0</v>
      </c>
      <c r="BL151" s="13" t="s">
        <v>131</v>
      </c>
      <c r="BM151" s="233" t="s">
        <v>189</v>
      </c>
    </row>
    <row r="152" s="2" customFormat="1">
      <c r="A152" s="34"/>
      <c r="B152" s="35"/>
      <c r="C152" s="36"/>
      <c r="D152" s="235" t="s">
        <v>133</v>
      </c>
      <c r="E152" s="36"/>
      <c r="F152" s="236" t="s">
        <v>188</v>
      </c>
      <c r="G152" s="36"/>
      <c r="H152" s="36"/>
      <c r="I152" s="140"/>
      <c r="J152" s="36"/>
      <c r="K152" s="36"/>
      <c r="L152" s="40"/>
      <c r="M152" s="237"/>
      <c r="N152" s="23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133</v>
      </c>
      <c r="AU152" s="13" t="s">
        <v>22</v>
      </c>
    </row>
    <row r="153" s="2" customFormat="1" ht="24" customHeight="1">
      <c r="A153" s="34"/>
      <c r="B153" s="35"/>
      <c r="C153" s="239" t="s">
        <v>8</v>
      </c>
      <c r="D153" s="239" t="s">
        <v>134</v>
      </c>
      <c r="E153" s="240" t="s">
        <v>190</v>
      </c>
      <c r="F153" s="241" t="s">
        <v>191</v>
      </c>
      <c r="G153" s="242" t="s">
        <v>129</v>
      </c>
      <c r="H153" s="243">
        <v>2</v>
      </c>
      <c r="I153" s="244"/>
      <c r="J153" s="245">
        <f>ROUND(I153*H153,2)</f>
        <v>0</v>
      </c>
      <c r="K153" s="241" t="s">
        <v>130</v>
      </c>
      <c r="L153" s="246"/>
      <c r="M153" s="247" t="s">
        <v>1</v>
      </c>
      <c r="N153" s="248" t="s">
        <v>46</v>
      </c>
      <c r="O153" s="87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33" t="s">
        <v>137</v>
      </c>
      <c r="AT153" s="233" t="s">
        <v>134</v>
      </c>
      <c r="AU153" s="233" t="s">
        <v>22</v>
      </c>
      <c r="AY153" s="13" t="s">
        <v>125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3" t="s">
        <v>22</v>
      </c>
      <c r="BK153" s="234">
        <f>ROUND(I153*H153,2)</f>
        <v>0</v>
      </c>
      <c r="BL153" s="13" t="s">
        <v>131</v>
      </c>
      <c r="BM153" s="233" t="s">
        <v>192</v>
      </c>
    </row>
    <row r="154" s="2" customFormat="1">
      <c r="A154" s="34"/>
      <c r="B154" s="35"/>
      <c r="C154" s="36"/>
      <c r="D154" s="235" t="s">
        <v>133</v>
      </c>
      <c r="E154" s="36"/>
      <c r="F154" s="236" t="s">
        <v>191</v>
      </c>
      <c r="G154" s="36"/>
      <c r="H154" s="36"/>
      <c r="I154" s="140"/>
      <c r="J154" s="36"/>
      <c r="K154" s="36"/>
      <c r="L154" s="40"/>
      <c r="M154" s="237"/>
      <c r="N154" s="23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133</v>
      </c>
      <c r="AU154" s="13" t="s">
        <v>22</v>
      </c>
    </row>
    <row r="155" s="2" customFormat="1" ht="24" customHeight="1">
      <c r="A155" s="34"/>
      <c r="B155" s="35"/>
      <c r="C155" s="239" t="s">
        <v>193</v>
      </c>
      <c r="D155" s="239" t="s">
        <v>134</v>
      </c>
      <c r="E155" s="240" t="s">
        <v>194</v>
      </c>
      <c r="F155" s="241" t="s">
        <v>195</v>
      </c>
      <c r="G155" s="242" t="s">
        <v>129</v>
      </c>
      <c r="H155" s="243">
        <v>2</v>
      </c>
      <c r="I155" s="244"/>
      <c r="J155" s="245">
        <f>ROUND(I155*H155,2)</f>
        <v>0</v>
      </c>
      <c r="K155" s="241" t="s">
        <v>130</v>
      </c>
      <c r="L155" s="246"/>
      <c r="M155" s="247" t="s">
        <v>1</v>
      </c>
      <c r="N155" s="248" t="s">
        <v>46</v>
      </c>
      <c r="O155" s="8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33" t="s">
        <v>137</v>
      </c>
      <c r="AT155" s="233" t="s">
        <v>134</v>
      </c>
      <c r="AU155" s="233" t="s">
        <v>22</v>
      </c>
      <c r="AY155" s="13" t="s">
        <v>125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3" t="s">
        <v>22</v>
      </c>
      <c r="BK155" s="234">
        <f>ROUND(I155*H155,2)</f>
        <v>0</v>
      </c>
      <c r="BL155" s="13" t="s">
        <v>131</v>
      </c>
      <c r="BM155" s="233" t="s">
        <v>196</v>
      </c>
    </row>
    <row r="156" s="2" customFormat="1">
      <c r="A156" s="34"/>
      <c r="B156" s="35"/>
      <c r="C156" s="36"/>
      <c r="D156" s="235" t="s">
        <v>133</v>
      </c>
      <c r="E156" s="36"/>
      <c r="F156" s="236" t="s">
        <v>195</v>
      </c>
      <c r="G156" s="36"/>
      <c r="H156" s="36"/>
      <c r="I156" s="140"/>
      <c r="J156" s="36"/>
      <c r="K156" s="36"/>
      <c r="L156" s="40"/>
      <c r="M156" s="237"/>
      <c r="N156" s="23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133</v>
      </c>
      <c r="AU156" s="13" t="s">
        <v>22</v>
      </c>
    </row>
    <row r="157" s="2" customFormat="1" ht="24" customHeight="1">
      <c r="A157" s="34"/>
      <c r="B157" s="35"/>
      <c r="C157" s="222" t="s">
        <v>197</v>
      </c>
      <c r="D157" s="222" t="s">
        <v>126</v>
      </c>
      <c r="E157" s="223" t="s">
        <v>198</v>
      </c>
      <c r="F157" s="224" t="s">
        <v>199</v>
      </c>
      <c r="G157" s="225" t="s">
        <v>174</v>
      </c>
      <c r="H157" s="226">
        <v>11</v>
      </c>
      <c r="I157" s="227"/>
      <c r="J157" s="228">
        <f>ROUND(I157*H157,2)</f>
        <v>0</v>
      </c>
      <c r="K157" s="224" t="s">
        <v>130</v>
      </c>
      <c r="L157" s="40"/>
      <c r="M157" s="229" t="s">
        <v>1</v>
      </c>
      <c r="N157" s="230" t="s">
        <v>46</v>
      </c>
      <c r="O157" s="8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33" t="s">
        <v>131</v>
      </c>
      <c r="AT157" s="233" t="s">
        <v>126</v>
      </c>
      <c r="AU157" s="233" t="s">
        <v>22</v>
      </c>
      <c r="AY157" s="13" t="s">
        <v>125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3" t="s">
        <v>22</v>
      </c>
      <c r="BK157" s="234">
        <f>ROUND(I157*H157,2)</f>
        <v>0</v>
      </c>
      <c r="BL157" s="13" t="s">
        <v>131</v>
      </c>
      <c r="BM157" s="233" t="s">
        <v>200</v>
      </c>
    </row>
    <row r="158" s="2" customFormat="1">
      <c r="A158" s="34"/>
      <c r="B158" s="35"/>
      <c r="C158" s="36"/>
      <c r="D158" s="235" t="s">
        <v>133</v>
      </c>
      <c r="E158" s="36"/>
      <c r="F158" s="236" t="s">
        <v>199</v>
      </c>
      <c r="G158" s="36"/>
      <c r="H158" s="36"/>
      <c r="I158" s="140"/>
      <c r="J158" s="36"/>
      <c r="K158" s="36"/>
      <c r="L158" s="40"/>
      <c r="M158" s="237"/>
      <c r="N158" s="23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133</v>
      </c>
      <c r="AU158" s="13" t="s">
        <v>22</v>
      </c>
    </row>
    <row r="159" s="11" customFormat="1" ht="25.92" customHeight="1">
      <c r="A159" s="11"/>
      <c r="B159" s="208"/>
      <c r="C159" s="209"/>
      <c r="D159" s="210" t="s">
        <v>80</v>
      </c>
      <c r="E159" s="211" t="s">
        <v>201</v>
      </c>
      <c r="F159" s="211" t="s">
        <v>202</v>
      </c>
      <c r="G159" s="209"/>
      <c r="H159" s="209"/>
      <c r="I159" s="212"/>
      <c r="J159" s="213">
        <f>BK159</f>
        <v>0</v>
      </c>
      <c r="K159" s="209"/>
      <c r="L159" s="214"/>
      <c r="M159" s="215"/>
      <c r="N159" s="216"/>
      <c r="O159" s="216"/>
      <c r="P159" s="217">
        <f>SUM(P160:P263)</f>
        <v>0</v>
      </c>
      <c r="Q159" s="216"/>
      <c r="R159" s="217">
        <f>SUM(R160:R263)</f>
        <v>0</v>
      </c>
      <c r="S159" s="216"/>
      <c r="T159" s="218">
        <f>SUM(T160:T263)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9" t="s">
        <v>124</v>
      </c>
      <c r="AT159" s="220" t="s">
        <v>80</v>
      </c>
      <c r="AU159" s="220" t="s">
        <v>81</v>
      </c>
      <c r="AY159" s="219" t="s">
        <v>125</v>
      </c>
      <c r="BK159" s="221">
        <f>SUM(BK160:BK263)</f>
        <v>0</v>
      </c>
    </row>
    <row r="160" s="2" customFormat="1" ht="24" customHeight="1">
      <c r="A160" s="34"/>
      <c r="B160" s="35"/>
      <c r="C160" s="222" t="s">
        <v>203</v>
      </c>
      <c r="D160" s="222" t="s">
        <v>126</v>
      </c>
      <c r="E160" s="223" t="s">
        <v>204</v>
      </c>
      <c r="F160" s="224" t="s">
        <v>205</v>
      </c>
      <c r="G160" s="225" t="s">
        <v>129</v>
      </c>
      <c r="H160" s="226">
        <v>2</v>
      </c>
      <c r="I160" s="227"/>
      <c r="J160" s="228">
        <f>ROUND(I160*H160,2)</f>
        <v>0</v>
      </c>
      <c r="K160" s="224" t="s">
        <v>130</v>
      </c>
      <c r="L160" s="40"/>
      <c r="M160" s="229" t="s">
        <v>1</v>
      </c>
      <c r="N160" s="230" t="s">
        <v>46</v>
      </c>
      <c r="O160" s="8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33" t="s">
        <v>131</v>
      </c>
      <c r="AT160" s="233" t="s">
        <v>126</v>
      </c>
      <c r="AU160" s="233" t="s">
        <v>22</v>
      </c>
      <c r="AY160" s="13" t="s">
        <v>125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3" t="s">
        <v>22</v>
      </c>
      <c r="BK160" s="234">
        <f>ROUND(I160*H160,2)</f>
        <v>0</v>
      </c>
      <c r="BL160" s="13" t="s">
        <v>131</v>
      </c>
      <c r="BM160" s="233" t="s">
        <v>206</v>
      </c>
    </row>
    <row r="161" s="2" customFormat="1">
      <c r="A161" s="34"/>
      <c r="B161" s="35"/>
      <c r="C161" s="36"/>
      <c r="D161" s="235" t="s">
        <v>133</v>
      </c>
      <c r="E161" s="36"/>
      <c r="F161" s="236" t="s">
        <v>205</v>
      </c>
      <c r="G161" s="36"/>
      <c r="H161" s="36"/>
      <c r="I161" s="140"/>
      <c r="J161" s="36"/>
      <c r="K161" s="36"/>
      <c r="L161" s="40"/>
      <c r="M161" s="237"/>
      <c r="N161" s="23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133</v>
      </c>
      <c r="AU161" s="13" t="s">
        <v>22</v>
      </c>
    </row>
    <row r="162" s="2" customFormat="1" ht="24" customHeight="1">
      <c r="A162" s="34"/>
      <c r="B162" s="35"/>
      <c r="C162" s="239" t="s">
        <v>207</v>
      </c>
      <c r="D162" s="239" t="s">
        <v>134</v>
      </c>
      <c r="E162" s="240" t="s">
        <v>208</v>
      </c>
      <c r="F162" s="241" t="s">
        <v>209</v>
      </c>
      <c r="G162" s="242" t="s">
        <v>129</v>
      </c>
      <c r="H162" s="243">
        <v>2</v>
      </c>
      <c r="I162" s="244"/>
      <c r="J162" s="245">
        <f>ROUND(I162*H162,2)</f>
        <v>0</v>
      </c>
      <c r="K162" s="241" t="s">
        <v>130</v>
      </c>
      <c r="L162" s="246"/>
      <c r="M162" s="247" t="s">
        <v>1</v>
      </c>
      <c r="N162" s="248" t="s">
        <v>46</v>
      </c>
      <c r="O162" s="87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33" t="s">
        <v>137</v>
      </c>
      <c r="AT162" s="233" t="s">
        <v>134</v>
      </c>
      <c r="AU162" s="233" t="s">
        <v>22</v>
      </c>
      <c r="AY162" s="13" t="s">
        <v>125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3" t="s">
        <v>22</v>
      </c>
      <c r="BK162" s="234">
        <f>ROUND(I162*H162,2)</f>
        <v>0</v>
      </c>
      <c r="BL162" s="13" t="s">
        <v>131</v>
      </c>
      <c r="BM162" s="233" t="s">
        <v>210</v>
      </c>
    </row>
    <row r="163" s="2" customFormat="1">
      <c r="A163" s="34"/>
      <c r="B163" s="35"/>
      <c r="C163" s="36"/>
      <c r="D163" s="235" t="s">
        <v>133</v>
      </c>
      <c r="E163" s="36"/>
      <c r="F163" s="236" t="s">
        <v>209</v>
      </c>
      <c r="G163" s="36"/>
      <c r="H163" s="36"/>
      <c r="I163" s="140"/>
      <c r="J163" s="36"/>
      <c r="K163" s="36"/>
      <c r="L163" s="40"/>
      <c r="M163" s="237"/>
      <c r="N163" s="23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133</v>
      </c>
      <c r="AU163" s="13" t="s">
        <v>22</v>
      </c>
    </row>
    <row r="164" s="2" customFormat="1" ht="24" customHeight="1">
      <c r="A164" s="34"/>
      <c r="B164" s="35"/>
      <c r="C164" s="222" t="s">
        <v>211</v>
      </c>
      <c r="D164" s="222" t="s">
        <v>126</v>
      </c>
      <c r="E164" s="223" t="s">
        <v>212</v>
      </c>
      <c r="F164" s="224" t="s">
        <v>213</v>
      </c>
      <c r="G164" s="225" t="s">
        <v>129</v>
      </c>
      <c r="H164" s="226">
        <v>11</v>
      </c>
      <c r="I164" s="227"/>
      <c r="J164" s="228">
        <f>ROUND(I164*H164,2)</f>
        <v>0</v>
      </c>
      <c r="K164" s="224" t="s">
        <v>130</v>
      </c>
      <c r="L164" s="40"/>
      <c r="M164" s="229" t="s">
        <v>1</v>
      </c>
      <c r="N164" s="230" t="s">
        <v>46</v>
      </c>
      <c r="O164" s="87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33" t="s">
        <v>131</v>
      </c>
      <c r="AT164" s="233" t="s">
        <v>126</v>
      </c>
      <c r="AU164" s="233" t="s">
        <v>22</v>
      </c>
      <c r="AY164" s="13" t="s">
        <v>125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3" t="s">
        <v>22</v>
      </c>
      <c r="BK164" s="234">
        <f>ROUND(I164*H164,2)</f>
        <v>0</v>
      </c>
      <c r="BL164" s="13" t="s">
        <v>131</v>
      </c>
      <c r="BM164" s="233" t="s">
        <v>214</v>
      </c>
    </row>
    <row r="165" s="2" customFormat="1">
      <c r="A165" s="34"/>
      <c r="B165" s="35"/>
      <c r="C165" s="36"/>
      <c r="D165" s="235" t="s">
        <v>133</v>
      </c>
      <c r="E165" s="36"/>
      <c r="F165" s="236" t="s">
        <v>213</v>
      </c>
      <c r="G165" s="36"/>
      <c r="H165" s="36"/>
      <c r="I165" s="140"/>
      <c r="J165" s="36"/>
      <c r="K165" s="36"/>
      <c r="L165" s="40"/>
      <c r="M165" s="237"/>
      <c r="N165" s="23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133</v>
      </c>
      <c r="AU165" s="13" t="s">
        <v>22</v>
      </c>
    </row>
    <row r="166" s="2" customFormat="1" ht="24" customHeight="1">
      <c r="A166" s="34"/>
      <c r="B166" s="35"/>
      <c r="C166" s="239" t="s">
        <v>7</v>
      </c>
      <c r="D166" s="239" t="s">
        <v>134</v>
      </c>
      <c r="E166" s="240" t="s">
        <v>215</v>
      </c>
      <c r="F166" s="241" t="s">
        <v>216</v>
      </c>
      <c r="G166" s="242" t="s">
        <v>129</v>
      </c>
      <c r="H166" s="243">
        <v>11</v>
      </c>
      <c r="I166" s="244"/>
      <c r="J166" s="245">
        <f>ROUND(I166*H166,2)</f>
        <v>0</v>
      </c>
      <c r="K166" s="241" t="s">
        <v>130</v>
      </c>
      <c r="L166" s="246"/>
      <c r="M166" s="247" t="s">
        <v>1</v>
      </c>
      <c r="N166" s="248" t="s">
        <v>46</v>
      </c>
      <c r="O166" s="8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33" t="s">
        <v>137</v>
      </c>
      <c r="AT166" s="233" t="s">
        <v>134</v>
      </c>
      <c r="AU166" s="233" t="s">
        <v>22</v>
      </c>
      <c r="AY166" s="13" t="s">
        <v>125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3" t="s">
        <v>22</v>
      </c>
      <c r="BK166" s="234">
        <f>ROUND(I166*H166,2)</f>
        <v>0</v>
      </c>
      <c r="BL166" s="13" t="s">
        <v>131</v>
      </c>
      <c r="BM166" s="233" t="s">
        <v>217</v>
      </c>
    </row>
    <row r="167" s="2" customFormat="1">
      <c r="A167" s="34"/>
      <c r="B167" s="35"/>
      <c r="C167" s="36"/>
      <c r="D167" s="235" t="s">
        <v>133</v>
      </c>
      <c r="E167" s="36"/>
      <c r="F167" s="236" t="s">
        <v>216</v>
      </c>
      <c r="G167" s="36"/>
      <c r="H167" s="36"/>
      <c r="I167" s="140"/>
      <c r="J167" s="36"/>
      <c r="K167" s="36"/>
      <c r="L167" s="40"/>
      <c r="M167" s="237"/>
      <c r="N167" s="23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133</v>
      </c>
      <c r="AU167" s="13" t="s">
        <v>22</v>
      </c>
    </row>
    <row r="168" s="2" customFormat="1" ht="24" customHeight="1">
      <c r="A168" s="34"/>
      <c r="B168" s="35"/>
      <c r="C168" s="239" t="s">
        <v>218</v>
      </c>
      <c r="D168" s="239" t="s">
        <v>134</v>
      </c>
      <c r="E168" s="240" t="s">
        <v>219</v>
      </c>
      <c r="F168" s="241" t="s">
        <v>220</v>
      </c>
      <c r="G168" s="242" t="s">
        <v>129</v>
      </c>
      <c r="H168" s="243">
        <v>13</v>
      </c>
      <c r="I168" s="244"/>
      <c r="J168" s="245">
        <f>ROUND(I168*H168,2)</f>
        <v>0</v>
      </c>
      <c r="K168" s="241" t="s">
        <v>130</v>
      </c>
      <c r="L168" s="246"/>
      <c r="M168" s="247" t="s">
        <v>1</v>
      </c>
      <c r="N168" s="248" t="s">
        <v>46</v>
      </c>
      <c r="O168" s="8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33" t="s">
        <v>137</v>
      </c>
      <c r="AT168" s="233" t="s">
        <v>134</v>
      </c>
      <c r="AU168" s="233" t="s">
        <v>22</v>
      </c>
      <c r="AY168" s="13" t="s">
        <v>125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3" t="s">
        <v>22</v>
      </c>
      <c r="BK168" s="234">
        <f>ROUND(I168*H168,2)</f>
        <v>0</v>
      </c>
      <c r="BL168" s="13" t="s">
        <v>131</v>
      </c>
      <c r="BM168" s="233" t="s">
        <v>221</v>
      </c>
    </row>
    <row r="169" s="2" customFormat="1">
      <c r="A169" s="34"/>
      <c r="B169" s="35"/>
      <c r="C169" s="36"/>
      <c r="D169" s="235" t="s">
        <v>133</v>
      </c>
      <c r="E169" s="36"/>
      <c r="F169" s="236" t="s">
        <v>220</v>
      </c>
      <c r="G169" s="36"/>
      <c r="H169" s="36"/>
      <c r="I169" s="140"/>
      <c r="J169" s="36"/>
      <c r="K169" s="36"/>
      <c r="L169" s="40"/>
      <c r="M169" s="237"/>
      <c r="N169" s="23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133</v>
      </c>
      <c r="AU169" s="13" t="s">
        <v>22</v>
      </c>
    </row>
    <row r="170" s="2" customFormat="1" ht="24" customHeight="1">
      <c r="A170" s="34"/>
      <c r="B170" s="35"/>
      <c r="C170" s="222" t="s">
        <v>222</v>
      </c>
      <c r="D170" s="222" t="s">
        <v>126</v>
      </c>
      <c r="E170" s="223" t="s">
        <v>223</v>
      </c>
      <c r="F170" s="224" t="s">
        <v>224</v>
      </c>
      <c r="G170" s="225" t="s">
        <v>129</v>
      </c>
      <c r="H170" s="226">
        <v>117</v>
      </c>
      <c r="I170" s="227"/>
      <c r="J170" s="228">
        <f>ROUND(I170*H170,2)</f>
        <v>0</v>
      </c>
      <c r="K170" s="224" t="s">
        <v>130</v>
      </c>
      <c r="L170" s="40"/>
      <c r="M170" s="229" t="s">
        <v>1</v>
      </c>
      <c r="N170" s="230" t="s">
        <v>46</v>
      </c>
      <c r="O170" s="8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33" t="s">
        <v>131</v>
      </c>
      <c r="AT170" s="233" t="s">
        <v>126</v>
      </c>
      <c r="AU170" s="233" t="s">
        <v>22</v>
      </c>
      <c r="AY170" s="13" t="s">
        <v>125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3" t="s">
        <v>22</v>
      </c>
      <c r="BK170" s="234">
        <f>ROUND(I170*H170,2)</f>
        <v>0</v>
      </c>
      <c r="BL170" s="13" t="s">
        <v>131</v>
      </c>
      <c r="BM170" s="233" t="s">
        <v>225</v>
      </c>
    </row>
    <row r="171" s="2" customFormat="1">
      <c r="A171" s="34"/>
      <c r="B171" s="35"/>
      <c r="C171" s="36"/>
      <c r="D171" s="235" t="s">
        <v>133</v>
      </c>
      <c r="E171" s="36"/>
      <c r="F171" s="236" t="s">
        <v>224</v>
      </c>
      <c r="G171" s="36"/>
      <c r="H171" s="36"/>
      <c r="I171" s="140"/>
      <c r="J171" s="36"/>
      <c r="K171" s="36"/>
      <c r="L171" s="40"/>
      <c r="M171" s="237"/>
      <c r="N171" s="23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133</v>
      </c>
      <c r="AU171" s="13" t="s">
        <v>22</v>
      </c>
    </row>
    <row r="172" s="2" customFormat="1" ht="24" customHeight="1">
      <c r="A172" s="34"/>
      <c r="B172" s="35"/>
      <c r="C172" s="239" t="s">
        <v>226</v>
      </c>
      <c r="D172" s="239" t="s">
        <v>134</v>
      </c>
      <c r="E172" s="240" t="s">
        <v>227</v>
      </c>
      <c r="F172" s="241" t="s">
        <v>228</v>
      </c>
      <c r="G172" s="242" t="s">
        <v>129</v>
      </c>
      <c r="H172" s="243">
        <v>117</v>
      </c>
      <c r="I172" s="244"/>
      <c r="J172" s="245">
        <f>ROUND(I172*H172,2)</f>
        <v>0</v>
      </c>
      <c r="K172" s="241" t="s">
        <v>130</v>
      </c>
      <c r="L172" s="246"/>
      <c r="M172" s="247" t="s">
        <v>1</v>
      </c>
      <c r="N172" s="248" t="s">
        <v>46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33" t="s">
        <v>137</v>
      </c>
      <c r="AT172" s="233" t="s">
        <v>134</v>
      </c>
      <c r="AU172" s="233" t="s">
        <v>22</v>
      </c>
      <c r="AY172" s="13" t="s">
        <v>125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3" t="s">
        <v>22</v>
      </c>
      <c r="BK172" s="234">
        <f>ROUND(I172*H172,2)</f>
        <v>0</v>
      </c>
      <c r="BL172" s="13" t="s">
        <v>131</v>
      </c>
      <c r="BM172" s="233" t="s">
        <v>229</v>
      </c>
    </row>
    <row r="173" s="2" customFormat="1">
      <c r="A173" s="34"/>
      <c r="B173" s="35"/>
      <c r="C173" s="36"/>
      <c r="D173" s="235" t="s">
        <v>133</v>
      </c>
      <c r="E173" s="36"/>
      <c r="F173" s="236" t="s">
        <v>228</v>
      </c>
      <c r="G173" s="36"/>
      <c r="H173" s="36"/>
      <c r="I173" s="140"/>
      <c r="J173" s="36"/>
      <c r="K173" s="36"/>
      <c r="L173" s="40"/>
      <c r="M173" s="237"/>
      <c r="N173" s="23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133</v>
      </c>
      <c r="AU173" s="13" t="s">
        <v>22</v>
      </c>
    </row>
    <row r="174" s="2" customFormat="1" ht="24" customHeight="1">
      <c r="A174" s="34"/>
      <c r="B174" s="35"/>
      <c r="C174" s="222" t="s">
        <v>230</v>
      </c>
      <c r="D174" s="222" t="s">
        <v>126</v>
      </c>
      <c r="E174" s="223" t="s">
        <v>231</v>
      </c>
      <c r="F174" s="224" t="s">
        <v>232</v>
      </c>
      <c r="G174" s="225" t="s">
        <v>129</v>
      </c>
      <c r="H174" s="226">
        <v>3</v>
      </c>
      <c r="I174" s="227"/>
      <c r="J174" s="228">
        <f>ROUND(I174*H174,2)</f>
        <v>0</v>
      </c>
      <c r="K174" s="224" t="s">
        <v>130</v>
      </c>
      <c r="L174" s="40"/>
      <c r="M174" s="229" t="s">
        <v>1</v>
      </c>
      <c r="N174" s="230" t="s">
        <v>46</v>
      </c>
      <c r="O174" s="87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33" t="s">
        <v>131</v>
      </c>
      <c r="AT174" s="233" t="s">
        <v>126</v>
      </c>
      <c r="AU174" s="233" t="s">
        <v>22</v>
      </c>
      <c r="AY174" s="13" t="s">
        <v>125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3" t="s">
        <v>22</v>
      </c>
      <c r="BK174" s="234">
        <f>ROUND(I174*H174,2)</f>
        <v>0</v>
      </c>
      <c r="BL174" s="13" t="s">
        <v>131</v>
      </c>
      <c r="BM174" s="233" t="s">
        <v>233</v>
      </c>
    </row>
    <row r="175" s="2" customFormat="1">
      <c r="A175" s="34"/>
      <c r="B175" s="35"/>
      <c r="C175" s="36"/>
      <c r="D175" s="235" t="s">
        <v>133</v>
      </c>
      <c r="E175" s="36"/>
      <c r="F175" s="236" t="s">
        <v>232</v>
      </c>
      <c r="G175" s="36"/>
      <c r="H175" s="36"/>
      <c r="I175" s="140"/>
      <c r="J175" s="36"/>
      <c r="K175" s="36"/>
      <c r="L175" s="40"/>
      <c r="M175" s="237"/>
      <c r="N175" s="23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133</v>
      </c>
      <c r="AU175" s="13" t="s">
        <v>22</v>
      </c>
    </row>
    <row r="176" s="2" customFormat="1" ht="24" customHeight="1">
      <c r="A176" s="34"/>
      <c r="B176" s="35"/>
      <c r="C176" s="239" t="s">
        <v>234</v>
      </c>
      <c r="D176" s="239" t="s">
        <v>134</v>
      </c>
      <c r="E176" s="240" t="s">
        <v>235</v>
      </c>
      <c r="F176" s="241" t="s">
        <v>236</v>
      </c>
      <c r="G176" s="242" t="s">
        <v>129</v>
      </c>
      <c r="H176" s="243">
        <v>3</v>
      </c>
      <c r="I176" s="244"/>
      <c r="J176" s="245">
        <f>ROUND(I176*H176,2)</f>
        <v>0</v>
      </c>
      <c r="K176" s="241" t="s">
        <v>130</v>
      </c>
      <c r="L176" s="246"/>
      <c r="M176" s="247" t="s">
        <v>1</v>
      </c>
      <c r="N176" s="248" t="s">
        <v>46</v>
      </c>
      <c r="O176" s="87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33" t="s">
        <v>137</v>
      </c>
      <c r="AT176" s="233" t="s">
        <v>134</v>
      </c>
      <c r="AU176" s="233" t="s">
        <v>22</v>
      </c>
      <c r="AY176" s="13" t="s">
        <v>125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3" t="s">
        <v>22</v>
      </c>
      <c r="BK176" s="234">
        <f>ROUND(I176*H176,2)</f>
        <v>0</v>
      </c>
      <c r="BL176" s="13" t="s">
        <v>131</v>
      </c>
      <c r="BM176" s="233" t="s">
        <v>237</v>
      </c>
    </row>
    <row r="177" s="2" customFormat="1">
      <c r="A177" s="34"/>
      <c r="B177" s="35"/>
      <c r="C177" s="36"/>
      <c r="D177" s="235" t="s">
        <v>133</v>
      </c>
      <c r="E177" s="36"/>
      <c r="F177" s="236" t="s">
        <v>236</v>
      </c>
      <c r="G177" s="36"/>
      <c r="H177" s="36"/>
      <c r="I177" s="140"/>
      <c r="J177" s="36"/>
      <c r="K177" s="36"/>
      <c r="L177" s="40"/>
      <c r="M177" s="237"/>
      <c r="N177" s="23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133</v>
      </c>
      <c r="AU177" s="13" t="s">
        <v>22</v>
      </c>
    </row>
    <row r="178" s="2" customFormat="1" ht="24" customHeight="1">
      <c r="A178" s="34"/>
      <c r="B178" s="35"/>
      <c r="C178" s="222" t="s">
        <v>238</v>
      </c>
      <c r="D178" s="222" t="s">
        <v>126</v>
      </c>
      <c r="E178" s="223" t="s">
        <v>239</v>
      </c>
      <c r="F178" s="224" t="s">
        <v>240</v>
      </c>
      <c r="G178" s="225" t="s">
        <v>129</v>
      </c>
      <c r="H178" s="226">
        <v>8</v>
      </c>
      <c r="I178" s="227"/>
      <c r="J178" s="228">
        <f>ROUND(I178*H178,2)</f>
        <v>0</v>
      </c>
      <c r="K178" s="224" t="s">
        <v>130</v>
      </c>
      <c r="L178" s="40"/>
      <c r="M178" s="229" t="s">
        <v>1</v>
      </c>
      <c r="N178" s="230" t="s">
        <v>46</v>
      </c>
      <c r="O178" s="87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33" t="s">
        <v>131</v>
      </c>
      <c r="AT178" s="233" t="s">
        <v>126</v>
      </c>
      <c r="AU178" s="233" t="s">
        <v>22</v>
      </c>
      <c r="AY178" s="13" t="s">
        <v>125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3" t="s">
        <v>22</v>
      </c>
      <c r="BK178" s="234">
        <f>ROUND(I178*H178,2)</f>
        <v>0</v>
      </c>
      <c r="BL178" s="13" t="s">
        <v>131</v>
      </c>
      <c r="BM178" s="233" t="s">
        <v>241</v>
      </c>
    </row>
    <row r="179" s="2" customFormat="1">
      <c r="A179" s="34"/>
      <c r="B179" s="35"/>
      <c r="C179" s="36"/>
      <c r="D179" s="235" t="s">
        <v>133</v>
      </c>
      <c r="E179" s="36"/>
      <c r="F179" s="236" t="s">
        <v>240</v>
      </c>
      <c r="G179" s="36"/>
      <c r="H179" s="36"/>
      <c r="I179" s="140"/>
      <c r="J179" s="36"/>
      <c r="K179" s="36"/>
      <c r="L179" s="40"/>
      <c r="M179" s="237"/>
      <c r="N179" s="23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133</v>
      </c>
      <c r="AU179" s="13" t="s">
        <v>22</v>
      </c>
    </row>
    <row r="180" s="2" customFormat="1" ht="24" customHeight="1">
      <c r="A180" s="34"/>
      <c r="B180" s="35"/>
      <c r="C180" s="239" t="s">
        <v>242</v>
      </c>
      <c r="D180" s="239" t="s">
        <v>134</v>
      </c>
      <c r="E180" s="240" t="s">
        <v>243</v>
      </c>
      <c r="F180" s="241" t="s">
        <v>244</v>
      </c>
      <c r="G180" s="242" t="s">
        <v>129</v>
      </c>
      <c r="H180" s="243">
        <v>8</v>
      </c>
      <c r="I180" s="244"/>
      <c r="J180" s="245">
        <f>ROUND(I180*H180,2)</f>
        <v>0</v>
      </c>
      <c r="K180" s="241" t="s">
        <v>130</v>
      </c>
      <c r="L180" s="246"/>
      <c r="M180" s="247" t="s">
        <v>1</v>
      </c>
      <c r="N180" s="248" t="s">
        <v>46</v>
      </c>
      <c r="O180" s="8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33" t="s">
        <v>137</v>
      </c>
      <c r="AT180" s="233" t="s">
        <v>134</v>
      </c>
      <c r="AU180" s="233" t="s">
        <v>22</v>
      </c>
      <c r="AY180" s="13" t="s">
        <v>125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3" t="s">
        <v>22</v>
      </c>
      <c r="BK180" s="234">
        <f>ROUND(I180*H180,2)</f>
        <v>0</v>
      </c>
      <c r="BL180" s="13" t="s">
        <v>131</v>
      </c>
      <c r="BM180" s="233" t="s">
        <v>245</v>
      </c>
    </row>
    <row r="181" s="2" customFormat="1">
      <c r="A181" s="34"/>
      <c r="B181" s="35"/>
      <c r="C181" s="36"/>
      <c r="D181" s="235" t="s">
        <v>133</v>
      </c>
      <c r="E181" s="36"/>
      <c r="F181" s="236" t="s">
        <v>244</v>
      </c>
      <c r="G181" s="36"/>
      <c r="H181" s="36"/>
      <c r="I181" s="140"/>
      <c r="J181" s="36"/>
      <c r="K181" s="36"/>
      <c r="L181" s="40"/>
      <c r="M181" s="237"/>
      <c r="N181" s="23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133</v>
      </c>
      <c r="AU181" s="13" t="s">
        <v>22</v>
      </c>
    </row>
    <row r="182" s="2" customFormat="1" ht="24" customHeight="1">
      <c r="A182" s="34"/>
      <c r="B182" s="35"/>
      <c r="C182" s="222" t="s">
        <v>246</v>
      </c>
      <c r="D182" s="222" t="s">
        <v>126</v>
      </c>
      <c r="E182" s="223" t="s">
        <v>247</v>
      </c>
      <c r="F182" s="224" t="s">
        <v>248</v>
      </c>
      <c r="G182" s="225" t="s">
        <v>129</v>
      </c>
      <c r="H182" s="226">
        <v>1</v>
      </c>
      <c r="I182" s="227"/>
      <c r="J182" s="228">
        <f>ROUND(I182*H182,2)</f>
        <v>0</v>
      </c>
      <c r="K182" s="224" t="s">
        <v>130</v>
      </c>
      <c r="L182" s="40"/>
      <c r="M182" s="229" t="s">
        <v>1</v>
      </c>
      <c r="N182" s="230" t="s">
        <v>46</v>
      </c>
      <c r="O182" s="87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33" t="s">
        <v>131</v>
      </c>
      <c r="AT182" s="233" t="s">
        <v>126</v>
      </c>
      <c r="AU182" s="233" t="s">
        <v>22</v>
      </c>
      <c r="AY182" s="13" t="s">
        <v>125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3" t="s">
        <v>22</v>
      </c>
      <c r="BK182" s="234">
        <f>ROUND(I182*H182,2)</f>
        <v>0</v>
      </c>
      <c r="BL182" s="13" t="s">
        <v>131</v>
      </c>
      <c r="BM182" s="233" t="s">
        <v>249</v>
      </c>
    </row>
    <row r="183" s="2" customFormat="1">
      <c r="A183" s="34"/>
      <c r="B183" s="35"/>
      <c r="C183" s="36"/>
      <c r="D183" s="235" t="s">
        <v>133</v>
      </c>
      <c r="E183" s="36"/>
      <c r="F183" s="236" t="s">
        <v>248</v>
      </c>
      <c r="G183" s="36"/>
      <c r="H183" s="36"/>
      <c r="I183" s="140"/>
      <c r="J183" s="36"/>
      <c r="K183" s="36"/>
      <c r="L183" s="40"/>
      <c r="M183" s="237"/>
      <c r="N183" s="23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133</v>
      </c>
      <c r="AU183" s="13" t="s">
        <v>22</v>
      </c>
    </row>
    <row r="184" s="2" customFormat="1" ht="24" customHeight="1">
      <c r="A184" s="34"/>
      <c r="B184" s="35"/>
      <c r="C184" s="239" t="s">
        <v>250</v>
      </c>
      <c r="D184" s="239" t="s">
        <v>134</v>
      </c>
      <c r="E184" s="240" t="s">
        <v>251</v>
      </c>
      <c r="F184" s="241" t="s">
        <v>252</v>
      </c>
      <c r="G184" s="242" t="s">
        <v>129</v>
      </c>
      <c r="H184" s="243">
        <v>1</v>
      </c>
      <c r="I184" s="244"/>
      <c r="J184" s="245">
        <f>ROUND(I184*H184,2)</f>
        <v>0</v>
      </c>
      <c r="K184" s="241" t="s">
        <v>130</v>
      </c>
      <c r="L184" s="246"/>
      <c r="M184" s="247" t="s">
        <v>1</v>
      </c>
      <c r="N184" s="248" t="s">
        <v>46</v>
      </c>
      <c r="O184" s="87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33" t="s">
        <v>137</v>
      </c>
      <c r="AT184" s="233" t="s">
        <v>134</v>
      </c>
      <c r="AU184" s="233" t="s">
        <v>22</v>
      </c>
      <c r="AY184" s="13" t="s">
        <v>125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3" t="s">
        <v>22</v>
      </c>
      <c r="BK184" s="234">
        <f>ROUND(I184*H184,2)</f>
        <v>0</v>
      </c>
      <c r="BL184" s="13" t="s">
        <v>131</v>
      </c>
      <c r="BM184" s="233" t="s">
        <v>253</v>
      </c>
    </row>
    <row r="185" s="2" customFormat="1">
      <c r="A185" s="34"/>
      <c r="B185" s="35"/>
      <c r="C185" s="36"/>
      <c r="D185" s="235" t="s">
        <v>133</v>
      </c>
      <c r="E185" s="36"/>
      <c r="F185" s="236" t="s">
        <v>252</v>
      </c>
      <c r="G185" s="36"/>
      <c r="H185" s="36"/>
      <c r="I185" s="140"/>
      <c r="J185" s="36"/>
      <c r="K185" s="36"/>
      <c r="L185" s="40"/>
      <c r="M185" s="237"/>
      <c r="N185" s="23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133</v>
      </c>
      <c r="AU185" s="13" t="s">
        <v>22</v>
      </c>
    </row>
    <row r="186" s="2" customFormat="1" ht="24" customHeight="1">
      <c r="A186" s="34"/>
      <c r="B186" s="35"/>
      <c r="C186" s="222" t="s">
        <v>254</v>
      </c>
      <c r="D186" s="222" t="s">
        <v>126</v>
      </c>
      <c r="E186" s="223" t="s">
        <v>255</v>
      </c>
      <c r="F186" s="224" t="s">
        <v>256</v>
      </c>
      <c r="G186" s="225" t="s">
        <v>129</v>
      </c>
      <c r="H186" s="226">
        <v>2</v>
      </c>
      <c r="I186" s="227"/>
      <c r="J186" s="228">
        <f>ROUND(I186*H186,2)</f>
        <v>0</v>
      </c>
      <c r="K186" s="224" t="s">
        <v>130</v>
      </c>
      <c r="L186" s="40"/>
      <c r="M186" s="229" t="s">
        <v>1</v>
      </c>
      <c r="N186" s="230" t="s">
        <v>46</v>
      </c>
      <c r="O186" s="87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33" t="s">
        <v>131</v>
      </c>
      <c r="AT186" s="233" t="s">
        <v>126</v>
      </c>
      <c r="AU186" s="233" t="s">
        <v>22</v>
      </c>
      <c r="AY186" s="13" t="s">
        <v>125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3" t="s">
        <v>22</v>
      </c>
      <c r="BK186" s="234">
        <f>ROUND(I186*H186,2)</f>
        <v>0</v>
      </c>
      <c r="BL186" s="13" t="s">
        <v>131</v>
      </c>
      <c r="BM186" s="233" t="s">
        <v>257</v>
      </c>
    </row>
    <row r="187" s="2" customFormat="1">
      <c r="A187" s="34"/>
      <c r="B187" s="35"/>
      <c r="C187" s="36"/>
      <c r="D187" s="235" t="s">
        <v>133</v>
      </c>
      <c r="E187" s="36"/>
      <c r="F187" s="236" t="s">
        <v>256</v>
      </c>
      <c r="G187" s="36"/>
      <c r="H187" s="36"/>
      <c r="I187" s="140"/>
      <c r="J187" s="36"/>
      <c r="K187" s="36"/>
      <c r="L187" s="40"/>
      <c r="M187" s="237"/>
      <c r="N187" s="23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133</v>
      </c>
      <c r="AU187" s="13" t="s">
        <v>22</v>
      </c>
    </row>
    <row r="188" s="2" customFormat="1" ht="24" customHeight="1">
      <c r="A188" s="34"/>
      <c r="B188" s="35"/>
      <c r="C188" s="239" t="s">
        <v>258</v>
      </c>
      <c r="D188" s="239" t="s">
        <v>134</v>
      </c>
      <c r="E188" s="240" t="s">
        <v>259</v>
      </c>
      <c r="F188" s="241" t="s">
        <v>260</v>
      </c>
      <c r="G188" s="242" t="s">
        <v>129</v>
      </c>
      <c r="H188" s="243">
        <v>2</v>
      </c>
      <c r="I188" s="244"/>
      <c r="J188" s="245">
        <f>ROUND(I188*H188,2)</f>
        <v>0</v>
      </c>
      <c r="K188" s="241" t="s">
        <v>130</v>
      </c>
      <c r="L188" s="246"/>
      <c r="M188" s="247" t="s">
        <v>1</v>
      </c>
      <c r="N188" s="248" t="s">
        <v>46</v>
      </c>
      <c r="O188" s="8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33" t="s">
        <v>137</v>
      </c>
      <c r="AT188" s="233" t="s">
        <v>134</v>
      </c>
      <c r="AU188" s="233" t="s">
        <v>22</v>
      </c>
      <c r="AY188" s="13" t="s">
        <v>125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3" t="s">
        <v>22</v>
      </c>
      <c r="BK188" s="234">
        <f>ROUND(I188*H188,2)</f>
        <v>0</v>
      </c>
      <c r="BL188" s="13" t="s">
        <v>131</v>
      </c>
      <c r="BM188" s="233" t="s">
        <v>261</v>
      </c>
    </row>
    <row r="189" s="2" customFormat="1">
      <c r="A189" s="34"/>
      <c r="B189" s="35"/>
      <c r="C189" s="36"/>
      <c r="D189" s="235" t="s">
        <v>133</v>
      </c>
      <c r="E189" s="36"/>
      <c r="F189" s="236" t="s">
        <v>260</v>
      </c>
      <c r="G189" s="36"/>
      <c r="H189" s="36"/>
      <c r="I189" s="140"/>
      <c r="J189" s="36"/>
      <c r="K189" s="36"/>
      <c r="L189" s="40"/>
      <c r="M189" s="237"/>
      <c r="N189" s="23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133</v>
      </c>
      <c r="AU189" s="13" t="s">
        <v>22</v>
      </c>
    </row>
    <row r="190" s="2" customFormat="1" ht="24" customHeight="1">
      <c r="A190" s="34"/>
      <c r="B190" s="35"/>
      <c r="C190" s="222" t="s">
        <v>262</v>
      </c>
      <c r="D190" s="222" t="s">
        <v>126</v>
      </c>
      <c r="E190" s="223" t="s">
        <v>263</v>
      </c>
      <c r="F190" s="224" t="s">
        <v>264</v>
      </c>
      <c r="G190" s="225" t="s">
        <v>162</v>
      </c>
      <c r="H190" s="226">
        <v>104</v>
      </c>
      <c r="I190" s="227"/>
      <c r="J190" s="228">
        <f>ROUND(I190*H190,2)</f>
        <v>0</v>
      </c>
      <c r="K190" s="224" t="s">
        <v>130</v>
      </c>
      <c r="L190" s="40"/>
      <c r="M190" s="229" t="s">
        <v>1</v>
      </c>
      <c r="N190" s="230" t="s">
        <v>46</v>
      </c>
      <c r="O190" s="87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33" t="s">
        <v>131</v>
      </c>
      <c r="AT190" s="233" t="s">
        <v>126</v>
      </c>
      <c r="AU190" s="233" t="s">
        <v>22</v>
      </c>
      <c r="AY190" s="13" t="s">
        <v>125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3" t="s">
        <v>22</v>
      </c>
      <c r="BK190" s="234">
        <f>ROUND(I190*H190,2)</f>
        <v>0</v>
      </c>
      <c r="BL190" s="13" t="s">
        <v>131</v>
      </c>
      <c r="BM190" s="233" t="s">
        <v>265</v>
      </c>
    </row>
    <row r="191" s="2" customFormat="1">
      <c r="A191" s="34"/>
      <c r="B191" s="35"/>
      <c r="C191" s="36"/>
      <c r="D191" s="235" t="s">
        <v>133</v>
      </c>
      <c r="E191" s="36"/>
      <c r="F191" s="236" t="s">
        <v>264</v>
      </c>
      <c r="G191" s="36"/>
      <c r="H191" s="36"/>
      <c r="I191" s="140"/>
      <c r="J191" s="36"/>
      <c r="K191" s="36"/>
      <c r="L191" s="40"/>
      <c r="M191" s="237"/>
      <c r="N191" s="23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133</v>
      </c>
      <c r="AU191" s="13" t="s">
        <v>22</v>
      </c>
    </row>
    <row r="192" s="2" customFormat="1" ht="24" customHeight="1">
      <c r="A192" s="34"/>
      <c r="B192" s="35"/>
      <c r="C192" s="239" t="s">
        <v>266</v>
      </c>
      <c r="D192" s="239" t="s">
        <v>134</v>
      </c>
      <c r="E192" s="240" t="s">
        <v>267</v>
      </c>
      <c r="F192" s="241" t="s">
        <v>268</v>
      </c>
      <c r="G192" s="242" t="s">
        <v>162</v>
      </c>
      <c r="H192" s="243">
        <v>104</v>
      </c>
      <c r="I192" s="244"/>
      <c r="J192" s="245">
        <f>ROUND(I192*H192,2)</f>
        <v>0</v>
      </c>
      <c r="K192" s="241" t="s">
        <v>130</v>
      </c>
      <c r="L192" s="246"/>
      <c r="M192" s="247" t="s">
        <v>1</v>
      </c>
      <c r="N192" s="248" t="s">
        <v>46</v>
      </c>
      <c r="O192" s="8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33" t="s">
        <v>137</v>
      </c>
      <c r="AT192" s="233" t="s">
        <v>134</v>
      </c>
      <c r="AU192" s="233" t="s">
        <v>22</v>
      </c>
      <c r="AY192" s="13" t="s">
        <v>125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3" t="s">
        <v>22</v>
      </c>
      <c r="BK192" s="234">
        <f>ROUND(I192*H192,2)</f>
        <v>0</v>
      </c>
      <c r="BL192" s="13" t="s">
        <v>131</v>
      </c>
      <c r="BM192" s="233" t="s">
        <v>269</v>
      </c>
    </row>
    <row r="193" s="2" customFormat="1">
      <c r="A193" s="34"/>
      <c r="B193" s="35"/>
      <c r="C193" s="36"/>
      <c r="D193" s="235" t="s">
        <v>133</v>
      </c>
      <c r="E193" s="36"/>
      <c r="F193" s="236" t="s">
        <v>268</v>
      </c>
      <c r="G193" s="36"/>
      <c r="H193" s="36"/>
      <c r="I193" s="140"/>
      <c r="J193" s="36"/>
      <c r="K193" s="36"/>
      <c r="L193" s="40"/>
      <c r="M193" s="237"/>
      <c r="N193" s="23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133</v>
      </c>
      <c r="AU193" s="13" t="s">
        <v>22</v>
      </c>
    </row>
    <row r="194" s="2" customFormat="1" ht="24" customHeight="1">
      <c r="A194" s="34"/>
      <c r="B194" s="35"/>
      <c r="C194" s="222" t="s">
        <v>270</v>
      </c>
      <c r="D194" s="222" t="s">
        <v>126</v>
      </c>
      <c r="E194" s="223" t="s">
        <v>271</v>
      </c>
      <c r="F194" s="224" t="s">
        <v>272</v>
      </c>
      <c r="G194" s="225" t="s">
        <v>129</v>
      </c>
      <c r="H194" s="226">
        <v>4</v>
      </c>
      <c r="I194" s="227"/>
      <c r="J194" s="228">
        <f>ROUND(I194*H194,2)</f>
        <v>0</v>
      </c>
      <c r="K194" s="224" t="s">
        <v>130</v>
      </c>
      <c r="L194" s="40"/>
      <c r="M194" s="229" t="s">
        <v>1</v>
      </c>
      <c r="N194" s="230" t="s">
        <v>46</v>
      </c>
      <c r="O194" s="8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33" t="s">
        <v>131</v>
      </c>
      <c r="AT194" s="233" t="s">
        <v>126</v>
      </c>
      <c r="AU194" s="233" t="s">
        <v>22</v>
      </c>
      <c r="AY194" s="13" t="s">
        <v>125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3" t="s">
        <v>22</v>
      </c>
      <c r="BK194" s="234">
        <f>ROUND(I194*H194,2)</f>
        <v>0</v>
      </c>
      <c r="BL194" s="13" t="s">
        <v>131</v>
      </c>
      <c r="BM194" s="233" t="s">
        <v>273</v>
      </c>
    </row>
    <row r="195" s="2" customFormat="1">
      <c r="A195" s="34"/>
      <c r="B195" s="35"/>
      <c r="C195" s="36"/>
      <c r="D195" s="235" t="s">
        <v>133</v>
      </c>
      <c r="E195" s="36"/>
      <c r="F195" s="236" t="s">
        <v>272</v>
      </c>
      <c r="G195" s="36"/>
      <c r="H195" s="36"/>
      <c r="I195" s="140"/>
      <c r="J195" s="36"/>
      <c r="K195" s="36"/>
      <c r="L195" s="40"/>
      <c r="M195" s="237"/>
      <c r="N195" s="23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133</v>
      </c>
      <c r="AU195" s="13" t="s">
        <v>22</v>
      </c>
    </row>
    <row r="196" s="2" customFormat="1" ht="24" customHeight="1">
      <c r="A196" s="34"/>
      <c r="B196" s="35"/>
      <c r="C196" s="239" t="s">
        <v>274</v>
      </c>
      <c r="D196" s="239" t="s">
        <v>134</v>
      </c>
      <c r="E196" s="240" t="s">
        <v>275</v>
      </c>
      <c r="F196" s="241" t="s">
        <v>276</v>
      </c>
      <c r="G196" s="242" t="s">
        <v>129</v>
      </c>
      <c r="H196" s="243">
        <v>4</v>
      </c>
      <c r="I196" s="244"/>
      <c r="J196" s="245">
        <f>ROUND(I196*H196,2)</f>
        <v>0</v>
      </c>
      <c r="K196" s="241" t="s">
        <v>130</v>
      </c>
      <c r="L196" s="246"/>
      <c r="M196" s="247" t="s">
        <v>1</v>
      </c>
      <c r="N196" s="248" t="s">
        <v>46</v>
      </c>
      <c r="O196" s="8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33" t="s">
        <v>137</v>
      </c>
      <c r="AT196" s="233" t="s">
        <v>134</v>
      </c>
      <c r="AU196" s="233" t="s">
        <v>22</v>
      </c>
      <c r="AY196" s="13" t="s">
        <v>125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3" t="s">
        <v>22</v>
      </c>
      <c r="BK196" s="234">
        <f>ROUND(I196*H196,2)</f>
        <v>0</v>
      </c>
      <c r="BL196" s="13" t="s">
        <v>131</v>
      </c>
      <c r="BM196" s="233" t="s">
        <v>277</v>
      </c>
    </row>
    <row r="197" s="2" customFormat="1">
      <c r="A197" s="34"/>
      <c r="B197" s="35"/>
      <c r="C197" s="36"/>
      <c r="D197" s="235" t="s">
        <v>133</v>
      </c>
      <c r="E197" s="36"/>
      <c r="F197" s="236" t="s">
        <v>276</v>
      </c>
      <c r="G197" s="36"/>
      <c r="H197" s="36"/>
      <c r="I197" s="140"/>
      <c r="J197" s="36"/>
      <c r="K197" s="36"/>
      <c r="L197" s="40"/>
      <c r="M197" s="237"/>
      <c r="N197" s="23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133</v>
      </c>
      <c r="AU197" s="13" t="s">
        <v>22</v>
      </c>
    </row>
    <row r="198" s="2" customFormat="1" ht="24" customHeight="1">
      <c r="A198" s="34"/>
      <c r="B198" s="35"/>
      <c r="C198" s="222" t="s">
        <v>278</v>
      </c>
      <c r="D198" s="222" t="s">
        <v>126</v>
      </c>
      <c r="E198" s="223" t="s">
        <v>279</v>
      </c>
      <c r="F198" s="224" t="s">
        <v>280</v>
      </c>
      <c r="G198" s="225" t="s">
        <v>129</v>
      </c>
      <c r="H198" s="226">
        <v>3</v>
      </c>
      <c r="I198" s="227"/>
      <c r="J198" s="228">
        <f>ROUND(I198*H198,2)</f>
        <v>0</v>
      </c>
      <c r="K198" s="224" t="s">
        <v>130</v>
      </c>
      <c r="L198" s="40"/>
      <c r="M198" s="229" t="s">
        <v>1</v>
      </c>
      <c r="N198" s="230" t="s">
        <v>46</v>
      </c>
      <c r="O198" s="87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33" t="s">
        <v>131</v>
      </c>
      <c r="AT198" s="233" t="s">
        <v>126</v>
      </c>
      <c r="AU198" s="233" t="s">
        <v>22</v>
      </c>
      <c r="AY198" s="13" t="s">
        <v>125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3" t="s">
        <v>22</v>
      </c>
      <c r="BK198" s="234">
        <f>ROUND(I198*H198,2)</f>
        <v>0</v>
      </c>
      <c r="BL198" s="13" t="s">
        <v>131</v>
      </c>
      <c r="BM198" s="233" t="s">
        <v>281</v>
      </c>
    </row>
    <row r="199" s="2" customFormat="1">
      <c r="A199" s="34"/>
      <c r="B199" s="35"/>
      <c r="C199" s="36"/>
      <c r="D199" s="235" t="s">
        <v>133</v>
      </c>
      <c r="E199" s="36"/>
      <c r="F199" s="236" t="s">
        <v>280</v>
      </c>
      <c r="G199" s="36"/>
      <c r="H199" s="36"/>
      <c r="I199" s="140"/>
      <c r="J199" s="36"/>
      <c r="K199" s="36"/>
      <c r="L199" s="40"/>
      <c r="M199" s="237"/>
      <c r="N199" s="23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133</v>
      </c>
      <c r="AU199" s="13" t="s">
        <v>22</v>
      </c>
    </row>
    <row r="200" s="2" customFormat="1" ht="24" customHeight="1">
      <c r="A200" s="34"/>
      <c r="B200" s="35"/>
      <c r="C200" s="239" t="s">
        <v>282</v>
      </c>
      <c r="D200" s="239" t="s">
        <v>134</v>
      </c>
      <c r="E200" s="240" t="s">
        <v>283</v>
      </c>
      <c r="F200" s="241" t="s">
        <v>284</v>
      </c>
      <c r="G200" s="242" t="s">
        <v>129</v>
      </c>
      <c r="H200" s="243">
        <v>3</v>
      </c>
      <c r="I200" s="244"/>
      <c r="J200" s="245">
        <f>ROUND(I200*H200,2)</f>
        <v>0</v>
      </c>
      <c r="K200" s="241" t="s">
        <v>130</v>
      </c>
      <c r="L200" s="246"/>
      <c r="M200" s="247" t="s">
        <v>1</v>
      </c>
      <c r="N200" s="248" t="s">
        <v>46</v>
      </c>
      <c r="O200" s="87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33" t="s">
        <v>137</v>
      </c>
      <c r="AT200" s="233" t="s">
        <v>134</v>
      </c>
      <c r="AU200" s="233" t="s">
        <v>22</v>
      </c>
      <c r="AY200" s="13" t="s">
        <v>125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3" t="s">
        <v>22</v>
      </c>
      <c r="BK200" s="234">
        <f>ROUND(I200*H200,2)</f>
        <v>0</v>
      </c>
      <c r="BL200" s="13" t="s">
        <v>131</v>
      </c>
      <c r="BM200" s="233" t="s">
        <v>285</v>
      </c>
    </row>
    <row r="201" s="2" customFormat="1">
      <c r="A201" s="34"/>
      <c r="B201" s="35"/>
      <c r="C201" s="36"/>
      <c r="D201" s="235" t="s">
        <v>133</v>
      </c>
      <c r="E201" s="36"/>
      <c r="F201" s="236" t="s">
        <v>284</v>
      </c>
      <c r="G201" s="36"/>
      <c r="H201" s="36"/>
      <c r="I201" s="140"/>
      <c r="J201" s="36"/>
      <c r="K201" s="36"/>
      <c r="L201" s="40"/>
      <c r="M201" s="237"/>
      <c r="N201" s="23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133</v>
      </c>
      <c r="AU201" s="13" t="s">
        <v>22</v>
      </c>
    </row>
    <row r="202" s="2" customFormat="1" ht="24" customHeight="1">
      <c r="A202" s="34"/>
      <c r="B202" s="35"/>
      <c r="C202" s="222" t="s">
        <v>286</v>
      </c>
      <c r="D202" s="222" t="s">
        <v>126</v>
      </c>
      <c r="E202" s="223" t="s">
        <v>287</v>
      </c>
      <c r="F202" s="224" t="s">
        <v>288</v>
      </c>
      <c r="G202" s="225" t="s">
        <v>162</v>
      </c>
      <c r="H202" s="226">
        <v>899</v>
      </c>
      <c r="I202" s="227"/>
      <c r="J202" s="228">
        <f>ROUND(I202*H202,2)</f>
        <v>0</v>
      </c>
      <c r="K202" s="224" t="s">
        <v>130</v>
      </c>
      <c r="L202" s="40"/>
      <c r="M202" s="229" t="s">
        <v>1</v>
      </c>
      <c r="N202" s="230" t="s">
        <v>46</v>
      </c>
      <c r="O202" s="8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33" t="s">
        <v>131</v>
      </c>
      <c r="AT202" s="233" t="s">
        <v>126</v>
      </c>
      <c r="AU202" s="233" t="s">
        <v>22</v>
      </c>
      <c r="AY202" s="13" t="s">
        <v>125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3" t="s">
        <v>22</v>
      </c>
      <c r="BK202" s="234">
        <f>ROUND(I202*H202,2)</f>
        <v>0</v>
      </c>
      <c r="BL202" s="13" t="s">
        <v>131</v>
      </c>
      <c r="BM202" s="233" t="s">
        <v>289</v>
      </c>
    </row>
    <row r="203" s="2" customFormat="1">
      <c r="A203" s="34"/>
      <c r="B203" s="35"/>
      <c r="C203" s="36"/>
      <c r="D203" s="235" t="s">
        <v>133</v>
      </c>
      <c r="E203" s="36"/>
      <c r="F203" s="236" t="s">
        <v>288</v>
      </c>
      <c r="G203" s="36"/>
      <c r="H203" s="36"/>
      <c r="I203" s="140"/>
      <c r="J203" s="36"/>
      <c r="K203" s="36"/>
      <c r="L203" s="40"/>
      <c r="M203" s="237"/>
      <c r="N203" s="23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133</v>
      </c>
      <c r="AU203" s="13" t="s">
        <v>22</v>
      </c>
    </row>
    <row r="204" s="2" customFormat="1" ht="24" customHeight="1">
      <c r="A204" s="34"/>
      <c r="B204" s="35"/>
      <c r="C204" s="239" t="s">
        <v>290</v>
      </c>
      <c r="D204" s="239" t="s">
        <v>134</v>
      </c>
      <c r="E204" s="240" t="s">
        <v>291</v>
      </c>
      <c r="F204" s="241" t="s">
        <v>292</v>
      </c>
      <c r="G204" s="242" t="s">
        <v>162</v>
      </c>
      <c r="H204" s="243">
        <v>248</v>
      </c>
      <c r="I204" s="244"/>
      <c r="J204" s="245">
        <f>ROUND(I204*H204,2)</f>
        <v>0</v>
      </c>
      <c r="K204" s="241" t="s">
        <v>130</v>
      </c>
      <c r="L204" s="246"/>
      <c r="M204" s="247" t="s">
        <v>1</v>
      </c>
      <c r="N204" s="248" t="s">
        <v>46</v>
      </c>
      <c r="O204" s="8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33" t="s">
        <v>137</v>
      </c>
      <c r="AT204" s="233" t="s">
        <v>134</v>
      </c>
      <c r="AU204" s="233" t="s">
        <v>22</v>
      </c>
      <c r="AY204" s="13" t="s">
        <v>125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3" t="s">
        <v>22</v>
      </c>
      <c r="BK204" s="234">
        <f>ROUND(I204*H204,2)</f>
        <v>0</v>
      </c>
      <c r="BL204" s="13" t="s">
        <v>131</v>
      </c>
      <c r="BM204" s="233" t="s">
        <v>293</v>
      </c>
    </row>
    <row r="205" s="2" customFormat="1">
      <c r="A205" s="34"/>
      <c r="B205" s="35"/>
      <c r="C205" s="36"/>
      <c r="D205" s="235" t="s">
        <v>133</v>
      </c>
      <c r="E205" s="36"/>
      <c r="F205" s="236" t="s">
        <v>292</v>
      </c>
      <c r="G205" s="36"/>
      <c r="H205" s="36"/>
      <c r="I205" s="140"/>
      <c r="J205" s="36"/>
      <c r="K205" s="36"/>
      <c r="L205" s="40"/>
      <c r="M205" s="237"/>
      <c r="N205" s="23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133</v>
      </c>
      <c r="AU205" s="13" t="s">
        <v>22</v>
      </c>
    </row>
    <row r="206" s="2" customFormat="1" ht="24" customHeight="1">
      <c r="A206" s="34"/>
      <c r="B206" s="35"/>
      <c r="C206" s="239" t="s">
        <v>294</v>
      </c>
      <c r="D206" s="239" t="s">
        <v>134</v>
      </c>
      <c r="E206" s="240" t="s">
        <v>295</v>
      </c>
      <c r="F206" s="241" t="s">
        <v>296</v>
      </c>
      <c r="G206" s="242" t="s">
        <v>162</v>
      </c>
      <c r="H206" s="243">
        <v>669</v>
      </c>
      <c r="I206" s="244"/>
      <c r="J206" s="245">
        <f>ROUND(I206*H206,2)</f>
        <v>0</v>
      </c>
      <c r="K206" s="241" t="s">
        <v>130</v>
      </c>
      <c r="L206" s="246"/>
      <c r="M206" s="247" t="s">
        <v>1</v>
      </c>
      <c r="N206" s="248" t="s">
        <v>46</v>
      </c>
      <c r="O206" s="87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33" t="s">
        <v>137</v>
      </c>
      <c r="AT206" s="233" t="s">
        <v>134</v>
      </c>
      <c r="AU206" s="233" t="s">
        <v>22</v>
      </c>
      <c r="AY206" s="13" t="s">
        <v>125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3" t="s">
        <v>22</v>
      </c>
      <c r="BK206" s="234">
        <f>ROUND(I206*H206,2)</f>
        <v>0</v>
      </c>
      <c r="BL206" s="13" t="s">
        <v>131</v>
      </c>
      <c r="BM206" s="233" t="s">
        <v>297</v>
      </c>
    </row>
    <row r="207" s="2" customFormat="1">
      <c r="A207" s="34"/>
      <c r="B207" s="35"/>
      <c r="C207" s="36"/>
      <c r="D207" s="235" t="s">
        <v>133</v>
      </c>
      <c r="E207" s="36"/>
      <c r="F207" s="236" t="s">
        <v>296</v>
      </c>
      <c r="G207" s="36"/>
      <c r="H207" s="36"/>
      <c r="I207" s="140"/>
      <c r="J207" s="36"/>
      <c r="K207" s="36"/>
      <c r="L207" s="40"/>
      <c r="M207" s="237"/>
      <c r="N207" s="23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133</v>
      </c>
      <c r="AU207" s="13" t="s">
        <v>22</v>
      </c>
    </row>
    <row r="208" s="2" customFormat="1" ht="24" customHeight="1">
      <c r="A208" s="34"/>
      <c r="B208" s="35"/>
      <c r="C208" s="222" t="s">
        <v>298</v>
      </c>
      <c r="D208" s="222" t="s">
        <v>126</v>
      </c>
      <c r="E208" s="223" t="s">
        <v>299</v>
      </c>
      <c r="F208" s="224" t="s">
        <v>300</v>
      </c>
      <c r="G208" s="225" t="s">
        <v>162</v>
      </c>
      <c r="H208" s="226">
        <v>669</v>
      </c>
      <c r="I208" s="227"/>
      <c r="J208" s="228">
        <f>ROUND(I208*H208,2)</f>
        <v>0</v>
      </c>
      <c r="K208" s="224" t="s">
        <v>130</v>
      </c>
      <c r="L208" s="40"/>
      <c r="M208" s="229" t="s">
        <v>1</v>
      </c>
      <c r="N208" s="230" t="s">
        <v>46</v>
      </c>
      <c r="O208" s="87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33" t="s">
        <v>131</v>
      </c>
      <c r="AT208" s="233" t="s">
        <v>126</v>
      </c>
      <c r="AU208" s="233" t="s">
        <v>22</v>
      </c>
      <c r="AY208" s="13" t="s">
        <v>125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3" t="s">
        <v>22</v>
      </c>
      <c r="BK208" s="234">
        <f>ROUND(I208*H208,2)</f>
        <v>0</v>
      </c>
      <c r="BL208" s="13" t="s">
        <v>131</v>
      </c>
      <c r="BM208" s="233" t="s">
        <v>301</v>
      </c>
    </row>
    <row r="209" s="2" customFormat="1">
      <c r="A209" s="34"/>
      <c r="B209" s="35"/>
      <c r="C209" s="36"/>
      <c r="D209" s="235" t="s">
        <v>133</v>
      </c>
      <c r="E209" s="36"/>
      <c r="F209" s="236" t="s">
        <v>300</v>
      </c>
      <c r="G209" s="36"/>
      <c r="H209" s="36"/>
      <c r="I209" s="140"/>
      <c r="J209" s="36"/>
      <c r="K209" s="36"/>
      <c r="L209" s="40"/>
      <c r="M209" s="237"/>
      <c r="N209" s="23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133</v>
      </c>
      <c r="AU209" s="13" t="s">
        <v>22</v>
      </c>
    </row>
    <row r="210" s="2" customFormat="1" ht="24" customHeight="1">
      <c r="A210" s="34"/>
      <c r="B210" s="35"/>
      <c r="C210" s="239" t="s">
        <v>302</v>
      </c>
      <c r="D210" s="239" t="s">
        <v>134</v>
      </c>
      <c r="E210" s="240" t="s">
        <v>303</v>
      </c>
      <c r="F210" s="241" t="s">
        <v>304</v>
      </c>
      <c r="G210" s="242" t="s">
        <v>162</v>
      </c>
      <c r="H210" s="243">
        <v>669</v>
      </c>
      <c r="I210" s="244"/>
      <c r="J210" s="245">
        <f>ROUND(I210*H210,2)</f>
        <v>0</v>
      </c>
      <c r="K210" s="241" t="s">
        <v>130</v>
      </c>
      <c r="L210" s="246"/>
      <c r="M210" s="247" t="s">
        <v>1</v>
      </c>
      <c r="N210" s="248" t="s">
        <v>46</v>
      </c>
      <c r="O210" s="87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33" t="s">
        <v>137</v>
      </c>
      <c r="AT210" s="233" t="s">
        <v>134</v>
      </c>
      <c r="AU210" s="233" t="s">
        <v>22</v>
      </c>
      <c r="AY210" s="13" t="s">
        <v>125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3" t="s">
        <v>22</v>
      </c>
      <c r="BK210" s="234">
        <f>ROUND(I210*H210,2)</f>
        <v>0</v>
      </c>
      <c r="BL210" s="13" t="s">
        <v>131</v>
      </c>
      <c r="BM210" s="233" t="s">
        <v>305</v>
      </c>
    </row>
    <row r="211" s="2" customFormat="1">
      <c r="A211" s="34"/>
      <c r="B211" s="35"/>
      <c r="C211" s="36"/>
      <c r="D211" s="235" t="s">
        <v>133</v>
      </c>
      <c r="E211" s="36"/>
      <c r="F211" s="236" t="s">
        <v>304</v>
      </c>
      <c r="G211" s="36"/>
      <c r="H211" s="36"/>
      <c r="I211" s="140"/>
      <c r="J211" s="36"/>
      <c r="K211" s="36"/>
      <c r="L211" s="40"/>
      <c r="M211" s="237"/>
      <c r="N211" s="23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133</v>
      </c>
      <c r="AU211" s="13" t="s">
        <v>22</v>
      </c>
    </row>
    <row r="212" s="2" customFormat="1" ht="24" customHeight="1">
      <c r="A212" s="34"/>
      <c r="B212" s="35"/>
      <c r="C212" s="222" t="s">
        <v>306</v>
      </c>
      <c r="D212" s="222" t="s">
        <v>126</v>
      </c>
      <c r="E212" s="223" t="s">
        <v>307</v>
      </c>
      <c r="F212" s="224" t="s">
        <v>308</v>
      </c>
      <c r="G212" s="225" t="s">
        <v>162</v>
      </c>
      <c r="H212" s="226">
        <v>669</v>
      </c>
      <c r="I212" s="227"/>
      <c r="J212" s="228">
        <f>ROUND(I212*H212,2)</f>
        <v>0</v>
      </c>
      <c r="K212" s="224" t="s">
        <v>130</v>
      </c>
      <c r="L212" s="40"/>
      <c r="M212" s="229" t="s">
        <v>1</v>
      </c>
      <c r="N212" s="230" t="s">
        <v>46</v>
      </c>
      <c r="O212" s="87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33" t="s">
        <v>131</v>
      </c>
      <c r="AT212" s="233" t="s">
        <v>126</v>
      </c>
      <c r="AU212" s="233" t="s">
        <v>22</v>
      </c>
      <c r="AY212" s="13" t="s">
        <v>125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3" t="s">
        <v>22</v>
      </c>
      <c r="BK212" s="234">
        <f>ROUND(I212*H212,2)</f>
        <v>0</v>
      </c>
      <c r="BL212" s="13" t="s">
        <v>131</v>
      </c>
      <c r="BM212" s="233" t="s">
        <v>309</v>
      </c>
    </row>
    <row r="213" s="2" customFormat="1">
      <c r="A213" s="34"/>
      <c r="B213" s="35"/>
      <c r="C213" s="36"/>
      <c r="D213" s="235" t="s">
        <v>133</v>
      </c>
      <c r="E213" s="36"/>
      <c r="F213" s="236" t="s">
        <v>308</v>
      </c>
      <c r="G213" s="36"/>
      <c r="H213" s="36"/>
      <c r="I213" s="140"/>
      <c r="J213" s="36"/>
      <c r="K213" s="36"/>
      <c r="L213" s="40"/>
      <c r="M213" s="237"/>
      <c r="N213" s="23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133</v>
      </c>
      <c r="AU213" s="13" t="s">
        <v>22</v>
      </c>
    </row>
    <row r="214" s="2" customFormat="1" ht="24" customHeight="1">
      <c r="A214" s="34"/>
      <c r="B214" s="35"/>
      <c r="C214" s="222" t="s">
        <v>310</v>
      </c>
      <c r="D214" s="222" t="s">
        <v>126</v>
      </c>
      <c r="E214" s="223" t="s">
        <v>311</v>
      </c>
      <c r="F214" s="224" t="s">
        <v>312</v>
      </c>
      <c r="G214" s="225" t="s">
        <v>129</v>
      </c>
      <c r="H214" s="226">
        <v>3</v>
      </c>
      <c r="I214" s="227"/>
      <c r="J214" s="228">
        <f>ROUND(I214*H214,2)</f>
        <v>0</v>
      </c>
      <c r="K214" s="224" t="s">
        <v>130</v>
      </c>
      <c r="L214" s="40"/>
      <c r="M214" s="229" t="s">
        <v>1</v>
      </c>
      <c r="N214" s="230" t="s">
        <v>46</v>
      </c>
      <c r="O214" s="87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33" t="s">
        <v>131</v>
      </c>
      <c r="AT214" s="233" t="s">
        <v>126</v>
      </c>
      <c r="AU214" s="233" t="s">
        <v>22</v>
      </c>
      <c r="AY214" s="13" t="s">
        <v>125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3" t="s">
        <v>22</v>
      </c>
      <c r="BK214" s="234">
        <f>ROUND(I214*H214,2)</f>
        <v>0</v>
      </c>
      <c r="BL214" s="13" t="s">
        <v>131</v>
      </c>
      <c r="BM214" s="233" t="s">
        <v>313</v>
      </c>
    </row>
    <row r="215" s="2" customFormat="1">
      <c r="A215" s="34"/>
      <c r="B215" s="35"/>
      <c r="C215" s="36"/>
      <c r="D215" s="235" t="s">
        <v>133</v>
      </c>
      <c r="E215" s="36"/>
      <c r="F215" s="236" t="s">
        <v>312</v>
      </c>
      <c r="G215" s="36"/>
      <c r="H215" s="36"/>
      <c r="I215" s="140"/>
      <c r="J215" s="36"/>
      <c r="K215" s="36"/>
      <c r="L215" s="40"/>
      <c r="M215" s="237"/>
      <c r="N215" s="23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133</v>
      </c>
      <c r="AU215" s="13" t="s">
        <v>22</v>
      </c>
    </row>
    <row r="216" s="2" customFormat="1" ht="24" customHeight="1">
      <c r="A216" s="34"/>
      <c r="B216" s="35"/>
      <c r="C216" s="222" t="s">
        <v>314</v>
      </c>
      <c r="D216" s="222" t="s">
        <v>126</v>
      </c>
      <c r="E216" s="223" t="s">
        <v>315</v>
      </c>
      <c r="F216" s="224" t="s">
        <v>316</v>
      </c>
      <c r="G216" s="225" t="s">
        <v>129</v>
      </c>
      <c r="H216" s="226">
        <v>3</v>
      </c>
      <c r="I216" s="227"/>
      <c r="J216" s="228">
        <f>ROUND(I216*H216,2)</f>
        <v>0</v>
      </c>
      <c r="K216" s="224" t="s">
        <v>130</v>
      </c>
      <c r="L216" s="40"/>
      <c r="M216" s="229" t="s">
        <v>1</v>
      </c>
      <c r="N216" s="230" t="s">
        <v>46</v>
      </c>
      <c r="O216" s="87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33" t="s">
        <v>131</v>
      </c>
      <c r="AT216" s="233" t="s">
        <v>126</v>
      </c>
      <c r="AU216" s="233" t="s">
        <v>22</v>
      </c>
      <c r="AY216" s="13" t="s">
        <v>125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3" t="s">
        <v>22</v>
      </c>
      <c r="BK216" s="234">
        <f>ROUND(I216*H216,2)</f>
        <v>0</v>
      </c>
      <c r="BL216" s="13" t="s">
        <v>131</v>
      </c>
      <c r="BM216" s="233" t="s">
        <v>317</v>
      </c>
    </row>
    <row r="217" s="2" customFormat="1">
      <c r="A217" s="34"/>
      <c r="B217" s="35"/>
      <c r="C217" s="36"/>
      <c r="D217" s="235" t="s">
        <v>133</v>
      </c>
      <c r="E217" s="36"/>
      <c r="F217" s="236" t="s">
        <v>316</v>
      </c>
      <c r="G217" s="36"/>
      <c r="H217" s="36"/>
      <c r="I217" s="140"/>
      <c r="J217" s="36"/>
      <c r="K217" s="36"/>
      <c r="L217" s="40"/>
      <c r="M217" s="237"/>
      <c r="N217" s="23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133</v>
      </c>
      <c r="AU217" s="13" t="s">
        <v>22</v>
      </c>
    </row>
    <row r="218" s="2" customFormat="1" ht="24" customHeight="1">
      <c r="A218" s="34"/>
      <c r="B218" s="35"/>
      <c r="C218" s="222" t="s">
        <v>318</v>
      </c>
      <c r="D218" s="222" t="s">
        <v>126</v>
      </c>
      <c r="E218" s="223" t="s">
        <v>319</v>
      </c>
      <c r="F218" s="224" t="s">
        <v>320</v>
      </c>
      <c r="G218" s="225" t="s">
        <v>129</v>
      </c>
      <c r="H218" s="226">
        <v>3</v>
      </c>
      <c r="I218" s="227"/>
      <c r="J218" s="228">
        <f>ROUND(I218*H218,2)</f>
        <v>0</v>
      </c>
      <c r="K218" s="224" t="s">
        <v>130</v>
      </c>
      <c r="L218" s="40"/>
      <c r="M218" s="229" t="s">
        <v>1</v>
      </c>
      <c r="N218" s="230" t="s">
        <v>46</v>
      </c>
      <c r="O218" s="87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33" t="s">
        <v>131</v>
      </c>
      <c r="AT218" s="233" t="s">
        <v>126</v>
      </c>
      <c r="AU218" s="233" t="s">
        <v>22</v>
      </c>
      <c r="AY218" s="13" t="s">
        <v>125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3" t="s">
        <v>22</v>
      </c>
      <c r="BK218" s="234">
        <f>ROUND(I218*H218,2)</f>
        <v>0</v>
      </c>
      <c r="BL218" s="13" t="s">
        <v>131</v>
      </c>
      <c r="BM218" s="233" t="s">
        <v>321</v>
      </c>
    </row>
    <row r="219" s="2" customFormat="1">
      <c r="A219" s="34"/>
      <c r="B219" s="35"/>
      <c r="C219" s="36"/>
      <c r="D219" s="235" t="s">
        <v>133</v>
      </c>
      <c r="E219" s="36"/>
      <c r="F219" s="236" t="s">
        <v>320</v>
      </c>
      <c r="G219" s="36"/>
      <c r="H219" s="36"/>
      <c r="I219" s="140"/>
      <c r="J219" s="36"/>
      <c r="K219" s="36"/>
      <c r="L219" s="40"/>
      <c r="M219" s="237"/>
      <c r="N219" s="23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133</v>
      </c>
      <c r="AU219" s="13" t="s">
        <v>22</v>
      </c>
    </row>
    <row r="220" s="2" customFormat="1" ht="24" customHeight="1">
      <c r="A220" s="34"/>
      <c r="B220" s="35"/>
      <c r="C220" s="222" t="s">
        <v>322</v>
      </c>
      <c r="D220" s="222" t="s">
        <v>126</v>
      </c>
      <c r="E220" s="223" t="s">
        <v>323</v>
      </c>
      <c r="F220" s="224" t="s">
        <v>324</v>
      </c>
      <c r="G220" s="225" t="s">
        <v>129</v>
      </c>
      <c r="H220" s="226">
        <v>7</v>
      </c>
      <c r="I220" s="227"/>
      <c r="J220" s="228">
        <f>ROUND(I220*H220,2)</f>
        <v>0</v>
      </c>
      <c r="K220" s="224" t="s">
        <v>130</v>
      </c>
      <c r="L220" s="40"/>
      <c r="M220" s="229" t="s">
        <v>1</v>
      </c>
      <c r="N220" s="230" t="s">
        <v>46</v>
      </c>
      <c r="O220" s="87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33" t="s">
        <v>131</v>
      </c>
      <c r="AT220" s="233" t="s">
        <v>126</v>
      </c>
      <c r="AU220" s="233" t="s">
        <v>22</v>
      </c>
      <c r="AY220" s="13" t="s">
        <v>125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3" t="s">
        <v>22</v>
      </c>
      <c r="BK220" s="234">
        <f>ROUND(I220*H220,2)</f>
        <v>0</v>
      </c>
      <c r="BL220" s="13" t="s">
        <v>131</v>
      </c>
      <c r="BM220" s="233" t="s">
        <v>325</v>
      </c>
    </row>
    <row r="221" s="2" customFormat="1">
      <c r="A221" s="34"/>
      <c r="B221" s="35"/>
      <c r="C221" s="36"/>
      <c r="D221" s="235" t="s">
        <v>133</v>
      </c>
      <c r="E221" s="36"/>
      <c r="F221" s="236" t="s">
        <v>324</v>
      </c>
      <c r="G221" s="36"/>
      <c r="H221" s="36"/>
      <c r="I221" s="140"/>
      <c r="J221" s="36"/>
      <c r="K221" s="36"/>
      <c r="L221" s="40"/>
      <c r="M221" s="237"/>
      <c r="N221" s="23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133</v>
      </c>
      <c r="AU221" s="13" t="s">
        <v>22</v>
      </c>
    </row>
    <row r="222" s="2" customFormat="1" ht="24" customHeight="1">
      <c r="A222" s="34"/>
      <c r="B222" s="35"/>
      <c r="C222" s="239" t="s">
        <v>326</v>
      </c>
      <c r="D222" s="239" t="s">
        <v>134</v>
      </c>
      <c r="E222" s="240" t="s">
        <v>327</v>
      </c>
      <c r="F222" s="241" t="s">
        <v>328</v>
      </c>
      <c r="G222" s="242" t="s">
        <v>129</v>
      </c>
      <c r="H222" s="243">
        <v>7</v>
      </c>
      <c r="I222" s="244"/>
      <c r="J222" s="245">
        <f>ROUND(I222*H222,2)</f>
        <v>0</v>
      </c>
      <c r="K222" s="241" t="s">
        <v>130</v>
      </c>
      <c r="L222" s="246"/>
      <c r="M222" s="247" t="s">
        <v>1</v>
      </c>
      <c r="N222" s="248" t="s">
        <v>46</v>
      </c>
      <c r="O222" s="8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33" t="s">
        <v>137</v>
      </c>
      <c r="AT222" s="233" t="s">
        <v>134</v>
      </c>
      <c r="AU222" s="233" t="s">
        <v>22</v>
      </c>
      <c r="AY222" s="13" t="s">
        <v>125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3" t="s">
        <v>22</v>
      </c>
      <c r="BK222" s="234">
        <f>ROUND(I222*H222,2)</f>
        <v>0</v>
      </c>
      <c r="BL222" s="13" t="s">
        <v>131</v>
      </c>
      <c r="BM222" s="233" t="s">
        <v>329</v>
      </c>
    </row>
    <row r="223" s="2" customFormat="1">
      <c r="A223" s="34"/>
      <c r="B223" s="35"/>
      <c r="C223" s="36"/>
      <c r="D223" s="235" t="s">
        <v>133</v>
      </c>
      <c r="E223" s="36"/>
      <c r="F223" s="236" t="s">
        <v>328</v>
      </c>
      <c r="G223" s="36"/>
      <c r="H223" s="36"/>
      <c r="I223" s="140"/>
      <c r="J223" s="36"/>
      <c r="K223" s="36"/>
      <c r="L223" s="40"/>
      <c r="M223" s="237"/>
      <c r="N223" s="23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133</v>
      </c>
      <c r="AU223" s="13" t="s">
        <v>22</v>
      </c>
    </row>
    <row r="224" s="2" customFormat="1" ht="24" customHeight="1">
      <c r="A224" s="34"/>
      <c r="B224" s="35"/>
      <c r="C224" s="222" t="s">
        <v>330</v>
      </c>
      <c r="D224" s="222" t="s">
        <v>126</v>
      </c>
      <c r="E224" s="223" t="s">
        <v>331</v>
      </c>
      <c r="F224" s="224" t="s">
        <v>332</v>
      </c>
      <c r="G224" s="225" t="s">
        <v>129</v>
      </c>
      <c r="H224" s="226">
        <v>4</v>
      </c>
      <c r="I224" s="227"/>
      <c r="J224" s="228">
        <f>ROUND(I224*H224,2)</f>
        <v>0</v>
      </c>
      <c r="K224" s="224" t="s">
        <v>130</v>
      </c>
      <c r="L224" s="40"/>
      <c r="M224" s="229" t="s">
        <v>1</v>
      </c>
      <c r="N224" s="230" t="s">
        <v>46</v>
      </c>
      <c r="O224" s="8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33" t="s">
        <v>131</v>
      </c>
      <c r="AT224" s="233" t="s">
        <v>126</v>
      </c>
      <c r="AU224" s="233" t="s">
        <v>22</v>
      </c>
      <c r="AY224" s="13" t="s">
        <v>125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3" t="s">
        <v>22</v>
      </c>
      <c r="BK224" s="234">
        <f>ROUND(I224*H224,2)</f>
        <v>0</v>
      </c>
      <c r="BL224" s="13" t="s">
        <v>131</v>
      </c>
      <c r="BM224" s="233" t="s">
        <v>333</v>
      </c>
    </row>
    <row r="225" s="2" customFormat="1">
      <c r="A225" s="34"/>
      <c r="B225" s="35"/>
      <c r="C225" s="36"/>
      <c r="D225" s="235" t="s">
        <v>133</v>
      </c>
      <c r="E225" s="36"/>
      <c r="F225" s="236" t="s">
        <v>332</v>
      </c>
      <c r="G225" s="36"/>
      <c r="H225" s="36"/>
      <c r="I225" s="140"/>
      <c r="J225" s="36"/>
      <c r="K225" s="36"/>
      <c r="L225" s="40"/>
      <c r="M225" s="237"/>
      <c r="N225" s="23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133</v>
      </c>
      <c r="AU225" s="13" t="s">
        <v>22</v>
      </c>
    </row>
    <row r="226" s="2" customFormat="1" ht="24" customHeight="1">
      <c r="A226" s="34"/>
      <c r="B226" s="35"/>
      <c r="C226" s="239" t="s">
        <v>334</v>
      </c>
      <c r="D226" s="239" t="s">
        <v>134</v>
      </c>
      <c r="E226" s="240" t="s">
        <v>335</v>
      </c>
      <c r="F226" s="241" t="s">
        <v>336</v>
      </c>
      <c r="G226" s="242" t="s">
        <v>129</v>
      </c>
      <c r="H226" s="243">
        <v>4</v>
      </c>
      <c r="I226" s="244"/>
      <c r="J226" s="245">
        <f>ROUND(I226*H226,2)</f>
        <v>0</v>
      </c>
      <c r="K226" s="241" t="s">
        <v>130</v>
      </c>
      <c r="L226" s="246"/>
      <c r="M226" s="247" t="s">
        <v>1</v>
      </c>
      <c r="N226" s="248" t="s">
        <v>46</v>
      </c>
      <c r="O226" s="8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33" t="s">
        <v>137</v>
      </c>
      <c r="AT226" s="233" t="s">
        <v>134</v>
      </c>
      <c r="AU226" s="233" t="s">
        <v>22</v>
      </c>
      <c r="AY226" s="13" t="s">
        <v>125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3" t="s">
        <v>22</v>
      </c>
      <c r="BK226" s="234">
        <f>ROUND(I226*H226,2)</f>
        <v>0</v>
      </c>
      <c r="BL226" s="13" t="s">
        <v>131</v>
      </c>
      <c r="BM226" s="233" t="s">
        <v>337</v>
      </c>
    </row>
    <row r="227" s="2" customFormat="1">
      <c r="A227" s="34"/>
      <c r="B227" s="35"/>
      <c r="C227" s="36"/>
      <c r="D227" s="235" t="s">
        <v>133</v>
      </c>
      <c r="E227" s="36"/>
      <c r="F227" s="236" t="s">
        <v>336</v>
      </c>
      <c r="G227" s="36"/>
      <c r="H227" s="36"/>
      <c r="I227" s="140"/>
      <c r="J227" s="36"/>
      <c r="K227" s="36"/>
      <c r="L227" s="40"/>
      <c r="M227" s="237"/>
      <c r="N227" s="23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133</v>
      </c>
      <c r="AU227" s="13" t="s">
        <v>22</v>
      </c>
    </row>
    <row r="228" s="2" customFormat="1" ht="24" customHeight="1">
      <c r="A228" s="34"/>
      <c r="B228" s="35"/>
      <c r="C228" s="222" t="s">
        <v>338</v>
      </c>
      <c r="D228" s="222" t="s">
        <v>126</v>
      </c>
      <c r="E228" s="223" t="s">
        <v>339</v>
      </c>
      <c r="F228" s="224" t="s">
        <v>340</v>
      </c>
      <c r="G228" s="225" t="s">
        <v>129</v>
      </c>
      <c r="H228" s="226">
        <v>7</v>
      </c>
      <c r="I228" s="227"/>
      <c r="J228" s="228">
        <f>ROUND(I228*H228,2)</f>
        <v>0</v>
      </c>
      <c r="K228" s="224" t="s">
        <v>130</v>
      </c>
      <c r="L228" s="40"/>
      <c r="M228" s="229" t="s">
        <v>1</v>
      </c>
      <c r="N228" s="230" t="s">
        <v>46</v>
      </c>
      <c r="O228" s="8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33" t="s">
        <v>131</v>
      </c>
      <c r="AT228" s="233" t="s">
        <v>126</v>
      </c>
      <c r="AU228" s="233" t="s">
        <v>22</v>
      </c>
      <c r="AY228" s="13" t="s">
        <v>125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3" t="s">
        <v>22</v>
      </c>
      <c r="BK228" s="234">
        <f>ROUND(I228*H228,2)</f>
        <v>0</v>
      </c>
      <c r="BL228" s="13" t="s">
        <v>131</v>
      </c>
      <c r="BM228" s="233" t="s">
        <v>341</v>
      </c>
    </row>
    <row r="229" s="2" customFormat="1">
      <c r="A229" s="34"/>
      <c r="B229" s="35"/>
      <c r="C229" s="36"/>
      <c r="D229" s="235" t="s">
        <v>133</v>
      </c>
      <c r="E229" s="36"/>
      <c r="F229" s="236" t="s">
        <v>340</v>
      </c>
      <c r="G229" s="36"/>
      <c r="H229" s="36"/>
      <c r="I229" s="140"/>
      <c r="J229" s="36"/>
      <c r="K229" s="36"/>
      <c r="L229" s="40"/>
      <c r="M229" s="237"/>
      <c r="N229" s="23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133</v>
      </c>
      <c r="AU229" s="13" t="s">
        <v>22</v>
      </c>
    </row>
    <row r="230" s="2" customFormat="1" ht="24" customHeight="1">
      <c r="A230" s="34"/>
      <c r="B230" s="35"/>
      <c r="C230" s="239" t="s">
        <v>342</v>
      </c>
      <c r="D230" s="239" t="s">
        <v>134</v>
      </c>
      <c r="E230" s="240" t="s">
        <v>343</v>
      </c>
      <c r="F230" s="241" t="s">
        <v>344</v>
      </c>
      <c r="G230" s="242" t="s">
        <v>129</v>
      </c>
      <c r="H230" s="243">
        <v>7</v>
      </c>
      <c r="I230" s="244"/>
      <c r="J230" s="245">
        <f>ROUND(I230*H230,2)</f>
        <v>0</v>
      </c>
      <c r="K230" s="241" t="s">
        <v>130</v>
      </c>
      <c r="L230" s="246"/>
      <c r="M230" s="247" t="s">
        <v>1</v>
      </c>
      <c r="N230" s="248" t="s">
        <v>46</v>
      </c>
      <c r="O230" s="87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33" t="s">
        <v>137</v>
      </c>
      <c r="AT230" s="233" t="s">
        <v>134</v>
      </c>
      <c r="AU230" s="233" t="s">
        <v>22</v>
      </c>
      <c r="AY230" s="13" t="s">
        <v>125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3" t="s">
        <v>22</v>
      </c>
      <c r="BK230" s="234">
        <f>ROUND(I230*H230,2)</f>
        <v>0</v>
      </c>
      <c r="BL230" s="13" t="s">
        <v>131</v>
      </c>
      <c r="BM230" s="233" t="s">
        <v>345</v>
      </c>
    </row>
    <row r="231" s="2" customFormat="1">
      <c r="A231" s="34"/>
      <c r="B231" s="35"/>
      <c r="C231" s="36"/>
      <c r="D231" s="235" t="s">
        <v>133</v>
      </c>
      <c r="E231" s="36"/>
      <c r="F231" s="236" t="s">
        <v>344</v>
      </c>
      <c r="G231" s="36"/>
      <c r="H231" s="36"/>
      <c r="I231" s="140"/>
      <c r="J231" s="36"/>
      <c r="K231" s="36"/>
      <c r="L231" s="40"/>
      <c r="M231" s="237"/>
      <c r="N231" s="23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133</v>
      </c>
      <c r="AU231" s="13" t="s">
        <v>22</v>
      </c>
    </row>
    <row r="232" s="2" customFormat="1" ht="24" customHeight="1">
      <c r="A232" s="34"/>
      <c r="B232" s="35"/>
      <c r="C232" s="222" t="s">
        <v>346</v>
      </c>
      <c r="D232" s="222" t="s">
        <v>126</v>
      </c>
      <c r="E232" s="223" t="s">
        <v>347</v>
      </c>
      <c r="F232" s="224" t="s">
        <v>348</v>
      </c>
      <c r="G232" s="225" t="s">
        <v>129</v>
      </c>
      <c r="H232" s="226">
        <v>4</v>
      </c>
      <c r="I232" s="227"/>
      <c r="J232" s="228">
        <f>ROUND(I232*H232,2)</f>
        <v>0</v>
      </c>
      <c r="K232" s="224" t="s">
        <v>130</v>
      </c>
      <c r="L232" s="40"/>
      <c r="M232" s="229" t="s">
        <v>1</v>
      </c>
      <c r="N232" s="230" t="s">
        <v>46</v>
      </c>
      <c r="O232" s="8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33" t="s">
        <v>131</v>
      </c>
      <c r="AT232" s="233" t="s">
        <v>126</v>
      </c>
      <c r="AU232" s="233" t="s">
        <v>22</v>
      </c>
      <c r="AY232" s="13" t="s">
        <v>125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3" t="s">
        <v>22</v>
      </c>
      <c r="BK232" s="234">
        <f>ROUND(I232*H232,2)</f>
        <v>0</v>
      </c>
      <c r="BL232" s="13" t="s">
        <v>131</v>
      </c>
      <c r="BM232" s="233" t="s">
        <v>349</v>
      </c>
    </row>
    <row r="233" s="2" customFormat="1">
      <c r="A233" s="34"/>
      <c r="B233" s="35"/>
      <c r="C233" s="36"/>
      <c r="D233" s="235" t="s">
        <v>133</v>
      </c>
      <c r="E233" s="36"/>
      <c r="F233" s="236" t="s">
        <v>348</v>
      </c>
      <c r="G233" s="36"/>
      <c r="H233" s="36"/>
      <c r="I233" s="140"/>
      <c r="J233" s="36"/>
      <c r="K233" s="36"/>
      <c r="L233" s="40"/>
      <c r="M233" s="237"/>
      <c r="N233" s="23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133</v>
      </c>
      <c r="AU233" s="13" t="s">
        <v>22</v>
      </c>
    </row>
    <row r="234" s="2" customFormat="1" ht="24" customHeight="1">
      <c r="A234" s="34"/>
      <c r="B234" s="35"/>
      <c r="C234" s="239" t="s">
        <v>350</v>
      </c>
      <c r="D234" s="239" t="s">
        <v>134</v>
      </c>
      <c r="E234" s="240" t="s">
        <v>351</v>
      </c>
      <c r="F234" s="241" t="s">
        <v>352</v>
      </c>
      <c r="G234" s="242" t="s">
        <v>129</v>
      </c>
      <c r="H234" s="243">
        <v>4</v>
      </c>
      <c r="I234" s="244"/>
      <c r="J234" s="245">
        <f>ROUND(I234*H234,2)</f>
        <v>0</v>
      </c>
      <c r="K234" s="241" t="s">
        <v>130</v>
      </c>
      <c r="L234" s="246"/>
      <c r="M234" s="247" t="s">
        <v>1</v>
      </c>
      <c r="N234" s="248" t="s">
        <v>46</v>
      </c>
      <c r="O234" s="87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33" t="s">
        <v>137</v>
      </c>
      <c r="AT234" s="233" t="s">
        <v>134</v>
      </c>
      <c r="AU234" s="233" t="s">
        <v>22</v>
      </c>
      <c r="AY234" s="13" t="s">
        <v>125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3" t="s">
        <v>22</v>
      </c>
      <c r="BK234" s="234">
        <f>ROUND(I234*H234,2)</f>
        <v>0</v>
      </c>
      <c r="BL234" s="13" t="s">
        <v>131</v>
      </c>
      <c r="BM234" s="233" t="s">
        <v>353</v>
      </c>
    </row>
    <row r="235" s="2" customFormat="1">
      <c r="A235" s="34"/>
      <c r="B235" s="35"/>
      <c r="C235" s="36"/>
      <c r="D235" s="235" t="s">
        <v>133</v>
      </c>
      <c r="E235" s="36"/>
      <c r="F235" s="236" t="s">
        <v>352</v>
      </c>
      <c r="G235" s="36"/>
      <c r="H235" s="36"/>
      <c r="I235" s="140"/>
      <c r="J235" s="36"/>
      <c r="K235" s="36"/>
      <c r="L235" s="40"/>
      <c r="M235" s="237"/>
      <c r="N235" s="23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133</v>
      </c>
      <c r="AU235" s="13" t="s">
        <v>22</v>
      </c>
    </row>
    <row r="236" s="2" customFormat="1" ht="24" customHeight="1">
      <c r="A236" s="34"/>
      <c r="B236" s="35"/>
      <c r="C236" s="222" t="s">
        <v>354</v>
      </c>
      <c r="D236" s="222" t="s">
        <v>126</v>
      </c>
      <c r="E236" s="223" t="s">
        <v>355</v>
      </c>
      <c r="F236" s="224" t="s">
        <v>356</v>
      </c>
      <c r="G236" s="225" t="s">
        <v>129</v>
      </c>
      <c r="H236" s="226">
        <v>4</v>
      </c>
      <c r="I236" s="227"/>
      <c r="J236" s="228">
        <f>ROUND(I236*H236,2)</f>
        <v>0</v>
      </c>
      <c r="K236" s="224" t="s">
        <v>130</v>
      </c>
      <c r="L236" s="40"/>
      <c r="M236" s="229" t="s">
        <v>1</v>
      </c>
      <c r="N236" s="230" t="s">
        <v>46</v>
      </c>
      <c r="O236" s="87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33" t="s">
        <v>131</v>
      </c>
      <c r="AT236" s="233" t="s">
        <v>126</v>
      </c>
      <c r="AU236" s="233" t="s">
        <v>22</v>
      </c>
      <c r="AY236" s="13" t="s">
        <v>125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3" t="s">
        <v>22</v>
      </c>
      <c r="BK236" s="234">
        <f>ROUND(I236*H236,2)</f>
        <v>0</v>
      </c>
      <c r="BL236" s="13" t="s">
        <v>131</v>
      </c>
      <c r="BM236" s="233" t="s">
        <v>357</v>
      </c>
    </row>
    <row r="237" s="2" customFormat="1">
      <c r="A237" s="34"/>
      <c r="B237" s="35"/>
      <c r="C237" s="36"/>
      <c r="D237" s="235" t="s">
        <v>133</v>
      </c>
      <c r="E237" s="36"/>
      <c r="F237" s="236" t="s">
        <v>356</v>
      </c>
      <c r="G237" s="36"/>
      <c r="H237" s="36"/>
      <c r="I237" s="140"/>
      <c r="J237" s="36"/>
      <c r="K237" s="36"/>
      <c r="L237" s="40"/>
      <c r="M237" s="237"/>
      <c r="N237" s="23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133</v>
      </c>
      <c r="AU237" s="13" t="s">
        <v>22</v>
      </c>
    </row>
    <row r="238" s="2" customFormat="1" ht="24" customHeight="1">
      <c r="A238" s="34"/>
      <c r="B238" s="35"/>
      <c r="C238" s="239" t="s">
        <v>358</v>
      </c>
      <c r="D238" s="239" t="s">
        <v>134</v>
      </c>
      <c r="E238" s="240" t="s">
        <v>359</v>
      </c>
      <c r="F238" s="241" t="s">
        <v>360</v>
      </c>
      <c r="G238" s="242" t="s">
        <v>129</v>
      </c>
      <c r="H238" s="243">
        <v>4</v>
      </c>
      <c r="I238" s="244"/>
      <c r="J238" s="245">
        <f>ROUND(I238*H238,2)</f>
        <v>0</v>
      </c>
      <c r="K238" s="241" t="s">
        <v>130</v>
      </c>
      <c r="L238" s="246"/>
      <c r="M238" s="247" t="s">
        <v>1</v>
      </c>
      <c r="N238" s="248" t="s">
        <v>46</v>
      </c>
      <c r="O238" s="8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33" t="s">
        <v>137</v>
      </c>
      <c r="AT238" s="233" t="s">
        <v>134</v>
      </c>
      <c r="AU238" s="233" t="s">
        <v>22</v>
      </c>
      <c r="AY238" s="13" t="s">
        <v>125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3" t="s">
        <v>22</v>
      </c>
      <c r="BK238" s="234">
        <f>ROUND(I238*H238,2)</f>
        <v>0</v>
      </c>
      <c r="BL238" s="13" t="s">
        <v>131</v>
      </c>
      <c r="BM238" s="233" t="s">
        <v>361</v>
      </c>
    </row>
    <row r="239" s="2" customFormat="1">
      <c r="A239" s="34"/>
      <c r="B239" s="35"/>
      <c r="C239" s="36"/>
      <c r="D239" s="235" t="s">
        <v>133</v>
      </c>
      <c r="E239" s="36"/>
      <c r="F239" s="236" t="s">
        <v>360</v>
      </c>
      <c r="G239" s="36"/>
      <c r="H239" s="36"/>
      <c r="I239" s="140"/>
      <c r="J239" s="36"/>
      <c r="K239" s="36"/>
      <c r="L239" s="40"/>
      <c r="M239" s="237"/>
      <c r="N239" s="23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133</v>
      </c>
      <c r="AU239" s="13" t="s">
        <v>22</v>
      </c>
    </row>
    <row r="240" s="2" customFormat="1" ht="24" customHeight="1">
      <c r="A240" s="34"/>
      <c r="B240" s="35"/>
      <c r="C240" s="222" t="s">
        <v>362</v>
      </c>
      <c r="D240" s="222" t="s">
        <v>126</v>
      </c>
      <c r="E240" s="223" t="s">
        <v>363</v>
      </c>
      <c r="F240" s="224" t="s">
        <v>364</v>
      </c>
      <c r="G240" s="225" t="s">
        <v>129</v>
      </c>
      <c r="H240" s="226">
        <v>18</v>
      </c>
      <c r="I240" s="227"/>
      <c r="J240" s="228">
        <f>ROUND(I240*H240,2)</f>
        <v>0</v>
      </c>
      <c r="K240" s="224" t="s">
        <v>130</v>
      </c>
      <c r="L240" s="40"/>
      <c r="M240" s="229" t="s">
        <v>1</v>
      </c>
      <c r="N240" s="230" t="s">
        <v>46</v>
      </c>
      <c r="O240" s="87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33" t="s">
        <v>131</v>
      </c>
      <c r="AT240" s="233" t="s">
        <v>126</v>
      </c>
      <c r="AU240" s="233" t="s">
        <v>22</v>
      </c>
      <c r="AY240" s="13" t="s">
        <v>125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3" t="s">
        <v>22</v>
      </c>
      <c r="BK240" s="234">
        <f>ROUND(I240*H240,2)</f>
        <v>0</v>
      </c>
      <c r="BL240" s="13" t="s">
        <v>131</v>
      </c>
      <c r="BM240" s="233" t="s">
        <v>365</v>
      </c>
    </row>
    <row r="241" s="2" customFormat="1">
      <c r="A241" s="34"/>
      <c r="B241" s="35"/>
      <c r="C241" s="36"/>
      <c r="D241" s="235" t="s">
        <v>133</v>
      </c>
      <c r="E241" s="36"/>
      <c r="F241" s="236" t="s">
        <v>364</v>
      </c>
      <c r="G241" s="36"/>
      <c r="H241" s="36"/>
      <c r="I241" s="140"/>
      <c r="J241" s="36"/>
      <c r="K241" s="36"/>
      <c r="L241" s="40"/>
      <c r="M241" s="237"/>
      <c r="N241" s="23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133</v>
      </c>
      <c r="AU241" s="13" t="s">
        <v>22</v>
      </c>
    </row>
    <row r="242" s="2" customFormat="1" ht="24" customHeight="1">
      <c r="A242" s="34"/>
      <c r="B242" s="35"/>
      <c r="C242" s="239" t="s">
        <v>366</v>
      </c>
      <c r="D242" s="239" t="s">
        <v>134</v>
      </c>
      <c r="E242" s="240" t="s">
        <v>367</v>
      </c>
      <c r="F242" s="241" t="s">
        <v>368</v>
      </c>
      <c r="G242" s="242" t="s">
        <v>129</v>
      </c>
      <c r="H242" s="243">
        <v>18</v>
      </c>
      <c r="I242" s="244"/>
      <c r="J242" s="245">
        <f>ROUND(I242*H242,2)</f>
        <v>0</v>
      </c>
      <c r="K242" s="241" t="s">
        <v>130</v>
      </c>
      <c r="L242" s="246"/>
      <c r="M242" s="247" t="s">
        <v>1</v>
      </c>
      <c r="N242" s="248" t="s">
        <v>46</v>
      </c>
      <c r="O242" s="8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33" t="s">
        <v>137</v>
      </c>
      <c r="AT242" s="233" t="s">
        <v>134</v>
      </c>
      <c r="AU242" s="233" t="s">
        <v>22</v>
      </c>
      <c r="AY242" s="13" t="s">
        <v>125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3" t="s">
        <v>22</v>
      </c>
      <c r="BK242" s="234">
        <f>ROUND(I242*H242,2)</f>
        <v>0</v>
      </c>
      <c r="BL242" s="13" t="s">
        <v>131</v>
      </c>
      <c r="BM242" s="233" t="s">
        <v>369</v>
      </c>
    </row>
    <row r="243" s="2" customFormat="1">
      <c r="A243" s="34"/>
      <c r="B243" s="35"/>
      <c r="C243" s="36"/>
      <c r="D243" s="235" t="s">
        <v>133</v>
      </c>
      <c r="E243" s="36"/>
      <c r="F243" s="236" t="s">
        <v>368</v>
      </c>
      <c r="G243" s="36"/>
      <c r="H243" s="36"/>
      <c r="I243" s="140"/>
      <c r="J243" s="36"/>
      <c r="K243" s="36"/>
      <c r="L243" s="40"/>
      <c r="M243" s="237"/>
      <c r="N243" s="23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133</v>
      </c>
      <c r="AU243" s="13" t="s">
        <v>22</v>
      </c>
    </row>
    <row r="244" s="2" customFormat="1" ht="24" customHeight="1">
      <c r="A244" s="34"/>
      <c r="B244" s="35"/>
      <c r="C244" s="222" t="s">
        <v>370</v>
      </c>
      <c r="D244" s="222" t="s">
        <v>126</v>
      </c>
      <c r="E244" s="223" t="s">
        <v>371</v>
      </c>
      <c r="F244" s="224" t="s">
        <v>372</v>
      </c>
      <c r="G244" s="225" t="s">
        <v>129</v>
      </c>
      <c r="H244" s="226">
        <v>4</v>
      </c>
      <c r="I244" s="227"/>
      <c r="J244" s="228">
        <f>ROUND(I244*H244,2)</f>
        <v>0</v>
      </c>
      <c r="K244" s="224" t="s">
        <v>130</v>
      </c>
      <c r="L244" s="40"/>
      <c r="M244" s="229" t="s">
        <v>1</v>
      </c>
      <c r="N244" s="230" t="s">
        <v>46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33" t="s">
        <v>131</v>
      </c>
      <c r="AT244" s="233" t="s">
        <v>126</v>
      </c>
      <c r="AU244" s="233" t="s">
        <v>22</v>
      </c>
      <c r="AY244" s="13" t="s">
        <v>125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3" t="s">
        <v>22</v>
      </c>
      <c r="BK244" s="234">
        <f>ROUND(I244*H244,2)</f>
        <v>0</v>
      </c>
      <c r="BL244" s="13" t="s">
        <v>131</v>
      </c>
      <c r="BM244" s="233" t="s">
        <v>373</v>
      </c>
    </row>
    <row r="245" s="2" customFormat="1">
      <c r="A245" s="34"/>
      <c r="B245" s="35"/>
      <c r="C245" s="36"/>
      <c r="D245" s="235" t="s">
        <v>133</v>
      </c>
      <c r="E245" s="36"/>
      <c r="F245" s="236" t="s">
        <v>372</v>
      </c>
      <c r="G245" s="36"/>
      <c r="H245" s="36"/>
      <c r="I245" s="140"/>
      <c r="J245" s="36"/>
      <c r="K245" s="36"/>
      <c r="L245" s="40"/>
      <c r="M245" s="237"/>
      <c r="N245" s="23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133</v>
      </c>
      <c r="AU245" s="13" t="s">
        <v>22</v>
      </c>
    </row>
    <row r="246" s="2" customFormat="1" ht="24" customHeight="1">
      <c r="A246" s="34"/>
      <c r="B246" s="35"/>
      <c r="C246" s="239" t="s">
        <v>374</v>
      </c>
      <c r="D246" s="239" t="s">
        <v>134</v>
      </c>
      <c r="E246" s="240" t="s">
        <v>375</v>
      </c>
      <c r="F246" s="241" t="s">
        <v>376</v>
      </c>
      <c r="G246" s="242" t="s">
        <v>129</v>
      </c>
      <c r="H246" s="243">
        <v>4</v>
      </c>
      <c r="I246" s="244"/>
      <c r="J246" s="245">
        <f>ROUND(I246*H246,2)</f>
        <v>0</v>
      </c>
      <c r="K246" s="241" t="s">
        <v>130</v>
      </c>
      <c r="L246" s="246"/>
      <c r="M246" s="247" t="s">
        <v>1</v>
      </c>
      <c r="N246" s="248" t="s">
        <v>46</v>
      </c>
      <c r="O246" s="87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33" t="s">
        <v>137</v>
      </c>
      <c r="AT246" s="233" t="s">
        <v>134</v>
      </c>
      <c r="AU246" s="233" t="s">
        <v>22</v>
      </c>
      <c r="AY246" s="13" t="s">
        <v>125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3" t="s">
        <v>22</v>
      </c>
      <c r="BK246" s="234">
        <f>ROUND(I246*H246,2)</f>
        <v>0</v>
      </c>
      <c r="BL246" s="13" t="s">
        <v>131</v>
      </c>
      <c r="BM246" s="233" t="s">
        <v>377</v>
      </c>
    </row>
    <row r="247" s="2" customFormat="1">
      <c r="A247" s="34"/>
      <c r="B247" s="35"/>
      <c r="C247" s="36"/>
      <c r="D247" s="235" t="s">
        <v>133</v>
      </c>
      <c r="E247" s="36"/>
      <c r="F247" s="236" t="s">
        <v>376</v>
      </c>
      <c r="G247" s="36"/>
      <c r="H247" s="36"/>
      <c r="I247" s="140"/>
      <c r="J247" s="36"/>
      <c r="K247" s="36"/>
      <c r="L247" s="40"/>
      <c r="M247" s="237"/>
      <c r="N247" s="23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133</v>
      </c>
      <c r="AU247" s="13" t="s">
        <v>22</v>
      </c>
    </row>
    <row r="248" s="2" customFormat="1" ht="24" customHeight="1">
      <c r="A248" s="34"/>
      <c r="B248" s="35"/>
      <c r="C248" s="222" t="s">
        <v>378</v>
      </c>
      <c r="D248" s="222" t="s">
        <v>126</v>
      </c>
      <c r="E248" s="223" t="s">
        <v>379</v>
      </c>
      <c r="F248" s="224" t="s">
        <v>380</v>
      </c>
      <c r="G248" s="225" t="s">
        <v>129</v>
      </c>
      <c r="H248" s="226">
        <v>11</v>
      </c>
      <c r="I248" s="227"/>
      <c r="J248" s="228">
        <f>ROUND(I248*H248,2)</f>
        <v>0</v>
      </c>
      <c r="K248" s="224" t="s">
        <v>130</v>
      </c>
      <c r="L248" s="40"/>
      <c r="M248" s="229" t="s">
        <v>1</v>
      </c>
      <c r="N248" s="230" t="s">
        <v>46</v>
      </c>
      <c r="O248" s="87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33" t="s">
        <v>131</v>
      </c>
      <c r="AT248" s="233" t="s">
        <v>126</v>
      </c>
      <c r="AU248" s="233" t="s">
        <v>22</v>
      </c>
      <c r="AY248" s="13" t="s">
        <v>125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3" t="s">
        <v>22</v>
      </c>
      <c r="BK248" s="234">
        <f>ROUND(I248*H248,2)</f>
        <v>0</v>
      </c>
      <c r="BL248" s="13" t="s">
        <v>131</v>
      </c>
      <c r="BM248" s="233" t="s">
        <v>381</v>
      </c>
    </row>
    <row r="249" s="2" customFormat="1">
      <c r="A249" s="34"/>
      <c r="B249" s="35"/>
      <c r="C249" s="36"/>
      <c r="D249" s="235" t="s">
        <v>133</v>
      </c>
      <c r="E249" s="36"/>
      <c r="F249" s="236" t="s">
        <v>380</v>
      </c>
      <c r="G249" s="36"/>
      <c r="H249" s="36"/>
      <c r="I249" s="140"/>
      <c r="J249" s="36"/>
      <c r="K249" s="36"/>
      <c r="L249" s="40"/>
      <c r="M249" s="237"/>
      <c r="N249" s="23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133</v>
      </c>
      <c r="AU249" s="13" t="s">
        <v>22</v>
      </c>
    </row>
    <row r="250" s="2" customFormat="1" ht="24" customHeight="1">
      <c r="A250" s="34"/>
      <c r="B250" s="35"/>
      <c r="C250" s="239" t="s">
        <v>382</v>
      </c>
      <c r="D250" s="239" t="s">
        <v>134</v>
      </c>
      <c r="E250" s="240" t="s">
        <v>383</v>
      </c>
      <c r="F250" s="241" t="s">
        <v>384</v>
      </c>
      <c r="G250" s="242" t="s">
        <v>129</v>
      </c>
      <c r="H250" s="243">
        <v>11</v>
      </c>
      <c r="I250" s="244"/>
      <c r="J250" s="245">
        <f>ROUND(I250*H250,2)</f>
        <v>0</v>
      </c>
      <c r="K250" s="241" t="s">
        <v>130</v>
      </c>
      <c r="L250" s="246"/>
      <c r="M250" s="247" t="s">
        <v>1</v>
      </c>
      <c r="N250" s="248" t="s">
        <v>46</v>
      </c>
      <c r="O250" s="8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33" t="s">
        <v>137</v>
      </c>
      <c r="AT250" s="233" t="s">
        <v>134</v>
      </c>
      <c r="AU250" s="233" t="s">
        <v>22</v>
      </c>
      <c r="AY250" s="13" t="s">
        <v>125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3" t="s">
        <v>22</v>
      </c>
      <c r="BK250" s="234">
        <f>ROUND(I250*H250,2)</f>
        <v>0</v>
      </c>
      <c r="BL250" s="13" t="s">
        <v>131</v>
      </c>
      <c r="BM250" s="233" t="s">
        <v>385</v>
      </c>
    </row>
    <row r="251" s="2" customFormat="1">
      <c r="A251" s="34"/>
      <c r="B251" s="35"/>
      <c r="C251" s="36"/>
      <c r="D251" s="235" t="s">
        <v>133</v>
      </c>
      <c r="E251" s="36"/>
      <c r="F251" s="236" t="s">
        <v>384</v>
      </c>
      <c r="G251" s="36"/>
      <c r="H251" s="36"/>
      <c r="I251" s="140"/>
      <c r="J251" s="36"/>
      <c r="K251" s="36"/>
      <c r="L251" s="40"/>
      <c r="M251" s="237"/>
      <c r="N251" s="23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133</v>
      </c>
      <c r="AU251" s="13" t="s">
        <v>22</v>
      </c>
    </row>
    <row r="252" s="2" customFormat="1" ht="24" customHeight="1">
      <c r="A252" s="34"/>
      <c r="B252" s="35"/>
      <c r="C252" s="222" t="s">
        <v>131</v>
      </c>
      <c r="D252" s="222" t="s">
        <v>126</v>
      </c>
      <c r="E252" s="223" t="s">
        <v>386</v>
      </c>
      <c r="F252" s="224" t="s">
        <v>387</v>
      </c>
      <c r="G252" s="225" t="s">
        <v>129</v>
      </c>
      <c r="H252" s="226">
        <v>6</v>
      </c>
      <c r="I252" s="227"/>
      <c r="J252" s="228">
        <f>ROUND(I252*H252,2)</f>
        <v>0</v>
      </c>
      <c r="K252" s="224" t="s">
        <v>130</v>
      </c>
      <c r="L252" s="40"/>
      <c r="M252" s="229" t="s">
        <v>1</v>
      </c>
      <c r="N252" s="230" t="s">
        <v>46</v>
      </c>
      <c r="O252" s="87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33" t="s">
        <v>131</v>
      </c>
      <c r="AT252" s="233" t="s">
        <v>126</v>
      </c>
      <c r="AU252" s="233" t="s">
        <v>22</v>
      </c>
      <c r="AY252" s="13" t="s">
        <v>125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3" t="s">
        <v>22</v>
      </c>
      <c r="BK252" s="234">
        <f>ROUND(I252*H252,2)</f>
        <v>0</v>
      </c>
      <c r="BL252" s="13" t="s">
        <v>131</v>
      </c>
      <c r="BM252" s="233" t="s">
        <v>388</v>
      </c>
    </row>
    <row r="253" s="2" customFormat="1">
      <c r="A253" s="34"/>
      <c r="B253" s="35"/>
      <c r="C253" s="36"/>
      <c r="D253" s="235" t="s">
        <v>133</v>
      </c>
      <c r="E253" s="36"/>
      <c r="F253" s="236" t="s">
        <v>387</v>
      </c>
      <c r="G253" s="36"/>
      <c r="H253" s="36"/>
      <c r="I253" s="140"/>
      <c r="J253" s="36"/>
      <c r="K253" s="36"/>
      <c r="L253" s="40"/>
      <c r="M253" s="237"/>
      <c r="N253" s="23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133</v>
      </c>
      <c r="AU253" s="13" t="s">
        <v>22</v>
      </c>
    </row>
    <row r="254" s="2" customFormat="1" ht="24" customHeight="1">
      <c r="A254" s="34"/>
      <c r="B254" s="35"/>
      <c r="C254" s="239" t="s">
        <v>389</v>
      </c>
      <c r="D254" s="239" t="s">
        <v>134</v>
      </c>
      <c r="E254" s="240" t="s">
        <v>390</v>
      </c>
      <c r="F254" s="241" t="s">
        <v>391</v>
      </c>
      <c r="G254" s="242" t="s">
        <v>129</v>
      </c>
      <c r="H254" s="243">
        <v>6</v>
      </c>
      <c r="I254" s="244"/>
      <c r="J254" s="245">
        <f>ROUND(I254*H254,2)</f>
        <v>0</v>
      </c>
      <c r="K254" s="241" t="s">
        <v>130</v>
      </c>
      <c r="L254" s="246"/>
      <c r="M254" s="247" t="s">
        <v>1</v>
      </c>
      <c r="N254" s="248" t="s">
        <v>46</v>
      </c>
      <c r="O254" s="87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33" t="s">
        <v>137</v>
      </c>
      <c r="AT254" s="233" t="s">
        <v>134</v>
      </c>
      <c r="AU254" s="233" t="s">
        <v>22</v>
      </c>
      <c r="AY254" s="13" t="s">
        <v>125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3" t="s">
        <v>22</v>
      </c>
      <c r="BK254" s="234">
        <f>ROUND(I254*H254,2)</f>
        <v>0</v>
      </c>
      <c r="BL254" s="13" t="s">
        <v>131</v>
      </c>
      <c r="BM254" s="233" t="s">
        <v>392</v>
      </c>
    </row>
    <row r="255" s="2" customFormat="1">
      <c r="A255" s="34"/>
      <c r="B255" s="35"/>
      <c r="C255" s="36"/>
      <c r="D255" s="235" t="s">
        <v>133</v>
      </c>
      <c r="E255" s="36"/>
      <c r="F255" s="236" t="s">
        <v>391</v>
      </c>
      <c r="G255" s="36"/>
      <c r="H255" s="36"/>
      <c r="I255" s="140"/>
      <c r="J255" s="36"/>
      <c r="K255" s="36"/>
      <c r="L255" s="40"/>
      <c r="M255" s="237"/>
      <c r="N255" s="23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133</v>
      </c>
      <c r="AU255" s="13" t="s">
        <v>22</v>
      </c>
    </row>
    <row r="256" s="2" customFormat="1" ht="24" customHeight="1">
      <c r="A256" s="34"/>
      <c r="B256" s="35"/>
      <c r="C256" s="222" t="s">
        <v>393</v>
      </c>
      <c r="D256" s="222" t="s">
        <v>126</v>
      </c>
      <c r="E256" s="223" t="s">
        <v>394</v>
      </c>
      <c r="F256" s="224" t="s">
        <v>395</v>
      </c>
      <c r="G256" s="225" t="s">
        <v>129</v>
      </c>
      <c r="H256" s="226">
        <v>11</v>
      </c>
      <c r="I256" s="227"/>
      <c r="J256" s="228">
        <f>ROUND(I256*H256,2)</f>
        <v>0</v>
      </c>
      <c r="K256" s="224" t="s">
        <v>130</v>
      </c>
      <c r="L256" s="40"/>
      <c r="M256" s="229" t="s">
        <v>1</v>
      </c>
      <c r="N256" s="230" t="s">
        <v>46</v>
      </c>
      <c r="O256" s="87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33" t="s">
        <v>131</v>
      </c>
      <c r="AT256" s="233" t="s">
        <v>126</v>
      </c>
      <c r="AU256" s="233" t="s">
        <v>22</v>
      </c>
      <c r="AY256" s="13" t="s">
        <v>125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3" t="s">
        <v>22</v>
      </c>
      <c r="BK256" s="234">
        <f>ROUND(I256*H256,2)</f>
        <v>0</v>
      </c>
      <c r="BL256" s="13" t="s">
        <v>131</v>
      </c>
      <c r="BM256" s="233" t="s">
        <v>396</v>
      </c>
    </row>
    <row r="257" s="2" customFormat="1">
      <c r="A257" s="34"/>
      <c r="B257" s="35"/>
      <c r="C257" s="36"/>
      <c r="D257" s="235" t="s">
        <v>133</v>
      </c>
      <c r="E257" s="36"/>
      <c r="F257" s="236" t="s">
        <v>395</v>
      </c>
      <c r="G257" s="36"/>
      <c r="H257" s="36"/>
      <c r="I257" s="140"/>
      <c r="J257" s="36"/>
      <c r="K257" s="36"/>
      <c r="L257" s="40"/>
      <c r="M257" s="237"/>
      <c r="N257" s="23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133</v>
      </c>
      <c r="AU257" s="13" t="s">
        <v>22</v>
      </c>
    </row>
    <row r="258" s="2" customFormat="1" ht="24" customHeight="1">
      <c r="A258" s="34"/>
      <c r="B258" s="35"/>
      <c r="C258" s="239" t="s">
        <v>397</v>
      </c>
      <c r="D258" s="239" t="s">
        <v>134</v>
      </c>
      <c r="E258" s="240" t="s">
        <v>398</v>
      </c>
      <c r="F258" s="241" t="s">
        <v>399</v>
      </c>
      <c r="G258" s="242" t="s">
        <v>129</v>
      </c>
      <c r="H258" s="243">
        <v>11</v>
      </c>
      <c r="I258" s="244"/>
      <c r="J258" s="245">
        <f>ROUND(I258*H258,2)</f>
        <v>0</v>
      </c>
      <c r="K258" s="241" t="s">
        <v>130</v>
      </c>
      <c r="L258" s="246"/>
      <c r="M258" s="247" t="s">
        <v>1</v>
      </c>
      <c r="N258" s="248" t="s">
        <v>46</v>
      </c>
      <c r="O258" s="87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33" t="s">
        <v>137</v>
      </c>
      <c r="AT258" s="233" t="s">
        <v>134</v>
      </c>
      <c r="AU258" s="233" t="s">
        <v>22</v>
      </c>
      <c r="AY258" s="13" t="s">
        <v>125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3" t="s">
        <v>22</v>
      </c>
      <c r="BK258" s="234">
        <f>ROUND(I258*H258,2)</f>
        <v>0</v>
      </c>
      <c r="BL258" s="13" t="s">
        <v>131</v>
      </c>
      <c r="BM258" s="233" t="s">
        <v>400</v>
      </c>
    </row>
    <row r="259" s="2" customFormat="1">
      <c r="A259" s="34"/>
      <c r="B259" s="35"/>
      <c r="C259" s="36"/>
      <c r="D259" s="235" t="s">
        <v>133</v>
      </c>
      <c r="E259" s="36"/>
      <c r="F259" s="236" t="s">
        <v>399</v>
      </c>
      <c r="G259" s="36"/>
      <c r="H259" s="36"/>
      <c r="I259" s="140"/>
      <c r="J259" s="36"/>
      <c r="K259" s="36"/>
      <c r="L259" s="40"/>
      <c r="M259" s="237"/>
      <c r="N259" s="238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133</v>
      </c>
      <c r="AU259" s="13" t="s">
        <v>22</v>
      </c>
    </row>
    <row r="260" s="2" customFormat="1" ht="24" customHeight="1">
      <c r="A260" s="34"/>
      <c r="B260" s="35"/>
      <c r="C260" s="222" t="s">
        <v>401</v>
      </c>
      <c r="D260" s="222" t="s">
        <v>126</v>
      </c>
      <c r="E260" s="223" t="s">
        <v>402</v>
      </c>
      <c r="F260" s="224" t="s">
        <v>403</v>
      </c>
      <c r="G260" s="225" t="s">
        <v>129</v>
      </c>
      <c r="H260" s="226">
        <v>1</v>
      </c>
      <c r="I260" s="227"/>
      <c r="J260" s="228">
        <f>ROUND(I260*H260,2)</f>
        <v>0</v>
      </c>
      <c r="K260" s="224" t="s">
        <v>130</v>
      </c>
      <c r="L260" s="40"/>
      <c r="M260" s="229" t="s">
        <v>1</v>
      </c>
      <c r="N260" s="230" t="s">
        <v>46</v>
      </c>
      <c r="O260" s="87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33" t="s">
        <v>131</v>
      </c>
      <c r="AT260" s="233" t="s">
        <v>126</v>
      </c>
      <c r="AU260" s="233" t="s">
        <v>22</v>
      </c>
      <c r="AY260" s="13" t="s">
        <v>125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3" t="s">
        <v>22</v>
      </c>
      <c r="BK260" s="234">
        <f>ROUND(I260*H260,2)</f>
        <v>0</v>
      </c>
      <c r="BL260" s="13" t="s">
        <v>131</v>
      </c>
      <c r="BM260" s="233" t="s">
        <v>404</v>
      </c>
    </row>
    <row r="261" s="2" customFormat="1">
      <c r="A261" s="34"/>
      <c r="B261" s="35"/>
      <c r="C261" s="36"/>
      <c r="D261" s="235" t="s">
        <v>133</v>
      </c>
      <c r="E261" s="36"/>
      <c r="F261" s="236" t="s">
        <v>403</v>
      </c>
      <c r="G261" s="36"/>
      <c r="H261" s="36"/>
      <c r="I261" s="140"/>
      <c r="J261" s="36"/>
      <c r="K261" s="36"/>
      <c r="L261" s="40"/>
      <c r="M261" s="237"/>
      <c r="N261" s="23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133</v>
      </c>
      <c r="AU261" s="13" t="s">
        <v>22</v>
      </c>
    </row>
    <row r="262" s="2" customFormat="1" ht="24" customHeight="1">
      <c r="A262" s="34"/>
      <c r="B262" s="35"/>
      <c r="C262" s="222" t="s">
        <v>405</v>
      </c>
      <c r="D262" s="222" t="s">
        <v>126</v>
      </c>
      <c r="E262" s="223" t="s">
        <v>406</v>
      </c>
      <c r="F262" s="224" t="s">
        <v>407</v>
      </c>
      <c r="G262" s="225" t="s">
        <v>174</v>
      </c>
      <c r="H262" s="226">
        <v>95</v>
      </c>
      <c r="I262" s="227"/>
      <c r="J262" s="228">
        <f>ROUND(I262*H262,2)</f>
        <v>0</v>
      </c>
      <c r="K262" s="224" t="s">
        <v>130</v>
      </c>
      <c r="L262" s="40"/>
      <c r="M262" s="229" t="s">
        <v>1</v>
      </c>
      <c r="N262" s="230" t="s">
        <v>46</v>
      </c>
      <c r="O262" s="87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33" t="s">
        <v>131</v>
      </c>
      <c r="AT262" s="233" t="s">
        <v>126</v>
      </c>
      <c r="AU262" s="233" t="s">
        <v>22</v>
      </c>
      <c r="AY262" s="13" t="s">
        <v>125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3" t="s">
        <v>22</v>
      </c>
      <c r="BK262" s="234">
        <f>ROUND(I262*H262,2)</f>
        <v>0</v>
      </c>
      <c r="BL262" s="13" t="s">
        <v>131</v>
      </c>
      <c r="BM262" s="233" t="s">
        <v>408</v>
      </c>
    </row>
    <row r="263" s="2" customFormat="1">
      <c r="A263" s="34"/>
      <c r="B263" s="35"/>
      <c r="C263" s="36"/>
      <c r="D263" s="235" t="s">
        <v>133</v>
      </c>
      <c r="E263" s="36"/>
      <c r="F263" s="236" t="s">
        <v>407</v>
      </c>
      <c r="G263" s="36"/>
      <c r="H263" s="36"/>
      <c r="I263" s="140"/>
      <c r="J263" s="36"/>
      <c r="K263" s="36"/>
      <c r="L263" s="40"/>
      <c r="M263" s="237"/>
      <c r="N263" s="238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133</v>
      </c>
      <c r="AU263" s="13" t="s">
        <v>22</v>
      </c>
    </row>
    <row r="264" s="11" customFormat="1" ht="25.92" customHeight="1">
      <c r="A264" s="11"/>
      <c r="B264" s="208"/>
      <c r="C264" s="209"/>
      <c r="D264" s="210" t="s">
        <v>80</v>
      </c>
      <c r="E264" s="211" t="s">
        <v>409</v>
      </c>
      <c r="F264" s="211" t="s">
        <v>410</v>
      </c>
      <c r="G264" s="209"/>
      <c r="H264" s="209"/>
      <c r="I264" s="212"/>
      <c r="J264" s="213">
        <f>BK264</f>
        <v>0</v>
      </c>
      <c r="K264" s="209"/>
      <c r="L264" s="214"/>
      <c r="M264" s="215"/>
      <c r="N264" s="216"/>
      <c r="O264" s="216"/>
      <c r="P264" s="217">
        <f>SUM(P265:P292)</f>
        <v>0</v>
      </c>
      <c r="Q264" s="216"/>
      <c r="R264" s="217">
        <f>SUM(R265:R292)</f>
        <v>0</v>
      </c>
      <c r="S264" s="216"/>
      <c r="T264" s="218">
        <f>SUM(T265:T292)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219" t="s">
        <v>124</v>
      </c>
      <c r="AT264" s="220" t="s">
        <v>80</v>
      </c>
      <c r="AU264" s="220" t="s">
        <v>81</v>
      </c>
      <c r="AY264" s="219" t="s">
        <v>125</v>
      </c>
      <c r="BK264" s="221">
        <f>SUM(BK265:BK292)</f>
        <v>0</v>
      </c>
    </row>
    <row r="265" s="2" customFormat="1" ht="24" customHeight="1">
      <c r="A265" s="34"/>
      <c r="B265" s="35"/>
      <c r="C265" s="222" t="s">
        <v>411</v>
      </c>
      <c r="D265" s="222" t="s">
        <v>126</v>
      </c>
      <c r="E265" s="223" t="s">
        <v>412</v>
      </c>
      <c r="F265" s="224" t="s">
        <v>413</v>
      </c>
      <c r="G265" s="225" t="s">
        <v>141</v>
      </c>
      <c r="H265" s="226">
        <v>21</v>
      </c>
      <c r="I265" s="227"/>
      <c r="J265" s="228">
        <f>ROUND(I265*H265,2)</f>
        <v>0</v>
      </c>
      <c r="K265" s="224" t="s">
        <v>130</v>
      </c>
      <c r="L265" s="40"/>
      <c r="M265" s="229" t="s">
        <v>1</v>
      </c>
      <c r="N265" s="230" t="s">
        <v>46</v>
      </c>
      <c r="O265" s="87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33" t="s">
        <v>131</v>
      </c>
      <c r="AT265" s="233" t="s">
        <v>126</v>
      </c>
      <c r="AU265" s="233" t="s">
        <v>22</v>
      </c>
      <c r="AY265" s="13" t="s">
        <v>125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3" t="s">
        <v>22</v>
      </c>
      <c r="BK265" s="234">
        <f>ROUND(I265*H265,2)</f>
        <v>0</v>
      </c>
      <c r="BL265" s="13" t="s">
        <v>131</v>
      </c>
      <c r="BM265" s="233" t="s">
        <v>414</v>
      </c>
    </row>
    <row r="266" s="2" customFormat="1">
      <c r="A266" s="34"/>
      <c r="B266" s="35"/>
      <c r="C266" s="36"/>
      <c r="D266" s="235" t="s">
        <v>133</v>
      </c>
      <c r="E266" s="36"/>
      <c r="F266" s="236" t="s">
        <v>413</v>
      </c>
      <c r="G266" s="36"/>
      <c r="H266" s="36"/>
      <c r="I266" s="140"/>
      <c r="J266" s="36"/>
      <c r="K266" s="36"/>
      <c r="L266" s="40"/>
      <c r="M266" s="237"/>
      <c r="N266" s="23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133</v>
      </c>
      <c r="AU266" s="13" t="s">
        <v>22</v>
      </c>
    </row>
    <row r="267" s="2" customFormat="1" ht="24" customHeight="1">
      <c r="A267" s="34"/>
      <c r="B267" s="35"/>
      <c r="C267" s="222" t="s">
        <v>415</v>
      </c>
      <c r="D267" s="222" t="s">
        <v>126</v>
      </c>
      <c r="E267" s="223" t="s">
        <v>416</v>
      </c>
      <c r="F267" s="224" t="s">
        <v>417</v>
      </c>
      <c r="G267" s="225" t="s">
        <v>129</v>
      </c>
      <c r="H267" s="226">
        <v>10</v>
      </c>
      <c r="I267" s="227"/>
      <c r="J267" s="228">
        <f>ROUND(I267*H267,2)</f>
        <v>0</v>
      </c>
      <c r="K267" s="224" t="s">
        <v>130</v>
      </c>
      <c r="L267" s="40"/>
      <c r="M267" s="229" t="s">
        <v>1</v>
      </c>
      <c r="N267" s="230" t="s">
        <v>46</v>
      </c>
      <c r="O267" s="87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33" t="s">
        <v>131</v>
      </c>
      <c r="AT267" s="233" t="s">
        <v>126</v>
      </c>
      <c r="AU267" s="233" t="s">
        <v>22</v>
      </c>
      <c r="AY267" s="13" t="s">
        <v>125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3" t="s">
        <v>22</v>
      </c>
      <c r="BK267" s="234">
        <f>ROUND(I267*H267,2)</f>
        <v>0</v>
      </c>
      <c r="BL267" s="13" t="s">
        <v>131</v>
      </c>
      <c r="BM267" s="233" t="s">
        <v>418</v>
      </c>
    </row>
    <row r="268" s="2" customFormat="1">
      <c r="A268" s="34"/>
      <c r="B268" s="35"/>
      <c r="C268" s="36"/>
      <c r="D268" s="235" t="s">
        <v>133</v>
      </c>
      <c r="E268" s="36"/>
      <c r="F268" s="236" t="s">
        <v>417</v>
      </c>
      <c r="G268" s="36"/>
      <c r="H268" s="36"/>
      <c r="I268" s="140"/>
      <c r="J268" s="36"/>
      <c r="K268" s="36"/>
      <c r="L268" s="40"/>
      <c r="M268" s="237"/>
      <c r="N268" s="238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133</v>
      </c>
      <c r="AU268" s="13" t="s">
        <v>22</v>
      </c>
    </row>
    <row r="269" s="2" customFormat="1" ht="24" customHeight="1">
      <c r="A269" s="34"/>
      <c r="B269" s="35"/>
      <c r="C269" s="222" t="s">
        <v>419</v>
      </c>
      <c r="D269" s="222" t="s">
        <v>126</v>
      </c>
      <c r="E269" s="223" t="s">
        <v>420</v>
      </c>
      <c r="F269" s="224" t="s">
        <v>421</v>
      </c>
      <c r="G269" s="225" t="s">
        <v>129</v>
      </c>
      <c r="H269" s="226">
        <v>1</v>
      </c>
      <c r="I269" s="227"/>
      <c r="J269" s="228">
        <f>ROUND(I269*H269,2)</f>
        <v>0</v>
      </c>
      <c r="K269" s="224" t="s">
        <v>130</v>
      </c>
      <c r="L269" s="40"/>
      <c r="M269" s="229" t="s">
        <v>1</v>
      </c>
      <c r="N269" s="230" t="s">
        <v>46</v>
      </c>
      <c r="O269" s="87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33" t="s">
        <v>131</v>
      </c>
      <c r="AT269" s="233" t="s">
        <v>126</v>
      </c>
      <c r="AU269" s="233" t="s">
        <v>22</v>
      </c>
      <c r="AY269" s="13" t="s">
        <v>125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3" t="s">
        <v>22</v>
      </c>
      <c r="BK269" s="234">
        <f>ROUND(I269*H269,2)</f>
        <v>0</v>
      </c>
      <c r="BL269" s="13" t="s">
        <v>131</v>
      </c>
      <c r="BM269" s="233" t="s">
        <v>422</v>
      </c>
    </row>
    <row r="270" s="2" customFormat="1">
      <c r="A270" s="34"/>
      <c r="B270" s="35"/>
      <c r="C270" s="36"/>
      <c r="D270" s="235" t="s">
        <v>133</v>
      </c>
      <c r="E270" s="36"/>
      <c r="F270" s="236" t="s">
        <v>421</v>
      </c>
      <c r="G270" s="36"/>
      <c r="H270" s="36"/>
      <c r="I270" s="140"/>
      <c r="J270" s="36"/>
      <c r="K270" s="36"/>
      <c r="L270" s="40"/>
      <c r="M270" s="237"/>
      <c r="N270" s="23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133</v>
      </c>
      <c r="AU270" s="13" t="s">
        <v>22</v>
      </c>
    </row>
    <row r="271" s="2" customFormat="1" ht="24" customHeight="1">
      <c r="A271" s="34"/>
      <c r="B271" s="35"/>
      <c r="C271" s="222" t="s">
        <v>423</v>
      </c>
      <c r="D271" s="222" t="s">
        <v>126</v>
      </c>
      <c r="E271" s="223" t="s">
        <v>424</v>
      </c>
      <c r="F271" s="224" t="s">
        <v>425</v>
      </c>
      <c r="G271" s="225" t="s">
        <v>129</v>
      </c>
      <c r="H271" s="226">
        <v>11</v>
      </c>
      <c r="I271" s="227"/>
      <c r="J271" s="228">
        <f>ROUND(I271*H271,2)</f>
        <v>0</v>
      </c>
      <c r="K271" s="224" t="s">
        <v>130</v>
      </c>
      <c r="L271" s="40"/>
      <c r="M271" s="229" t="s">
        <v>1</v>
      </c>
      <c r="N271" s="230" t="s">
        <v>46</v>
      </c>
      <c r="O271" s="87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33" t="s">
        <v>131</v>
      </c>
      <c r="AT271" s="233" t="s">
        <v>126</v>
      </c>
      <c r="AU271" s="233" t="s">
        <v>22</v>
      </c>
      <c r="AY271" s="13" t="s">
        <v>125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3" t="s">
        <v>22</v>
      </c>
      <c r="BK271" s="234">
        <f>ROUND(I271*H271,2)</f>
        <v>0</v>
      </c>
      <c r="BL271" s="13" t="s">
        <v>131</v>
      </c>
      <c r="BM271" s="233" t="s">
        <v>426</v>
      </c>
    </row>
    <row r="272" s="2" customFormat="1">
      <c r="A272" s="34"/>
      <c r="B272" s="35"/>
      <c r="C272" s="36"/>
      <c r="D272" s="235" t="s">
        <v>133</v>
      </c>
      <c r="E272" s="36"/>
      <c r="F272" s="236" t="s">
        <v>425</v>
      </c>
      <c r="G272" s="36"/>
      <c r="H272" s="36"/>
      <c r="I272" s="140"/>
      <c r="J272" s="36"/>
      <c r="K272" s="36"/>
      <c r="L272" s="40"/>
      <c r="M272" s="237"/>
      <c r="N272" s="238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133</v>
      </c>
      <c r="AU272" s="13" t="s">
        <v>22</v>
      </c>
    </row>
    <row r="273" s="2" customFormat="1" ht="24" customHeight="1">
      <c r="A273" s="34"/>
      <c r="B273" s="35"/>
      <c r="C273" s="222" t="s">
        <v>427</v>
      </c>
      <c r="D273" s="222" t="s">
        <v>126</v>
      </c>
      <c r="E273" s="223" t="s">
        <v>428</v>
      </c>
      <c r="F273" s="224" t="s">
        <v>429</v>
      </c>
      <c r="G273" s="225" t="s">
        <v>129</v>
      </c>
      <c r="H273" s="226">
        <v>9</v>
      </c>
      <c r="I273" s="227"/>
      <c r="J273" s="228">
        <f>ROUND(I273*H273,2)</f>
        <v>0</v>
      </c>
      <c r="K273" s="224" t="s">
        <v>130</v>
      </c>
      <c r="L273" s="40"/>
      <c r="M273" s="229" t="s">
        <v>1</v>
      </c>
      <c r="N273" s="230" t="s">
        <v>46</v>
      </c>
      <c r="O273" s="87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33" t="s">
        <v>131</v>
      </c>
      <c r="AT273" s="233" t="s">
        <v>126</v>
      </c>
      <c r="AU273" s="233" t="s">
        <v>22</v>
      </c>
      <c r="AY273" s="13" t="s">
        <v>125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3" t="s">
        <v>22</v>
      </c>
      <c r="BK273" s="234">
        <f>ROUND(I273*H273,2)</f>
        <v>0</v>
      </c>
      <c r="BL273" s="13" t="s">
        <v>131</v>
      </c>
      <c r="BM273" s="233" t="s">
        <v>430</v>
      </c>
    </row>
    <row r="274" s="2" customFormat="1">
      <c r="A274" s="34"/>
      <c r="B274" s="35"/>
      <c r="C274" s="36"/>
      <c r="D274" s="235" t="s">
        <v>133</v>
      </c>
      <c r="E274" s="36"/>
      <c r="F274" s="236" t="s">
        <v>429</v>
      </c>
      <c r="G274" s="36"/>
      <c r="H274" s="36"/>
      <c r="I274" s="140"/>
      <c r="J274" s="36"/>
      <c r="K274" s="36"/>
      <c r="L274" s="40"/>
      <c r="M274" s="237"/>
      <c r="N274" s="238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133</v>
      </c>
      <c r="AU274" s="13" t="s">
        <v>22</v>
      </c>
    </row>
    <row r="275" s="2" customFormat="1" ht="24" customHeight="1">
      <c r="A275" s="34"/>
      <c r="B275" s="35"/>
      <c r="C275" s="222" t="s">
        <v>431</v>
      </c>
      <c r="D275" s="222" t="s">
        <v>126</v>
      </c>
      <c r="E275" s="223" t="s">
        <v>432</v>
      </c>
      <c r="F275" s="224" t="s">
        <v>433</v>
      </c>
      <c r="G275" s="225" t="s">
        <v>129</v>
      </c>
      <c r="H275" s="226">
        <v>117</v>
      </c>
      <c r="I275" s="227"/>
      <c r="J275" s="228">
        <f>ROUND(I275*H275,2)</f>
        <v>0</v>
      </c>
      <c r="K275" s="224" t="s">
        <v>130</v>
      </c>
      <c r="L275" s="40"/>
      <c r="M275" s="229" t="s">
        <v>1</v>
      </c>
      <c r="N275" s="230" t="s">
        <v>46</v>
      </c>
      <c r="O275" s="87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33" t="s">
        <v>131</v>
      </c>
      <c r="AT275" s="233" t="s">
        <v>126</v>
      </c>
      <c r="AU275" s="233" t="s">
        <v>22</v>
      </c>
      <c r="AY275" s="13" t="s">
        <v>125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3" t="s">
        <v>22</v>
      </c>
      <c r="BK275" s="234">
        <f>ROUND(I275*H275,2)</f>
        <v>0</v>
      </c>
      <c r="BL275" s="13" t="s">
        <v>131</v>
      </c>
      <c r="BM275" s="233" t="s">
        <v>434</v>
      </c>
    </row>
    <row r="276" s="2" customFormat="1">
      <c r="A276" s="34"/>
      <c r="B276" s="35"/>
      <c r="C276" s="36"/>
      <c r="D276" s="235" t="s">
        <v>133</v>
      </c>
      <c r="E276" s="36"/>
      <c r="F276" s="236" t="s">
        <v>433</v>
      </c>
      <c r="G276" s="36"/>
      <c r="H276" s="36"/>
      <c r="I276" s="140"/>
      <c r="J276" s="36"/>
      <c r="K276" s="36"/>
      <c r="L276" s="40"/>
      <c r="M276" s="237"/>
      <c r="N276" s="23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133</v>
      </c>
      <c r="AU276" s="13" t="s">
        <v>22</v>
      </c>
    </row>
    <row r="277" s="2" customFormat="1" ht="24" customHeight="1">
      <c r="A277" s="34"/>
      <c r="B277" s="35"/>
      <c r="C277" s="222" t="s">
        <v>435</v>
      </c>
      <c r="D277" s="222" t="s">
        <v>126</v>
      </c>
      <c r="E277" s="223" t="s">
        <v>436</v>
      </c>
      <c r="F277" s="224" t="s">
        <v>437</v>
      </c>
      <c r="G277" s="225" t="s">
        <v>129</v>
      </c>
      <c r="H277" s="226">
        <v>3</v>
      </c>
      <c r="I277" s="227"/>
      <c r="J277" s="228">
        <f>ROUND(I277*H277,2)</f>
        <v>0</v>
      </c>
      <c r="K277" s="224" t="s">
        <v>130</v>
      </c>
      <c r="L277" s="40"/>
      <c r="M277" s="229" t="s">
        <v>1</v>
      </c>
      <c r="N277" s="230" t="s">
        <v>46</v>
      </c>
      <c r="O277" s="8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33" t="s">
        <v>131</v>
      </c>
      <c r="AT277" s="233" t="s">
        <v>126</v>
      </c>
      <c r="AU277" s="233" t="s">
        <v>22</v>
      </c>
      <c r="AY277" s="13" t="s">
        <v>125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3" t="s">
        <v>22</v>
      </c>
      <c r="BK277" s="234">
        <f>ROUND(I277*H277,2)</f>
        <v>0</v>
      </c>
      <c r="BL277" s="13" t="s">
        <v>131</v>
      </c>
      <c r="BM277" s="233" t="s">
        <v>438</v>
      </c>
    </row>
    <row r="278" s="2" customFormat="1">
      <c r="A278" s="34"/>
      <c r="B278" s="35"/>
      <c r="C278" s="36"/>
      <c r="D278" s="235" t="s">
        <v>133</v>
      </c>
      <c r="E278" s="36"/>
      <c r="F278" s="236" t="s">
        <v>437</v>
      </c>
      <c r="G278" s="36"/>
      <c r="H278" s="36"/>
      <c r="I278" s="140"/>
      <c r="J278" s="36"/>
      <c r="K278" s="36"/>
      <c r="L278" s="40"/>
      <c r="M278" s="237"/>
      <c r="N278" s="238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133</v>
      </c>
      <c r="AU278" s="13" t="s">
        <v>22</v>
      </c>
    </row>
    <row r="279" s="2" customFormat="1" ht="24" customHeight="1">
      <c r="A279" s="34"/>
      <c r="B279" s="35"/>
      <c r="C279" s="222" t="s">
        <v>439</v>
      </c>
      <c r="D279" s="222" t="s">
        <v>126</v>
      </c>
      <c r="E279" s="223" t="s">
        <v>440</v>
      </c>
      <c r="F279" s="224" t="s">
        <v>441</v>
      </c>
      <c r="G279" s="225" t="s">
        <v>129</v>
      </c>
      <c r="H279" s="226">
        <v>4</v>
      </c>
      <c r="I279" s="227"/>
      <c r="J279" s="228">
        <f>ROUND(I279*H279,2)</f>
        <v>0</v>
      </c>
      <c r="K279" s="224" t="s">
        <v>130</v>
      </c>
      <c r="L279" s="40"/>
      <c r="M279" s="229" t="s">
        <v>1</v>
      </c>
      <c r="N279" s="230" t="s">
        <v>46</v>
      </c>
      <c r="O279" s="87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33" t="s">
        <v>131</v>
      </c>
      <c r="AT279" s="233" t="s">
        <v>126</v>
      </c>
      <c r="AU279" s="233" t="s">
        <v>22</v>
      </c>
      <c r="AY279" s="13" t="s">
        <v>125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3" t="s">
        <v>22</v>
      </c>
      <c r="BK279" s="234">
        <f>ROUND(I279*H279,2)</f>
        <v>0</v>
      </c>
      <c r="BL279" s="13" t="s">
        <v>131</v>
      </c>
      <c r="BM279" s="233" t="s">
        <v>442</v>
      </c>
    </row>
    <row r="280" s="2" customFormat="1">
      <c r="A280" s="34"/>
      <c r="B280" s="35"/>
      <c r="C280" s="36"/>
      <c r="D280" s="235" t="s">
        <v>133</v>
      </c>
      <c r="E280" s="36"/>
      <c r="F280" s="236" t="s">
        <v>441</v>
      </c>
      <c r="G280" s="36"/>
      <c r="H280" s="36"/>
      <c r="I280" s="140"/>
      <c r="J280" s="36"/>
      <c r="K280" s="36"/>
      <c r="L280" s="40"/>
      <c r="M280" s="237"/>
      <c r="N280" s="238"/>
      <c r="O280" s="87"/>
      <c r="P280" s="87"/>
      <c r="Q280" s="87"/>
      <c r="R280" s="87"/>
      <c r="S280" s="87"/>
      <c r="T280" s="88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3" t="s">
        <v>133</v>
      </c>
      <c r="AU280" s="13" t="s">
        <v>22</v>
      </c>
    </row>
    <row r="281" s="2" customFormat="1" ht="24" customHeight="1">
      <c r="A281" s="34"/>
      <c r="B281" s="35"/>
      <c r="C281" s="222" t="s">
        <v>443</v>
      </c>
      <c r="D281" s="222" t="s">
        <v>126</v>
      </c>
      <c r="E281" s="223" t="s">
        <v>444</v>
      </c>
      <c r="F281" s="224" t="s">
        <v>445</v>
      </c>
      <c r="G281" s="225" t="s">
        <v>129</v>
      </c>
      <c r="H281" s="226">
        <v>1</v>
      </c>
      <c r="I281" s="227"/>
      <c r="J281" s="228">
        <f>ROUND(I281*H281,2)</f>
        <v>0</v>
      </c>
      <c r="K281" s="224" t="s">
        <v>130</v>
      </c>
      <c r="L281" s="40"/>
      <c r="M281" s="229" t="s">
        <v>1</v>
      </c>
      <c r="N281" s="230" t="s">
        <v>46</v>
      </c>
      <c r="O281" s="87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33" t="s">
        <v>131</v>
      </c>
      <c r="AT281" s="233" t="s">
        <v>126</v>
      </c>
      <c r="AU281" s="233" t="s">
        <v>22</v>
      </c>
      <c r="AY281" s="13" t="s">
        <v>125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3" t="s">
        <v>22</v>
      </c>
      <c r="BK281" s="234">
        <f>ROUND(I281*H281,2)</f>
        <v>0</v>
      </c>
      <c r="BL281" s="13" t="s">
        <v>131</v>
      </c>
      <c r="BM281" s="233" t="s">
        <v>446</v>
      </c>
    </row>
    <row r="282" s="2" customFormat="1">
      <c r="A282" s="34"/>
      <c r="B282" s="35"/>
      <c r="C282" s="36"/>
      <c r="D282" s="235" t="s">
        <v>133</v>
      </c>
      <c r="E282" s="36"/>
      <c r="F282" s="236" t="s">
        <v>445</v>
      </c>
      <c r="G282" s="36"/>
      <c r="H282" s="36"/>
      <c r="I282" s="140"/>
      <c r="J282" s="36"/>
      <c r="K282" s="36"/>
      <c r="L282" s="40"/>
      <c r="M282" s="237"/>
      <c r="N282" s="23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133</v>
      </c>
      <c r="AU282" s="13" t="s">
        <v>22</v>
      </c>
    </row>
    <row r="283" s="2" customFormat="1" ht="24" customHeight="1">
      <c r="A283" s="34"/>
      <c r="B283" s="35"/>
      <c r="C283" s="222" t="s">
        <v>447</v>
      </c>
      <c r="D283" s="222" t="s">
        <v>126</v>
      </c>
      <c r="E283" s="223" t="s">
        <v>448</v>
      </c>
      <c r="F283" s="224" t="s">
        <v>449</v>
      </c>
      <c r="G283" s="225" t="s">
        <v>162</v>
      </c>
      <c r="H283" s="226">
        <v>789</v>
      </c>
      <c r="I283" s="227"/>
      <c r="J283" s="228">
        <f>ROUND(I283*H283,2)</f>
        <v>0</v>
      </c>
      <c r="K283" s="224" t="s">
        <v>130</v>
      </c>
      <c r="L283" s="40"/>
      <c r="M283" s="229" t="s">
        <v>1</v>
      </c>
      <c r="N283" s="230" t="s">
        <v>46</v>
      </c>
      <c r="O283" s="87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33" t="s">
        <v>131</v>
      </c>
      <c r="AT283" s="233" t="s">
        <v>126</v>
      </c>
      <c r="AU283" s="233" t="s">
        <v>22</v>
      </c>
      <c r="AY283" s="13" t="s">
        <v>125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3" t="s">
        <v>22</v>
      </c>
      <c r="BK283" s="234">
        <f>ROUND(I283*H283,2)</f>
        <v>0</v>
      </c>
      <c r="BL283" s="13" t="s">
        <v>131</v>
      </c>
      <c r="BM283" s="233" t="s">
        <v>450</v>
      </c>
    </row>
    <row r="284" s="2" customFormat="1">
      <c r="A284" s="34"/>
      <c r="B284" s="35"/>
      <c r="C284" s="36"/>
      <c r="D284" s="235" t="s">
        <v>133</v>
      </c>
      <c r="E284" s="36"/>
      <c r="F284" s="236" t="s">
        <v>449</v>
      </c>
      <c r="G284" s="36"/>
      <c r="H284" s="36"/>
      <c r="I284" s="140"/>
      <c r="J284" s="36"/>
      <c r="K284" s="36"/>
      <c r="L284" s="40"/>
      <c r="M284" s="237"/>
      <c r="N284" s="238"/>
      <c r="O284" s="87"/>
      <c r="P284" s="87"/>
      <c r="Q284" s="87"/>
      <c r="R284" s="87"/>
      <c r="S284" s="87"/>
      <c r="T284" s="88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3" t="s">
        <v>133</v>
      </c>
      <c r="AU284" s="13" t="s">
        <v>22</v>
      </c>
    </row>
    <row r="285" s="2" customFormat="1" ht="24" customHeight="1">
      <c r="A285" s="34"/>
      <c r="B285" s="35"/>
      <c r="C285" s="222" t="s">
        <v>451</v>
      </c>
      <c r="D285" s="222" t="s">
        <v>126</v>
      </c>
      <c r="E285" s="223" t="s">
        <v>452</v>
      </c>
      <c r="F285" s="224" t="s">
        <v>453</v>
      </c>
      <c r="G285" s="225" t="s">
        <v>162</v>
      </c>
      <c r="H285" s="226">
        <v>789</v>
      </c>
      <c r="I285" s="227"/>
      <c r="J285" s="228">
        <f>ROUND(I285*H285,2)</f>
        <v>0</v>
      </c>
      <c r="K285" s="224" t="s">
        <v>130</v>
      </c>
      <c r="L285" s="40"/>
      <c r="M285" s="229" t="s">
        <v>1</v>
      </c>
      <c r="N285" s="230" t="s">
        <v>46</v>
      </c>
      <c r="O285" s="87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33" t="s">
        <v>131</v>
      </c>
      <c r="AT285" s="233" t="s">
        <v>126</v>
      </c>
      <c r="AU285" s="233" t="s">
        <v>22</v>
      </c>
      <c r="AY285" s="13" t="s">
        <v>125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3" t="s">
        <v>22</v>
      </c>
      <c r="BK285" s="234">
        <f>ROUND(I285*H285,2)</f>
        <v>0</v>
      </c>
      <c r="BL285" s="13" t="s">
        <v>131</v>
      </c>
      <c r="BM285" s="233" t="s">
        <v>454</v>
      </c>
    </row>
    <row r="286" s="2" customFormat="1">
      <c r="A286" s="34"/>
      <c r="B286" s="35"/>
      <c r="C286" s="36"/>
      <c r="D286" s="235" t="s">
        <v>133</v>
      </c>
      <c r="E286" s="36"/>
      <c r="F286" s="236" t="s">
        <v>453</v>
      </c>
      <c r="G286" s="36"/>
      <c r="H286" s="36"/>
      <c r="I286" s="140"/>
      <c r="J286" s="36"/>
      <c r="K286" s="36"/>
      <c r="L286" s="40"/>
      <c r="M286" s="237"/>
      <c r="N286" s="238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133</v>
      </c>
      <c r="AU286" s="13" t="s">
        <v>22</v>
      </c>
    </row>
    <row r="287" s="2" customFormat="1" ht="24" customHeight="1">
      <c r="A287" s="34"/>
      <c r="B287" s="35"/>
      <c r="C287" s="222" t="s">
        <v>455</v>
      </c>
      <c r="D287" s="222" t="s">
        <v>126</v>
      </c>
      <c r="E287" s="223" t="s">
        <v>456</v>
      </c>
      <c r="F287" s="224" t="s">
        <v>457</v>
      </c>
      <c r="G287" s="225" t="s">
        <v>162</v>
      </c>
      <c r="H287" s="226">
        <v>789</v>
      </c>
      <c r="I287" s="227"/>
      <c r="J287" s="228">
        <f>ROUND(I287*H287,2)</f>
        <v>0</v>
      </c>
      <c r="K287" s="224" t="s">
        <v>130</v>
      </c>
      <c r="L287" s="40"/>
      <c r="M287" s="229" t="s">
        <v>1</v>
      </c>
      <c r="N287" s="230" t="s">
        <v>46</v>
      </c>
      <c r="O287" s="87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33" t="s">
        <v>131</v>
      </c>
      <c r="AT287" s="233" t="s">
        <v>126</v>
      </c>
      <c r="AU287" s="233" t="s">
        <v>22</v>
      </c>
      <c r="AY287" s="13" t="s">
        <v>125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3" t="s">
        <v>22</v>
      </c>
      <c r="BK287" s="234">
        <f>ROUND(I287*H287,2)</f>
        <v>0</v>
      </c>
      <c r="BL287" s="13" t="s">
        <v>131</v>
      </c>
      <c r="BM287" s="233" t="s">
        <v>458</v>
      </c>
    </row>
    <row r="288" s="2" customFormat="1">
      <c r="A288" s="34"/>
      <c r="B288" s="35"/>
      <c r="C288" s="36"/>
      <c r="D288" s="235" t="s">
        <v>133</v>
      </c>
      <c r="E288" s="36"/>
      <c r="F288" s="236" t="s">
        <v>457</v>
      </c>
      <c r="G288" s="36"/>
      <c r="H288" s="36"/>
      <c r="I288" s="140"/>
      <c r="J288" s="36"/>
      <c r="K288" s="36"/>
      <c r="L288" s="40"/>
      <c r="M288" s="237"/>
      <c r="N288" s="238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133</v>
      </c>
      <c r="AU288" s="13" t="s">
        <v>22</v>
      </c>
    </row>
    <row r="289" s="2" customFormat="1" ht="24" customHeight="1">
      <c r="A289" s="34"/>
      <c r="B289" s="35"/>
      <c r="C289" s="222" t="s">
        <v>459</v>
      </c>
      <c r="D289" s="222" t="s">
        <v>126</v>
      </c>
      <c r="E289" s="223" t="s">
        <v>460</v>
      </c>
      <c r="F289" s="224" t="s">
        <v>461</v>
      </c>
      <c r="G289" s="225" t="s">
        <v>129</v>
      </c>
      <c r="H289" s="226">
        <v>9</v>
      </c>
      <c r="I289" s="227"/>
      <c r="J289" s="228">
        <f>ROUND(I289*H289,2)</f>
        <v>0</v>
      </c>
      <c r="K289" s="224" t="s">
        <v>130</v>
      </c>
      <c r="L289" s="40"/>
      <c r="M289" s="229" t="s">
        <v>1</v>
      </c>
      <c r="N289" s="230" t="s">
        <v>46</v>
      </c>
      <c r="O289" s="87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33" t="s">
        <v>131</v>
      </c>
      <c r="AT289" s="233" t="s">
        <v>126</v>
      </c>
      <c r="AU289" s="233" t="s">
        <v>22</v>
      </c>
      <c r="AY289" s="13" t="s">
        <v>125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3" t="s">
        <v>22</v>
      </c>
      <c r="BK289" s="234">
        <f>ROUND(I289*H289,2)</f>
        <v>0</v>
      </c>
      <c r="BL289" s="13" t="s">
        <v>131</v>
      </c>
      <c r="BM289" s="233" t="s">
        <v>462</v>
      </c>
    </row>
    <row r="290" s="2" customFormat="1">
      <c r="A290" s="34"/>
      <c r="B290" s="35"/>
      <c r="C290" s="36"/>
      <c r="D290" s="235" t="s">
        <v>133</v>
      </c>
      <c r="E290" s="36"/>
      <c r="F290" s="236" t="s">
        <v>461</v>
      </c>
      <c r="G290" s="36"/>
      <c r="H290" s="36"/>
      <c r="I290" s="140"/>
      <c r="J290" s="36"/>
      <c r="K290" s="36"/>
      <c r="L290" s="40"/>
      <c r="M290" s="237"/>
      <c r="N290" s="238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133</v>
      </c>
      <c r="AU290" s="13" t="s">
        <v>22</v>
      </c>
    </row>
    <row r="291" s="2" customFormat="1" ht="24" customHeight="1">
      <c r="A291" s="34"/>
      <c r="B291" s="35"/>
      <c r="C291" s="222" t="s">
        <v>463</v>
      </c>
      <c r="D291" s="222" t="s">
        <v>126</v>
      </c>
      <c r="E291" s="223" t="s">
        <v>464</v>
      </c>
      <c r="F291" s="224" t="s">
        <v>465</v>
      </c>
      <c r="G291" s="225" t="s">
        <v>174</v>
      </c>
      <c r="H291" s="226">
        <v>25</v>
      </c>
      <c r="I291" s="227"/>
      <c r="J291" s="228">
        <f>ROUND(I291*H291,2)</f>
        <v>0</v>
      </c>
      <c r="K291" s="224" t="s">
        <v>130</v>
      </c>
      <c r="L291" s="40"/>
      <c r="M291" s="229" t="s">
        <v>1</v>
      </c>
      <c r="N291" s="230" t="s">
        <v>46</v>
      </c>
      <c r="O291" s="87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33" t="s">
        <v>131</v>
      </c>
      <c r="AT291" s="233" t="s">
        <v>126</v>
      </c>
      <c r="AU291" s="233" t="s">
        <v>22</v>
      </c>
      <c r="AY291" s="13" t="s">
        <v>125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3" t="s">
        <v>22</v>
      </c>
      <c r="BK291" s="234">
        <f>ROUND(I291*H291,2)</f>
        <v>0</v>
      </c>
      <c r="BL291" s="13" t="s">
        <v>131</v>
      </c>
      <c r="BM291" s="233" t="s">
        <v>466</v>
      </c>
    </row>
    <row r="292" s="2" customFormat="1">
      <c r="A292" s="34"/>
      <c r="B292" s="35"/>
      <c r="C292" s="36"/>
      <c r="D292" s="235" t="s">
        <v>133</v>
      </c>
      <c r="E292" s="36"/>
      <c r="F292" s="236" t="s">
        <v>465</v>
      </c>
      <c r="G292" s="36"/>
      <c r="H292" s="36"/>
      <c r="I292" s="140"/>
      <c r="J292" s="36"/>
      <c r="K292" s="36"/>
      <c r="L292" s="40"/>
      <c r="M292" s="237"/>
      <c r="N292" s="238"/>
      <c r="O292" s="87"/>
      <c r="P292" s="87"/>
      <c r="Q292" s="87"/>
      <c r="R292" s="87"/>
      <c r="S292" s="87"/>
      <c r="T292" s="88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3" t="s">
        <v>133</v>
      </c>
      <c r="AU292" s="13" t="s">
        <v>22</v>
      </c>
    </row>
    <row r="293" s="11" customFormat="1" ht="25.92" customHeight="1">
      <c r="A293" s="11"/>
      <c r="B293" s="208"/>
      <c r="C293" s="209"/>
      <c r="D293" s="210" t="s">
        <v>80</v>
      </c>
      <c r="E293" s="211" t="s">
        <v>467</v>
      </c>
      <c r="F293" s="211" t="s">
        <v>468</v>
      </c>
      <c r="G293" s="209"/>
      <c r="H293" s="209"/>
      <c r="I293" s="212"/>
      <c r="J293" s="213">
        <f>BK293</f>
        <v>0</v>
      </c>
      <c r="K293" s="209"/>
      <c r="L293" s="214"/>
      <c r="M293" s="215"/>
      <c r="N293" s="216"/>
      <c r="O293" s="216"/>
      <c r="P293" s="217">
        <f>SUM(P294:P299)</f>
        <v>0</v>
      </c>
      <c r="Q293" s="216"/>
      <c r="R293" s="217">
        <f>SUM(R294:R299)</f>
        <v>0</v>
      </c>
      <c r="S293" s="216"/>
      <c r="T293" s="218">
        <f>SUM(T294:T299)</f>
        <v>0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219" t="s">
        <v>124</v>
      </c>
      <c r="AT293" s="220" t="s">
        <v>80</v>
      </c>
      <c r="AU293" s="220" t="s">
        <v>81</v>
      </c>
      <c r="AY293" s="219" t="s">
        <v>125</v>
      </c>
      <c r="BK293" s="221">
        <f>SUM(BK294:BK299)</f>
        <v>0</v>
      </c>
    </row>
    <row r="294" s="2" customFormat="1" ht="24" customHeight="1">
      <c r="A294" s="34"/>
      <c r="B294" s="35"/>
      <c r="C294" s="222" t="s">
        <v>469</v>
      </c>
      <c r="D294" s="222" t="s">
        <v>126</v>
      </c>
      <c r="E294" s="223" t="s">
        <v>470</v>
      </c>
      <c r="F294" s="224" t="s">
        <v>471</v>
      </c>
      <c r="G294" s="225" t="s">
        <v>472</v>
      </c>
      <c r="H294" s="226">
        <v>215.77000000000001</v>
      </c>
      <c r="I294" s="227"/>
      <c r="J294" s="228">
        <f>ROUND(I294*H294,2)</f>
        <v>0</v>
      </c>
      <c r="K294" s="224" t="s">
        <v>130</v>
      </c>
      <c r="L294" s="40"/>
      <c r="M294" s="229" t="s">
        <v>1</v>
      </c>
      <c r="N294" s="230" t="s">
        <v>46</v>
      </c>
      <c r="O294" s="87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33" t="s">
        <v>131</v>
      </c>
      <c r="AT294" s="233" t="s">
        <v>126</v>
      </c>
      <c r="AU294" s="233" t="s">
        <v>22</v>
      </c>
      <c r="AY294" s="13" t="s">
        <v>125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3" t="s">
        <v>22</v>
      </c>
      <c r="BK294" s="234">
        <f>ROUND(I294*H294,2)</f>
        <v>0</v>
      </c>
      <c r="BL294" s="13" t="s">
        <v>131</v>
      </c>
      <c r="BM294" s="233" t="s">
        <v>473</v>
      </c>
    </row>
    <row r="295" s="2" customFormat="1">
      <c r="A295" s="34"/>
      <c r="B295" s="35"/>
      <c r="C295" s="36"/>
      <c r="D295" s="235" t="s">
        <v>133</v>
      </c>
      <c r="E295" s="36"/>
      <c r="F295" s="236" t="s">
        <v>471</v>
      </c>
      <c r="G295" s="36"/>
      <c r="H295" s="36"/>
      <c r="I295" s="140"/>
      <c r="J295" s="36"/>
      <c r="K295" s="36"/>
      <c r="L295" s="40"/>
      <c r="M295" s="237"/>
      <c r="N295" s="238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133</v>
      </c>
      <c r="AU295" s="13" t="s">
        <v>22</v>
      </c>
    </row>
    <row r="296" s="2" customFormat="1" ht="24" customHeight="1">
      <c r="A296" s="34"/>
      <c r="B296" s="35"/>
      <c r="C296" s="222" t="s">
        <v>474</v>
      </c>
      <c r="D296" s="222" t="s">
        <v>126</v>
      </c>
      <c r="E296" s="223" t="s">
        <v>475</v>
      </c>
      <c r="F296" s="224" t="s">
        <v>476</v>
      </c>
      <c r="G296" s="225" t="s">
        <v>472</v>
      </c>
      <c r="H296" s="226">
        <v>215.09999999999999</v>
      </c>
      <c r="I296" s="227"/>
      <c r="J296" s="228">
        <f>ROUND(I296*H296,2)</f>
        <v>0</v>
      </c>
      <c r="K296" s="224" t="s">
        <v>130</v>
      </c>
      <c r="L296" s="40"/>
      <c r="M296" s="229" t="s">
        <v>1</v>
      </c>
      <c r="N296" s="230" t="s">
        <v>46</v>
      </c>
      <c r="O296" s="87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33" t="s">
        <v>131</v>
      </c>
      <c r="AT296" s="233" t="s">
        <v>126</v>
      </c>
      <c r="AU296" s="233" t="s">
        <v>22</v>
      </c>
      <c r="AY296" s="13" t="s">
        <v>125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3" t="s">
        <v>22</v>
      </c>
      <c r="BK296" s="234">
        <f>ROUND(I296*H296,2)</f>
        <v>0</v>
      </c>
      <c r="BL296" s="13" t="s">
        <v>131</v>
      </c>
      <c r="BM296" s="233" t="s">
        <v>477</v>
      </c>
    </row>
    <row r="297" s="2" customFormat="1">
      <c r="A297" s="34"/>
      <c r="B297" s="35"/>
      <c r="C297" s="36"/>
      <c r="D297" s="235" t="s">
        <v>133</v>
      </c>
      <c r="E297" s="36"/>
      <c r="F297" s="236" t="s">
        <v>476</v>
      </c>
      <c r="G297" s="36"/>
      <c r="H297" s="36"/>
      <c r="I297" s="140"/>
      <c r="J297" s="36"/>
      <c r="K297" s="36"/>
      <c r="L297" s="40"/>
      <c r="M297" s="237"/>
      <c r="N297" s="238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133</v>
      </c>
      <c r="AU297" s="13" t="s">
        <v>22</v>
      </c>
    </row>
    <row r="298" s="2" customFormat="1" ht="24" customHeight="1">
      <c r="A298" s="34"/>
      <c r="B298" s="35"/>
      <c r="C298" s="222" t="s">
        <v>478</v>
      </c>
      <c r="D298" s="222" t="s">
        <v>126</v>
      </c>
      <c r="E298" s="223" t="s">
        <v>479</v>
      </c>
      <c r="F298" s="224" t="s">
        <v>480</v>
      </c>
      <c r="G298" s="225" t="s">
        <v>472</v>
      </c>
      <c r="H298" s="226">
        <v>0.67000000000000004</v>
      </c>
      <c r="I298" s="227"/>
      <c r="J298" s="228">
        <f>ROUND(I298*H298,2)</f>
        <v>0</v>
      </c>
      <c r="K298" s="224" t="s">
        <v>130</v>
      </c>
      <c r="L298" s="40"/>
      <c r="M298" s="229" t="s">
        <v>1</v>
      </c>
      <c r="N298" s="230" t="s">
        <v>46</v>
      </c>
      <c r="O298" s="8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33" t="s">
        <v>131</v>
      </c>
      <c r="AT298" s="233" t="s">
        <v>126</v>
      </c>
      <c r="AU298" s="233" t="s">
        <v>22</v>
      </c>
      <c r="AY298" s="13" t="s">
        <v>125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3" t="s">
        <v>22</v>
      </c>
      <c r="BK298" s="234">
        <f>ROUND(I298*H298,2)</f>
        <v>0</v>
      </c>
      <c r="BL298" s="13" t="s">
        <v>131</v>
      </c>
      <c r="BM298" s="233" t="s">
        <v>481</v>
      </c>
    </row>
    <row r="299" s="2" customFormat="1">
      <c r="A299" s="34"/>
      <c r="B299" s="35"/>
      <c r="C299" s="36"/>
      <c r="D299" s="235" t="s">
        <v>133</v>
      </c>
      <c r="E299" s="36"/>
      <c r="F299" s="236" t="s">
        <v>480</v>
      </c>
      <c r="G299" s="36"/>
      <c r="H299" s="36"/>
      <c r="I299" s="140"/>
      <c r="J299" s="36"/>
      <c r="K299" s="36"/>
      <c r="L299" s="40"/>
      <c r="M299" s="237"/>
      <c r="N299" s="238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133</v>
      </c>
      <c r="AU299" s="13" t="s">
        <v>22</v>
      </c>
    </row>
    <row r="300" s="11" customFormat="1" ht="25.92" customHeight="1">
      <c r="A300" s="11"/>
      <c r="B300" s="208"/>
      <c r="C300" s="209"/>
      <c r="D300" s="210" t="s">
        <v>80</v>
      </c>
      <c r="E300" s="211" t="s">
        <v>80</v>
      </c>
      <c r="F300" s="211" t="s">
        <v>482</v>
      </c>
      <c r="G300" s="209"/>
      <c r="H300" s="209"/>
      <c r="I300" s="212"/>
      <c r="J300" s="213">
        <f>BK300</f>
        <v>0</v>
      </c>
      <c r="K300" s="209"/>
      <c r="L300" s="214"/>
      <c r="M300" s="215"/>
      <c r="N300" s="216"/>
      <c r="O300" s="216"/>
      <c r="P300" s="217">
        <f>SUM(P301:P308)</f>
        <v>0</v>
      </c>
      <c r="Q300" s="216"/>
      <c r="R300" s="217">
        <f>SUM(R301:R308)</f>
        <v>0</v>
      </c>
      <c r="S300" s="216"/>
      <c r="T300" s="218">
        <f>SUM(T301:T308)</f>
        <v>0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R300" s="219" t="s">
        <v>124</v>
      </c>
      <c r="AT300" s="220" t="s">
        <v>80</v>
      </c>
      <c r="AU300" s="220" t="s">
        <v>81</v>
      </c>
      <c r="AY300" s="219" t="s">
        <v>125</v>
      </c>
      <c r="BK300" s="221">
        <f>SUM(BK301:BK308)</f>
        <v>0</v>
      </c>
    </row>
    <row r="301" s="2" customFormat="1" ht="24" customHeight="1">
      <c r="A301" s="34"/>
      <c r="B301" s="35"/>
      <c r="C301" s="239" t="s">
        <v>483</v>
      </c>
      <c r="D301" s="239" t="s">
        <v>134</v>
      </c>
      <c r="E301" s="240" t="s">
        <v>484</v>
      </c>
      <c r="F301" s="241" t="s">
        <v>485</v>
      </c>
      <c r="G301" s="242" t="s">
        <v>129</v>
      </c>
      <c r="H301" s="243">
        <v>64</v>
      </c>
      <c r="I301" s="244"/>
      <c r="J301" s="245">
        <f>ROUND(I301*H301,2)</f>
        <v>0</v>
      </c>
      <c r="K301" s="241" t="s">
        <v>130</v>
      </c>
      <c r="L301" s="246"/>
      <c r="M301" s="247" t="s">
        <v>1</v>
      </c>
      <c r="N301" s="248" t="s">
        <v>46</v>
      </c>
      <c r="O301" s="87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33" t="s">
        <v>137</v>
      </c>
      <c r="AT301" s="233" t="s">
        <v>134</v>
      </c>
      <c r="AU301" s="233" t="s">
        <v>22</v>
      </c>
      <c r="AY301" s="13" t="s">
        <v>125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3" t="s">
        <v>22</v>
      </c>
      <c r="BK301" s="234">
        <f>ROUND(I301*H301,2)</f>
        <v>0</v>
      </c>
      <c r="BL301" s="13" t="s">
        <v>131</v>
      </c>
      <c r="BM301" s="233" t="s">
        <v>486</v>
      </c>
    </row>
    <row r="302" s="2" customFormat="1">
      <c r="A302" s="34"/>
      <c r="B302" s="35"/>
      <c r="C302" s="36"/>
      <c r="D302" s="235" t="s">
        <v>133</v>
      </c>
      <c r="E302" s="36"/>
      <c r="F302" s="236" t="s">
        <v>485</v>
      </c>
      <c r="G302" s="36"/>
      <c r="H302" s="36"/>
      <c r="I302" s="140"/>
      <c r="J302" s="36"/>
      <c r="K302" s="36"/>
      <c r="L302" s="40"/>
      <c r="M302" s="237"/>
      <c r="N302" s="23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133</v>
      </c>
      <c r="AU302" s="13" t="s">
        <v>22</v>
      </c>
    </row>
    <row r="303" s="2" customFormat="1" ht="24" customHeight="1">
      <c r="A303" s="34"/>
      <c r="B303" s="35"/>
      <c r="C303" s="222" t="s">
        <v>487</v>
      </c>
      <c r="D303" s="222" t="s">
        <v>126</v>
      </c>
      <c r="E303" s="223" t="s">
        <v>488</v>
      </c>
      <c r="F303" s="224" t="s">
        <v>489</v>
      </c>
      <c r="G303" s="225" t="s">
        <v>141</v>
      </c>
      <c r="H303" s="226">
        <v>20</v>
      </c>
      <c r="I303" s="227"/>
      <c r="J303" s="228">
        <f>ROUND(I303*H303,2)</f>
        <v>0</v>
      </c>
      <c r="K303" s="224" t="s">
        <v>130</v>
      </c>
      <c r="L303" s="40"/>
      <c r="M303" s="229" t="s">
        <v>1</v>
      </c>
      <c r="N303" s="230" t="s">
        <v>46</v>
      </c>
      <c r="O303" s="87"/>
      <c r="P303" s="231">
        <f>O303*H303</f>
        <v>0</v>
      </c>
      <c r="Q303" s="231">
        <v>0</v>
      </c>
      <c r="R303" s="231">
        <f>Q303*H303</f>
        <v>0</v>
      </c>
      <c r="S303" s="231">
        <v>0</v>
      </c>
      <c r="T303" s="23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33" t="s">
        <v>131</v>
      </c>
      <c r="AT303" s="233" t="s">
        <v>126</v>
      </c>
      <c r="AU303" s="233" t="s">
        <v>22</v>
      </c>
      <c r="AY303" s="13" t="s">
        <v>125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3" t="s">
        <v>22</v>
      </c>
      <c r="BK303" s="234">
        <f>ROUND(I303*H303,2)</f>
        <v>0</v>
      </c>
      <c r="BL303" s="13" t="s">
        <v>131</v>
      </c>
      <c r="BM303" s="233" t="s">
        <v>490</v>
      </c>
    </row>
    <row r="304" s="2" customFormat="1">
      <c r="A304" s="34"/>
      <c r="B304" s="35"/>
      <c r="C304" s="36"/>
      <c r="D304" s="235" t="s">
        <v>133</v>
      </c>
      <c r="E304" s="36"/>
      <c r="F304" s="236" t="s">
        <v>489</v>
      </c>
      <c r="G304" s="36"/>
      <c r="H304" s="36"/>
      <c r="I304" s="140"/>
      <c r="J304" s="36"/>
      <c r="K304" s="36"/>
      <c r="L304" s="40"/>
      <c r="M304" s="237"/>
      <c r="N304" s="238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133</v>
      </c>
      <c r="AU304" s="13" t="s">
        <v>22</v>
      </c>
    </row>
    <row r="305" s="2" customFormat="1" ht="24" customHeight="1">
      <c r="A305" s="34"/>
      <c r="B305" s="35"/>
      <c r="C305" s="222" t="s">
        <v>491</v>
      </c>
      <c r="D305" s="222" t="s">
        <v>126</v>
      </c>
      <c r="E305" s="223" t="s">
        <v>492</v>
      </c>
      <c r="F305" s="224" t="s">
        <v>493</v>
      </c>
      <c r="G305" s="225" t="s">
        <v>162</v>
      </c>
      <c r="H305" s="226">
        <v>20</v>
      </c>
      <c r="I305" s="227"/>
      <c r="J305" s="228">
        <f>ROUND(I305*H305,2)</f>
        <v>0</v>
      </c>
      <c r="K305" s="224" t="s">
        <v>130</v>
      </c>
      <c r="L305" s="40"/>
      <c r="M305" s="229" t="s">
        <v>1</v>
      </c>
      <c r="N305" s="230" t="s">
        <v>46</v>
      </c>
      <c r="O305" s="87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33" t="s">
        <v>131</v>
      </c>
      <c r="AT305" s="233" t="s">
        <v>126</v>
      </c>
      <c r="AU305" s="233" t="s">
        <v>22</v>
      </c>
      <c r="AY305" s="13" t="s">
        <v>125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3" t="s">
        <v>22</v>
      </c>
      <c r="BK305" s="234">
        <f>ROUND(I305*H305,2)</f>
        <v>0</v>
      </c>
      <c r="BL305" s="13" t="s">
        <v>131</v>
      </c>
      <c r="BM305" s="233" t="s">
        <v>494</v>
      </c>
    </row>
    <row r="306" s="2" customFormat="1">
      <c r="A306" s="34"/>
      <c r="B306" s="35"/>
      <c r="C306" s="36"/>
      <c r="D306" s="235" t="s">
        <v>133</v>
      </c>
      <c r="E306" s="36"/>
      <c r="F306" s="236" t="s">
        <v>493</v>
      </c>
      <c r="G306" s="36"/>
      <c r="H306" s="36"/>
      <c r="I306" s="140"/>
      <c r="J306" s="36"/>
      <c r="K306" s="36"/>
      <c r="L306" s="40"/>
      <c r="M306" s="237"/>
      <c r="N306" s="238"/>
      <c r="O306" s="87"/>
      <c r="P306" s="87"/>
      <c r="Q306" s="87"/>
      <c r="R306" s="87"/>
      <c r="S306" s="87"/>
      <c r="T306" s="88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133</v>
      </c>
      <c r="AU306" s="13" t="s">
        <v>22</v>
      </c>
    </row>
    <row r="307" s="2" customFormat="1" ht="24" customHeight="1">
      <c r="A307" s="34"/>
      <c r="B307" s="35"/>
      <c r="C307" s="222" t="s">
        <v>495</v>
      </c>
      <c r="D307" s="222" t="s">
        <v>126</v>
      </c>
      <c r="E307" s="223" t="s">
        <v>496</v>
      </c>
      <c r="F307" s="224" t="s">
        <v>497</v>
      </c>
      <c r="G307" s="225" t="s">
        <v>174</v>
      </c>
      <c r="H307" s="226">
        <v>4</v>
      </c>
      <c r="I307" s="227"/>
      <c r="J307" s="228">
        <f>ROUND(I307*H307,2)</f>
        <v>0</v>
      </c>
      <c r="K307" s="224" t="s">
        <v>130</v>
      </c>
      <c r="L307" s="40"/>
      <c r="M307" s="229" t="s">
        <v>1</v>
      </c>
      <c r="N307" s="230" t="s">
        <v>46</v>
      </c>
      <c r="O307" s="87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33" t="s">
        <v>131</v>
      </c>
      <c r="AT307" s="233" t="s">
        <v>126</v>
      </c>
      <c r="AU307" s="233" t="s">
        <v>22</v>
      </c>
      <c r="AY307" s="13" t="s">
        <v>125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3" t="s">
        <v>22</v>
      </c>
      <c r="BK307" s="234">
        <f>ROUND(I307*H307,2)</f>
        <v>0</v>
      </c>
      <c r="BL307" s="13" t="s">
        <v>131</v>
      </c>
      <c r="BM307" s="233" t="s">
        <v>498</v>
      </c>
    </row>
    <row r="308" s="2" customFormat="1">
      <c r="A308" s="34"/>
      <c r="B308" s="35"/>
      <c r="C308" s="36"/>
      <c r="D308" s="235" t="s">
        <v>133</v>
      </c>
      <c r="E308" s="36"/>
      <c r="F308" s="236" t="s">
        <v>497</v>
      </c>
      <c r="G308" s="36"/>
      <c r="H308" s="36"/>
      <c r="I308" s="140"/>
      <c r="J308" s="36"/>
      <c r="K308" s="36"/>
      <c r="L308" s="40"/>
      <c r="M308" s="249"/>
      <c r="N308" s="250"/>
      <c r="O308" s="251"/>
      <c r="P308" s="251"/>
      <c r="Q308" s="251"/>
      <c r="R308" s="251"/>
      <c r="S308" s="251"/>
      <c r="T308" s="25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133</v>
      </c>
      <c r="AU308" s="13" t="s">
        <v>22</v>
      </c>
    </row>
    <row r="309" s="2" customFormat="1" ht="6.96" customHeight="1">
      <c r="A309" s="34"/>
      <c r="B309" s="62"/>
      <c r="C309" s="63"/>
      <c r="D309" s="63"/>
      <c r="E309" s="63"/>
      <c r="F309" s="63"/>
      <c r="G309" s="63"/>
      <c r="H309" s="63"/>
      <c r="I309" s="179"/>
      <c r="J309" s="63"/>
      <c r="K309" s="63"/>
      <c r="L309" s="40"/>
      <c r="M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</row>
  </sheetData>
  <sheetProtection sheet="1" autoFilter="0" formatColumns="0" formatRows="0" objects="1" scenarios="1" spinCount="100000" saltValue="8O+LPkKlBp9bqPnYNkmOYceXLsAmi6w1bzH3wSI+iAbYwHIHaa1AyknDAydeCV92zXJLlGR7A6t6na2vWsiPlg==" hashValue="okyKayEm8btwfTDozMm6B2SN7buti4AePwV1ZbXtGzrR20EH3b38sr6OkxfJoZ3jJKmYXs0NxZ7O7sM0f52VYw==" algorithmName="SHA-512" password="CC35"/>
  <autoFilter ref="C121:K30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90</v>
      </c>
    </row>
    <row r="4" s="1" customFormat="1" ht="24.96" customHeight="1">
      <c r="B4" s="16"/>
      <c r="D4" s="136" t="s">
        <v>95</v>
      </c>
      <c r="I4" s="132"/>
      <c r="L4" s="16"/>
      <c r="M4" s="137" t="s">
        <v>10</v>
      </c>
      <c r="AT4" s="13" t="s">
        <v>4</v>
      </c>
    </row>
    <row r="5" s="1" customFormat="1" ht="6.96" customHeight="1">
      <c r="B5" s="16"/>
      <c r="I5" s="132"/>
      <c r="L5" s="16"/>
    </row>
    <row r="6" s="1" customFormat="1" ht="12" customHeight="1">
      <c r="B6" s="16"/>
      <c r="D6" s="138" t="s">
        <v>16</v>
      </c>
      <c r="I6" s="132"/>
      <c r="L6" s="16"/>
    </row>
    <row r="7" s="1" customFormat="1" ht="16.5" customHeight="1">
      <c r="B7" s="16"/>
      <c r="E7" s="139" t="str">
        <f>'Rekapitulace stavby'!K6</f>
        <v>Oprava TV v úseku Albrechtice u Českého Těšína - Havířov</v>
      </c>
      <c r="F7" s="138"/>
      <c r="G7" s="138"/>
      <c r="H7" s="138"/>
      <c r="I7" s="132"/>
      <c r="L7" s="16"/>
    </row>
    <row r="8" s="2" customFormat="1" ht="12" customHeight="1">
      <c r="A8" s="34"/>
      <c r="B8" s="40"/>
      <c r="C8" s="34"/>
      <c r="D8" s="138" t="s">
        <v>96</v>
      </c>
      <c r="E8" s="34"/>
      <c r="F8" s="34"/>
      <c r="G8" s="34"/>
      <c r="H8" s="34"/>
      <c r="I8" s="140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1" t="s">
        <v>499</v>
      </c>
      <c r="F9" s="34"/>
      <c r="G9" s="34"/>
      <c r="H9" s="34"/>
      <c r="I9" s="14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4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8" t="s">
        <v>19</v>
      </c>
      <c r="E11" s="34"/>
      <c r="F11" s="142" t="s">
        <v>1</v>
      </c>
      <c r="G11" s="34"/>
      <c r="H11" s="34"/>
      <c r="I11" s="143" t="s">
        <v>21</v>
      </c>
      <c r="J11" s="142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8" t="s">
        <v>23</v>
      </c>
      <c r="E12" s="34"/>
      <c r="F12" s="142" t="s">
        <v>24</v>
      </c>
      <c r="G12" s="34"/>
      <c r="H12" s="34"/>
      <c r="I12" s="143" t="s">
        <v>25</v>
      </c>
      <c r="J12" s="144" t="str">
        <f>'Rekapitulace stavby'!AN8</f>
        <v>28. 6. 2019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40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29</v>
      </c>
      <c r="E14" s="34"/>
      <c r="F14" s="34"/>
      <c r="G14" s="34"/>
      <c r="H14" s="34"/>
      <c r="I14" s="143" t="s">
        <v>30</v>
      </c>
      <c r="J14" s="142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2" t="s">
        <v>31</v>
      </c>
      <c r="F15" s="34"/>
      <c r="G15" s="34"/>
      <c r="H15" s="34"/>
      <c r="I15" s="143" t="s">
        <v>32</v>
      </c>
      <c r="J15" s="142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40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8" t="s">
        <v>33</v>
      </c>
      <c r="E17" s="34"/>
      <c r="F17" s="34"/>
      <c r="G17" s="34"/>
      <c r="H17" s="34"/>
      <c r="I17" s="143" t="s">
        <v>30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2"/>
      <c r="G18" s="142"/>
      <c r="H18" s="142"/>
      <c r="I18" s="143" t="s">
        <v>32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40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8" t="s">
        <v>35</v>
      </c>
      <c r="E20" s="34"/>
      <c r="F20" s="34"/>
      <c r="G20" s="34"/>
      <c r="H20" s="34"/>
      <c r="I20" s="143" t="s">
        <v>30</v>
      </c>
      <c r="J20" s="142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2" t="s">
        <v>36</v>
      </c>
      <c r="F21" s="34"/>
      <c r="G21" s="34"/>
      <c r="H21" s="34"/>
      <c r="I21" s="143" t="s">
        <v>32</v>
      </c>
      <c r="J21" s="142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40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8" t="s">
        <v>38</v>
      </c>
      <c r="E23" s="34"/>
      <c r="F23" s="34"/>
      <c r="G23" s="34"/>
      <c r="H23" s="34"/>
      <c r="I23" s="143" t="s">
        <v>30</v>
      </c>
      <c r="J23" s="142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2" t="s">
        <v>39</v>
      </c>
      <c r="F24" s="34"/>
      <c r="G24" s="34"/>
      <c r="H24" s="34"/>
      <c r="I24" s="143" t="s">
        <v>32</v>
      </c>
      <c r="J24" s="142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40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8" t="s">
        <v>40</v>
      </c>
      <c r="E26" s="34"/>
      <c r="F26" s="34"/>
      <c r="G26" s="34"/>
      <c r="H26" s="34"/>
      <c r="I26" s="140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4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50"/>
      <c r="E29" s="150"/>
      <c r="F29" s="150"/>
      <c r="G29" s="150"/>
      <c r="H29" s="150"/>
      <c r="I29" s="151"/>
      <c r="J29" s="150"/>
      <c r="K29" s="150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52" t="s">
        <v>41</v>
      </c>
      <c r="E30" s="34"/>
      <c r="F30" s="34"/>
      <c r="G30" s="34"/>
      <c r="H30" s="34"/>
      <c r="I30" s="140"/>
      <c r="J30" s="153">
        <f>ROUND(J122,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1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4" t="s">
        <v>43</v>
      </c>
      <c r="G32" s="34"/>
      <c r="H32" s="34"/>
      <c r="I32" s="155" t="s">
        <v>42</v>
      </c>
      <c r="J32" s="154" t="s">
        <v>44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6" t="s">
        <v>45</v>
      </c>
      <c r="E33" s="138" t="s">
        <v>46</v>
      </c>
      <c r="F33" s="157">
        <f>ROUND((SUM(BE122:BE342)),  2)</f>
        <v>0</v>
      </c>
      <c r="G33" s="34"/>
      <c r="H33" s="34"/>
      <c r="I33" s="158">
        <v>0.20999999999999999</v>
      </c>
      <c r="J33" s="157">
        <f>ROUND(((SUM(BE122:BE342))*I33),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8" t="s">
        <v>47</v>
      </c>
      <c r="F34" s="157">
        <f>ROUND((SUM(BF122:BF342)),  2)</f>
        <v>0</v>
      </c>
      <c r="G34" s="34"/>
      <c r="H34" s="34"/>
      <c r="I34" s="158">
        <v>0.14999999999999999</v>
      </c>
      <c r="J34" s="157">
        <f>ROUND(((SUM(BF122:BF342))*I34),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8" t="s">
        <v>48</v>
      </c>
      <c r="F35" s="157">
        <f>ROUND((SUM(BG122:BG342)),  2)</f>
        <v>0</v>
      </c>
      <c r="G35" s="34"/>
      <c r="H35" s="34"/>
      <c r="I35" s="158">
        <v>0.20999999999999999</v>
      </c>
      <c r="J35" s="157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8" t="s">
        <v>49</v>
      </c>
      <c r="F36" s="157">
        <f>ROUND((SUM(BH122:BH342)),  2)</f>
        <v>0</v>
      </c>
      <c r="G36" s="34"/>
      <c r="H36" s="34"/>
      <c r="I36" s="158">
        <v>0.14999999999999999</v>
      </c>
      <c r="J36" s="157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50</v>
      </c>
      <c r="F37" s="157">
        <f>ROUND((SUM(BI122:BI342)),  2)</f>
        <v>0</v>
      </c>
      <c r="G37" s="34"/>
      <c r="H37" s="34"/>
      <c r="I37" s="158">
        <v>0</v>
      </c>
      <c r="J37" s="157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40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4"/>
      <c r="J39" s="165">
        <f>SUM(J30:J37)</f>
        <v>0</v>
      </c>
      <c r="K39" s="16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4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32"/>
      <c r="L41" s="16"/>
    </row>
    <row r="42" s="1" customFormat="1" ht="14.4" customHeight="1">
      <c r="B42" s="16"/>
      <c r="I42" s="132"/>
      <c r="L42" s="16"/>
    </row>
    <row r="43" s="1" customFormat="1" ht="14.4" customHeight="1">
      <c r="B43" s="16"/>
      <c r="I43" s="132"/>
      <c r="L43" s="16"/>
    </row>
    <row r="44" s="1" customFormat="1" ht="14.4" customHeight="1">
      <c r="B44" s="16"/>
      <c r="I44" s="132"/>
      <c r="L44" s="16"/>
    </row>
    <row r="45" s="1" customFormat="1" ht="14.4" customHeight="1">
      <c r="B45" s="16"/>
      <c r="I45" s="132"/>
      <c r="L45" s="16"/>
    </row>
    <row r="46" s="1" customFormat="1" ht="14.4" customHeight="1">
      <c r="B46" s="16"/>
      <c r="I46" s="132"/>
      <c r="L46" s="16"/>
    </row>
    <row r="47" s="1" customFormat="1" ht="14.4" customHeight="1">
      <c r="B47" s="16"/>
      <c r="I47" s="132"/>
      <c r="L47" s="16"/>
    </row>
    <row r="48" s="1" customFormat="1" ht="14.4" customHeight="1">
      <c r="B48" s="16"/>
      <c r="I48" s="132"/>
      <c r="L48" s="16"/>
    </row>
    <row r="49" s="1" customFormat="1" ht="14.4" customHeight="1">
      <c r="B49" s="16"/>
      <c r="I49" s="132"/>
      <c r="L49" s="16"/>
    </row>
    <row r="50" s="2" customFormat="1" ht="14.4" customHeight="1">
      <c r="B50" s="59"/>
      <c r="D50" s="167" t="s">
        <v>54</v>
      </c>
      <c r="E50" s="168"/>
      <c r="F50" s="168"/>
      <c r="G50" s="167" t="s">
        <v>55</v>
      </c>
      <c r="H50" s="168"/>
      <c r="I50" s="169"/>
      <c r="J50" s="168"/>
      <c r="K50" s="168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56</v>
      </c>
      <c r="E61" s="171"/>
      <c r="F61" s="172" t="s">
        <v>57</v>
      </c>
      <c r="G61" s="170" t="s">
        <v>56</v>
      </c>
      <c r="H61" s="171"/>
      <c r="I61" s="173"/>
      <c r="J61" s="174" t="s">
        <v>57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7" t="s">
        <v>58</v>
      </c>
      <c r="E65" s="175"/>
      <c r="F65" s="175"/>
      <c r="G65" s="167" t="s">
        <v>59</v>
      </c>
      <c r="H65" s="175"/>
      <c r="I65" s="176"/>
      <c r="J65" s="175"/>
      <c r="K65" s="17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56</v>
      </c>
      <c r="E76" s="171"/>
      <c r="F76" s="172" t="s">
        <v>57</v>
      </c>
      <c r="G76" s="170" t="s">
        <v>56</v>
      </c>
      <c r="H76" s="171"/>
      <c r="I76" s="173"/>
      <c r="J76" s="174" t="s">
        <v>57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14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4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83" t="str">
        <f>E7</f>
        <v>Oprava TV v úseku Albrechtice u Českého Těšína - Havířov</v>
      </c>
      <c r="F85" s="28"/>
      <c r="G85" s="28"/>
      <c r="H85" s="28"/>
      <c r="I85" s="14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140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SO 01  _1/5 - Výměna trakčního vedení - 1. kolej </v>
      </c>
      <c r="F87" s="36"/>
      <c r="G87" s="36"/>
      <c r="H87" s="36"/>
      <c r="I87" s="14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4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23</v>
      </c>
      <c r="D89" s="36"/>
      <c r="E89" s="36"/>
      <c r="F89" s="23" t="str">
        <f>F12</f>
        <v>Albrechtice u ČT - Havířov</v>
      </c>
      <c r="G89" s="36"/>
      <c r="H89" s="36"/>
      <c r="I89" s="143" t="s">
        <v>25</v>
      </c>
      <c r="J89" s="75" t="str">
        <f>IF(J12="","",J12)</f>
        <v>28. 6. 2019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4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29</v>
      </c>
      <c r="D91" s="36"/>
      <c r="E91" s="36"/>
      <c r="F91" s="23" t="str">
        <f>E15</f>
        <v>SŽDC, s.o. - OŘ Ostrava SEE</v>
      </c>
      <c r="G91" s="36"/>
      <c r="H91" s="36"/>
      <c r="I91" s="143" t="s">
        <v>35</v>
      </c>
      <c r="J91" s="32" t="str">
        <f>E21</f>
        <v>EXprojekt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33</v>
      </c>
      <c r="D92" s="36"/>
      <c r="E92" s="36"/>
      <c r="F92" s="23" t="str">
        <f>IF(E18="","",E18)</f>
        <v>Vyplň údaj</v>
      </c>
      <c r="G92" s="36"/>
      <c r="H92" s="36"/>
      <c r="I92" s="143" t="s">
        <v>38</v>
      </c>
      <c r="J92" s="32" t="str">
        <f>E24</f>
        <v>Ing. Pavel Odehnal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40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4" t="s">
        <v>99</v>
      </c>
      <c r="D94" s="185"/>
      <c r="E94" s="185"/>
      <c r="F94" s="185"/>
      <c r="G94" s="185"/>
      <c r="H94" s="185"/>
      <c r="I94" s="186"/>
      <c r="J94" s="187" t="s">
        <v>100</v>
      </c>
      <c r="K94" s="185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4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8" t="s">
        <v>101</v>
      </c>
      <c r="D96" s="36"/>
      <c r="E96" s="36"/>
      <c r="F96" s="36"/>
      <c r="G96" s="36"/>
      <c r="H96" s="36"/>
      <c r="I96" s="140"/>
      <c r="J96" s="106">
        <f>J122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89"/>
      <c r="C97" s="190"/>
      <c r="D97" s="191" t="s">
        <v>103</v>
      </c>
      <c r="E97" s="192"/>
      <c r="F97" s="192"/>
      <c r="G97" s="192"/>
      <c r="H97" s="192"/>
      <c r="I97" s="193"/>
      <c r="J97" s="194">
        <f>J123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104</v>
      </c>
      <c r="E98" s="192"/>
      <c r="F98" s="192"/>
      <c r="G98" s="192"/>
      <c r="H98" s="192"/>
      <c r="I98" s="193"/>
      <c r="J98" s="194">
        <f>J146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105</v>
      </c>
      <c r="E99" s="192"/>
      <c r="F99" s="192"/>
      <c r="G99" s="192"/>
      <c r="H99" s="192"/>
      <c r="I99" s="193"/>
      <c r="J99" s="194">
        <f>J163</f>
        <v>0</v>
      </c>
      <c r="K99" s="190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106</v>
      </c>
      <c r="E100" s="192"/>
      <c r="F100" s="192"/>
      <c r="G100" s="192"/>
      <c r="H100" s="192"/>
      <c r="I100" s="193"/>
      <c r="J100" s="194">
        <f>J292</f>
        <v>0</v>
      </c>
      <c r="K100" s="190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J327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108</v>
      </c>
      <c r="E102" s="192"/>
      <c r="F102" s="192"/>
      <c r="G102" s="192"/>
      <c r="H102" s="192"/>
      <c r="I102" s="193"/>
      <c r="J102" s="194">
        <f>J334</f>
        <v>0</v>
      </c>
      <c r="K102" s="190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6"/>
      <c r="D103" s="36"/>
      <c r="E103" s="36"/>
      <c r="F103" s="36"/>
      <c r="G103" s="36"/>
      <c r="H103" s="36"/>
      <c r="I103" s="140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2"/>
      <c r="C104" s="63"/>
      <c r="D104" s="63"/>
      <c r="E104" s="63"/>
      <c r="F104" s="63"/>
      <c r="G104" s="63"/>
      <c r="H104" s="63"/>
      <c r="I104" s="179"/>
      <c r="J104" s="63"/>
      <c r="K104" s="63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4"/>
      <c r="C108" s="65"/>
      <c r="D108" s="65"/>
      <c r="E108" s="65"/>
      <c r="F108" s="65"/>
      <c r="G108" s="65"/>
      <c r="H108" s="65"/>
      <c r="I108" s="182"/>
      <c r="J108" s="65"/>
      <c r="K108" s="65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109</v>
      </c>
      <c r="D109" s="36"/>
      <c r="E109" s="36"/>
      <c r="F109" s="36"/>
      <c r="G109" s="36"/>
      <c r="H109" s="36"/>
      <c r="I109" s="14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4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4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183" t="str">
        <f>E7</f>
        <v>Oprava TV v úseku Albrechtice u Českého Těšína - Havířov</v>
      </c>
      <c r="F112" s="28"/>
      <c r="G112" s="28"/>
      <c r="H112" s="28"/>
      <c r="I112" s="14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96</v>
      </c>
      <c r="D113" s="36"/>
      <c r="E113" s="36"/>
      <c r="F113" s="36"/>
      <c r="G113" s="36"/>
      <c r="H113" s="36"/>
      <c r="I113" s="14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E9</f>
        <v xml:space="preserve">SO 01  _1/5 - Výměna trakčního vedení - 1. kolej </v>
      </c>
      <c r="F114" s="36"/>
      <c r="G114" s="36"/>
      <c r="H114" s="36"/>
      <c r="I114" s="14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4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23</v>
      </c>
      <c r="D116" s="36"/>
      <c r="E116" s="36"/>
      <c r="F116" s="23" t="str">
        <f>F12</f>
        <v>Albrechtice u ČT - Havířov</v>
      </c>
      <c r="G116" s="36"/>
      <c r="H116" s="36"/>
      <c r="I116" s="143" t="s">
        <v>25</v>
      </c>
      <c r="J116" s="75" t="str">
        <f>IF(J12="","",J12)</f>
        <v>28. 6. 2019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140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E15</f>
        <v>SŽDC, s.o. - OŘ Ostrava SEE</v>
      </c>
      <c r="G118" s="36"/>
      <c r="H118" s="36"/>
      <c r="I118" s="143" t="s">
        <v>35</v>
      </c>
      <c r="J118" s="32" t="str">
        <f>E21</f>
        <v>EXprojekt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33</v>
      </c>
      <c r="D119" s="36"/>
      <c r="E119" s="36"/>
      <c r="F119" s="23" t="str">
        <f>IF(E18="","",E18)</f>
        <v>Vyplň údaj</v>
      </c>
      <c r="G119" s="36"/>
      <c r="H119" s="36"/>
      <c r="I119" s="143" t="s">
        <v>38</v>
      </c>
      <c r="J119" s="32" t="str">
        <f>E24</f>
        <v>Ing. Pavel Odehnal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140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96"/>
      <c r="B121" s="197"/>
      <c r="C121" s="198" t="s">
        <v>110</v>
      </c>
      <c r="D121" s="199" t="s">
        <v>66</v>
      </c>
      <c r="E121" s="199" t="s">
        <v>62</v>
      </c>
      <c r="F121" s="199" t="s">
        <v>63</v>
      </c>
      <c r="G121" s="199" t="s">
        <v>111</v>
      </c>
      <c r="H121" s="199" t="s">
        <v>112</v>
      </c>
      <c r="I121" s="200" t="s">
        <v>113</v>
      </c>
      <c r="J121" s="199" t="s">
        <v>100</v>
      </c>
      <c r="K121" s="201" t="s">
        <v>114</v>
      </c>
      <c r="L121" s="202"/>
      <c r="M121" s="96" t="s">
        <v>1</v>
      </c>
      <c r="N121" s="97" t="s">
        <v>45</v>
      </c>
      <c r="O121" s="97" t="s">
        <v>115</v>
      </c>
      <c r="P121" s="97" t="s">
        <v>116</v>
      </c>
      <c r="Q121" s="97" t="s">
        <v>117</v>
      </c>
      <c r="R121" s="97" t="s">
        <v>118</v>
      </c>
      <c r="S121" s="97" t="s">
        <v>119</v>
      </c>
      <c r="T121" s="98" t="s">
        <v>120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4"/>
      <c r="B122" s="35"/>
      <c r="C122" s="103" t="s">
        <v>121</v>
      </c>
      <c r="D122" s="36"/>
      <c r="E122" s="36"/>
      <c r="F122" s="36"/>
      <c r="G122" s="36"/>
      <c r="H122" s="36"/>
      <c r="I122" s="140"/>
      <c r="J122" s="203">
        <f>BK122</f>
        <v>0</v>
      </c>
      <c r="K122" s="36"/>
      <c r="L122" s="40"/>
      <c r="M122" s="99"/>
      <c r="N122" s="204"/>
      <c r="O122" s="100"/>
      <c r="P122" s="205">
        <f>P123+P146+P163+P292+P327+P334</f>
        <v>0</v>
      </c>
      <c r="Q122" s="100"/>
      <c r="R122" s="205">
        <f>R123+R146+R163+R292+R327+R334</f>
        <v>0</v>
      </c>
      <c r="S122" s="100"/>
      <c r="T122" s="206">
        <f>T123+T146+T163+T292+T327+T334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80</v>
      </c>
      <c r="AU122" s="13" t="s">
        <v>102</v>
      </c>
      <c r="BK122" s="207">
        <f>BK123+BK146+BK163+BK292+BK327+BK334</f>
        <v>0</v>
      </c>
    </row>
    <row r="123" s="11" customFormat="1" ht="25.92" customHeight="1">
      <c r="A123" s="11"/>
      <c r="B123" s="208"/>
      <c r="C123" s="209"/>
      <c r="D123" s="210" t="s">
        <v>80</v>
      </c>
      <c r="E123" s="211" t="s">
        <v>122</v>
      </c>
      <c r="F123" s="211" t="s">
        <v>123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SUM(P124:P145)</f>
        <v>0</v>
      </c>
      <c r="Q123" s="216"/>
      <c r="R123" s="217">
        <f>SUM(R124:R145)</f>
        <v>0</v>
      </c>
      <c r="S123" s="216"/>
      <c r="T123" s="218">
        <f>SUM(T124:T145)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9" t="s">
        <v>124</v>
      </c>
      <c r="AT123" s="220" t="s">
        <v>80</v>
      </c>
      <c r="AU123" s="220" t="s">
        <v>81</v>
      </c>
      <c r="AY123" s="219" t="s">
        <v>125</v>
      </c>
      <c r="BK123" s="221">
        <f>SUM(BK124:BK145)</f>
        <v>0</v>
      </c>
    </row>
    <row r="124" s="2" customFormat="1" ht="24" customHeight="1">
      <c r="A124" s="34"/>
      <c r="B124" s="35"/>
      <c r="C124" s="222" t="s">
        <v>22</v>
      </c>
      <c r="D124" s="222" t="s">
        <v>126</v>
      </c>
      <c r="E124" s="223" t="s">
        <v>127</v>
      </c>
      <c r="F124" s="224" t="s">
        <v>128</v>
      </c>
      <c r="G124" s="225" t="s">
        <v>129</v>
      </c>
      <c r="H124" s="226">
        <v>4</v>
      </c>
      <c r="I124" s="227"/>
      <c r="J124" s="228">
        <f>ROUND(I124*H124,2)</f>
        <v>0</v>
      </c>
      <c r="K124" s="224" t="s">
        <v>130</v>
      </c>
      <c r="L124" s="40"/>
      <c r="M124" s="229" t="s">
        <v>1</v>
      </c>
      <c r="N124" s="230" t="s">
        <v>46</v>
      </c>
      <c r="O124" s="8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33" t="s">
        <v>131</v>
      </c>
      <c r="AT124" s="233" t="s">
        <v>126</v>
      </c>
      <c r="AU124" s="233" t="s">
        <v>22</v>
      </c>
      <c r="AY124" s="13" t="s">
        <v>125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3" t="s">
        <v>22</v>
      </c>
      <c r="BK124" s="234">
        <f>ROUND(I124*H124,2)</f>
        <v>0</v>
      </c>
      <c r="BL124" s="13" t="s">
        <v>131</v>
      </c>
      <c r="BM124" s="233" t="s">
        <v>500</v>
      </c>
    </row>
    <row r="125" s="2" customFormat="1">
      <c r="A125" s="34"/>
      <c r="B125" s="35"/>
      <c r="C125" s="36"/>
      <c r="D125" s="235" t="s">
        <v>133</v>
      </c>
      <c r="E125" s="36"/>
      <c r="F125" s="236" t="s">
        <v>128</v>
      </c>
      <c r="G125" s="36"/>
      <c r="H125" s="36"/>
      <c r="I125" s="140"/>
      <c r="J125" s="36"/>
      <c r="K125" s="36"/>
      <c r="L125" s="40"/>
      <c r="M125" s="237"/>
      <c r="N125" s="23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133</v>
      </c>
      <c r="AU125" s="13" t="s">
        <v>22</v>
      </c>
    </row>
    <row r="126" s="2" customFormat="1" ht="24" customHeight="1">
      <c r="A126" s="34"/>
      <c r="B126" s="35"/>
      <c r="C126" s="239" t="s">
        <v>90</v>
      </c>
      <c r="D126" s="239" t="s">
        <v>134</v>
      </c>
      <c r="E126" s="240" t="s">
        <v>135</v>
      </c>
      <c r="F126" s="241" t="s">
        <v>136</v>
      </c>
      <c r="G126" s="242" t="s">
        <v>129</v>
      </c>
      <c r="H126" s="243">
        <v>4</v>
      </c>
      <c r="I126" s="244"/>
      <c r="J126" s="245">
        <f>ROUND(I126*H126,2)</f>
        <v>0</v>
      </c>
      <c r="K126" s="241" t="s">
        <v>130</v>
      </c>
      <c r="L126" s="246"/>
      <c r="M126" s="247" t="s">
        <v>1</v>
      </c>
      <c r="N126" s="248" t="s">
        <v>46</v>
      </c>
      <c r="O126" s="8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33" t="s">
        <v>137</v>
      </c>
      <c r="AT126" s="233" t="s">
        <v>134</v>
      </c>
      <c r="AU126" s="233" t="s">
        <v>22</v>
      </c>
      <c r="AY126" s="13" t="s">
        <v>125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3" t="s">
        <v>22</v>
      </c>
      <c r="BK126" s="234">
        <f>ROUND(I126*H126,2)</f>
        <v>0</v>
      </c>
      <c r="BL126" s="13" t="s">
        <v>131</v>
      </c>
      <c r="BM126" s="233" t="s">
        <v>501</v>
      </c>
    </row>
    <row r="127" s="2" customFormat="1">
      <c r="A127" s="34"/>
      <c r="B127" s="35"/>
      <c r="C127" s="36"/>
      <c r="D127" s="235" t="s">
        <v>133</v>
      </c>
      <c r="E127" s="36"/>
      <c r="F127" s="236" t="s">
        <v>136</v>
      </c>
      <c r="G127" s="36"/>
      <c r="H127" s="36"/>
      <c r="I127" s="140"/>
      <c r="J127" s="36"/>
      <c r="K127" s="36"/>
      <c r="L127" s="40"/>
      <c r="M127" s="237"/>
      <c r="N127" s="23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133</v>
      </c>
      <c r="AU127" s="13" t="s">
        <v>22</v>
      </c>
    </row>
    <row r="128" s="2" customFormat="1" ht="36" customHeight="1">
      <c r="A128" s="34"/>
      <c r="B128" s="35"/>
      <c r="C128" s="222" t="s">
        <v>124</v>
      </c>
      <c r="D128" s="222" t="s">
        <v>126</v>
      </c>
      <c r="E128" s="223" t="s">
        <v>139</v>
      </c>
      <c r="F128" s="224" t="s">
        <v>140</v>
      </c>
      <c r="G128" s="225" t="s">
        <v>141</v>
      </c>
      <c r="H128" s="226">
        <v>125</v>
      </c>
      <c r="I128" s="227"/>
      <c r="J128" s="228">
        <f>ROUND(I128*H128,2)</f>
        <v>0</v>
      </c>
      <c r="K128" s="224" t="s">
        <v>130</v>
      </c>
      <c r="L128" s="40"/>
      <c r="M128" s="229" t="s">
        <v>1</v>
      </c>
      <c r="N128" s="230" t="s">
        <v>46</v>
      </c>
      <c r="O128" s="8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33" t="s">
        <v>131</v>
      </c>
      <c r="AT128" s="233" t="s">
        <v>126</v>
      </c>
      <c r="AU128" s="233" t="s">
        <v>22</v>
      </c>
      <c r="AY128" s="13" t="s">
        <v>125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3" t="s">
        <v>22</v>
      </c>
      <c r="BK128" s="234">
        <f>ROUND(I128*H128,2)</f>
        <v>0</v>
      </c>
      <c r="BL128" s="13" t="s">
        <v>131</v>
      </c>
      <c r="BM128" s="233" t="s">
        <v>502</v>
      </c>
    </row>
    <row r="129" s="2" customFormat="1">
      <c r="A129" s="34"/>
      <c r="B129" s="35"/>
      <c r="C129" s="36"/>
      <c r="D129" s="235" t="s">
        <v>133</v>
      </c>
      <c r="E129" s="36"/>
      <c r="F129" s="236" t="s">
        <v>140</v>
      </c>
      <c r="G129" s="36"/>
      <c r="H129" s="36"/>
      <c r="I129" s="140"/>
      <c r="J129" s="36"/>
      <c r="K129" s="36"/>
      <c r="L129" s="40"/>
      <c r="M129" s="237"/>
      <c r="N129" s="23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133</v>
      </c>
      <c r="AU129" s="13" t="s">
        <v>22</v>
      </c>
    </row>
    <row r="130" s="2" customFormat="1" ht="24" customHeight="1">
      <c r="A130" s="34"/>
      <c r="B130" s="35"/>
      <c r="C130" s="239" t="s">
        <v>143</v>
      </c>
      <c r="D130" s="239" t="s">
        <v>134</v>
      </c>
      <c r="E130" s="240" t="s">
        <v>144</v>
      </c>
      <c r="F130" s="241" t="s">
        <v>145</v>
      </c>
      <c r="G130" s="242" t="s">
        <v>141</v>
      </c>
      <c r="H130" s="243">
        <v>125</v>
      </c>
      <c r="I130" s="244"/>
      <c r="J130" s="245">
        <f>ROUND(I130*H130,2)</f>
        <v>0</v>
      </c>
      <c r="K130" s="241" t="s">
        <v>130</v>
      </c>
      <c r="L130" s="246"/>
      <c r="M130" s="247" t="s">
        <v>1</v>
      </c>
      <c r="N130" s="248" t="s">
        <v>46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33" t="s">
        <v>137</v>
      </c>
      <c r="AT130" s="233" t="s">
        <v>134</v>
      </c>
      <c r="AU130" s="233" t="s">
        <v>22</v>
      </c>
      <c r="AY130" s="13" t="s">
        <v>125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3" t="s">
        <v>22</v>
      </c>
      <c r="BK130" s="234">
        <f>ROUND(I130*H130,2)</f>
        <v>0</v>
      </c>
      <c r="BL130" s="13" t="s">
        <v>131</v>
      </c>
      <c r="BM130" s="233" t="s">
        <v>503</v>
      </c>
    </row>
    <row r="131" s="2" customFormat="1">
      <c r="A131" s="34"/>
      <c r="B131" s="35"/>
      <c r="C131" s="36"/>
      <c r="D131" s="235" t="s">
        <v>133</v>
      </c>
      <c r="E131" s="36"/>
      <c r="F131" s="236" t="s">
        <v>145</v>
      </c>
      <c r="G131" s="36"/>
      <c r="H131" s="36"/>
      <c r="I131" s="140"/>
      <c r="J131" s="36"/>
      <c r="K131" s="36"/>
      <c r="L131" s="40"/>
      <c r="M131" s="237"/>
      <c r="N131" s="23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133</v>
      </c>
      <c r="AU131" s="13" t="s">
        <v>22</v>
      </c>
    </row>
    <row r="132" s="2" customFormat="1" ht="24" customHeight="1">
      <c r="A132" s="34"/>
      <c r="B132" s="35"/>
      <c r="C132" s="239" t="s">
        <v>147</v>
      </c>
      <c r="D132" s="239" t="s">
        <v>134</v>
      </c>
      <c r="E132" s="240" t="s">
        <v>148</v>
      </c>
      <c r="F132" s="241" t="s">
        <v>149</v>
      </c>
      <c r="G132" s="242" t="s">
        <v>129</v>
      </c>
      <c r="H132" s="243">
        <v>42</v>
      </c>
      <c r="I132" s="244"/>
      <c r="J132" s="245">
        <f>ROUND(I132*H132,2)</f>
        <v>0</v>
      </c>
      <c r="K132" s="241" t="s">
        <v>130</v>
      </c>
      <c r="L132" s="246"/>
      <c r="M132" s="247" t="s">
        <v>1</v>
      </c>
      <c r="N132" s="248" t="s">
        <v>46</v>
      </c>
      <c r="O132" s="87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33" t="s">
        <v>137</v>
      </c>
      <c r="AT132" s="233" t="s">
        <v>134</v>
      </c>
      <c r="AU132" s="233" t="s">
        <v>22</v>
      </c>
      <c r="AY132" s="13" t="s">
        <v>125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3" t="s">
        <v>22</v>
      </c>
      <c r="BK132" s="234">
        <f>ROUND(I132*H132,2)</f>
        <v>0</v>
      </c>
      <c r="BL132" s="13" t="s">
        <v>131</v>
      </c>
      <c r="BM132" s="233" t="s">
        <v>504</v>
      </c>
    </row>
    <row r="133" s="2" customFormat="1">
      <c r="A133" s="34"/>
      <c r="B133" s="35"/>
      <c r="C133" s="36"/>
      <c r="D133" s="235" t="s">
        <v>133</v>
      </c>
      <c r="E133" s="36"/>
      <c r="F133" s="236" t="s">
        <v>149</v>
      </c>
      <c r="G133" s="36"/>
      <c r="H133" s="36"/>
      <c r="I133" s="140"/>
      <c r="J133" s="36"/>
      <c r="K133" s="36"/>
      <c r="L133" s="40"/>
      <c r="M133" s="237"/>
      <c r="N133" s="23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133</v>
      </c>
      <c r="AU133" s="13" t="s">
        <v>22</v>
      </c>
    </row>
    <row r="134" s="2" customFormat="1" ht="24" customHeight="1">
      <c r="A134" s="34"/>
      <c r="B134" s="35"/>
      <c r="C134" s="239" t="s">
        <v>151</v>
      </c>
      <c r="D134" s="239" t="s">
        <v>134</v>
      </c>
      <c r="E134" s="240" t="s">
        <v>152</v>
      </c>
      <c r="F134" s="241" t="s">
        <v>153</v>
      </c>
      <c r="G134" s="242" t="s">
        <v>129</v>
      </c>
      <c r="H134" s="243">
        <v>60</v>
      </c>
      <c r="I134" s="244"/>
      <c r="J134" s="245">
        <f>ROUND(I134*H134,2)</f>
        <v>0</v>
      </c>
      <c r="K134" s="241" t="s">
        <v>130</v>
      </c>
      <c r="L134" s="246"/>
      <c r="M134" s="247" t="s">
        <v>1</v>
      </c>
      <c r="N134" s="248" t="s">
        <v>46</v>
      </c>
      <c r="O134" s="8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33" t="s">
        <v>137</v>
      </c>
      <c r="AT134" s="233" t="s">
        <v>134</v>
      </c>
      <c r="AU134" s="233" t="s">
        <v>22</v>
      </c>
      <c r="AY134" s="13" t="s">
        <v>125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3" t="s">
        <v>22</v>
      </c>
      <c r="BK134" s="234">
        <f>ROUND(I134*H134,2)</f>
        <v>0</v>
      </c>
      <c r="BL134" s="13" t="s">
        <v>131</v>
      </c>
      <c r="BM134" s="233" t="s">
        <v>505</v>
      </c>
    </row>
    <row r="135" s="2" customFormat="1">
      <c r="A135" s="34"/>
      <c r="B135" s="35"/>
      <c r="C135" s="36"/>
      <c r="D135" s="235" t="s">
        <v>133</v>
      </c>
      <c r="E135" s="36"/>
      <c r="F135" s="236" t="s">
        <v>153</v>
      </c>
      <c r="G135" s="36"/>
      <c r="H135" s="36"/>
      <c r="I135" s="140"/>
      <c r="J135" s="36"/>
      <c r="K135" s="36"/>
      <c r="L135" s="40"/>
      <c r="M135" s="237"/>
      <c r="N135" s="23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133</v>
      </c>
      <c r="AU135" s="13" t="s">
        <v>22</v>
      </c>
    </row>
    <row r="136" s="2" customFormat="1" ht="24" customHeight="1">
      <c r="A136" s="34"/>
      <c r="B136" s="35"/>
      <c r="C136" s="239" t="s">
        <v>155</v>
      </c>
      <c r="D136" s="239" t="s">
        <v>134</v>
      </c>
      <c r="E136" s="240" t="s">
        <v>156</v>
      </c>
      <c r="F136" s="241" t="s">
        <v>157</v>
      </c>
      <c r="G136" s="242" t="s">
        <v>129</v>
      </c>
      <c r="H136" s="243">
        <v>8</v>
      </c>
      <c r="I136" s="244"/>
      <c r="J136" s="245">
        <f>ROUND(I136*H136,2)</f>
        <v>0</v>
      </c>
      <c r="K136" s="241" t="s">
        <v>130</v>
      </c>
      <c r="L136" s="246"/>
      <c r="M136" s="247" t="s">
        <v>1</v>
      </c>
      <c r="N136" s="248" t="s">
        <v>46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33" t="s">
        <v>137</v>
      </c>
      <c r="AT136" s="233" t="s">
        <v>134</v>
      </c>
      <c r="AU136" s="233" t="s">
        <v>22</v>
      </c>
      <c r="AY136" s="13" t="s">
        <v>125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3" t="s">
        <v>22</v>
      </c>
      <c r="BK136" s="234">
        <f>ROUND(I136*H136,2)</f>
        <v>0</v>
      </c>
      <c r="BL136" s="13" t="s">
        <v>131</v>
      </c>
      <c r="BM136" s="233" t="s">
        <v>506</v>
      </c>
    </row>
    <row r="137" s="2" customFormat="1">
      <c r="A137" s="34"/>
      <c r="B137" s="35"/>
      <c r="C137" s="36"/>
      <c r="D137" s="235" t="s">
        <v>133</v>
      </c>
      <c r="E137" s="36"/>
      <c r="F137" s="236" t="s">
        <v>157</v>
      </c>
      <c r="G137" s="36"/>
      <c r="H137" s="36"/>
      <c r="I137" s="140"/>
      <c r="J137" s="36"/>
      <c r="K137" s="36"/>
      <c r="L137" s="40"/>
      <c r="M137" s="237"/>
      <c r="N137" s="23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133</v>
      </c>
      <c r="AU137" s="13" t="s">
        <v>22</v>
      </c>
    </row>
    <row r="138" s="2" customFormat="1" ht="24" customHeight="1">
      <c r="A138" s="34"/>
      <c r="B138" s="35"/>
      <c r="C138" s="239" t="s">
        <v>159</v>
      </c>
      <c r="D138" s="239" t="s">
        <v>134</v>
      </c>
      <c r="E138" s="240" t="s">
        <v>160</v>
      </c>
      <c r="F138" s="241" t="s">
        <v>161</v>
      </c>
      <c r="G138" s="242" t="s">
        <v>162</v>
      </c>
      <c r="H138" s="243">
        <v>1</v>
      </c>
      <c r="I138" s="244"/>
      <c r="J138" s="245">
        <f>ROUND(I138*H138,2)</f>
        <v>0</v>
      </c>
      <c r="K138" s="241" t="s">
        <v>130</v>
      </c>
      <c r="L138" s="246"/>
      <c r="M138" s="247" t="s">
        <v>1</v>
      </c>
      <c r="N138" s="248" t="s">
        <v>46</v>
      </c>
      <c r="O138" s="8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33" t="s">
        <v>137</v>
      </c>
      <c r="AT138" s="233" t="s">
        <v>134</v>
      </c>
      <c r="AU138" s="233" t="s">
        <v>22</v>
      </c>
      <c r="AY138" s="13" t="s">
        <v>125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3" t="s">
        <v>22</v>
      </c>
      <c r="BK138" s="234">
        <f>ROUND(I138*H138,2)</f>
        <v>0</v>
      </c>
      <c r="BL138" s="13" t="s">
        <v>131</v>
      </c>
      <c r="BM138" s="233" t="s">
        <v>507</v>
      </c>
    </row>
    <row r="139" s="2" customFormat="1">
      <c r="A139" s="34"/>
      <c r="B139" s="35"/>
      <c r="C139" s="36"/>
      <c r="D139" s="235" t="s">
        <v>133</v>
      </c>
      <c r="E139" s="36"/>
      <c r="F139" s="236" t="s">
        <v>161</v>
      </c>
      <c r="G139" s="36"/>
      <c r="H139" s="36"/>
      <c r="I139" s="140"/>
      <c r="J139" s="36"/>
      <c r="K139" s="36"/>
      <c r="L139" s="40"/>
      <c r="M139" s="237"/>
      <c r="N139" s="23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133</v>
      </c>
      <c r="AU139" s="13" t="s">
        <v>22</v>
      </c>
    </row>
    <row r="140" s="2" customFormat="1" ht="24" customHeight="1">
      <c r="A140" s="34"/>
      <c r="B140" s="35"/>
      <c r="C140" s="222" t="s">
        <v>164</v>
      </c>
      <c r="D140" s="222" t="s">
        <v>126</v>
      </c>
      <c r="E140" s="223" t="s">
        <v>165</v>
      </c>
      <c r="F140" s="224" t="s">
        <v>166</v>
      </c>
      <c r="G140" s="225" t="s">
        <v>129</v>
      </c>
      <c r="H140" s="226">
        <v>1</v>
      </c>
      <c r="I140" s="227"/>
      <c r="J140" s="228">
        <f>ROUND(I140*H140,2)</f>
        <v>0</v>
      </c>
      <c r="K140" s="224" t="s">
        <v>130</v>
      </c>
      <c r="L140" s="40"/>
      <c r="M140" s="229" t="s">
        <v>1</v>
      </c>
      <c r="N140" s="230" t="s">
        <v>46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33" t="s">
        <v>131</v>
      </c>
      <c r="AT140" s="233" t="s">
        <v>126</v>
      </c>
      <c r="AU140" s="233" t="s">
        <v>22</v>
      </c>
      <c r="AY140" s="13" t="s">
        <v>125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3" t="s">
        <v>22</v>
      </c>
      <c r="BK140" s="234">
        <f>ROUND(I140*H140,2)</f>
        <v>0</v>
      </c>
      <c r="BL140" s="13" t="s">
        <v>131</v>
      </c>
      <c r="BM140" s="233" t="s">
        <v>508</v>
      </c>
    </row>
    <row r="141" s="2" customFormat="1">
      <c r="A141" s="34"/>
      <c r="B141" s="35"/>
      <c r="C141" s="36"/>
      <c r="D141" s="235" t="s">
        <v>133</v>
      </c>
      <c r="E141" s="36"/>
      <c r="F141" s="236" t="s">
        <v>166</v>
      </c>
      <c r="G141" s="36"/>
      <c r="H141" s="36"/>
      <c r="I141" s="140"/>
      <c r="J141" s="36"/>
      <c r="K141" s="36"/>
      <c r="L141" s="40"/>
      <c r="M141" s="237"/>
      <c r="N141" s="23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133</v>
      </c>
      <c r="AU141" s="13" t="s">
        <v>22</v>
      </c>
    </row>
    <row r="142" s="2" customFormat="1" ht="24" customHeight="1">
      <c r="A142" s="34"/>
      <c r="B142" s="35"/>
      <c r="C142" s="239" t="s">
        <v>27</v>
      </c>
      <c r="D142" s="239" t="s">
        <v>134</v>
      </c>
      <c r="E142" s="240" t="s">
        <v>168</v>
      </c>
      <c r="F142" s="241" t="s">
        <v>169</v>
      </c>
      <c r="G142" s="242" t="s">
        <v>129</v>
      </c>
      <c r="H142" s="243">
        <v>1</v>
      </c>
      <c r="I142" s="244"/>
      <c r="J142" s="245">
        <f>ROUND(I142*H142,2)</f>
        <v>0</v>
      </c>
      <c r="K142" s="241" t="s">
        <v>130</v>
      </c>
      <c r="L142" s="246"/>
      <c r="M142" s="247" t="s">
        <v>1</v>
      </c>
      <c r="N142" s="248" t="s">
        <v>46</v>
      </c>
      <c r="O142" s="8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33" t="s">
        <v>137</v>
      </c>
      <c r="AT142" s="233" t="s">
        <v>134</v>
      </c>
      <c r="AU142" s="233" t="s">
        <v>22</v>
      </c>
      <c r="AY142" s="13" t="s">
        <v>125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3" t="s">
        <v>22</v>
      </c>
      <c r="BK142" s="234">
        <f>ROUND(I142*H142,2)</f>
        <v>0</v>
      </c>
      <c r="BL142" s="13" t="s">
        <v>131</v>
      </c>
      <c r="BM142" s="233" t="s">
        <v>509</v>
      </c>
    </row>
    <row r="143" s="2" customFormat="1">
      <c r="A143" s="34"/>
      <c r="B143" s="35"/>
      <c r="C143" s="36"/>
      <c r="D143" s="235" t="s">
        <v>133</v>
      </c>
      <c r="E143" s="36"/>
      <c r="F143" s="236" t="s">
        <v>169</v>
      </c>
      <c r="G143" s="36"/>
      <c r="H143" s="36"/>
      <c r="I143" s="140"/>
      <c r="J143" s="36"/>
      <c r="K143" s="36"/>
      <c r="L143" s="40"/>
      <c r="M143" s="237"/>
      <c r="N143" s="23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133</v>
      </c>
      <c r="AU143" s="13" t="s">
        <v>22</v>
      </c>
    </row>
    <row r="144" s="2" customFormat="1" ht="24" customHeight="1">
      <c r="A144" s="34"/>
      <c r="B144" s="35"/>
      <c r="C144" s="222" t="s">
        <v>171</v>
      </c>
      <c r="D144" s="222" t="s">
        <v>126</v>
      </c>
      <c r="E144" s="223" t="s">
        <v>172</v>
      </c>
      <c r="F144" s="224" t="s">
        <v>173</v>
      </c>
      <c r="G144" s="225" t="s">
        <v>174</v>
      </c>
      <c r="H144" s="226">
        <v>125.25</v>
      </c>
      <c r="I144" s="227"/>
      <c r="J144" s="228">
        <f>ROUND(I144*H144,2)</f>
        <v>0</v>
      </c>
      <c r="K144" s="224" t="s">
        <v>130</v>
      </c>
      <c r="L144" s="40"/>
      <c r="M144" s="229" t="s">
        <v>1</v>
      </c>
      <c r="N144" s="230" t="s">
        <v>46</v>
      </c>
      <c r="O144" s="8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33" t="s">
        <v>131</v>
      </c>
      <c r="AT144" s="233" t="s">
        <v>126</v>
      </c>
      <c r="AU144" s="233" t="s">
        <v>22</v>
      </c>
      <c r="AY144" s="13" t="s">
        <v>125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3" t="s">
        <v>22</v>
      </c>
      <c r="BK144" s="234">
        <f>ROUND(I144*H144,2)</f>
        <v>0</v>
      </c>
      <c r="BL144" s="13" t="s">
        <v>131</v>
      </c>
      <c r="BM144" s="233" t="s">
        <v>510</v>
      </c>
    </row>
    <row r="145" s="2" customFormat="1">
      <c r="A145" s="34"/>
      <c r="B145" s="35"/>
      <c r="C145" s="36"/>
      <c r="D145" s="235" t="s">
        <v>133</v>
      </c>
      <c r="E145" s="36"/>
      <c r="F145" s="236" t="s">
        <v>173</v>
      </c>
      <c r="G145" s="36"/>
      <c r="H145" s="36"/>
      <c r="I145" s="140"/>
      <c r="J145" s="36"/>
      <c r="K145" s="36"/>
      <c r="L145" s="40"/>
      <c r="M145" s="237"/>
      <c r="N145" s="23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133</v>
      </c>
      <c r="AU145" s="13" t="s">
        <v>22</v>
      </c>
    </row>
    <row r="146" s="11" customFormat="1" ht="25.92" customHeight="1">
      <c r="A146" s="11"/>
      <c r="B146" s="208"/>
      <c r="C146" s="209"/>
      <c r="D146" s="210" t="s">
        <v>80</v>
      </c>
      <c r="E146" s="211" t="s">
        <v>176</v>
      </c>
      <c r="F146" s="211" t="s">
        <v>177</v>
      </c>
      <c r="G146" s="209"/>
      <c r="H146" s="209"/>
      <c r="I146" s="212"/>
      <c r="J146" s="213">
        <f>BK146</f>
        <v>0</v>
      </c>
      <c r="K146" s="209"/>
      <c r="L146" s="214"/>
      <c r="M146" s="215"/>
      <c r="N146" s="216"/>
      <c r="O146" s="216"/>
      <c r="P146" s="217">
        <f>SUM(P147:P162)</f>
        <v>0</v>
      </c>
      <c r="Q146" s="216"/>
      <c r="R146" s="217">
        <f>SUM(R147:R162)</f>
        <v>0</v>
      </c>
      <c r="S146" s="216"/>
      <c r="T146" s="218">
        <f>SUM(T147:T162)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9" t="s">
        <v>124</v>
      </c>
      <c r="AT146" s="220" t="s">
        <v>80</v>
      </c>
      <c r="AU146" s="220" t="s">
        <v>81</v>
      </c>
      <c r="AY146" s="219" t="s">
        <v>125</v>
      </c>
      <c r="BK146" s="221">
        <f>SUM(BK147:BK162)</f>
        <v>0</v>
      </c>
    </row>
    <row r="147" s="2" customFormat="1" ht="24" customHeight="1">
      <c r="A147" s="34"/>
      <c r="B147" s="35"/>
      <c r="C147" s="222" t="s">
        <v>178</v>
      </c>
      <c r="D147" s="222" t="s">
        <v>126</v>
      </c>
      <c r="E147" s="223" t="s">
        <v>179</v>
      </c>
      <c r="F147" s="224" t="s">
        <v>180</v>
      </c>
      <c r="G147" s="225" t="s">
        <v>129</v>
      </c>
      <c r="H147" s="226">
        <v>8</v>
      </c>
      <c r="I147" s="227"/>
      <c r="J147" s="228">
        <f>ROUND(I147*H147,2)</f>
        <v>0</v>
      </c>
      <c r="K147" s="224" t="s">
        <v>130</v>
      </c>
      <c r="L147" s="40"/>
      <c r="M147" s="229" t="s">
        <v>1</v>
      </c>
      <c r="N147" s="230" t="s">
        <v>46</v>
      </c>
      <c r="O147" s="8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33" t="s">
        <v>131</v>
      </c>
      <c r="AT147" s="233" t="s">
        <v>126</v>
      </c>
      <c r="AU147" s="233" t="s">
        <v>22</v>
      </c>
      <c r="AY147" s="13" t="s">
        <v>125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3" t="s">
        <v>22</v>
      </c>
      <c r="BK147" s="234">
        <f>ROUND(I147*H147,2)</f>
        <v>0</v>
      </c>
      <c r="BL147" s="13" t="s">
        <v>131</v>
      </c>
      <c r="BM147" s="233" t="s">
        <v>511</v>
      </c>
    </row>
    <row r="148" s="2" customFormat="1">
      <c r="A148" s="34"/>
      <c r="B148" s="35"/>
      <c r="C148" s="36"/>
      <c r="D148" s="235" t="s">
        <v>133</v>
      </c>
      <c r="E148" s="36"/>
      <c r="F148" s="236" t="s">
        <v>180</v>
      </c>
      <c r="G148" s="36"/>
      <c r="H148" s="36"/>
      <c r="I148" s="140"/>
      <c r="J148" s="36"/>
      <c r="K148" s="36"/>
      <c r="L148" s="40"/>
      <c r="M148" s="237"/>
      <c r="N148" s="23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133</v>
      </c>
      <c r="AU148" s="13" t="s">
        <v>22</v>
      </c>
    </row>
    <row r="149" s="2" customFormat="1" ht="24" customHeight="1">
      <c r="A149" s="34"/>
      <c r="B149" s="35"/>
      <c r="C149" s="239" t="s">
        <v>182</v>
      </c>
      <c r="D149" s="239" t="s">
        <v>134</v>
      </c>
      <c r="E149" s="240" t="s">
        <v>512</v>
      </c>
      <c r="F149" s="241" t="s">
        <v>513</v>
      </c>
      <c r="G149" s="242" t="s">
        <v>129</v>
      </c>
      <c r="H149" s="243">
        <v>4</v>
      </c>
      <c r="I149" s="244"/>
      <c r="J149" s="245">
        <f>ROUND(I149*H149,2)</f>
        <v>0</v>
      </c>
      <c r="K149" s="241" t="s">
        <v>130</v>
      </c>
      <c r="L149" s="246"/>
      <c r="M149" s="247" t="s">
        <v>1</v>
      </c>
      <c r="N149" s="248" t="s">
        <v>46</v>
      </c>
      <c r="O149" s="87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33" t="s">
        <v>137</v>
      </c>
      <c r="AT149" s="233" t="s">
        <v>134</v>
      </c>
      <c r="AU149" s="233" t="s">
        <v>22</v>
      </c>
      <c r="AY149" s="13" t="s">
        <v>125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3" t="s">
        <v>22</v>
      </c>
      <c r="BK149" s="234">
        <f>ROUND(I149*H149,2)</f>
        <v>0</v>
      </c>
      <c r="BL149" s="13" t="s">
        <v>131</v>
      </c>
      <c r="BM149" s="233" t="s">
        <v>514</v>
      </c>
    </row>
    <row r="150" s="2" customFormat="1">
      <c r="A150" s="34"/>
      <c r="B150" s="35"/>
      <c r="C150" s="36"/>
      <c r="D150" s="235" t="s">
        <v>133</v>
      </c>
      <c r="E150" s="36"/>
      <c r="F150" s="236" t="s">
        <v>513</v>
      </c>
      <c r="G150" s="36"/>
      <c r="H150" s="36"/>
      <c r="I150" s="140"/>
      <c r="J150" s="36"/>
      <c r="K150" s="36"/>
      <c r="L150" s="40"/>
      <c r="M150" s="237"/>
      <c r="N150" s="23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133</v>
      </c>
      <c r="AU150" s="13" t="s">
        <v>22</v>
      </c>
    </row>
    <row r="151" s="2" customFormat="1" ht="24" customHeight="1">
      <c r="A151" s="34"/>
      <c r="B151" s="35"/>
      <c r="C151" s="239" t="s">
        <v>186</v>
      </c>
      <c r="D151" s="239" t="s">
        <v>134</v>
      </c>
      <c r="E151" s="240" t="s">
        <v>183</v>
      </c>
      <c r="F151" s="241" t="s">
        <v>184</v>
      </c>
      <c r="G151" s="242" t="s">
        <v>129</v>
      </c>
      <c r="H151" s="243">
        <v>4</v>
      </c>
      <c r="I151" s="244"/>
      <c r="J151" s="245">
        <f>ROUND(I151*H151,2)</f>
        <v>0</v>
      </c>
      <c r="K151" s="241" t="s">
        <v>130</v>
      </c>
      <c r="L151" s="246"/>
      <c r="M151" s="247" t="s">
        <v>1</v>
      </c>
      <c r="N151" s="248" t="s">
        <v>46</v>
      </c>
      <c r="O151" s="87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33" t="s">
        <v>137</v>
      </c>
      <c r="AT151" s="233" t="s">
        <v>134</v>
      </c>
      <c r="AU151" s="233" t="s">
        <v>22</v>
      </c>
      <c r="AY151" s="13" t="s">
        <v>125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3" t="s">
        <v>22</v>
      </c>
      <c r="BK151" s="234">
        <f>ROUND(I151*H151,2)</f>
        <v>0</v>
      </c>
      <c r="BL151" s="13" t="s">
        <v>131</v>
      </c>
      <c r="BM151" s="233" t="s">
        <v>515</v>
      </c>
    </row>
    <row r="152" s="2" customFormat="1">
      <c r="A152" s="34"/>
      <c r="B152" s="35"/>
      <c r="C152" s="36"/>
      <c r="D152" s="235" t="s">
        <v>133</v>
      </c>
      <c r="E152" s="36"/>
      <c r="F152" s="236" t="s">
        <v>184</v>
      </c>
      <c r="G152" s="36"/>
      <c r="H152" s="36"/>
      <c r="I152" s="140"/>
      <c r="J152" s="36"/>
      <c r="K152" s="36"/>
      <c r="L152" s="40"/>
      <c r="M152" s="237"/>
      <c r="N152" s="23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133</v>
      </c>
      <c r="AU152" s="13" t="s">
        <v>22</v>
      </c>
    </row>
    <row r="153" s="2" customFormat="1" ht="24" customHeight="1">
      <c r="A153" s="34"/>
      <c r="B153" s="35"/>
      <c r="C153" s="222" t="s">
        <v>8</v>
      </c>
      <c r="D153" s="222" t="s">
        <v>126</v>
      </c>
      <c r="E153" s="223" t="s">
        <v>187</v>
      </c>
      <c r="F153" s="224" t="s">
        <v>188</v>
      </c>
      <c r="G153" s="225" t="s">
        <v>129</v>
      </c>
      <c r="H153" s="226">
        <v>5</v>
      </c>
      <c r="I153" s="227"/>
      <c r="J153" s="228">
        <f>ROUND(I153*H153,2)</f>
        <v>0</v>
      </c>
      <c r="K153" s="224" t="s">
        <v>130</v>
      </c>
      <c r="L153" s="40"/>
      <c r="M153" s="229" t="s">
        <v>1</v>
      </c>
      <c r="N153" s="230" t="s">
        <v>46</v>
      </c>
      <c r="O153" s="87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33" t="s">
        <v>131</v>
      </c>
      <c r="AT153" s="233" t="s">
        <v>126</v>
      </c>
      <c r="AU153" s="233" t="s">
        <v>22</v>
      </c>
      <c r="AY153" s="13" t="s">
        <v>125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3" t="s">
        <v>22</v>
      </c>
      <c r="BK153" s="234">
        <f>ROUND(I153*H153,2)</f>
        <v>0</v>
      </c>
      <c r="BL153" s="13" t="s">
        <v>131</v>
      </c>
      <c r="BM153" s="233" t="s">
        <v>516</v>
      </c>
    </row>
    <row r="154" s="2" customFormat="1">
      <c r="A154" s="34"/>
      <c r="B154" s="35"/>
      <c r="C154" s="36"/>
      <c r="D154" s="235" t="s">
        <v>133</v>
      </c>
      <c r="E154" s="36"/>
      <c r="F154" s="236" t="s">
        <v>188</v>
      </c>
      <c r="G154" s="36"/>
      <c r="H154" s="36"/>
      <c r="I154" s="140"/>
      <c r="J154" s="36"/>
      <c r="K154" s="36"/>
      <c r="L154" s="40"/>
      <c r="M154" s="237"/>
      <c r="N154" s="23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133</v>
      </c>
      <c r="AU154" s="13" t="s">
        <v>22</v>
      </c>
    </row>
    <row r="155" s="2" customFormat="1" ht="24" customHeight="1">
      <c r="A155" s="34"/>
      <c r="B155" s="35"/>
      <c r="C155" s="239" t="s">
        <v>193</v>
      </c>
      <c r="D155" s="239" t="s">
        <v>134</v>
      </c>
      <c r="E155" s="240" t="s">
        <v>517</v>
      </c>
      <c r="F155" s="241" t="s">
        <v>518</v>
      </c>
      <c r="G155" s="242" t="s">
        <v>129</v>
      </c>
      <c r="H155" s="243">
        <v>1</v>
      </c>
      <c r="I155" s="244"/>
      <c r="J155" s="245">
        <f>ROUND(I155*H155,2)</f>
        <v>0</v>
      </c>
      <c r="K155" s="241" t="s">
        <v>130</v>
      </c>
      <c r="L155" s="246"/>
      <c r="M155" s="247" t="s">
        <v>1</v>
      </c>
      <c r="N155" s="248" t="s">
        <v>46</v>
      </c>
      <c r="O155" s="8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33" t="s">
        <v>137</v>
      </c>
      <c r="AT155" s="233" t="s">
        <v>134</v>
      </c>
      <c r="AU155" s="233" t="s">
        <v>22</v>
      </c>
      <c r="AY155" s="13" t="s">
        <v>125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3" t="s">
        <v>22</v>
      </c>
      <c r="BK155" s="234">
        <f>ROUND(I155*H155,2)</f>
        <v>0</v>
      </c>
      <c r="BL155" s="13" t="s">
        <v>131</v>
      </c>
      <c r="BM155" s="233" t="s">
        <v>519</v>
      </c>
    </row>
    <row r="156" s="2" customFormat="1">
      <c r="A156" s="34"/>
      <c r="B156" s="35"/>
      <c r="C156" s="36"/>
      <c r="D156" s="235" t="s">
        <v>133</v>
      </c>
      <c r="E156" s="36"/>
      <c r="F156" s="236" t="s">
        <v>518</v>
      </c>
      <c r="G156" s="36"/>
      <c r="H156" s="36"/>
      <c r="I156" s="140"/>
      <c r="J156" s="36"/>
      <c r="K156" s="36"/>
      <c r="L156" s="40"/>
      <c r="M156" s="237"/>
      <c r="N156" s="23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133</v>
      </c>
      <c r="AU156" s="13" t="s">
        <v>22</v>
      </c>
    </row>
    <row r="157" s="2" customFormat="1" ht="24" customHeight="1">
      <c r="A157" s="34"/>
      <c r="B157" s="35"/>
      <c r="C157" s="239" t="s">
        <v>197</v>
      </c>
      <c r="D157" s="239" t="s">
        <v>134</v>
      </c>
      <c r="E157" s="240" t="s">
        <v>190</v>
      </c>
      <c r="F157" s="241" t="s">
        <v>191</v>
      </c>
      <c r="G157" s="242" t="s">
        <v>129</v>
      </c>
      <c r="H157" s="243">
        <v>2</v>
      </c>
      <c r="I157" s="244"/>
      <c r="J157" s="245">
        <f>ROUND(I157*H157,2)</f>
        <v>0</v>
      </c>
      <c r="K157" s="241" t="s">
        <v>130</v>
      </c>
      <c r="L157" s="246"/>
      <c r="M157" s="247" t="s">
        <v>1</v>
      </c>
      <c r="N157" s="248" t="s">
        <v>46</v>
      </c>
      <c r="O157" s="8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33" t="s">
        <v>137</v>
      </c>
      <c r="AT157" s="233" t="s">
        <v>134</v>
      </c>
      <c r="AU157" s="233" t="s">
        <v>22</v>
      </c>
      <c r="AY157" s="13" t="s">
        <v>125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3" t="s">
        <v>22</v>
      </c>
      <c r="BK157" s="234">
        <f>ROUND(I157*H157,2)</f>
        <v>0</v>
      </c>
      <c r="BL157" s="13" t="s">
        <v>131</v>
      </c>
      <c r="BM157" s="233" t="s">
        <v>520</v>
      </c>
    </row>
    <row r="158" s="2" customFormat="1">
      <c r="A158" s="34"/>
      <c r="B158" s="35"/>
      <c r="C158" s="36"/>
      <c r="D158" s="235" t="s">
        <v>133</v>
      </c>
      <c r="E158" s="36"/>
      <c r="F158" s="236" t="s">
        <v>191</v>
      </c>
      <c r="G158" s="36"/>
      <c r="H158" s="36"/>
      <c r="I158" s="140"/>
      <c r="J158" s="36"/>
      <c r="K158" s="36"/>
      <c r="L158" s="40"/>
      <c r="M158" s="237"/>
      <c r="N158" s="23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133</v>
      </c>
      <c r="AU158" s="13" t="s">
        <v>22</v>
      </c>
    </row>
    <row r="159" s="2" customFormat="1" ht="24" customHeight="1">
      <c r="A159" s="34"/>
      <c r="B159" s="35"/>
      <c r="C159" s="239" t="s">
        <v>203</v>
      </c>
      <c r="D159" s="239" t="s">
        <v>134</v>
      </c>
      <c r="E159" s="240" t="s">
        <v>194</v>
      </c>
      <c r="F159" s="241" t="s">
        <v>195</v>
      </c>
      <c r="G159" s="242" t="s">
        <v>129</v>
      </c>
      <c r="H159" s="243">
        <v>2</v>
      </c>
      <c r="I159" s="244"/>
      <c r="J159" s="245">
        <f>ROUND(I159*H159,2)</f>
        <v>0</v>
      </c>
      <c r="K159" s="241" t="s">
        <v>130</v>
      </c>
      <c r="L159" s="246"/>
      <c r="M159" s="247" t="s">
        <v>1</v>
      </c>
      <c r="N159" s="248" t="s">
        <v>46</v>
      </c>
      <c r="O159" s="87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33" t="s">
        <v>137</v>
      </c>
      <c r="AT159" s="233" t="s">
        <v>134</v>
      </c>
      <c r="AU159" s="233" t="s">
        <v>22</v>
      </c>
      <c r="AY159" s="13" t="s">
        <v>125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3" t="s">
        <v>22</v>
      </c>
      <c r="BK159" s="234">
        <f>ROUND(I159*H159,2)</f>
        <v>0</v>
      </c>
      <c r="BL159" s="13" t="s">
        <v>131</v>
      </c>
      <c r="BM159" s="233" t="s">
        <v>521</v>
      </c>
    </row>
    <row r="160" s="2" customFormat="1">
      <c r="A160" s="34"/>
      <c r="B160" s="35"/>
      <c r="C160" s="36"/>
      <c r="D160" s="235" t="s">
        <v>133</v>
      </c>
      <c r="E160" s="36"/>
      <c r="F160" s="236" t="s">
        <v>195</v>
      </c>
      <c r="G160" s="36"/>
      <c r="H160" s="36"/>
      <c r="I160" s="140"/>
      <c r="J160" s="36"/>
      <c r="K160" s="36"/>
      <c r="L160" s="40"/>
      <c r="M160" s="237"/>
      <c r="N160" s="23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133</v>
      </c>
      <c r="AU160" s="13" t="s">
        <v>22</v>
      </c>
    </row>
    <row r="161" s="2" customFormat="1" ht="24" customHeight="1">
      <c r="A161" s="34"/>
      <c r="B161" s="35"/>
      <c r="C161" s="222" t="s">
        <v>207</v>
      </c>
      <c r="D161" s="222" t="s">
        <v>126</v>
      </c>
      <c r="E161" s="223" t="s">
        <v>198</v>
      </c>
      <c r="F161" s="224" t="s">
        <v>199</v>
      </c>
      <c r="G161" s="225" t="s">
        <v>174</v>
      </c>
      <c r="H161" s="226">
        <v>13</v>
      </c>
      <c r="I161" s="227"/>
      <c r="J161" s="228">
        <f>ROUND(I161*H161,2)</f>
        <v>0</v>
      </c>
      <c r="K161" s="224" t="s">
        <v>130</v>
      </c>
      <c r="L161" s="40"/>
      <c r="M161" s="229" t="s">
        <v>1</v>
      </c>
      <c r="N161" s="230" t="s">
        <v>46</v>
      </c>
      <c r="O161" s="8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33" t="s">
        <v>131</v>
      </c>
      <c r="AT161" s="233" t="s">
        <v>126</v>
      </c>
      <c r="AU161" s="233" t="s">
        <v>22</v>
      </c>
      <c r="AY161" s="13" t="s">
        <v>125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3" t="s">
        <v>22</v>
      </c>
      <c r="BK161" s="234">
        <f>ROUND(I161*H161,2)</f>
        <v>0</v>
      </c>
      <c r="BL161" s="13" t="s">
        <v>131</v>
      </c>
      <c r="BM161" s="233" t="s">
        <v>522</v>
      </c>
    </row>
    <row r="162" s="2" customFormat="1">
      <c r="A162" s="34"/>
      <c r="B162" s="35"/>
      <c r="C162" s="36"/>
      <c r="D162" s="235" t="s">
        <v>133</v>
      </c>
      <c r="E162" s="36"/>
      <c r="F162" s="236" t="s">
        <v>199</v>
      </c>
      <c r="G162" s="36"/>
      <c r="H162" s="36"/>
      <c r="I162" s="140"/>
      <c r="J162" s="36"/>
      <c r="K162" s="36"/>
      <c r="L162" s="40"/>
      <c r="M162" s="237"/>
      <c r="N162" s="23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133</v>
      </c>
      <c r="AU162" s="13" t="s">
        <v>22</v>
      </c>
    </row>
    <row r="163" s="11" customFormat="1" ht="25.92" customHeight="1">
      <c r="A163" s="11"/>
      <c r="B163" s="208"/>
      <c r="C163" s="209"/>
      <c r="D163" s="210" t="s">
        <v>80</v>
      </c>
      <c r="E163" s="211" t="s">
        <v>201</v>
      </c>
      <c r="F163" s="211" t="s">
        <v>202</v>
      </c>
      <c r="G163" s="209"/>
      <c r="H163" s="209"/>
      <c r="I163" s="212"/>
      <c r="J163" s="213">
        <f>BK163</f>
        <v>0</v>
      </c>
      <c r="K163" s="209"/>
      <c r="L163" s="214"/>
      <c r="M163" s="215"/>
      <c r="N163" s="216"/>
      <c r="O163" s="216"/>
      <c r="P163" s="217">
        <f>SUM(P164:P291)</f>
        <v>0</v>
      </c>
      <c r="Q163" s="216"/>
      <c r="R163" s="217">
        <f>SUM(R164:R291)</f>
        <v>0</v>
      </c>
      <c r="S163" s="216"/>
      <c r="T163" s="218">
        <f>SUM(T164:T291)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9" t="s">
        <v>124</v>
      </c>
      <c r="AT163" s="220" t="s">
        <v>80</v>
      </c>
      <c r="AU163" s="220" t="s">
        <v>81</v>
      </c>
      <c r="AY163" s="219" t="s">
        <v>125</v>
      </c>
      <c r="BK163" s="221">
        <f>SUM(BK164:BK291)</f>
        <v>0</v>
      </c>
    </row>
    <row r="164" s="2" customFormat="1" ht="24" customHeight="1">
      <c r="A164" s="34"/>
      <c r="B164" s="35"/>
      <c r="C164" s="222" t="s">
        <v>211</v>
      </c>
      <c r="D164" s="222" t="s">
        <v>126</v>
      </c>
      <c r="E164" s="223" t="s">
        <v>204</v>
      </c>
      <c r="F164" s="224" t="s">
        <v>205</v>
      </c>
      <c r="G164" s="225" t="s">
        <v>129</v>
      </c>
      <c r="H164" s="226">
        <v>2</v>
      </c>
      <c r="I164" s="227"/>
      <c r="J164" s="228">
        <f>ROUND(I164*H164,2)</f>
        <v>0</v>
      </c>
      <c r="K164" s="224" t="s">
        <v>130</v>
      </c>
      <c r="L164" s="40"/>
      <c r="M164" s="229" t="s">
        <v>1</v>
      </c>
      <c r="N164" s="230" t="s">
        <v>46</v>
      </c>
      <c r="O164" s="87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33" t="s">
        <v>131</v>
      </c>
      <c r="AT164" s="233" t="s">
        <v>126</v>
      </c>
      <c r="AU164" s="233" t="s">
        <v>22</v>
      </c>
      <c r="AY164" s="13" t="s">
        <v>125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3" t="s">
        <v>22</v>
      </c>
      <c r="BK164" s="234">
        <f>ROUND(I164*H164,2)</f>
        <v>0</v>
      </c>
      <c r="BL164" s="13" t="s">
        <v>131</v>
      </c>
      <c r="BM164" s="233" t="s">
        <v>523</v>
      </c>
    </row>
    <row r="165" s="2" customFormat="1">
      <c r="A165" s="34"/>
      <c r="B165" s="35"/>
      <c r="C165" s="36"/>
      <c r="D165" s="235" t="s">
        <v>133</v>
      </c>
      <c r="E165" s="36"/>
      <c r="F165" s="236" t="s">
        <v>205</v>
      </c>
      <c r="G165" s="36"/>
      <c r="H165" s="36"/>
      <c r="I165" s="140"/>
      <c r="J165" s="36"/>
      <c r="K165" s="36"/>
      <c r="L165" s="40"/>
      <c r="M165" s="237"/>
      <c r="N165" s="23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133</v>
      </c>
      <c r="AU165" s="13" t="s">
        <v>22</v>
      </c>
    </row>
    <row r="166" s="2" customFormat="1" ht="24" customHeight="1">
      <c r="A166" s="34"/>
      <c r="B166" s="35"/>
      <c r="C166" s="239" t="s">
        <v>7</v>
      </c>
      <c r="D166" s="239" t="s">
        <v>134</v>
      </c>
      <c r="E166" s="240" t="s">
        <v>208</v>
      </c>
      <c r="F166" s="241" t="s">
        <v>209</v>
      </c>
      <c r="G166" s="242" t="s">
        <v>129</v>
      </c>
      <c r="H166" s="243">
        <v>2</v>
      </c>
      <c r="I166" s="244"/>
      <c r="J166" s="245">
        <f>ROUND(I166*H166,2)</f>
        <v>0</v>
      </c>
      <c r="K166" s="241" t="s">
        <v>130</v>
      </c>
      <c r="L166" s="246"/>
      <c r="M166" s="247" t="s">
        <v>1</v>
      </c>
      <c r="N166" s="248" t="s">
        <v>46</v>
      </c>
      <c r="O166" s="8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33" t="s">
        <v>137</v>
      </c>
      <c r="AT166" s="233" t="s">
        <v>134</v>
      </c>
      <c r="AU166" s="233" t="s">
        <v>22</v>
      </c>
      <c r="AY166" s="13" t="s">
        <v>125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3" t="s">
        <v>22</v>
      </c>
      <c r="BK166" s="234">
        <f>ROUND(I166*H166,2)</f>
        <v>0</v>
      </c>
      <c r="BL166" s="13" t="s">
        <v>131</v>
      </c>
      <c r="BM166" s="233" t="s">
        <v>524</v>
      </c>
    </row>
    <row r="167" s="2" customFormat="1">
      <c r="A167" s="34"/>
      <c r="B167" s="35"/>
      <c r="C167" s="36"/>
      <c r="D167" s="235" t="s">
        <v>133</v>
      </c>
      <c r="E167" s="36"/>
      <c r="F167" s="236" t="s">
        <v>209</v>
      </c>
      <c r="G167" s="36"/>
      <c r="H167" s="36"/>
      <c r="I167" s="140"/>
      <c r="J167" s="36"/>
      <c r="K167" s="36"/>
      <c r="L167" s="40"/>
      <c r="M167" s="237"/>
      <c r="N167" s="23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133</v>
      </c>
      <c r="AU167" s="13" t="s">
        <v>22</v>
      </c>
    </row>
    <row r="168" s="2" customFormat="1" ht="24" customHeight="1">
      <c r="A168" s="34"/>
      <c r="B168" s="35"/>
      <c r="C168" s="222" t="s">
        <v>218</v>
      </c>
      <c r="D168" s="222" t="s">
        <v>126</v>
      </c>
      <c r="E168" s="223" t="s">
        <v>212</v>
      </c>
      <c r="F168" s="224" t="s">
        <v>213</v>
      </c>
      <c r="G168" s="225" t="s">
        <v>129</v>
      </c>
      <c r="H168" s="226">
        <v>13</v>
      </c>
      <c r="I168" s="227"/>
      <c r="J168" s="228">
        <f>ROUND(I168*H168,2)</f>
        <v>0</v>
      </c>
      <c r="K168" s="224" t="s">
        <v>130</v>
      </c>
      <c r="L168" s="40"/>
      <c r="M168" s="229" t="s">
        <v>1</v>
      </c>
      <c r="N168" s="230" t="s">
        <v>46</v>
      </c>
      <c r="O168" s="8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33" t="s">
        <v>131</v>
      </c>
      <c r="AT168" s="233" t="s">
        <v>126</v>
      </c>
      <c r="AU168" s="233" t="s">
        <v>22</v>
      </c>
      <c r="AY168" s="13" t="s">
        <v>125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3" t="s">
        <v>22</v>
      </c>
      <c r="BK168" s="234">
        <f>ROUND(I168*H168,2)</f>
        <v>0</v>
      </c>
      <c r="BL168" s="13" t="s">
        <v>131</v>
      </c>
      <c r="BM168" s="233" t="s">
        <v>525</v>
      </c>
    </row>
    <row r="169" s="2" customFormat="1">
      <c r="A169" s="34"/>
      <c r="B169" s="35"/>
      <c r="C169" s="36"/>
      <c r="D169" s="235" t="s">
        <v>133</v>
      </c>
      <c r="E169" s="36"/>
      <c r="F169" s="236" t="s">
        <v>213</v>
      </c>
      <c r="G169" s="36"/>
      <c r="H169" s="36"/>
      <c r="I169" s="140"/>
      <c r="J169" s="36"/>
      <c r="K169" s="36"/>
      <c r="L169" s="40"/>
      <c r="M169" s="237"/>
      <c r="N169" s="23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133</v>
      </c>
      <c r="AU169" s="13" t="s">
        <v>22</v>
      </c>
    </row>
    <row r="170" s="2" customFormat="1" ht="24" customHeight="1">
      <c r="A170" s="34"/>
      <c r="B170" s="35"/>
      <c r="C170" s="239" t="s">
        <v>222</v>
      </c>
      <c r="D170" s="239" t="s">
        <v>134</v>
      </c>
      <c r="E170" s="240" t="s">
        <v>215</v>
      </c>
      <c r="F170" s="241" t="s">
        <v>216</v>
      </c>
      <c r="G170" s="242" t="s">
        <v>129</v>
      </c>
      <c r="H170" s="243">
        <v>13</v>
      </c>
      <c r="I170" s="244"/>
      <c r="J170" s="245">
        <f>ROUND(I170*H170,2)</f>
        <v>0</v>
      </c>
      <c r="K170" s="241" t="s">
        <v>130</v>
      </c>
      <c r="L170" s="246"/>
      <c r="M170" s="247" t="s">
        <v>1</v>
      </c>
      <c r="N170" s="248" t="s">
        <v>46</v>
      </c>
      <c r="O170" s="8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33" t="s">
        <v>137</v>
      </c>
      <c r="AT170" s="233" t="s">
        <v>134</v>
      </c>
      <c r="AU170" s="233" t="s">
        <v>22</v>
      </c>
      <c r="AY170" s="13" t="s">
        <v>125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3" t="s">
        <v>22</v>
      </c>
      <c r="BK170" s="234">
        <f>ROUND(I170*H170,2)</f>
        <v>0</v>
      </c>
      <c r="BL170" s="13" t="s">
        <v>131</v>
      </c>
      <c r="BM170" s="233" t="s">
        <v>526</v>
      </c>
    </row>
    <row r="171" s="2" customFormat="1">
      <c r="A171" s="34"/>
      <c r="B171" s="35"/>
      <c r="C171" s="36"/>
      <c r="D171" s="235" t="s">
        <v>133</v>
      </c>
      <c r="E171" s="36"/>
      <c r="F171" s="236" t="s">
        <v>216</v>
      </c>
      <c r="G171" s="36"/>
      <c r="H171" s="36"/>
      <c r="I171" s="140"/>
      <c r="J171" s="36"/>
      <c r="K171" s="36"/>
      <c r="L171" s="40"/>
      <c r="M171" s="237"/>
      <c r="N171" s="23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133</v>
      </c>
      <c r="AU171" s="13" t="s">
        <v>22</v>
      </c>
    </row>
    <row r="172" s="2" customFormat="1" ht="24" customHeight="1">
      <c r="A172" s="34"/>
      <c r="B172" s="35"/>
      <c r="C172" s="239" t="s">
        <v>226</v>
      </c>
      <c r="D172" s="239" t="s">
        <v>134</v>
      </c>
      <c r="E172" s="240" t="s">
        <v>219</v>
      </c>
      <c r="F172" s="241" t="s">
        <v>220</v>
      </c>
      <c r="G172" s="242" t="s">
        <v>129</v>
      </c>
      <c r="H172" s="243">
        <v>15</v>
      </c>
      <c r="I172" s="244"/>
      <c r="J172" s="245">
        <f>ROUND(I172*H172,2)</f>
        <v>0</v>
      </c>
      <c r="K172" s="241" t="s">
        <v>130</v>
      </c>
      <c r="L172" s="246"/>
      <c r="M172" s="247" t="s">
        <v>1</v>
      </c>
      <c r="N172" s="248" t="s">
        <v>46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33" t="s">
        <v>137</v>
      </c>
      <c r="AT172" s="233" t="s">
        <v>134</v>
      </c>
      <c r="AU172" s="233" t="s">
        <v>22</v>
      </c>
      <c r="AY172" s="13" t="s">
        <v>125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3" t="s">
        <v>22</v>
      </c>
      <c r="BK172" s="234">
        <f>ROUND(I172*H172,2)</f>
        <v>0</v>
      </c>
      <c r="BL172" s="13" t="s">
        <v>131</v>
      </c>
      <c r="BM172" s="233" t="s">
        <v>527</v>
      </c>
    </row>
    <row r="173" s="2" customFormat="1">
      <c r="A173" s="34"/>
      <c r="B173" s="35"/>
      <c r="C173" s="36"/>
      <c r="D173" s="235" t="s">
        <v>133</v>
      </c>
      <c r="E173" s="36"/>
      <c r="F173" s="236" t="s">
        <v>220</v>
      </c>
      <c r="G173" s="36"/>
      <c r="H173" s="36"/>
      <c r="I173" s="140"/>
      <c r="J173" s="36"/>
      <c r="K173" s="36"/>
      <c r="L173" s="40"/>
      <c r="M173" s="237"/>
      <c r="N173" s="23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133</v>
      </c>
      <c r="AU173" s="13" t="s">
        <v>22</v>
      </c>
    </row>
    <row r="174" s="2" customFormat="1" ht="24" customHeight="1">
      <c r="A174" s="34"/>
      <c r="B174" s="35"/>
      <c r="C174" s="222" t="s">
        <v>230</v>
      </c>
      <c r="D174" s="222" t="s">
        <v>126</v>
      </c>
      <c r="E174" s="223" t="s">
        <v>223</v>
      </c>
      <c r="F174" s="224" t="s">
        <v>224</v>
      </c>
      <c r="G174" s="225" t="s">
        <v>129</v>
      </c>
      <c r="H174" s="226">
        <v>150</v>
      </c>
      <c r="I174" s="227"/>
      <c r="J174" s="228">
        <f>ROUND(I174*H174,2)</f>
        <v>0</v>
      </c>
      <c r="K174" s="224" t="s">
        <v>130</v>
      </c>
      <c r="L174" s="40"/>
      <c r="M174" s="229" t="s">
        <v>1</v>
      </c>
      <c r="N174" s="230" t="s">
        <v>46</v>
      </c>
      <c r="O174" s="87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33" t="s">
        <v>131</v>
      </c>
      <c r="AT174" s="233" t="s">
        <v>126</v>
      </c>
      <c r="AU174" s="233" t="s">
        <v>22</v>
      </c>
      <c r="AY174" s="13" t="s">
        <v>125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3" t="s">
        <v>22</v>
      </c>
      <c r="BK174" s="234">
        <f>ROUND(I174*H174,2)</f>
        <v>0</v>
      </c>
      <c r="BL174" s="13" t="s">
        <v>131</v>
      </c>
      <c r="BM174" s="233" t="s">
        <v>528</v>
      </c>
    </row>
    <row r="175" s="2" customFormat="1">
      <c r="A175" s="34"/>
      <c r="B175" s="35"/>
      <c r="C175" s="36"/>
      <c r="D175" s="235" t="s">
        <v>133</v>
      </c>
      <c r="E175" s="36"/>
      <c r="F175" s="236" t="s">
        <v>224</v>
      </c>
      <c r="G175" s="36"/>
      <c r="H175" s="36"/>
      <c r="I175" s="140"/>
      <c r="J175" s="36"/>
      <c r="K175" s="36"/>
      <c r="L175" s="40"/>
      <c r="M175" s="237"/>
      <c r="N175" s="23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133</v>
      </c>
      <c r="AU175" s="13" t="s">
        <v>22</v>
      </c>
    </row>
    <row r="176" s="2" customFormat="1" ht="24" customHeight="1">
      <c r="A176" s="34"/>
      <c r="B176" s="35"/>
      <c r="C176" s="239" t="s">
        <v>234</v>
      </c>
      <c r="D176" s="239" t="s">
        <v>134</v>
      </c>
      <c r="E176" s="240" t="s">
        <v>529</v>
      </c>
      <c r="F176" s="241" t="s">
        <v>228</v>
      </c>
      <c r="G176" s="242" t="s">
        <v>129</v>
      </c>
      <c r="H176" s="243">
        <v>150</v>
      </c>
      <c r="I176" s="244"/>
      <c r="J176" s="245">
        <f>ROUND(I176*H176,2)</f>
        <v>0</v>
      </c>
      <c r="K176" s="241" t="s">
        <v>130</v>
      </c>
      <c r="L176" s="246"/>
      <c r="M176" s="247" t="s">
        <v>1</v>
      </c>
      <c r="N176" s="248" t="s">
        <v>46</v>
      </c>
      <c r="O176" s="87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33" t="s">
        <v>137</v>
      </c>
      <c r="AT176" s="233" t="s">
        <v>134</v>
      </c>
      <c r="AU176" s="233" t="s">
        <v>22</v>
      </c>
      <c r="AY176" s="13" t="s">
        <v>125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3" t="s">
        <v>22</v>
      </c>
      <c r="BK176" s="234">
        <f>ROUND(I176*H176,2)</f>
        <v>0</v>
      </c>
      <c r="BL176" s="13" t="s">
        <v>131</v>
      </c>
      <c r="BM176" s="233" t="s">
        <v>530</v>
      </c>
    </row>
    <row r="177" s="2" customFormat="1">
      <c r="A177" s="34"/>
      <c r="B177" s="35"/>
      <c r="C177" s="36"/>
      <c r="D177" s="235" t="s">
        <v>133</v>
      </c>
      <c r="E177" s="36"/>
      <c r="F177" s="236" t="s">
        <v>228</v>
      </c>
      <c r="G177" s="36"/>
      <c r="H177" s="36"/>
      <c r="I177" s="140"/>
      <c r="J177" s="36"/>
      <c r="K177" s="36"/>
      <c r="L177" s="40"/>
      <c r="M177" s="237"/>
      <c r="N177" s="23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133</v>
      </c>
      <c r="AU177" s="13" t="s">
        <v>22</v>
      </c>
    </row>
    <row r="178" s="2" customFormat="1" ht="24" customHeight="1">
      <c r="A178" s="34"/>
      <c r="B178" s="35"/>
      <c r="C178" s="222" t="s">
        <v>238</v>
      </c>
      <c r="D178" s="222" t="s">
        <v>126</v>
      </c>
      <c r="E178" s="223" t="s">
        <v>231</v>
      </c>
      <c r="F178" s="224" t="s">
        <v>232</v>
      </c>
      <c r="G178" s="225" t="s">
        <v>129</v>
      </c>
      <c r="H178" s="226">
        <v>3</v>
      </c>
      <c r="I178" s="227"/>
      <c r="J178" s="228">
        <f>ROUND(I178*H178,2)</f>
        <v>0</v>
      </c>
      <c r="K178" s="224" t="s">
        <v>130</v>
      </c>
      <c r="L178" s="40"/>
      <c r="M178" s="229" t="s">
        <v>1</v>
      </c>
      <c r="N178" s="230" t="s">
        <v>46</v>
      </c>
      <c r="O178" s="87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33" t="s">
        <v>131</v>
      </c>
      <c r="AT178" s="233" t="s">
        <v>126</v>
      </c>
      <c r="AU178" s="233" t="s">
        <v>22</v>
      </c>
      <c r="AY178" s="13" t="s">
        <v>125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3" t="s">
        <v>22</v>
      </c>
      <c r="BK178" s="234">
        <f>ROUND(I178*H178,2)</f>
        <v>0</v>
      </c>
      <c r="BL178" s="13" t="s">
        <v>131</v>
      </c>
      <c r="BM178" s="233" t="s">
        <v>531</v>
      </c>
    </row>
    <row r="179" s="2" customFormat="1">
      <c r="A179" s="34"/>
      <c r="B179" s="35"/>
      <c r="C179" s="36"/>
      <c r="D179" s="235" t="s">
        <v>133</v>
      </c>
      <c r="E179" s="36"/>
      <c r="F179" s="236" t="s">
        <v>232</v>
      </c>
      <c r="G179" s="36"/>
      <c r="H179" s="36"/>
      <c r="I179" s="140"/>
      <c r="J179" s="36"/>
      <c r="K179" s="36"/>
      <c r="L179" s="40"/>
      <c r="M179" s="237"/>
      <c r="N179" s="23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133</v>
      </c>
      <c r="AU179" s="13" t="s">
        <v>22</v>
      </c>
    </row>
    <row r="180" s="2" customFormat="1" ht="24" customHeight="1">
      <c r="A180" s="34"/>
      <c r="B180" s="35"/>
      <c r="C180" s="239" t="s">
        <v>242</v>
      </c>
      <c r="D180" s="239" t="s">
        <v>134</v>
      </c>
      <c r="E180" s="240" t="s">
        <v>235</v>
      </c>
      <c r="F180" s="241" t="s">
        <v>236</v>
      </c>
      <c r="G180" s="242" t="s">
        <v>129</v>
      </c>
      <c r="H180" s="243">
        <v>3</v>
      </c>
      <c r="I180" s="244"/>
      <c r="J180" s="245">
        <f>ROUND(I180*H180,2)</f>
        <v>0</v>
      </c>
      <c r="K180" s="241" t="s">
        <v>130</v>
      </c>
      <c r="L180" s="246"/>
      <c r="M180" s="247" t="s">
        <v>1</v>
      </c>
      <c r="N180" s="248" t="s">
        <v>46</v>
      </c>
      <c r="O180" s="8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33" t="s">
        <v>137</v>
      </c>
      <c r="AT180" s="233" t="s">
        <v>134</v>
      </c>
      <c r="AU180" s="233" t="s">
        <v>22</v>
      </c>
      <c r="AY180" s="13" t="s">
        <v>125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3" t="s">
        <v>22</v>
      </c>
      <c r="BK180" s="234">
        <f>ROUND(I180*H180,2)</f>
        <v>0</v>
      </c>
      <c r="BL180" s="13" t="s">
        <v>131</v>
      </c>
      <c r="BM180" s="233" t="s">
        <v>532</v>
      </c>
    </row>
    <row r="181" s="2" customFormat="1">
      <c r="A181" s="34"/>
      <c r="B181" s="35"/>
      <c r="C181" s="36"/>
      <c r="D181" s="235" t="s">
        <v>133</v>
      </c>
      <c r="E181" s="36"/>
      <c r="F181" s="236" t="s">
        <v>236</v>
      </c>
      <c r="G181" s="36"/>
      <c r="H181" s="36"/>
      <c r="I181" s="140"/>
      <c r="J181" s="36"/>
      <c r="K181" s="36"/>
      <c r="L181" s="40"/>
      <c r="M181" s="237"/>
      <c r="N181" s="23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133</v>
      </c>
      <c r="AU181" s="13" t="s">
        <v>22</v>
      </c>
    </row>
    <row r="182" s="2" customFormat="1" ht="24" customHeight="1">
      <c r="A182" s="34"/>
      <c r="B182" s="35"/>
      <c r="C182" s="222" t="s">
        <v>246</v>
      </c>
      <c r="D182" s="222" t="s">
        <v>126</v>
      </c>
      <c r="E182" s="223" t="s">
        <v>239</v>
      </c>
      <c r="F182" s="224" t="s">
        <v>240</v>
      </c>
      <c r="G182" s="225" t="s">
        <v>129</v>
      </c>
      <c r="H182" s="226">
        <v>8</v>
      </c>
      <c r="I182" s="227"/>
      <c r="J182" s="228">
        <f>ROUND(I182*H182,2)</f>
        <v>0</v>
      </c>
      <c r="K182" s="224" t="s">
        <v>130</v>
      </c>
      <c r="L182" s="40"/>
      <c r="M182" s="229" t="s">
        <v>1</v>
      </c>
      <c r="N182" s="230" t="s">
        <v>46</v>
      </c>
      <c r="O182" s="87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33" t="s">
        <v>131</v>
      </c>
      <c r="AT182" s="233" t="s">
        <v>126</v>
      </c>
      <c r="AU182" s="233" t="s">
        <v>22</v>
      </c>
      <c r="AY182" s="13" t="s">
        <v>125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3" t="s">
        <v>22</v>
      </c>
      <c r="BK182" s="234">
        <f>ROUND(I182*H182,2)</f>
        <v>0</v>
      </c>
      <c r="BL182" s="13" t="s">
        <v>131</v>
      </c>
      <c r="BM182" s="233" t="s">
        <v>533</v>
      </c>
    </row>
    <row r="183" s="2" customFormat="1">
      <c r="A183" s="34"/>
      <c r="B183" s="35"/>
      <c r="C183" s="36"/>
      <c r="D183" s="235" t="s">
        <v>133</v>
      </c>
      <c r="E183" s="36"/>
      <c r="F183" s="236" t="s">
        <v>240</v>
      </c>
      <c r="G183" s="36"/>
      <c r="H183" s="36"/>
      <c r="I183" s="140"/>
      <c r="J183" s="36"/>
      <c r="K183" s="36"/>
      <c r="L183" s="40"/>
      <c r="M183" s="237"/>
      <c r="N183" s="23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133</v>
      </c>
      <c r="AU183" s="13" t="s">
        <v>22</v>
      </c>
    </row>
    <row r="184" s="2" customFormat="1" ht="24" customHeight="1">
      <c r="A184" s="34"/>
      <c r="B184" s="35"/>
      <c r="C184" s="239" t="s">
        <v>250</v>
      </c>
      <c r="D184" s="239" t="s">
        <v>134</v>
      </c>
      <c r="E184" s="240" t="s">
        <v>243</v>
      </c>
      <c r="F184" s="241" t="s">
        <v>244</v>
      </c>
      <c r="G184" s="242" t="s">
        <v>129</v>
      </c>
      <c r="H184" s="243">
        <v>8</v>
      </c>
      <c r="I184" s="244"/>
      <c r="J184" s="245">
        <f>ROUND(I184*H184,2)</f>
        <v>0</v>
      </c>
      <c r="K184" s="241" t="s">
        <v>130</v>
      </c>
      <c r="L184" s="246"/>
      <c r="M184" s="247" t="s">
        <v>1</v>
      </c>
      <c r="N184" s="248" t="s">
        <v>46</v>
      </c>
      <c r="O184" s="87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33" t="s">
        <v>137</v>
      </c>
      <c r="AT184" s="233" t="s">
        <v>134</v>
      </c>
      <c r="AU184" s="233" t="s">
        <v>22</v>
      </c>
      <c r="AY184" s="13" t="s">
        <v>125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3" t="s">
        <v>22</v>
      </c>
      <c r="BK184" s="234">
        <f>ROUND(I184*H184,2)</f>
        <v>0</v>
      </c>
      <c r="BL184" s="13" t="s">
        <v>131</v>
      </c>
      <c r="BM184" s="233" t="s">
        <v>534</v>
      </c>
    </row>
    <row r="185" s="2" customFormat="1">
      <c r="A185" s="34"/>
      <c r="B185" s="35"/>
      <c r="C185" s="36"/>
      <c r="D185" s="235" t="s">
        <v>133</v>
      </c>
      <c r="E185" s="36"/>
      <c r="F185" s="236" t="s">
        <v>244</v>
      </c>
      <c r="G185" s="36"/>
      <c r="H185" s="36"/>
      <c r="I185" s="140"/>
      <c r="J185" s="36"/>
      <c r="K185" s="36"/>
      <c r="L185" s="40"/>
      <c r="M185" s="237"/>
      <c r="N185" s="23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133</v>
      </c>
      <c r="AU185" s="13" t="s">
        <v>22</v>
      </c>
    </row>
    <row r="186" s="2" customFormat="1" ht="24" customHeight="1">
      <c r="A186" s="34"/>
      <c r="B186" s="35"/>
      <c r="C186" s="222" t="s">
        <v>254</v>
      </c>
      <c r="D186" s="222" t="s">
        <v>126</v>
      </c>
      <c r="E186" s="223" t="s">
        <v>247</v>
      </c>
      <c r="F186" s="224" t="s">
        <v>248</v>
      </c>
      <c r="G186" s="225" t="s">
        <v>129</v>
      </c>
      <c r="H186" s="226">
        <v>1</v>
      </c>
      <c r="I186" s="227"/>
      <c r="J186" s="228">
        <f>ROUND(I186*H186,2)</f>
        <v>0</v>
      </c>
      <c r="K186" s="224" t="s">
        <v>130</v>
      </c>
      <c r="L186" s="40"/>
      <c r="M186" s="229" t="s">
        <v>1</v>
      </c>
      <c r="N186" s="230" t="s">
        <v>46</v>
      </c>
      <c r="O186" s="87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33" t="s">
        <v>131</v>
      </c>
      <c r="AT186" s="233" t="s">
        <v>126</v>
      </c>
      <c r="AU186" s="233" t="s">
        <v>22</v>
      </c>
      <c r="AY186" s="13" t="s">
        <v>125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3" t="s">
        <v>22</v>
      </c>
      <c r="BK186" s="234">
        <f>ROUND(I186*H186,2)</f>
        <v>0</v>
      </c>
      <c r="BL186" s="13" t="s">
        <v>131</v>
      </c>
      <c r="BM186" s="233" t="s">
        <v>535</v>
      </c>
    </row>
    <row r="187" s="2" customFormat="1">
      <c r="A187" s="34"/>
      <c r="B187" s="35"/>
      <c r="C187" s="36"/>
      <c r="D187" s="235" t="s">
        <v>133</v>
      </c>
      <c r="E187" s="36"/>
      <c r="F187" s="236" t="s">
        <v>248</v>
      </c>
      <c r="G187" s="36"/>
      <c r="H187" s="36"/>
      <c r="I187" s="140"/>
      <c r="J187" s="36"/>
      <c r="K187" s="36"/>
      <c r="L187" s="40"/>
      <c r="M187" s="237"/>
      <c r="N187" s="23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133</v>
      </c>
      <c r="AU187" s="13" t="s">
        <v>22</v>
      </c>
    </row>
    <row r="188" s="2" customFormat="1" ht="24" customHeight="1">
      <c r="A188" s="34"/>
      <c r="B188" s="35"/>
      <c r="C188" s="239" t="s">
        <v>258</v>
      </c>
      <c r="D188" s="239" t="s">
        <v>134</v>
      </c>
      <c r="E188" s="240" t="s">
        <v>251</v>
      </c>
      <c r="F188" s="241" t="s">
        <v>252</v>
      </c>
      <c r="G188" s="242" t="s">
        <v>129</v>
      </c>
      <c r="H188" s="243">
        <v>1</v>
      </c>
      <c r="I188" s="244"/>
      <c r="J188" s="245">
        <f>ROUND(I188*H188,2)</f>
        <v>0</v>
      </c>
      <c r="K188" s="241" t="s">
        <v>130</v>
      </c>
      <c r="L188" s="246"/>
      <c r="M188" s="247" t="s">
        <v>1</v>
      </c>
      <c r="N188" s="248" t="s">
        <v>46</v>
      </c>
      <c r="O188" s="8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33" t="s">
        <v>137</v>
      </c>
      <c r="AT188" s="233" t="s">
        <v>134</v>
      </c>
      <c r="AU188" s="233" t="s">
        <v>22</v>
      </c>
      <c r="AY188" s="13" t="s">
        <v>125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3" t="s">
        <v>22</v>
      </c>
      <c r="BK188" s="234">
        <f>ROUND(I188*H188,2)</f>
        <v>0</v>
      </c>
      <c r="BL188" s="13" t="s">
        <v>131</v>
      </c>
      <c r="BM188" s="233" t="s">
        <v>536</v>
      </c>
    </row>
    <row r="189" s="2" customFormat="1">
      <c r="A189" s="34"/>
      <c r="B189" s="35"/>
      <c r="C189" s="36"/>
      <c r="D189" s="235" t="s">
        <v>133</v>
      </c>
      <c r="E189" s="36"/>
      <c r="F189" s="236" t="s">
        <v>252</v>
      </c>
      <c r="G189" s="36"/>
      <c r="H189" s="36"/>
      <c r="I189" s="140"/>
      <c r="J189" s="36"/>
      <c r="K189" s="36"/>
      <c r="L189" s="40"/>
      <c r="M189" s="237"/>
      <c r="N189" s="23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133</v>
      </c>
      <c r="AU189" s="13" t="s">
        <v>22</v>
      </c>
    </row>
    <row r="190" s="2" customFormat="1" ht="24" customHeight="1">
      <c r="A190" s="34"/>
      <c r="B190" s="35"/>
      <c r="C190" s="222" t="s">
        <v>262</v>
      </c>
      <c r="D190" s="222" t="s">
        <v>126</v>
      </c>
      <c r="E190" s="223" t="s">
        <v>255</v>
      </c>
      <c r="F190" s="224" t="s">
        <v>256</v>
      </c>
      <c r="G190" s="225" t="s">
        <v>129</v>
      </c>
      <c r="H190" s="226">
        <v>1</v>
      </c>
      <c r="I190" s="227"/>
      <c r="J190" s="228">
        <f>ROUND(I190*H190,2)</f>
        <v>0</v>
      </c>
      <c r="K190" s="224" t="s">
        <v>130</v>
      </c>
      <c r="L190" s="40"/>
      <c r="M190" s="229" t="s">
        <v>1</v>
      </c>
      <c r="N190" s="230" t="s">
        <v>46</v>
      </c>
      <c r="O190" s="87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33" t="s">
        <v>131</v>
      </c>
      <c r="AT190" s="233" t="s">
        <v>126</v>
      </c>
      <c r="AU190" s="233" t="s">
        <v>22</v>
      </c>
      <c r="AY190" s="13" t="s">
        <v>125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3" t="s">
        <v>22</v>
      </c>
      <c r="BK190" s="234">
        <f>ROUND(I190*H190,2)</f>
        <v>0</v>
      </c>
      <c r="BL190" s="13" t="s">
        <v>131</v>
      </c>
      <c r="BM190" s="233" t="s">
        <v>537</v>
      </c>
    </row>
    <row r="191" s="2" customFormat="1">
      <c r="A191" s="34"/>
      <c r="B191" s="35"/>
      <c r="C191" s="36"/>
      <c r="D191" s="235" t="s">
        <v>133</v>
      </c>
      <c r="E191" s="36"/>
      <c r="F191" s="236" t="s">
        <v>256</v>
      </c>
      <c r="G191" s="36"/>
      <c r="H191" s="36"/>
      <c r="I191" s="140"/>
      <c r="J191" s="36"/>
      <c r="K191" s="36"/>
      <c r="L191" s="40"/>
      <c r="M191" s="237"/>
      <c r="N191" s="23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133</v>
      </c>
      <c r="AU191" s="13" t="s">
        <v>22</v>
      </c>
    </row>
    <row r="192" s="2" customFormat="1" ht="24" customHeight="1">
      <c r="A192" s="34"/>
      <c r="B192" s="35"/>
      <c r="C192" s="239" t="s">
        <v>266</v>
      </c>
      <c r="D192" s="239" t="s">
        <v>134</v>
      </c>
      <c r="E192" s="240" t="s">
        <v>259</v>
      </c>
      <c r="F192" s="241" t="s">
        <v>260</v>
      </c>
      <c r="G192" s="242" t="s">
        <v>129</v>
      </c>
      <c r="H192" s="243">
        <v>1</v>
      </c>
      <c r="I192" s="244"/>
      <c r="J192" s="245">
        <f>ROUND(I192*H192,2)</f>
        <v>0</v>
      </c>
      <c r="K192" s="241" t="s">
        <v>130</v>
      </c>
      <c r="L192" s="246"/>
      <c r="M192" s="247" t="s">
        <v>1</v>
      </c>
      <c r="N192" s="248" t="s">
        <v>46</v>
      </c>
      <c r="O192" s="8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33" t="s">
        <v>137</v>
      </c>
      <c r="AT192" s="233" t="s">
        <v>134</v>
      </c>
      <c r="AU192" s="233" t="s">
        <v>22</v>
      </c>
      <c r="AY192" s="13" t="s">
        <v>125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3" t="s">
        <v>22</v>
      </c>
      <c r="BK192" s="234">
        <f>ROUND(I192*H192,2)</f>
        <v>0</v>
      </c>
      <c r="BL192" s="13" t="s">
        <v>131</v>
      </c>
      <c r="BM192" s="233" t="s">
        <v>538</v>
      </c>
    </row>
    <row r="193" s="2" customFormat="1">
      <c r="A193" s="34"/>
      <c r="B193" s="35"/>
      <c r="C193" s="36"/>
      <c r="D193" s="235" t="s">
        <v>133</v>
      </c>
      <c r="E193" s="36"/>
      <c r="F193" s="236" t="s">
        <v>260</v>
      </c>
      <c r="G193" s="36"/>
      <c r="H193" s="36"/>
      <c r="I193" s="140"/>
      <c r="J193" s="36"/>
      <c r="K193" s="36"/>
      <c r="L193" s="40"/>
      <c r="M193" s="237"/>
      <c r="N193" s="23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133</v>
      </c>
      <c r="AU193" s="13" t="s">
        <v>22</v>
      </c>
    </row>
    <row r="194" s="2" customFormat="1" ht="24" customHeight="1">
      <c r="A194" s="34"/>
      <c r="B194" s="35"/>
      <c r="C194" s="222" t="s">
        <v>270</v>
      </c>
      <c r="D194" s="222" t="s">
        <v>126</v>
      </c>
      <c r="E194" s="223" t="s">
        <v>539</v>
      </c>
      <c r="F194" s="224" t="s">
        <v>540</v>
      </c>
      <c r="G194" s="225" t="s">
        <v>129</v>
      </c>
      <c r="H194" s="226">
        <v>1</v>
      </c>
      <c r="I194" s="227"/>
      <c r="J194" s="228">
        <f>ROUND(I194*H194,2)</f>
        <v>0</v>
      </c>
      <c r="K194" s="224" t="s">
        <v>130</v>
      </c>
      <c r="L194" s="40"/>
      <c r="M194" s="229" t="s">
        <v>1</v>
      </c>
      <c r="N194" s="230" t="s">
        <v>46</v>
      </c>
      <c r="O194" s="8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33" t="s">
        <v>131</v>
      </c>
      <c r="AT194" s="233" t="s">
        <v>126</v>
      </c>
      <c r="AU194" s="233" t="s">
        <v>22</v>
      </c>
      <c r="AY194" s="13" t="s">
        <v>125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3" t="s">
        <v>22</v>
      </c>
      <c r="BK194" s="234">
        <f>ROUND(I194*H194,2)</f>
        <v>0</v>
      </c>
      <c r="BL194" s="13" t="s">
        <v>131</v>
      </c>
      <c r="BM194" s="233" t="s">
        <v>541</v>
      </c>
    </row>
    <row r="195" s="2" customFormat="1">
      <c r="A195" s="34"/>
      <c r="B195" s="35"/>
      <c r="C195" s="36"/>
      <c r="D195" s="235" t="s">
        <v>133</v>
      </c>
      <c r="E195" s="36"/>
      <c r="F195" s="236" t="s">
        <v>540</v>
      </c>
      <c r="G195" s="36"/>
      <c r="H195" s="36"/>
      <c r="I195" s="140"/>
      <c r="J195" s="36"/>
      <c r="K195" s="36"/>
      <c r="L195" s="40"/>
      <c r="M195" s="237"/>
      <c r="N195" s="23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133</v>
      </c>
      <c r="AU195" s="13" t="s">
        <v>22</v>
      </c>
    </row>
    <row r="196" s="2" customFormat="1" ht="24" customHeight="1">
      <c r="A196" s="34"/>
      <c r="B196" s="35"/>
      <c r="C196" s="239" t="s">
        <v>274</v>
      </c>
      <c r="D196" s="239" t="s">
        <v>134</v>
      </c>
      <c r="E196" s="240" t="s">
        <v>542</v>
      </c>
      <c r="F196" s="241" t="s">
        <v>543</v>
      </c>
      <c r="G196" s="242" t="s">
        <v>129</v>
      </c>
      <c r="H196" s="243">
        <v>1</v>
      </c>
      <c r="I196" s="244"/>
      <c r="J196" s="245">
        <f>ROUND(I196*H196,2)</f>
        <v>0</v>
      </c>
      <c r="K196" s="241" t="s">
        <v>130</v>
      </c>
      <c r="L196" s="246"/>
      <c r="M196" s="247" t="s">
        <v>1</v>
      </c>
      <c r="N196" s="248" t="s">
        <v>46</v>
      </c>
      <c r="O196" s="8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33" t="s">
        <v>137</v>
      </c>
      <c r="AT196" s="233" t="s">
        <v>134</v>
      </c>
      <c r="AU196" s="233" t="s">
        <v>22</v>
      </c>
      <c r="AY196" s="13" t="s">
        <v>125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3" t="s">
        <v>22</v>
      </c>
      <c r="BK196" s="234">
        <f>ROUND(I196*H196,2)</f>
        <v>0</v>
      </c>
      <c r="BL196" s="13" t="s">
        <v>131</v>
      </c>
      <c r="BM196" s="233" t="s">
        <v>544</v>
      </c>
    </row>
    <row r="197" s="2" customFormat="1">
      <c r="A197" s="34"/>
      <c r="B197" s="35"/>
      <c r="C197" s="36"/>
      <c r="D197" s="235" t="s">
        <v>133</v>
      </c>
      <c r="E197" s="36"/>
      <c r="F197" s="236" t="s">
        <v>543</v>
      </c>
      <c r="G197" s="36"/>
      <c r="H197" s="36"/>
      <c r="I197" s="140"/>
      <c r="J197" s="36"/>
      <c r="K197" s="36"/>
      <c r="L197" s="40"/>
      <c r="M197" s="237"/>
      <c r="N197" s="23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133</v>
      </c>
      <c r="AU197" s="13" t="s">
        <v>22</v>
      </c>
    </row>
    <row r="198" s="2" customFormat="1" ht="24" customHeight="1">
      <c r="A198" s="34"/>
      <c r="B198" s="35"/>
      <c r="C198" s="222" t="s">
        <v>278</v>
      </c>
      <c r="D198" s="222" t="s">
        <v>126</v>
      </c>
      <c r="E198" s="223" t="s">
        <v>263</v>
      </c>
      <c r="F198" s="224" t="s">
        <v>264</v>
      </c>
      <c r="G198" s="225" t="s">
        <v>162</v>
      </c>
      <c r="H198" s="226">
        <v>106</v>
      </c>
      <c r="I198" s="227"/>
      <c r="J198" s="228">
        <f>ROUND(I198*H198,2)</f>
        <v>0</v>
      </c>
      <c r="K198" s="224" t="s">
        <v>130</v>
      </c>
      <c r="L198" s="40"/>
      <c r="M198" s="229" t="s">
        <v>1</v>
      </c>
      <c r="N198" s="230" t="s">
        <v>46</v>
      </c>
      <c r="O198" s="87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33" t="s">
        <v>131</v>
      </c>
      <c r="AT198" s="233" t="s">
        <v>126</v>
      </c>
      <c r="AU198" s="233" t="s">
        <v>22</v>
      </c>
      <c r="AY198" s="13" t="s">
        <v>125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3" t="s">
        <v>22</v>
      </c>
      <c r="BK198" s="234">
        <f>ROUND(I198*H198,2)</f>
        <v>0</v>
      </c>
      <c r="BL198" s="13" t="s">
        <v>131</v>
      </c>
      <c r="BM198" s="233" t="s">
        <v>545</v>
      </c>
    </row>
    <row r="199" s="2" customFormat="1">
      <c r="A199" s="34"/>
      <c r="B199" s="35"/>
      <c r="C199" s="36"/>
      <c r="D199" s="235" t="s">
        <v>133</v>
      </c>
      <c r="E199" s="36"/>
      <c r="F199" s="236" t="s">
        <v>264</v>
      </c>
      <c r="G199" s="36"/>
      <c r="H199" s="36"/>
      <c r="I199" s="140"/>
      <c r="J199" s="36"/>
      <c r="K199" s="36"/>
      <c r="L199" s="40"/>
      <c r="M199" s="237"/>
      <c r="N199" s="23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133</v>
      </c>
      <c r="AU199" s="13" t="s">
        <v>22</v>
      </c>
    </row>
    <row r="200" s="2" customFormat="1" ht="24" customHeight="1">
      <c r="A200" s="34"/>
      <c r="B200" s="35"/>
      <c r="C200" s="239" t="s">
        <v>282</v>
      </c>
      <c r="D200" s="239" t="s">
        <v>134</v>
      </c>
      <c r="E200" s="240" t="s">
        <v>267</v>
      </c>
      <c r="F200" s="241" t="s">
        <v>268</v>
      </c>
      <c r="G200" s="242" t="s">
        <v>162</v>
      </c>
      <c r="H200" s="243">
        <v>106</v>
      </c>
      <c r="I200" s="244"/>
      <c r="J200" s="245">
        <f>ROUND(I200*H200,2)</f>
        <v>0</v>
      </c>
      <c r="K200" s="241" t="s">
        <v>130</v>
      </c>
      <c r="L200" s="246"/>
      <c r="M200" s="247" t="s">
        <v>1</v>
      </c>
      <c r="N200" s="248" t="s">
        <v>46</v>
      </c>
      <c r="O200" s="87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33" t="s">
        <v>137</v>
      </c>
      <c r="AT200" s="233" t="s">
        <v>134</v>
      </c>
      <c r="AU200" s="233" t="s">
        <v>22</v>
      </c>
      <c r="AY200" s="13" t="s">
        <v>125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3" t="s">
        <v>22</v>
      </c>
      <c r="BK200" s="234">
        <f>ROUND(I200*H200,2)</f>
        <v>0</v>
      </c>
      <c r="BL200" s="13" t="s">
        <v>131</v>
      </c>
      <c r="BM200" s="233" t="s">
        <v>546</v>
      </c>
    </row>
    <row r="201" s="2" customFormat="1">
      <c r="A201" s="34"/>
      <c r="B201" s="35"/>
      <c r="C201" s="36"/>
      <c r="D201" s="235" t="s">
        <v>133</v>
      </c>
      <c r="E201" s="36"/>
      <c r="F201" s="236" t="s">
        <v>268</v>
      </c>
      <c r="G201" s="36"/>
      <c r="H201" s="36"/>
      <c r="I201" s="140"/>
      <c r="J201" s="36"/>
      <c r="K201" s="36"/>
      <c r="L201" s="40"/>
      <c r="M201" s="237"/>
      <c r="N201" s="23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133</v>
      </c>
      <c r="AU201" s="13" t="s">
        <v>22</v>
      </c>
    </row>
    <row r="202" s="2" customFormat="1" ht="24" customHeight="1">
      <c r="A202" s="34"/>
      <c r="B202" s="35"/>
      <c r="C202" s="222" t="s">
        <v>286</v>
      </c>
      <c r="D202" s="222" t="s">
        <v>126</v>
      </c>
      <c r="E202" s="223" t="s">
        <v>271</v>
      </c>
      <c r="F202" s="224" t="s">
        <v>272</v>
      </c>
      <c r="G202" s="225" t="s">
        <v>129</v>
      </c>
      <c r="H202" s="226">
        <v>4</v>
      </c>
      <c r="I202" s="227"/>
      <c r="J202" s="228">
        <f>ROUND(I202*H202,2)</f>
        <v>0</v>
      </c>
      <c r="K202" s="224" t="s">
        <v>130</v>
      </c>
      <c r="L202" s="40"/>
      <c r="M202" s="229" t="s">
        <v>1</v>
      </c>
      <c r="N202" s="230" t="s">
        <v>46</v>
      </c>
      <c r="O202" s="8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33" t="s">
        <v>131</v>
      </c>
      <c r="AT202" s="233" t="s">
        <v>126</v>
      </c>
      <c r="AU202" s="233" t="s">
        <v>22</v>
      </c>
      <c r="AY202" s="13" t="s">
        <v>125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3" t="s">
        <v>22</v>
      </c>
      <c r="BK202" s="234">
        <f>ROUND(I202*H202,2)</f>
        <v>0</v>
      </c>
      <c r="BL202" s="13" t="s">
        <v>131</v>
      </c>
      <c r="BM202" s="233" t="s">
        <v>547</v>
      </c>
    </row>
    <row r="203" s="2" customFormat="1">
      <c r="A203" s="34"/>
      <c r="B203" s="35"/>
      <c r="C203" s="36"/>
      <c r="D203" s="235" t="s">
        <v>133</v>
      </c>
      <c r="E203" s="36"/>
      <c r="F203" s="236" t="s">
        <v>272</v>
      </c>
      <c r="G203" s="36"/>
      <c r="H203" s="36"/>
      <c r="I203" s="140"/>
      <c r="J203" s="36"/>
      <c r="K203" s="36"/>
      <c r="L203" s="40"/>
      <c r="M203" s="237"/>
      <c r="N203" s="23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133</v>
      </c>
      <c r="AU203" s="13" t="s">
        <v>22</v>
      </c>
    </row>
    <row r="204" s="2" customFormat="1" ht="24" customHeight="1">
      <c r="A204" s="34"/>
      <c r="B204" s="35"/>
      <c r="C204" s="239" t="s">
        <v>290</v>
      </c>
      <c r="D204" s="239" t="s">
        <v>134</v>
      </c>
      <c r="E204" s="240" t="s">
        <v>275</v>
      </c>
      <c r="F204" s="241" t="s">
        <v>276</v>
      </c>
      <c r="G204" s="242" t="s">
        <v>129</v>
      </c>
      <c r="H204" s="243">
        <v>4</v>
      </c>
      <c r="I204" s="244"/>
      <c r="J204" s="245">
        <f>ROUND(I204*H204,2)</f>
        <v>0</v>
      </c>
      <c r="K204" s="241" t="s">
        <v>130</v>
      </c>
      <c r="L204" s="246"/>
      <c r="M204" s="247" t="s">
        <v>1</v>
      </c>
      <c r="N204" s="248" t="s">
        <v>46</v>
      </c>
      <c r="O204" s="8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33" t="s">
        <v>137</v>
      </c>
      <c r="AT204" s="233" t="s">
        <v>134</v>
      </c>
      <c r="AU204" s="233" t="s">
        <v>22</v>
      </c>
      <c r="AY204" s="13" t="s">
        <v>125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3" t="s">
        <v>22</v>
      </c>
      <c r="BK204" s="234">
        <f>ROUND(I204*H204,2)</f>
        <v>0</v>
      </c>
      <c r="BL204" s="13" t="s">
        <v>131</v>
      </c>
      <c r="BM204" s="233" t="s">
        <v>548</v>
      </c>
    </row>
    <row r="205" s="2" customFormat="1">
      <c r="A205" s="34"/>
      <c r="B205" s="35"/>
      <c r="C205" s="36"/>
      <c r="D205" s="235" t="s">
        <v>133</v>
      </c>
      <c r="E205" s="36"/>
      <c r="F205" s="236" t="s">
        <v>276</v>
      </c>
      <c r="G205" s="36"/>
      <c r="H205" s="36"/>
      <c r="I205" s="140"/>
      <c r="J205" s="36"/>
      <c r="K205" s="36"/>
      <c r="L205" s="40"/>
      <c r="M205" s="237"/>
      <c r="N205" s="23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133</v>
      </c>
      <c r="AU205" s="13" t="s">
        <v>22</v>
      </c>
    </row>
    <row r="206" s="2" customFormat="1" ht="24" customHeight="1">
      <c r="A206" s="34"/>
      <c r="B206" s="35"/>
      <c r="C206" s="222" t="s">
        <v>294</v>
      </c>
      <c r="D206" s="222" t="s">
        <v>126</v>
      </c>
      <c r="E206" s="223" t="s">
        <v>279</v>
      </c>
      <c r="F206" s="224" t="s">
        <v>280</v>
      </c>
      <c r="G206" s="225" t="s">
        <v>129</v>
      </c>
      <c r="H206" s="226">
        <v>2</v>
      </c>
      <c r="I206" s="227"/>
      <c r="J206" s="228">
        <f>ROUND(I206*H206,2)</f>
        <v>0</v>
      </c>
      <c r="K206" s="224" t="s">
        <v>130</v>
      </c>
      <c r="L206" s="40"/>
      <c r="M206" s="229" t="s">
        <v>1</v>
      </c>
      <c r="N206" s="230" t="s">
        <v>46</v>
      </c>
      <c r="O206" s="87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33" t="s">
        <v>131</v>
      </c>
      <c r="AT206" s="233" t="s">
        <v>126</v>
      </c>
      <c r="AU206" s="233" t="s">
        <v>22</v>
      </c>
      <c r="AY206" s="13" t="s">
        <v>125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3" t="s">
        <v>22</v>
      </c>
      <c r="BK206" s="234">
        <f>ROUND(I206*H206,2)</f>
        <v>0</v>
      </c>
      <c r="BL206" s="13" t="s">
        <v>131</v>
      </c>
      <c r="BM206" s="233" t="s">
        <v>549</v>
      </c>
    </row>
    <row r="207" s="2" customFormat="1">
      <c r="A207" s="34"/>
      <c r="B207" s="35"/>
      <c r="C207" s="36"/>
      <c r="D207" s="235" t="s">
        <v>133</v>
      </c>
      <c r="E207" s="36"/>
      <c r="F207" s="236" t="s">
        <v>280</v>
      </c>
      <c r="G207" s="36"/>
      <c r="H207" s="36"/>
      <c r="I207" s="140"/>
      <c r="J207" s="36"/>
      <c r="K207" s="36"/>
      <c r="L207" s="40"/>
      <c r="M207" s="237"/>
      <c r="N207" s="23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133</v>
      </c>
      <c r="AU207" s="13" t="s">
        <v>22</v>
      </c>
    </row>
    <row r="208" s="2" customFormat="1" ht="24" customHeight="1">
      <c r="A208" s="34"/>
      <c r="B208" s="35"/>
      <c r="C208" s="239" t="s">
        <v>298</v>
      </c>
      <c r="D208" s="239" t="s">
        <v>134</v>
      </c>
      <c r="E208" s="240" t="s">
        <v>283</v>
      </c>
      <c r="F208" s="241" t="s">
        <v>284</v>
      </c>
      <c r="G208" s="242" t="s">
        <v>129</v>
      </c>
      <c r="H208" s="243">
        <v>2</v>
      </c>
      <c r="I208" s="244"/>
      <c r="J208" s="245">
        <f>ROUND(I208*H208,2)</f>
        <v>0</v>
      </c>
      <c r="K208" s="241" t="s">
        <v>130</v>
      </c>
      <c r="L208" s="246"/>
      <c r="M208" s="247" t="s">
        <v>1</v>
      </c>
      <c r="N208" s="248" t="s">
        <v>46</v>
      </c>
      <c r="O208" s="87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33" t="s">
        <v>137</v>
      </c>
      <c r="AT208" s="233" t="s">
        <v>134</v>
      </c>
      <c r="AU208" s="233" t="s">
        <v>22</v>
      </c>
      <c r="AY208" s="13" t="s">
        <v>125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3" t="s">
        <v>22</v>
      </c>
      <c r="BK208" s="234">
        <f>ROUND(I208*H208,2)</f>
        <v>0</v>
      </c>
      <c r="BL208" s="13" t="s">
        <v>131</v>
      </c>
      <c r="BM208" s="233" t="s">
        <v>550</v>
      </c>
    </row>
    <row r="209" s="2" customFormat="1">
      <c r="A209" s="34"/>
      <c r="B209" s="35"/>
      <c r="C209" s="36"/>
      <c r="D209" s="235" t="s">
        <v>133</v>
      </c>
      <c r="E209" s="36"/>
      <c r="F209" s="236" t="s">
        <v>284</v>
      </c>
      <c r="G209" s="36"/>
      <c r="H209" s="36"/>
      <c r="I209" s="140"/>
      <c r="J209" s="36"/>
      <c r="K209" s="36"/>
      <c r="L209" s="40"/>
      <c r="M209" s="237"/>
      <c r="N209" s="23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133</v>
      </c>
      <c r="AU209" s="13" t="s">
        <v>22</v>
      </c>
    </row>
    <row r="210" s="2" customFormat="1" ht="24" customHeight="1">
      <c r="A210" s="34"/>
      <c r="B210" s="35"/>
      <c r="C210" s="222" t="s">
        <v>302</v>
      </c>
      <c r="D210" s="222" t="s">
        <v>126</v>
      </c>
      <c r="E210" s="223" t="s">
        <v>551</v>
      </c>
      <c r="F210" s="224" t="s">
        <v>552</v>
      </c>
      <c r="G210" s="225" t="s">
        <v>129</v>
      </c>
      <c r="H210" s="226">
        <v>1</v>
      </c>
      <c r="I210" s="227"/>
      <c r="J210" s="228">
        <f>ROUND(I210*H210,2)</f>
        <v>0</v>
      </c>
      <c r="K210" s="224" t="s">
        <v>130</v>
      </c>
      <c r="L210" s="40"/>
      <c r="M210" s="229" t="s">
        <v>1</v>
      </c>
      <c r="N210" s="230" t="s">
        <v>46</v>
      </c>
      <c r="O210" s="87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33" t="s">
        <v>131</v>
      </c>
      <c r="AT210" s="233" t="s">
        <v>126</v>
      </c>
      <c r="AU210" s="233" t="s">
        <v>22</v>
      </c>
      <c r="AY210" s="13" t="s">
        <v>125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3" t="s">
        <v>22</v>
      </c>
      <c r="BK210" s="234">
        <f>ROUND(I210*H210,2)</f>
        <v>0</v>
      </c>
      <c r="BL210" s="13" t="s">
        <v>131</v>
      </c>
      <c r="BM210" s="233" t="s">
        <v>553</v>
      </c>
    </row>
    <row r="211" s="2" customFormat="1">
      <c r="A211" s="34"/>
      <c r="B211" s="35"/>
      <c r="C211" s="36"/>
      <c r="D211" s="235" t="s">
        <v>133</v>
      </c>
      <c r="E211" s="36"/>
      <c r="F211" s="236" t="s">
        <v>552</v>
      </c>
      <c r="G211" s="36"/>
      <c r="H211" s="36"/>
      <c r="I211" s="140"/>
      <c r="J211" s="36"/>
      <c r="K211" s="36"/>
      <c r="L211" s="40"/>
      <c r="M211" s="237"/>
      <c r="N211" s="23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133</v>
      </c>
      <c r="AU211" s="13" t="s">
        <v>22</v>
      </c>
    </row>
    <row r="212" s="2" customFormat="1" ht="24" customHeight="1">
      <c r="A212" s="34"/>
      <c r="B212" s="35"/>
      <c r="C212" s="239" t="s">
        <v>306</v>
      </c>
      <c r="D212" s="239" t="s">
        <v>134</v>
      </c>
      <c r="E212" s="240" t="s">
        <v>554</v>
      </c>
      <c r="F212" s="241" t="s">
        <v>555</v>
      </c>
      <c r="G212" s="242" t="s">
        <v>129</v>
      </c>
      <c r="H212" s="243">
        <v>1</v>
      </c>
      <c r="I212" s="244"/>
      <c r="J212" s="245">
        <f>ROUND(I212*H212,2)</f>
        <v>0</v>
      </c>
      <c r="K212" s="241" t="s">
        <v>130</v>
      </c>
      <c r="L212" s="246"/>
      <c r="M212" s="247" t="s">
        <v>1</v>
      </c>
      <c r="N212" s="248" t="s">
        <v>46</v>
      </c>
      <c r="O212" s="87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33" t="s">
        <v>137</v>
      </c>
      <c r="AT212" s="233" t="s">
        <v>134</v>
      </c>
      <c r="AU212" s="233" t="s">
        <v>22</v>
      </c>
      <c r="AY212" s="13" t="s">
        <v>125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3" t="s">
        <v>22</v>
      </c>
      <c r="BK212" s="234">
        <f>ROUND(I212*H212,2)</f>
        <v>0</v>
      </c>
      <c r="BL212" s="13" t="s">
        <v>131</v>
      </c>
      <c r="BM212" s="233" t="s">
        <v>556</v>
      </c>
    </row>
    <row r="213" s="2" customFormat="1">
      <c r="A213" s="34"/>
      <c r="B213" s="35"/>
      <c r="C213" s="36"/>
      <c r="D213" s="235" t="s">
        <v>133</v>
      </c>
      <c r="E213" s="36"/>
      <c r="F213" s="236" t="s">
        <v>555</v>
      </c>
      <c r="G213" s="36"/>
      <c r="H213" s="36"/>
      <c r="I213" s="140"/>
      <c r="J213" s="36"/>
      <c r="K213" s="36"/>
      <c r="L213" s="40"/>
      <c r="M213" s="237"/>
      <c r="N213" s="23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133</v>
      </c>
      <c r="AU213" s="13" t="s">
        <v>22</v>
      </c>
    </row>
    <row r="214" s="2" customFormat="1" ht="24" customHeight="1">
      <c r="A214" s="34"/>
      <c r="B214" s="35"/>
      <c r="C214" s="222" t="s">
        <v>310</v>
      </c>
      <c r="D214" s="222" t="s">
        <v>126</v>
      </c>
      <c r="E214" s="223" t="s">
        <v>287</v>
      </c>
      <c r="F214" s="224" t="s">
        <v>288</v>
      </c>
      <c r="G214" s="225" t="s">
        <v>162</v>
      </c>
      <c r="H214" s="226">
        <v>1161</v>
      </c>
      <c r="I214" s="227"/>
      <c r="J214" s="228">
        <f>ROUND(I214*H214,2)</f>
        <v>0</v>
      </c>
      <c r="K214" s="224" t="s">
        <v>130</v>
      </c>
      <c r="L214" s="40"/>
      <c r="M214" s="229" t="s">
        <v>1</v>
      </c>
      <c r="N214" s="230" t="s">
        <v>46</v>
      </c>
      <c r="O214" s="87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33" t="s">
        <v>131</v>
      </c>
      <c r="AT214" s="233" t="s">
        <v>126</v>
      </c>
      <c r="AU214" s="233" t="s">
        <v>22</v>
      </c>
      <c r="AY214" s="13" t="s">
        <v>125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3" t="s">
        <v>22</v>
      </c>
      <c r="BK214" s="234">
        <f>ROUND(I214*H214,2)</f>
        <v>0</v>
      </c>
      <c r="BL214" s="13" t="s">
        <v>131</v>
      </c>
      <c r="BM214" s="233" t="s">
        <v>557</v>
      </c>
    </row>
    <row r="215" s="2" customFormat="1">
      <c r="A215" s="34"/>
      <c r="B215" s="35"/>
      <c r="C215" s="36"/>
      <c r="D215" s="235" t="s">
        <v>133</v>
      </c>
      <c r="E215" s="36"/>
      <c r="F215" s="236" t="s">
        <v>288</v>
      </c>
      <c r="G215" s="36"/>
      <c r="H215" s="36"/>
      <c r="I215" s="140"/>
      <c r="J215" s="36"/>
      <c r="K215" s="36"/>
      <c r="L215" s="40"/>
      <c r="M215" s="237"/>
      <c r="N215" s="23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133</v>
      </c>
      <c r="AU215" s="13" t="s">
        <v>22</v>
      </c>
    </row>
    <row r="216" s="2" customFormat="1" ht="24" customHeight="1">
      <c r="A216" s="34"/>
      <c r="B216" s="35"/>
      <c r="C216" s="239" t="s">
        <v>314</v>
      </c>
      <c r="D216" s="239" t="s">
        <v>134</v>
      </c>
      <c r="E216" s="240" t="s">
        <v>291</v>
      </c>
      <c r="F216" s="241" t="s">
        <v>292</v>
      </c>
      <c r="G216" s="242" t="s">
        <v>162</v>
      </c>
      <c r="H216" s="243">
        <v>230</v>
      </c>
      <c r="I216" s="244"/>
      <c r="J216" s="245">
        <f>ROUND(I216*H216,2)</f>
        <v>0</v>
      </c>
      <c r="K216" s="241" t="s">
        <v>130</v>
      </c>
      <c r="L216" s="246"/>
      <c r="M216" s="247" t="s">
        <v>1</v>
      </c>
      <c r="N216" s="248" t="s">
        <v>46</v>
      </c>
      <c r="O216" s="87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33" t="s">
        <v>137</v>
      </c>
      <c r="AT216" s="233" t="s">
        <v>134</v>
      </c>
      <c r="AU216" s="233" t="s">
        <v>22</v>
      </c>
      <c r="AY216" s="13" t="s">
        <v>125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3" t="s">
        <v>22</v>
      </c>
      <c r="BK216" s="234">
        <f>ROUND(I216*H216,2)</f>
        <v>0</v>
      </c>
      <c r="BL216" s="13" t="s">
        <v>131</v>
      </c>
      <c r="BM216" s="233" t="s">
        <v>558</v>
      </c>
    </row>
    <row r="217" s="2" customFormat="1">
      <c r="A217" s="34"/>
      <c r="B217" s="35"/>
      <c r="C217" s="36"/>
      <c r="D217" s="235" t="s">
        <v>133</v>
      </c>
      <c r="E217" s="36"/>
      <c r="F217" s="236" t="s">
        <v>292</v>
      </c>
      <c r="G217" s="36"/>
      <c r="H217" s="36"/>
      <c r="I217" s="140"/>
      <c r="J217" s="36"/>
      <c r="K217" s="36"/>
      <c r="L217" s="40"/>
      <c r="M217" s="237"/>
      <c r="N217" s="23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133</v>
      </c>
      <c r="AU217" s="13" t="s">
        <v>22</v>
      </c>
    </row>
    <row r="218" s="2" customFormat="1" ht="24" customHeight="1">
      <c r="A218" s="34"/>
      <c r="B218" s="35"/>
      <c r="C218" s="239" t="s">
        <v>318</v>
      </c>
      <c r="D218" s="239" t="s">
        <v>134</v>
      </c>
      <c r="E218" s="240" t="s">
        <v>295</v>
      </c>
      <c r="F218" s="241" t="s">
        <v>296</v>
      </c>
      <c r="G218" s="242" t="s">
        <v>162</v>
      </c>
      <c r="H218" s="243">
        <v>917</v>
      </c>
      <c r="I218" s="244"/>
      <c r="J218" s="245">
        <f>ROUND(I218*H218,2)</f>
        <v>0</v>
      </c>
      <c r="K218" s="241" t="s">
        <v>130</v>
      </c>
      <c r="L218" s="246"/>
      <c r="M218" s="247" t="s">
        <v>1</v>
      </c>
      <c r="N218" s="248" t="s">
        <v>46</v>
      </c>
      <c r="O218" s="87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33" t="s">
        <v>137</v>
      </c>
      <c r="AT218" s="233" t="s">
        <v>134</v>
      </c>
      <c r="AU218" s="233" t="s">
        <v>22</v>
      </c>
      <c r="AY218" s="13" t="s">
        <v>125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3" t="s">
        <v>22</v>
      </c>
      <c r="BK218" s="234">
        <f>ROUND(I218*H218,2)</f>
        <v>0</v>
      </c>
      <c r="BL218" s="13" t="s">
        <v>131</v>
      </c>
      <c r="BM218" s="233" t="s">
        <v>559</v>
      </c>
    </row>
    <row r="219" s="2" customFormat="1">
      <c r="A219" s="34"/>
      <c r="B219" s="35"/>
      <c r="C219" s="36"/>
      <c r="D219" s="235" t="s">
        <v>133</v>
      </c>
      <c r="E219" s="36"/>
      <c r="F219" s="236" t="s">
        <v>296</v>
      </c>
      <c r="G219" s="36"/>
      <c r="H219" s="36"/>
      <c r="I219" s="140"/>
      <c r="J219" s="36"/>
      <c r="K219" s="36"/>
      <c r="L219" s="40"/>
      <c r="M219" s="237"/>
      <c r="N219" s="23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133</v>
      </c>
      <c r="AU219" s="13" t="s">
        <v>22</v>
      </c>
    </row>
    <row r="220" s="2" customFormat="1" ht="24" customHeight="1">
      <c r="A220" s="34"/>
      <c r="B220" s="35"/>
      <c r="C220" s="222" t="s">
        <v>322</v>
      </c>
      <c r="D220" s="222" t="s">
        <v>126</v>
      </c>
      <c r="E220" s="223" t="s">
        <v>299</v>
      </c>
      <c r="F220" s="224" t="s">
        <v>300</v>
      </c>
      <c r="G220" s="225" t="s">
        <v>162</v>
      </c>
      <c r="H220" s="226">
        <v>917</v>
      </c>
      <c r="I220" s="227"/>
      <c r="J220" s="228">
        <f>ROUND(I220*H220,2)</f>
        <v>0</v>
      </c>
      <c r="K220" s="224" t="s">
        <v>130</v>
      </c>
      <c r="L220" s="40"/>
      <c r="M220" s="229" t="s">
        <v>1</v>
      </c>
      <c r="N220" s="230" t="s">
        <v>46</v>
      </c>
      <c r="O220" s="87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33" t="s">
        <v>131</v>
      </c>
      <c r="AT220" s="233" t="s">
        <v>126</v>
      </c>
      <c r="AU220" s="233" t="s">
        <v>22</v>
      </c>
      <c r="AY220" s="13" t="s">
        <v>125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3" t="s">
        <v>22</v>
      </c>
      <c r="BK220" s="234">
        <f>ROUND(I220*H220,2)</f>
        <v>0</v>
      </c>
      <c r="BL220" s="13" t="s">
        <v>131</v>
      </c>
      <c r="BM220" s="233" t="s">
        <v>560</v>
      </c>
    </row>
    <row r="221" s="2" customFormat="1">
      <c r="A221" s="34"/>
      <c r="B221" s="35"/>
      <c r="C221" s="36"/>
      <c r="D221" s="235" t="s">
        <v>133</v>
      </c>
      <c r="E221" s="36"/>
      <c r="F221" s="236" t="s">
        <v>300</v>
      </c>
      <c r="G221" s="36"/>
      <c r="H221" s="36"/>
      <c r="I221" s="140"/>
      <c r="J221" s="36"/>
      <c r="K221" s="36"/>
      <c r="L221" s="40"/>
      <c r="M221" s="237"/>
      <c r="N221" s="23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133</v>
      </c>
      <c r="AU221" s="13" t="s">
        <v>22</v>
      </c>
    </row>
    <row r="222" s="2" customFormat="1" ht="24" customHeight="1">
      <c r="A222" s="34"/>
      <c r="B222" s="35"/>
      <c r="C222" s="239" t="s">
        <v>326</v>
      </c>
      <c r="D222" s="239" t="s">
        <v>134</v>
      </c>
      <c r="E222" s="240" t="s">
        <v>303</v>
      </c>
      <c r="F222" s="241" t="s">
        <v>304</v>
      </c>
      <c r="G222" s="242" t="s">
        <v>162</v>
      </c>
      <c r="H222" s="243">
        <v>917</v>
      </c>
      <c r="I222" s="244"/>
      <c r="J222" s="245">
        <f>ROUND(I222*H222,2)</f>
        <v>0</v>
      </c>
      <c r="K222" s="241" t="s">
        <v>130</v>
      </c>
      <c r="L222" s="246"/>
      <c r="M222" s="247" t="s">
        <v>1</v>
      </c>
      <c r="N222" s="248" t="s">
        <v>46</v>
      </c>
      <c r="O222" s="8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33" t="s">
        <v>137</v>
      </c>
      <c r="AT222" s="233" t="s">
        <v>134</v>
      </c>
      <c r="AU222" s="233" t="s">
        <v>22</v>
      </c>
      <c r="AY222" s="13" t="s">
        <v>125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3" t="s">
        <v>22</v>
      </c>
      <c r="BK222" s="234">
        <f>ROUND(I222*H222,2)</f>
        <v>0</v>
      </c>
      <c r="BL222" s="13" t="s">
        <v>131</v>
      </c>
      <c r="BM222" s="233" t="s">
        <v>561</v>
      </c>
    </row>
    <row r="223" s="2" customFormat="1">
      <c r="A223" s="34"/>
      <c r="B223" s="35"/>
      <c r="C223" s="36"/>
      <c r="D223" s="235" t="s">
        <v>133</v>
      </c>
      <c r="E223" s="36"/>
      <c r="F223" s="236" t="s">
        <v>304</v>
      </c>
      <c r="G223" s="36"/>
      <c r="H223" s="36"/>
      <c r="I223" s="140"/>
      <c r="J223" s="36"/>
      <c r="K223" s="36"/>
      <c r="L223" s="40"/>
      <c r="M223" s="237"/>
      <c r="N223" s="23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133</v>
      </c>
      <c r="AU223" s="13" t="s">
        <v>22</v>
      </c>
    </row>
    <row r="224" s="2" customFormat="1" ht="24" customHeight="1">
      <c r="A224" s="34"/>
      <c r="B224" s="35"/>
      <c r="C224" s="222" t="s">
        <v>330</v>
      </c>
      <c r="D224" s="222" t="s">
        <v>126</v>
      </c>
      <c r="E224" s="223" t="s">
        <v>307</v>
      </c>
      <c r="F224" s="224" t="s">
        <v>308</v>
      </c>
      <c r="G224" s="225" t="s">
        <v>162</v>
      </c>
      <c r="H224" s="226">
        <v>917</v>
      </c>
      <c r="I224" s="227"/>
      <c r="J224" s="228">
        <f>ROUND(I224*H224,2)</f>
        <v>0</v>
      </c>
      <c r="K224" s="224" t="s">
        <v>130</v>
      </c>
      <c r="L224" s="40"/>
      <c r="M224" s="229" t="s">
        <v>1</v>
      </c>
      <c r="N224" s="230" t="s">
        <v>46</v>
      </c>
      <c r="O224" s="8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33" t="s">
        <v>131</v>
      </c>
      <c r="AT224" s="233" t="s">
        <v>126</v>
      </c>
      <c r="AU224" s="233" t="s">
        <v>22</v>
      </c>
      <c r="AY224" s="13" t="s">
        <v>125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3" t="s">
        <v>22</v>
      </c>
      <c r="BK224" s="234">
        <f>ROUND(I224*H224,2)</f>
        <v>0</v>
      </c>
      <c r="BL224" s="13" t="s">
        <v>131</v>
      </c>
      <c r="BM224" s="233" t="s">
        <v>562</v>
      </c>
    </row>
    <row r="225" s="2" customFormat="1">
      <c r="A225" s="34"/>
      <c r="B225" s="35"/>
      <c r="C225" s="36"/>
      <c r="D225" s="235" t="s">
        <v>133</v>
      </c>
      <c r="E225" s="36"/>
      <c r="F225" s="236" t="s">
        <v>308</v>
      </c>
      <c r="G225" s="36"/>
      <c r="H225" s="36"/>
      <c r="I225" s="140"/>
      <c r="J225" s="36"/>
      <c r="K225" s="36"/>
      <c r="L225" s="40"/>
      <c r="M225" s="237"/>
      <c r="N225" s="23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133</v>
      </c>
      <c r="AU225" s="13" t="s">
        <v>22</v>
      </c>
    </row>
    <row r="226" s="2" customFormat="1" ht="24" customHeight="1">
      <c r="A226" s="34"/>
      <c r="B226" s="35"/>
      <c r="C226" s="222" t="s">
        <v>334</v>
      </c>
      <c r="D226" s="222" t="s">
        <v>126</v>
      </c>
      <c r="E226" s="223" t="s">
        <v>311</v>
      </c>
      <c r="F226" s="224" t="s">
        <v>312</v>
      </c>
      <c r="G226" s="225" t="s">
        <v>129</v>
      </c>
      <c r="H226" s="226">
        <v>2</v>
      </c>
      <c r="I226" s="227"/>
      <c r="J226" s="228">
        <f>ROUND(I226*H226,2)</f>
        <v>0</v>
      </c>
      <c r="K226" s="224" t="s">
        <v>130</v>
      </c>
      <c r="L226" s="40"/>
      <c r="M226" s="229" t="s">
        <v>1</v>
      </c>
      <c r="N226" s="230" t="s">
        <v>46</v>
      </c>
      <c r="O226" s="8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33" t="s">
        <v>131</v>
      </c>
      <c r="AT226" s="233" t="s">
        <v>126</v>
      </c>
      <c r="AU226" s="233" t="s">
        <v>22</v>
      </c>
      <c r="AY226" s="13" t="s">
        <v>125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3" t="s">
        <v>22</v>
      </c>
      <c r="BK226" s="234">
        <f>ROUND(I226*H226,2)</f>
        <v>0</v>
      </c>
      <c r="BL226" s="13" t="s">
        <v>131</v>
      </c>
      <c r="BM226" s="233" t="s">
        <v>563</v>
      </c>
    </row>
    <row r="227" s="2" customFormat="1">
      <c r="A227" s="34"/>
      <c r="B227" s="35"/>
      <c r="C227" s="36"/>
      <c r="D227" s="235" t="s">
        <v>133</v>
      </c>
      <c r="E227" s="36"/>
      <c r="F227" s="236" t="s">
        <v>312</v>
      </c>
      <c r="G227" s="36"/>
      <c r="H227" s="36"/>
      <c r="I227" s="140"/>
      <c r="J227" s="36"/>
      <c r="K227" s="36"/>
      <c r="L227" s="40"/>
      <c r="M227" s="237"/>
      <c r="N227" s="23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133</v>
      </c>
      <c r="AU227" s="13" t="s">
        <v>22</v>
      </c>
    </row>
    <row r="228" s="2" customFormat="1" ht="24" customHeight="1">
      <c r="A228" s="34"/>
      <c r="B228" s="35"/>
      <c r="C228" s="222" t="s">
        <v>338</v>
      </c>
      <c r="D228" s="222" t="s">
        <v>126</v>
      </c>
      <c r="E228" s="223" t="s">
        <v>315</v>
      </c>
      <c r="F228" s="224" t="s">
        <v>316</v>
      </c>
      <c r="G228" s="225" t="s">
        <v>129</v>
      </c>
      <c r="H228" s="226">
        <v>2</v>
      </c>
      <c r="I228" s="227"/>
      <c r="J228" s="228">
        <f>ROUND(I228*H228,2)</f>
        <v>0</v>
      </c>
      <c r="K228" s="224" t="s">
        <v>130</v>
      </c>
      <c r="L228" s="40"/>
      <c r="M228" s="229" t="s">
        <v>1</v>
      </c>
      <c r="N228" s="230" t="s">
        <v>46</v>
      </c>
      <c r="O228" s="8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33" t="s">
        <v>131</v>
      </c>
      <c r="AT228" s="233" t="s">
        <v>126</v>
      </c>
      <c r="AU228" s="233" t="s">
        <v>22</v>
      </c>
      <c r="AY228" s="13" t="s">
        <v>125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3" t="s">
        <v>22</v>
      </c>
      <c r="BK228" s="234">
        <f>ROUND(I228*H228,2)</f>
        <v>0</v>
      </c>
      <c r="BL228" s="13" t="s">
        <v>131</v>
      </c>
      <c r="BM228" s="233" t="s">
        <v>564</v>
      </c>
    </row>
    <row r="229" s="2" customFormat="1">
      <c r="A229" s="34"/>
      <c r="B229" s="35"/>
      <c r="C229" s="36"/>
      <c r="D229" s="235" t="s">
        <v>133</v>
      </c>
      <c r="E229" s="36"/>
      <c r="F229" s="236" t="s">
        <v>316</v>
      </c>
      <c r="G229" s="36"/>
      <c r="H229" s="36"/>
      <c r="I229" s="140"/>
      <c r="J229" s="36"/>
      <c r="K229" s="36"/>
      <c r="L229" s="40"/>
      <c r="M229" s="237"/>
      <c r="N229" s="23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133</v>
      </c>
      <c r="AU229" s="13" t="s">
        <v>22</v>
      </c>
    </row>
    <row r="230" s="2" customFormat="1" ht="24" customHeight="1">
      <c r="A230" s="34"/>
      <c r="B230" s="35"/>
      <c r="C230" s="222" t="s">
        <v>342</v>
      </c>
      <c r="D230" s="222" t="s">
        <v>126</v>
      </c>
      <c r="E230" s="223" t="s">
        <v>319</v>
      </c>
      <c r="F230" s="224" t="s">
        <v>320</v>
      </c>
      <c r="G230" s="225" t="s">
        <v>129</v>
      </c>
      <c r="H230" s="226">
        <v>2</v>
      </c>
      <c r="I230" s="227"/>
      <c r="J230" s="228">
        <f>ROUND(I230*H230,2)</f>
        <v>0</v>
      </c>
      <c r="K230" s="224" t="s">
        <v>130</v>
      </c>
      <c r="L230" s="40"/>
      <c r="M230" s="229" t="s">
        <v>1</v>
      </c>
      <c r="N230" s="230" t="s">
        <v>46</v>
      </c>
      <c r="O230" s="87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33" t="s">
        <v>131</v>
      </c>
      <c r="AT230" s="233" t="s">
        <v>126</v>
      </c>
      <c r="AU230" s="233" t="s">
        <v>22</v>
      </c>
      <c r="AY230" s="13" t="s">
        <v>125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3" t="s">
        <v>22</v>
      </c>
      <c r="BK230" s="234">
        <f>ROUND(I230*H230,2)</f>
        <v>0</v>
      </c>
      <c r="BL230" s="13" t="s">
        <v>131</v>
      </c>
      <c r="BM230" s="233" t="s">
        <v>565</v>
      </c>
    </row>
    <row r="231" s="2" customFormat="1">
      <c r="A231" s="34"/>
      <c r="B231" s="35"/>
      <c r="C231" s="36"/>
      <c r="D231" s="235" t="s">
        <v>133</v>
      </c>
      <c r="E231" s="36"/>
      <c r="F231" s="236" t="s">
        <v>320</v>
      </c>
      <c r="G231" s="36"/>
      <c r="H231" s="36"/>
      <c r="I231" s="140"/>
      <c r="J231" s="36"/>
      <c r="K231" s="36"/>
      <c r="L231" s="40"/>
      <c r="M231" s="237"/>
      <c r="N231" s="23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133</v>
      </c>
      <c r="AU231" s="13" t="s">
        <v>22</v>
      </c>
    </row>
    <row r="232" s="2" customFormat="1" ht="24" customHeight="1">
      <c r="A232" s="34"/>
      <c r="B232" s="35"/>
      <c r="C232" s="222" t="s">
        <v>346</v>
      </c>
      <c r="D232" s="222" t="s">
        <v>126</v>
      </c>
      <c r="E232" s="223" t="s">
        <v>566</v>
      </c>
      <c r="F232" s="224" t="s">
        <v>567</v>
      </c>
      <c r="G232" s="225" t="s">
        <v>129</v>
      </c>
      <c r="H232" s="226">
        <v>1</v>
      </c>
      <c r="I232" s="227"/>
      <c r="J232" s="228">
        <f>ROUND(I232*H232,2)</f>
        <v>0</v>
      </c>
      <c r="K232" s="224" t="s">
        <v>130</v>
      </c>
      <c r="L232" s="40"/>
      <c r="M232" s="229" t="s">
        <v>1</v>
      </c>
      <c r="N232" s="230" t="s">
        <v>46</v>
      </c>
      <c r="O232" s="8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33" t="s">
        <v>131</v>
      </c>
      <c r="AT232" s="233" t="s">
        <v>126</v>
      </c>
      <c r="AU232" s="233" t="s">
        <v>22</v>
      </c>
      <c r="AY232" s="13" t="s">
        <v>125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3" t="s">
        <v>22</v>
      </c>
      <c r="BK232" s="234">
        <f>ROUND(I232*H232,2)</f>
        <v>0</v>
      </c>
      <c r="BL232" s="13" t="s">
        <v>131</v>
      </c>
      <c r="BM232" s="233" t="s">
        <v>568</v>
      </c>
    </row>
    <row r="233" s="2" customFormat="1">
      <c r="A233" s="34"/>
      <c r="B233" s="35"/>
      <c r="C233" s="36"/>
      <c r="D233" s="235" t="s">
        <v>133</v>
      </c>
      <c r="E233" s="36"/>
      <c r="F233" s="236" t="s">
        <v>567</v>
      </c>
      <c r="G233" s="36"/>
      <c r="H233" s="36"/>
      <c r="I233" s="140"/>
      <c r="J233" s="36"/>
      <c r="K233" s="36"/>
      <c r="L233" s="40"/>
      <c r="M233" s="237"/>
      <c r="N233" s="23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133</v>
      </c>
      <c r="AU233" s="13" t="s">
        <v>22</v>
      </c>
    </row>
    <row r="234" s="2" customFormat="1" ht="24" customHeight="1">
      <c r="A234" s="34"/>
      <c r="B234" s="35"/>
      <c r="C234" s="239" t="s">
        <v>350</v>
      </c>
      <c r="D234" s="239" t="s">
        <v>134</v>
      </c>
      <c r="E234" s="240" t="s">
        <v>569</v>
      </c>
      <c r="F234" s="241" t="s">
        <v>570</v>
      </c>
      <c r="G234" s="242" t="s">
        <v>129</v>
      </c>
      <c r="H234" s="243">
        <v>1</v>
      </c>
      <c r="I234" s="244"/>
      <c r="J234" s="245">
        <f>ROUND(I234*H234,2)</f>
        <v>0</v>
      </c>
      <c r="K234" s="241" t="s">
        <v>130</v>
      </c>
      <c r="L234" s="246"/>
      <c r="M234" s="247" t="s">
        <v>1</v>
      </c>
      <c r="N234" s="248" t="s">
        <v>46</v>
      </c>
      <c r="O234" s="87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33" t="s">
        <v>137</v>
      </c>
      <c r="AT234" s="233" t="s">
        <v>134</v>
      </c>
      <c r="AU234" s="233" t="s">
        <v>22</v>
      </c>
      <c r="AY234" s="13" t="s">
        <v>125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3" t="s">
        <v>22</v>
      </c>
      <c r="BK234" s="234">
        <f>ROUND(I234*H234,2)</f>
        <v>0</v>
      </c>
      <c r="BL234" s="13" t="s">
        <v>131</v>
      </c>
      <c r="BM234" s="233" t="s">
        <v>571</v>
      </c>
    </row>
    <row r="235" s="2" customFormat="1">
      <c r="A235" s="34"/>
      <c r="B235" s="35"/>
      <c r="C235" s="36"/>
      <c r="D235" s="235" t="s">
        <v>133</v>
      </c>
      <c r="E235" s="36"/>
      <c r="F235" s="236" t="s">
        <v>570</v>
      </c>
      <c r="G235" s="36"/>
      <c r="H235" s="36"/>
      <c r="I235" s="140"/>
      <c r="J235" s="36"/>
      <c r="K235" s="36"/>
      <c r="L235" s="40"/>
      <c r="M235" s="237"/>
      <c r="N235" s="23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133</v>
      </c>
      <c r="AU235" s="13" t="s">
        <v>22</v>
      </c>
    </row>
    <row r="236" s="2" customFormat="1" ht="24" customHeight="1">
      <c r="A236" s="34"/>
      <c r="B236" s="35"/>
      <c r="C236" s="222" t="s">
        <v>354</v>
      </c>
      <c r="D236" s="222" t="s">
        <v>126</v>
      </c>
      <c r="E236" s="223" t="s">
        <v>572</v>
      </c>
      <c r="F236" s="224" t="s">
        <v>573</v>
      </c>
      <c r="G236" s="225" t="s">
        <v>129</v>
      </c>
      <c r="H236" s="226">
        <v>2</v>
      </c>
      <c r="I236" s="227"/>
      <c r="J236" s="228">
        <f>ROUND(I236*H236,2)</f>
        <v>0</v>
      </c>
      <c r="K236" s="224" t="s">
        <v>130</v>
      </c>
      <c r="L236" s="40"/>
      <c r="M236" s="229" t="s">
        <v>1</v>
      </c>
      <c r="N236" s="230" t="s">
        <v>46</v>
      </c>
      <c r="O236" s="87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33" t="s">
        <v>131</v>
      </c>
      <c r="AT236" s="233" t="s">
        <v>126</v>
      </c>
      <c r="AU236" s="233" t="s">
        <v>22</v>
      </c>
      <c r="AY236" s="13" t="s">
        <v>125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3" t="s">
        <v>22</v>
      </c>
      <c r="BK236" s="234">
        <f>ROUND(I236*H236,2)</f>
        <v>0</v>
      </c>
      <c r="BL236" s="13" t="s">
        <v>131</v>
      </c>
      <c r="BM236" s="233" t="s">
        <v>574</v>
      </c>
    </row>
    <row r="237" s="2" customFormat="1">
      <c r="A237" s="34"/>
      <c r="B237" s="35"/>
      <c r="C237" s="36"/>
      <c r="D237" s="235" t="s">
        <v>133</v>
      </c>
      <c r="E237" s="36"/>
      <c r="F237" s="236" t="s">
        <v>573</v>
      </c>
      <c r="G237" s="36"/>
      <c r="H237" s="36"/>
      <c r="I237" s="140"/>
      <c r="J237" s="36"/>
      <c r="K237" s="36"/>
      <c r="L237" s="40"/>
      <c r="M237" s="237"/>
      <c r="N237" s="23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133</v>
      </c>
      <c r="AU237" s="13" t="s">
        <v>22</v>
      </c>
    </row>
    <row r="238" s="2" customFormat="1" ht="24" customHeight="1">
      <c r="A238" s="34"/>
      <c r="B238" s="35"/>
      <c r="C238" s="239" t="s">
        <v>358</v>
      </c>
      <c r="D238" s="239" t="s">
        <v>134</v>
      </c>
      <c r="E238" s="240" t="s">
        <v>575</v>
      </c>
      <c r="F238" s="241" t="s">
        <v>576</v>
      </c>
      <c r="G238" s="242" t="s">
        <v>129</v>
      </c>
      <c r="H238" s="243">
        <v>2</v>
      </c>
      <c r="I238" s="244"/>
      <c r="J238" s="245">
        <f>ROUND(I238*H238,2)</f>
        <v>0</v>
      </c>
      <c r="K238" s="241" t="s">
        <v>130</v>
      </c>
      <c r="L238" s="246"/>
      <c r="M238" s="247" t="s">
        <v>1</v>
      </c>
      <c r="N238" s="248" t="s">
        <v>46</v>
      </c>
      <c r="O238" s="8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33" t="s">
        <v>137</v>
      </c>
      <c r="AT238" s="233" t="s">
        <v>134</v>
      </c>
      <c r="AU238" s="233" t="s">
        <v>22</v>
      </c>
      <c r="AY238" s="13" t="s">
        <v>125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3" t="s">
        <v>22</v>
      </c>
      <c r="BK238" s="234">
        <f>ROUND(I238*H238,2)</f>
        <v>0</v>
      </c>
      <c r="BL238" s="13" t="s">
        <v>131</v>
      </c>
      <c r="BM238" s="233" t="s">
        <v>577</v>
      </c>
    </row>
    <row r="239" s="2" customFormat="1">
      <c r="A239" s="34"/>
      <c r="B239" s="35"/>
      <c r="C239" s="36"/>
      <c r="D239" s="235" t="s">
        <v>133</v>
      </c>
      <c r="E239" s="36"/>
      <c r="F239" s="236" t="s">
        <v>576</v>
      </c>
      <c r="G239" s="36"/>
      <c r="H239" s="36"/>
      <c r="I239" s="140"/>
      <c r="J239" s="36"/>
      <c r="K239" s="36"/>
      <c r="L239" s="40"/>
      <c r="M239" s="237"/>
      <c r="N239" s="23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133</v>
      </c>
      <c r="AU239" s="13" t="s">
        <v>22</v>
      </c>
    </row>
    <row r="240" s="2" customFormat="1" ht="24" customHeight="1">
      <c r="A240" s="34"/>
      <c r="B240" s="35"/>
      <c r="C240" s="222" t="s">
        <v>362</v>
      </c>
      <c r="D240" s="222" t="s">
        <v>126</v>
      </c>
      <c r="E240" s="223" t="s">
        <v>323</v>
      </c>
      <c r="F240" s="224" t="s">
        <v>324</v>
      </c>
      <c r="G240" s="225" t="s">
        <v>129</v>
      </c>
      <c r="H240" s="226">
        <v>2</v>
      </c>
      <c r="I240" s="227"/>
      <c r="J240" s="228">
        <f>ROUND(I240*H240,2)</f>
        <v>0</v>
      </c>
      <c r="K240" s="224" t="s">
        <v>130</v>
      </c>
      <c r="L240" s="40"/>
      <c r="M240" s="229" t="s">
        <v>1</v>
      </c>
      <c r="N240" s="230" t="s">
        <v>46</v>
      </c>
      <c r="O240" s="87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33" t="s">
        <v>131</v>
      </c>
      <c r="AT240" s="233" t="s">
        <v>126</v>
      </c>
      <c r="AU240" s="233" t="s">
        <v>22</v>
      </c>
      <c r="AY240" s="13" t="s">
        <v>125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3" t="s">
        <v>22</v>
      </c>
      <c r="BK240" s="234">
        <f>ROUND(I240*H240,2)</f>
        <v>0</v>
      </c>
      <c r="BL240" s="13" t="s">
        <v>131</v>
      </c>
      <c r="BM240" s="233" t="s">
        <v>578</v>
      </c>
    </row>
    <row r="241" s="2" customFormat="1">
      <c r="A241" s="34"/>
      <c r="B241" s="35"/>
      <c r="C241" s="36"/>
      <c r="D241" s="235" t="s">
        <v>133</v>
      </c>
      <c r="E241" s="36"/>
      <c r="F241" s="236" t="s">
        <v>324</v>
      </c>
      <c r="G241" s="36"/>
      <c r="H241" s="36"/>
      <c r="I241" s="140"/>
      <c r="J241" s="36"/>
      <c r="K241" s="36"/>
      <c r="L241" s="40"/>
      <c r="M241" s="237"/>
      <c r="N241" s="23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133</v>
      </c>
      <c r="AU241" s="13" t="s">
        <v>22</v>
      </c>
    </row>
    <row r="242" s="2" customFormat="1" ht="24" customHeight="1">
      <c r="A242" s="34"/>
      <c r="B242" s="35"/>
      <c r="C242" s="239" t="s">
        <v>366</v>
      </c>
      <c r="D242" s="239" t="s">
        <v>134</v>
      </c>
      <c r="E242" s="240" t="s">
        <v>327</v>
      </c>
      <c r="F242" s="241" t="s">
        <v>328</v>
      </c>
      <c r="G242" s="242" t="s">
        <v>129</v>
      </c>
      <c r="H242" s="243">
        <v>2</v>
      </c>
      <c r="I242" s="244"/>
      <c r="J242" s="245">
        <f>ROUND(I242*H242,2)</f>
        <v>0</v>
      </c>
      <c r="K242" s="241" t="s">
        <v>130</v>
      </c>
      <c r="L242" s="246"/>
      <c r="M242" s="247" t="s">
        <v>1</v>
      </c>
      <c r="N242" s="248" t="s">
        <v>46</v>
      </c>
      <c r="O242" s="8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33" t="s">
        <v>137</v>
      </c>
      <c r="AT242" s="233" t="s">
        <v>134</v>
      </c>
      <c r="AU242" s="233" t="s">
        <v>22</v>
      </c>
      <c r="AY242" s="13" t="s">
        <v>125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3" t="s">
        <v>22</v>
      </c>
      <c r="BK242" s="234">
        <f>ROUND(I242*H242,2)</f>
        <v>0</v>
      </c>
      <c r="BL242" s="13" t="s">
        <v>131</v>
      </c>
      <c r="BM242" s="233" t="s">
        <v>579</v>
      </c>
    </row>
    <row r="243" s="2" customFormat="1">
      <c r="A243" s="34"/>
      <c r="B243" s="35"/>
      <c r="C243" s="36"/>
      <c r="D243" s="235" t="s">
        <v>133</v>
      </c>
      <c r="E243" s="36"/>
      <c r="F243" s="236" t="s">
        <v>328</v>
      </c>
      <c r="G243" s="36"/>
      <c r="H243" s="36"/>
      <c r="I243" s="140"/>
      <c r="J243" s="36"/>
      <c r="K243" s="36"/>
      <c r="L243" s="40"/>
      <c r="M243" s="237"/>
      <c r="N243" s="23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133</v>
      </c>
      <c r="AU243" s="13" t="s">
        <v>22</v>
      </c>
    </row>
    <row r="244" s="2" customFormat="1" ht="24" customHeight="1">
      <c r="A244" s="34"/>
      <c r="B244" s="35"/>
      <c r="C244" s="222" t="s">
        <v>370</v>
      </c>
      <c r="D244" s="222" t="s">
        <v>126</v>
      </c>
      <c r="E244" s="223" t="s">
        <v>331</v>
      </c>
      <c r="F244" s="224" t="s">
        <v>332</v>
      </c>
      <c r="G244" s="225" t="s">
        <v>129</v>
      </c>
      <c r="H244" s="226">
        <v>10</v>
      </c>
      <c r="I244" s="227"/>
      <c r="J244" s="228">
        <f>ROUND(I244*H244,2)</f>
        <v>0</v>
      </c>
      <c r="K244" s="224" t="s">
        <v>130</v>
      </c>
      <c r="L244" s="40"/>
      <c r="M244" s="229" t="s">
        <v>1</v>
      </c>
      <c r="N244" s="230" t="s">
        <v>46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33" t="s">
        <v>131</v>
      </c>
      <c r="AT244" s="233" t="s">
        <v>126</v>
      </c>
      <c r="AU244" s="233" t="s">
        <v>22</v>
      </c>
      <c r="AY244" s="13" t="s">
        <v>125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3" t="s">
        <v>22</v>
      </c>
      <c r="BK244" s="234">
        <f>ROUND(I244*H244,2)</f>
        <v>0</v>
      </c>
      <c r="BL244" s="13" t="s">
        <v>131</v>
      </c>
      <c r="BM244" s="233" t="s">
        <v>580</v>
      </c>
    </row>
    <row r="245" s="2" customFormat="1">
      <c r="A245" s="34"/>
      <c r="B245" s="35"/>
      <c r="C245" s="36"/>
      <c r="D245" s="235" t="s">
        <v>133</v>
      </c>
      <c r="E245" s="36"/>
      <c r="F245" s="236" t="s">
        <v>332</v>
      </c>
      <c r="G245" s="36"/>
      <c r="H245" s="36"/>
      <c r="I245" s="140"/>
      <c r="J245" s="36"/>
      <c r="K245" s="36"/>
      <c r="L245" s="40"/>
      <c r="M245" s="237"/>
      <c r="N245" s="23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133</v>
      </c>
      <c r="AU245" s="13" t="s">
        <v>22</v>
      </c>
    </row>
    <row r="246" s="2" customFormat="1" ht="24" customHeight="1">
      <c r="A246" s="34"/>
      <c r="B246" s="35"/>
      <c r="C246" s="239" t="s">
        <v>374</v>
      </c>
      <c r="D246" s="239" t="s">
        <v>134</v>
      </c>
      <c r="E246" s="240" t="s">
        <v>335</v>
      </c>
      <c r="F246" s="241" t="s">
        <v>336</v>
      </c>
      <c r="G246" s="242" t="s">
        <v>129</v>
      </c>
      <c r="H246" s="243">
        <v>10</v>
      </c>
      <c r="I246" s="244"/>
      <c r="J246" s="245">
        <f>ROUND(I246*H246,2)</f>
        <v>0</v>
      </c>
      <c r="K246" s="241" t="s">
        <v>130</v>
      </c>
      <c r="L246" s="246"/>
      <c r="M246" s="247" t="s">
        <v>1</v>
      </c>
      <c r="N246" s="248" t="s">
        <v>46</v>
      </c>
      <c r="O246" s="87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33" t="s">
        <v>137</v>
      </c>
      <c r="AT246" s="233" t="s">
        <v>134</v>
      </c>
      <c r="AU246" s="233" t="s">
        <v>22</v>
      </c>
      <c r="AY246" s="13" t="s">
        <v>125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3" t="s">
        <v>22</v>
      </c>
      <c r="BK246" s="234">
        <f>ROUND(I246*H246,2)</f>
        <v>0</v>
      </c>
      <c r="BL246" s="13" t="s">
        <v>131</v>
      </c>
      <c r="BM246" s="233" t="s">
        <v>581</v>
      </c>
    </row>
    <row r="247" s="2" customFormat="1">
      <c r="A247" s="34"/>
      <c r="B247" s="35"/>
      <c r="C247" s="36"/>
      <c r="D247" s="235" t="s">
        <v>133</v>
      </c>
      <c r="E247" s="36"/>
      <c r="F247" s="236" t="s">
        <v>336</v>
      </c>
      <c r="G247" s="36"/>
      <c r="H247" s="36"/>
      <c r="I247" s="140"/>
      <c r="J247" s="36"/>
      <c r="K247" s="36"/>
      <c r="L247" s="40"/>
      <c r="M247" s="237"/>
      <c r="N247" s="23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133</v>
      </c>
      <c r="AU247" s="13" t="s">
        <v>22</v>
      </c>
    </row>
    <row r="248" s="2" customFormat="1" ht="36" customHeight="1">
      <c r="A248" s="34"/>
      <c r="B248" s="35"/>
      <c r="C248" s="222" t="s">
        <v>378</v>
      </c>
      <c r="D248" s="222" t="s">
        <v>126</v>
      </c>
      <c r="E248" s="223" t="s">
        <v>582</v>
      </c>
      <c r="F248" s="224" t="s">
        <v>583</v>
      </c>
      <c r="G248" s="225" t="s">
        <v>129</v>
      </c>
      <c r="H248" s="226">
        <v>1</v>
      </c>
      <c r="I248" s="227"/>
      <c r="J248" s="228">
        <f>ROUND(I248*H248,2)</f>
        <v>0</v>
      </c>
      <c r="K248" s="224" t="s">
        <v>130</v>
      </c>
      <c r="L248" s="40"/>
      <c r="M248" s="229" t="s">
        <v>1</v>
      </c>
      <c r="N248" s="230" t="s">
        <v>46</v>
      </c>
      <c r="O248" s="87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33" t="s">
        <v>131</v>
      </c>
      <c r="AT248" s="233" t="s">
        <v>126</v>
      </c>
      <c r="AU248" s="233" t="s">
        <v>22</v>
      </c>
      <c r="AY248" s="13" t="s">
        <v>125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3" t="s">
        <v>22</v>
      </c>
      <c r="BK248" s="234">
        <f>ROUND(I248*H248,2)</f>
        <v>0</v>
      </c>
      <c r="BL248" s="13" t="s">
        <v>131</v>
      </c>
      <c r="BM248" s="233" t="s">
        <v>584</v>
      </c>
    </row>
    <row r="249" s="2" customFormat="1">
      <c r="A249" s="34"/>
      <c r="B249" s="35"/>
      <c r="C249" s="36"/>
      <c r="D249" s="235" t="s">
        <v>133</v>
      </c>
      <c r="E249" s="36"/>
      <c r="F249" s="236" t="s">
        <v>583</v>
      </c>
      <c r="G249" s="36"/>
      <c r="H249" s="36"/>
      <c r="I249" s="140"/>
      <c r="J249" s="36"/>
      <c r="K249" s="36"/>
      <c r="L249" s="40"/>
      <c r="M249" s="237"/>
      <c r="N249" s="23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133</v>
      </c>
      <c r="AU249" s="13" t="s">
        <v>22</v>
      </c>
    </row>
    <row r="250" s="2" customFormat="1" ht="24" customHeight="1">
      <c r="A250" s="34"/>
      <c r="B250" s="35"/>
      <c r="C250" s="239" t="s">
        <v>382</v>
      </c>
      <c r="D250" s="239" t="s">
        <v>134</v>
      </c>
      <c r="E250" s="240" t="s">
        <v>585</v>
      </c>
      <c r="F250" s="241" t="s">
        <v>586</v>
      </c>
      <c r="G250" s="242" t="s">
        <v>129</v>
      </c>
      <c r="H250" s="243">
        <v>1</v>
      </c>
      <c r="I250" s="244"/>
      <c r="J250" s="245">
        <f>ROUND(I250*H250,2)</f>
        <v>0</v>
      </c>
      <c r="K250" s="241" t="s">
        <v>130</v>
      </c>
      <c r="L250" s="246"/>
      <c r="M250" s="247" t="s">
        <v>1</v>
      </c>
      <c r="N250" s="248" t="s">
        <v>46</v>
      </c>
      <c r="O250" s="8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33" t="s">
        <v>137</v>
      </c>
      <c r="AT250" s="233" t="s">
        <v>134</v>
      </c>
      <c r="AU250" s="233" t="s">
        <v>22</v>
      </c>
      <c r="AY250" s="13" t="s">
        <v>125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3" t="s">
        <v>22</v>
      </c>
      <c r="BK250" s="234">
        <f>ROUND(I250*H250,2)</f>
        <v>0</v>
      </c>
      <c r="BL250" s="13" t="s">
        <v>131</v>
      </c>
      <c r="BM250" s="233" t="s">
        <v>587</v>
      </c>
    </row>
    <row r="251" s="2" customFormat="1">
      <c r="A251" s="34"/>
      <c r="B251" s="35"/>
      <c r="C251" s="36"/>
      <c r="D251" s="235" t="s">
        <v>133</v>
      </c>
      <c r="E251" s="36"/>
      <c r="F251" s="236" t="s">
        <v>586</v>
      </c>
      <c r="G251" s="36"/>
      <c r="H251" s="36"/>
      <c r="I251" s="140"/>
      <c r="J251" s="36"/>
      <c r="K251" s="36"/>
      <c r="L251" s="40"/>
      <c r="M251" s="237"/>
      <c r="N251" s="23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133</v>
      </c>
      <c r="AU251" s="13" t="s">
        <v>22</v>
      </c>
    </row>
    <row r="252" s="2" customFormat="1" ht="24" customHeight="1">
      <c r="A252" s="34"/>
      <c r="B252" s="35"/>
      <c r="C252" s="222" t="s">
        <v>131</v>
      </c>
      <c r="D252" s="222" t="s">
        <v>126</v>
      </c>
      <c r="E252" s="223" t="s">
        <v>339</v>
      </c>
      <c r="F252" s="224" t="s">
        <v>340</v>
      </c>
      <c r="G252" s="225" t="s">
        <v>129</v>
      </c>
      <c r="H252" s="226">
        <v>3</v>
      </c>
      <c r="I252" s="227"/>
      <c r="J252" s="228">
        <f>ROUND(I252*H252,2)</f>
        <v>0</v>
      </c>
      <c r="K252" s="224" t="s">
        <v>130</v>
      </c>
      <c r="L252" s="40"/>
      <c r="M252" s="229" t="s">
        <v>1</v>
      </c>
      <c r="N252" s="230" t="s">
        <v>46</v>
      </c>
      <c r="O252" s="87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33" t="s">
        <v>131</v>
      </c>
      <c r="AT252" s="233" t="s">
        <v>126</v>
      </c>
      <c r="AU252" s="233" t="s">
        <v>22</v>
      </c>
      <c r="AY252" s="13" t="s">
        <v>125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3" t="s">
        <v>22</v>
      </c>
      <c r="BK252" s="234">
        <f>ROUND(I252*H252,2)</f>
        <v>0</v>
      </c>
      <c r="BL252" s="13" t="s">
        <v>131</v>
      </c>
      <c r="BM252" s="233" t="s">
        <v>588</v>
      </c>
    </row>
    <row r="253" s="2" customFormat="1">
      <c r="A253" s="34"/>
      <c r="B253" s="35"/>
      <c r="C253" s="36"/>
      <c r="D253" s="235" t="s">
        <v>133</v>
      </c>
      <c r="E253" s="36"/>
      <c r="F253" s="236" t="s">
        <v>340</v>
      </c>
      <c r="G253" s="36"/>
      <c r="H253" s="36"/>
      <c r="I253" s="140"/>
      <c r="J253" s="36"/>
      <c r="K253" s="36"/>
      <c r="L253" s="40"/>
      <c r="M253" s="237"/>
      <c r="N253" s="23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133</v>
      </c>
      <c r="AU253" s="13" t="s">
        <v>22</v>
      </c>
    </row>
    <row r="254" s="2" customFormat="1" ht="24" customHeight="1">
      <c r="A254" s="34"/>
      <c r="B254" s="35"/>
      <c r="C254" s="239" t="s">
        <v>389</v>
      </c>
      <c r="D254" s="239" t="s">
        <v>134</v>
      </c>
      <c r="E254" s="240" t="s">
        <v>343</v>
      </c>
      <c r="F254" s="241" t="s">
        <v>344</v>
      </c>
      <c r="G254" s="242" t="s">
        <v>129</v>
      </c>
      <c r="H254" s="243">
        <v>3</v>
      </c>
      <c r="I254" s="244"/>
      <c r="J254" s="245">
        <f>ROUND(I254*H254,2)</f>
        <v>0</v>
      </c>
      <c r="K254" s="241" t="s">
        <v>130</v>
      </c>
      <c r="L254" s="246"/>
      <c r="M254" s="247" t="s">
        <v>1</v>
      </c>
      <c r="N254" s="248" t="s">
        <v>46</v>
      </c>
      <c r="O254" s="87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33" t="s">
        <v>137</v>
      </c>
      <c r="AT254" s="233" t="s">
        <v>134</v>
      </c>
      <c r="AU254" s="233" t="s">
        <v>22</v>
      </c>
      <c r="AY254" s="13" t="s">
        <v>125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3" t="s">
        <v>22</v>
      </c>
      <c r="BK254" s="234">
        <f>ROUND(I254*H254,2)</f>
        <v>0</v>
      </c>
      <c r="BL254" s="13" t="s">
        <v>131</v>
      </c>
      <c r="BM254" s="233" t="s">
        <v>589</v>
      </c>
    </row>
    <row r="255" s="2" customFormat="1">
      <c r="A255" s="34"/>
      <c r="B255" s="35"/>
      <c r="C255" s="36"/>
      <c r="D255" s="235" t="s">
        <v>133</v>
      </c>
      <c r="E255" s="36"/>
      <c r="F255" s="236" t="s">
        <v>344</v>
      </c>
      <c r="G255" s="36"/>
      <c r="H255" s="36"/>
      <c r="I255" s="140"/>
      <c r="J255" s="36"/>
      <c r="K255" s="36"/>
      <c r="L255" s="40"/>
      <c r="M255" s="237"/>
      <c r="N255" s="23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133</v>
      </c>
      <c r="AU255" s="13" t="s">
        <v>22</v>
      </c>
    </row>
    <row r="256" s="2" customFormat="1" ht="24" customHeight="1">
      <c r="A256" s="34"/>
      <c r="B256" s="35"/>
      <c r="C256" s="222" t="s">
        <v>393</v>
      </c>
      <c r="D256" s="222" t="s">
        <v>126</v>
      </c>
      <c r="E256" s="223" t="s">
        <v>347</v>
      </c>
      <c r="F256" s="224" t="s">
        <v>348</v>
      </c>
      <c r="G256" s="225" t="s">
        <v>129</v>
      </c>
      <c r="H256" s="226">
        <v>10</v>
      </c>
      <c r="I256" s="227"/>
      <c r="J256" s="228">
        <f>ROUND(I256*H256,2)</f>
        <v>0</v>
      </c>
      <c r="K256" s="224" t="s">
        <v>130</v>
      </c>
      <c r="L256" s="40"/>
      <c r="M256" s="229" t="s">
        <v>1</v>
      </c>
      <c r="N256" s="230" t="s">
        <v>46</v>
      </c>
      <c r="O256" s="87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33" t="s">
        <v>131</v>
      </c>
      <c r="AT256" s="233" t="s">
        <v>126</v>
      </c>
      <c r="AU256" s="233" t="s">
        <v>22</v>
      </c>
      <c r="AY256" s="13" t="s">
        <v>125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3" t="s">
        <v>22</v>
      </c>
      <c r="BK256" s="234">
        <f>ROUND(I256*H256,2)</f>
        <v>0</v>
      </c>
      <c r="BL256" s="13" t="s">
        <v>131</v>
      </c>
      <c r="BM256" s="233" t="s">
        <v>590</v>
      </c>
    </row>
    <row r="257" s="2" customFormat="1">
      <c r="A257" s="34"/>
      <c r="B257" s="35"/>
      <c r="C257" s="36"/>
      <c r="D257" s="235" t="s">
        <v>133</v>
      </c>
      <c r="E257" s="36"/>
      <c r="F257" s="236" t="s">
        <v>348</v>
      </c>
      <c r="G257" s="36"/>
      <c r="H257" s="36"/>
      <c r="I257" s="140"/>
      <c r="J257" s="36"/>
      <c r="K257" s="36"/>
      <c r="L257" s="40"/>
      <c r="M257" s="237"/>
      <c r="N257" s="23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133</v>
      </c>
      <c r="AU257" s="13" t="s">
        <v>22</v>
      </c>
    </row>
    <row r="258" s="2" customFormat="1" ht="24" customHeight="1">
      <c r="A258" s="34"/>
      <c r="B258" s="35"/>
      <c r="C258" s="239" t="s">
        <v>397</v>
      </c>
      <c r="D258" s="239" t="s">
        <v>134</v>
      </c>
      <c r="E258" s="240" t="s">
        <v>351</v>
      </c>
      <c r="F258" s="241" t="s">
        <v>352</v>
      </c>
      <c r="G258" s="242" t="s">
        <v>129</v>
      </c>
      <c r="H258" s="243">
        <v>10</v>
      </c>
      <c r="I258" s="244"/>
      <c r="J258" s="245">
        <f>ROUND(I258*H258,2)</f>
        <v>0</v>
      </c>
      <c r="K258" s="241" t="s">
        <v>130</v>
      </c>
      <c r="L258" s="246"/>
      <c r="M258" s="247" t="s">
        <v>1</v>
      </c>
      <c r="N258" s="248" t="s">
        <v>46</v>
      </c>
      <c r="O258" s="87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33" t="s">
        <v>137</v>
      </c>
      <c r="AT258" s="233" t="s">
        <v>134</v>
      </c>
      <c r="AU258" s="233" t="s">
        <v>22</v>
      </c>
      <c r="AY258" s="13" t="s">
        <v>125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3" t="s">
        <v>22</v>
      </c>
      <c r="BK258" s="234">
        <f>ROUND(I258*H258,2)</f>
        <v>0</v>
      </c>
      <c r="BL258" s="13" t="s">
        <v>131</v>
      </c>
      <c r="BM258" s="233" t="s">
        <v>591</v>
      </c>
    </row>
    <row r="259" s="2" customFormat="1">
      <c r="A259" s="34"/>
      <c r="B259" s="35"/>
      <c r="C259" s="36"/>
      <c r="D259" s="235" t="s">
        <v>133</v>
      </c>
      <c r="E259" s="36"/>
      <c r="F259" s="236" t="s">
        <v>352</v>
      </c>
      <c r="G259" s="36"/>
      <c r="H259" s="36"/>
      <c r="I259" s="140"/>
      <c r="J259" s="36"/>
      <c r="K259" s="36"/>
      <c r="L259" s="40"/>
      <c r="M259" s="237"/>
      <c r="N259" s="238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133</v>
      </c>
      <c r="AU259" s="13" t="s">
        <v>22</v>
      </c>
    </row>
    <row r="260" s="2" customFormat="1" ht="24" customHeight="1">
      <c r="A260" s="34"/>
      <c r="B260" s="35"/>
      <c r="C260" s="222" t="s">
        <v>401</v>
      </c>
      <c r="D260" s="222" t="s">
        <v>126</v>
      </c>
      <c r="E260" s="223" t="s">
        <v>592</v>
      </c>
      <c r="F260" s="224" t="s">
        <v>593</v>
      </c>
      <c r="G260" s="225" t="s">
        <v>129</v>
      </c>
      <c r="H260" s="226">
        <v>3</v>
      </c>
      <c r="I260" s="227"/>
      <c r="J260" s="228">
        <f>ROUND(I260*H260,2)</f>
        <v>0</v>
      </c>
      <c r="K260" s="224" t="s">
        <v>130</v>
      </c>
      <c r="L260" s="40"/>
      <c r="M260" s="229" t="s">
        <v>1</v>
      </c>
      <c r="N260" s="230" t="s">
        <v>46</v>
      </c>
      <c r="O260" s="87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33" t="s">
        <v>131</v>
      </c>
      <c r="AT260" s="233" t="s">
        <v>126</v>
      </c>
      <c r="AU260" s="233" t="s">
        <v>22</v>
      </c>
      <c r="AY260" s="13" t="s">
        <v>125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3" t="s">
        <v>22</v>
      </c>
      <c r="BK260" s="234">
        <f>ROUND(I260*H260,2)</f>
        <v>0</v>
      </c>
      <c r="BL260" s="13" t="s">
        <v>131</v>
      </c>
      <c r="BM260" s="233" t="s">
        <v>594</v>
      </c>
    </row>
    <row r="261" s="2" customFormat="1">
      <c r="A261" s="34"/>
      <c r="B261" s="35"/>
      <c r="C261" s="36"/>
      <c r="D261" s="235" t="s">
        <v>133</v>
      </c>
      <c r="E261" s="36"/>
      <c r="F261" s="236" t="s">
        <v>593</v>
      </c>
      <c r="G261" s="36"/>
      <c r="H261" s="36"/>
      <c r="I261" s="140"/>
      <c r="J261" s="36"/>
      <c r="K261" s="36"/>
      <c r="L261" s="40"/>
      <c r="M261" s="237"/>
      <c r="N261" s="23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133</v>
      </c>
      <c r="AU261" s="13" t="s">
        <v>22</v>
      </c>
    </row>
    <row r="262" s="2" customFormat="1" ht="24" customHeight="1">
      <c r="A262" s="34"/>
      <c r="B262" s="35"/>
      <c r="C262" s="239" t="s">
        <v>405</v>
      </c>
      <c r="D262" s="239" t="s">
        <v>134</v>
      </c>
      <c r="E262" s="240" t="s">
        <v>595</v>
      </c>
      <c r="F262" s="241" t="s">
        <v>596</v>
      </c>
      <c r="G262" s="242" t="s">
        <v>129</v>
      </c>
      <c r="H262" s="243">
        <v>3</v>
      </c>
      <c r="I262" s="244"/>
      <c r="J262" s="245">
        <f>ROUND(I262*H262,2)</f>
        <v>0</v>
      </c>
      <c r="K262" s="241" t="s">
        <v>130</v>
      </c>
      <c r="L262" s="246"/>
      <c r="M262" s="247" t="s">
        <v>1</v>
      </c>
      <c r="N262" s="248" t="s">
        <v>46</v>
      </c>
      <c r="O262" s="87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33" t="s">
        <v>137</v>
      </c>
      <c r="AT262" s="233" t="s">
        <v>134</v>
      </c>
      <c r="AU262" s="233" t="s">
        <v>22</v>
      </c>
      <c r="AY262" s="13" t="s">
        <v>125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3" t="s">
        <v>22</v>
      </c>
      <c r="BK262" s="234">
        <f>ROUND(I262*H262,2)</f>
        <v>0</v>
      </c>
      <c r="BL262" s="13" t="s">
        <v>131</v>
      </c>
      <c r="BM262" s="233" t="s">
        <v>597</v>
      </c>
    </row>
    <row r="263" s="2" customFormat="1">
      <c r="A263" s="34"/>
      <c r="B263" s="35"/>
      <c r="C263" s="36"/>
      <c r="D263" s="235" t="s">
        <v>133</v>
      </c>
      <c r="E263" s="36"/>
      <c r="F263" s="236" t="s">
        <v>596</v>
      </c>
      <c r="G263" s="36"/>
      <c r="H263" s="36"/>
      <c r="I263" s="140"/>
      <c r="J263" s="36"/>
      <c r="K263" s="36"/>
      <c r="L263" s="40"/>
      <c r="M263" s="237"/>
      <c r="N263" s="238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133</v>
      </c>
      <c r="AU263" s="13" t="s">
        <v>22</v>
      </c>
    </row>
    <row r="264" s="2" customFormat="1" ht="24" customHeight="1">
      <c r="A264" s="34"/>
      <c r="B264" s="35"/>
      <c r="C264" s="222" t="s">
        <v>411</v>
      </c>
      <c r="D264" s="222" t="s">
        <v>126</v>
      </c>
      <c r="E264" s="223" t="s">
        <v>355</v>
      </c>
      <c r="F264" s="224" t="s">
        <v>356</v>
      </c>
      <c r="G264" s="225" t="s">
        <v>129</v>
      </c>
      <c r="H264" s="226">
        <v>7</v>
      </c>
      <c r="I264" s="227"/>
      <c r="J264" s="228">
        <f>ROUND(I264*H264,2)</f>
        <v>0</v>
      </c>
      <c r="K264" s="224" t="s">
        <v>130</v>
      </c>
      <c r="L264" s="40"/>
      <c r="M264" s="229" t="s">
        <v>1</v>
      </c>
      <c r="N264" s="230" t="s">
        <v>46</v>
      </c>
      <c r="O264" s="87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33" t="s">
        <v>131</v>
      </c>
      <c r="AT264" s="233" t="s">
        <v>126</v>
      </c>
      <c r="AU264" s="233" t="s">
        <v>22</v>
      </c>
      <c r="AY264" s="13" t="s">
        <v>125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3" t="s">
        <v>22</v>
      </c>
      <c r="BK264" s="234">
        <f>ROUND(I264*H264,2)</f>
        <v>0</v>
      </c>
      <c r="BL264" s="13" t="s">
        <v>131</v>
      </c>
      <c r="BM264" s="233" t="s">
        <v>598</v>
      </c>
    </row>
    <row r="265" s="2" customFormat="1">
      <c r="A265" s="34"/>
      <c r="B265" s="35"/>
      <c r="C265" s="36"/>
      <c r="D265" s="235" t="s">
        <v>133</v>
      </c>
      <c r="E265" s="36"/>
      <c r="F265" s="236" t="s">
        <v>356</v>
      </c>
      <c r="G265" s="36"/>
      <c r="H265" s="36"/>
      <c r="I265" s="140"/>
      <c r="J265" s="36"/>
      <c r="K265" s="36"/>
      <c r="L265" s="40"/>
      <c r="M265" s="237"/>
      <c r="N265" s="238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133</v>
      </c>
      <c r="AU265" s="13" t="s">
        <v>22</v>
      </c>
    </row>
    <row r="266" s="2" customFormat="1" ht="24" customHeight="1">
      <c r="A266" s="34"/>
      <c r="B266" s="35"/>
      <c r="C266" s="239" t="s">
        <v>415</v>
      </c>
      <c r="D266" s="239" t="s">
        <v>134</v>
      </c>
      <c r="E266" s="240" t="s">
        <v>359</v>
      </c>
      <c r="F266" s="241" t="s">
        <v>360</v>
      </c>
      <c r="G266" s="242" t="s">
        <v>129</v>
      </c>
      <c r="H266" s="243">
        <v>7</v>
      </c>
      <c r="I266" s="244"/>
      <c r="J266" s="245">
        <f>ROUND(I266*H266,2)</f>
        <v>0</v>
      </c>
      <c r="K266" s="241" t="s">
        <v>130</v>
      </c>
      <c r="L266" s="246"/>
      <c r="M266" s="247" t="s">
        <v>1</v>
      </c>
      <c r="N266" s="248" t="s">
        <v>46</v>
      </c>
      <c r="O266" s="87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33" t="s">
        <v>137</v>
      </c>
      <c r="AT266" s="233" t="s">
        <v>134</v>
      </c>
      <c r="AU266" s="233" t="s">
        <v>22</v>
      </c>
      <c r="AY266" s="13" t="s">
        <v>125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3" t="s">
        <v>22</v>
      </c>
      <c r="BK266" s="234">
        <f>ROUND(I266*H266,2)</f>
        <v>0</v>
      </c>
      <c r="BL266" s="13" t="s">
        <v>131</v>
      </c>
      <c r="BM266" s="233" t="s">
        <v>599</v>
      </c>
    </row>
    <row r="267" s="2" customFormat="1">
      <c r="A267" s="34"/>
      <c r="B267" s="35"/>
      <c r="C267" s="36"/>
      <c r="D267" s="235" t="s">
        <v>133</v>
      </c>
      <c r="E267" s="36"/>
      <c r="F267" s="236" t="s">
        <v>360</v>
      </c>
      <c r="G267" s="36"/>
      <c r="H267" s="36"/>
      <c r="I267" s="140"/>
      <c r="J267" s="36"/>
      <c r="K267" s="36"/>
      <c r="L267" s="40"/>
      <c r="M267" s="237"/>
      <c r="N267" s="238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133</v>
      </c>
      <c r="AU267" s="13" t="s">
        <v>22</v>
      </c>
    </row>
    <row r="268" s="2" customFormat="1" ht="24" customHeight="1">
      <c r="A268" s="34"/>
      <c r="B268" s="35"/>
      <c r="C268" s="222" t="s">
        <v>419</v>
      </c>
      <c r="D268" s="222" t="s">
        <v>126</v>
      </c>
      <c r="E268" s="223" t="s">
        <v>363</v>
      </c>
      <c r="F268" s="224" t="s">
        <v>364</v>
      </c>
      <c r="G268" s="225" t="s">
        <v>129</v>
      </c>
      <c r="H268" s="226">
        <v>22</v>
      </c>
      <c r="I268" s="227"/>
      <c r="J268" s="228">
        <f>ROUND(I268*H268,2)</f>
        <v>0</v>
      </c>
      <c r="K268" s="224" t="s">
        <v>130</v>
      </c>
      <c r="L268" s="40"/>
      <c r="M268" s="229" t="s">
        <v>1</v>
      </c>
      <c r="N268" s="230" t="s">
        <v>46</v>
      </c>
      <c r="O268" s="87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33" t="s">
        <v>131</v>
      </c>
      <c r="AT268" s="233" t="s">
        <v>126</v>
      </c>
      <c r="AU268" s="233" t="s">
        <v>22</v>
      </c>
      <c r="AY268" s="13" t="s">
        <v>125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3" t="s">
        <v>22</v>
      </c>
      <c r="BK268" s="234">
        <f>ROUND(I268*H268,2)</f>
        <v>0</v>
      </c>
      <c r="BL268" s="13" t="s">
        <v>131</v>
      </c>
      <c r="BM268" s="233" t="s">
        <v>600</v>
      </c>
    </row>
    <row r="269" s="2" customFormat="1">
      <c r="A269" s="34"/>
      <c r="B269" s="35"/>
      <c r="C269" s="36"/>
      <c r="D269" s="235" t="s">
        <v>133</v>
      </c>
      <c r="E269" s="36"/>
      <c r="F269" s="236" t="s">
        <v>364</v>
      </c>
      <c r="G269" s="36"/>
      <c r="H269" s="36"/>
      <c r="I269" s="140"/>
      <c r="J269" s="36"/>
      <c r="K269" s="36"/>
      <c r="L269" s="40"/>
      <c r="M269" s="237"/>
      <c r="N269" s="23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133</v>
      </c>
      <c r="AU269" s="13" t="s">
        <v>22</v>
      </c>
    </row>
    <row r="270" s="2" customFormat="1" ht="24" customHeight="1">
      <c r="A270" s="34"/>
      <c r="B270" s="35"/>
      <c r="C270" s="239" t="s">
        <v>423</v>
      </c>
      <c r="D270" s="239" t="s">
        <v>134</v>
      </c>
      <c r="E270" s="240" t="s">
        <v>367</v>
      </c>
      <c r="F270" s="241" t="s">
        <v>368</v>
      </c>
      <c r="G270" s="242" t="s">
        <v>129</v>
      </c>
      <c r="H270" s="243">
        <v>22</v>
      </c>
      <c r="I270" s="244"/>
      <c r="J270" s="245">
        <f>ROUND(I270*H270,2)</f>
        <v>0</v>
      </c>
      <c r="K270" s="241" t="s">
        <v>130</v>
      </c>
      <c r="L270" s="246"/>
      <c r="M270" s="247" t="s">
        <v>1</v>
      </c>
      <c r="N270" s="248" t="s">
        <v>46</v>
      </c>
      <c r="O270" s="87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33" t="s">
        <v>137</v>
      </c>
      <c r="AT270" s="233" t="s">
        <v>134</v>
      </c>
      <c r="AU270" s="233" t="s">
        <v>22</v>
      </c>
      <c r="AY270" s="13" t="s">
        <v>125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3" t="s">
        <v>22</v>
      </c>
      <c r="BK270" s="234">
        <f>ROUND(I270*H270,2)</f>
        <v>0</v>
      </c>
      <c r="BL270" s="13" t="s">
        <v>131</v>
      </c>
      <c r="BM270" s="233" t="s">
        <v>601</v>
      </c>
    </row>
    <row r="271" s="2" customFormat="1">
      <c r="A271" s="34"/>
      <c r="B271" s="35"/>
      <c r="C271" s="36"/>
      <c r="D271" s="235" t="s">
        <v>133</v>
      </c>
      <c r="E271" s="36"/>
      <c r="F271" s="236" t="s">
        <v>368</v>
      </c>
      <c r="G271" s="36"/>
      <c r="H271" s="36"/>
      <c r="I271" s="140"/>
      <c r="J271" s="36"/>
      <c r="K271" s="36"/>
      <c r="L271" s="40"/>
      <c r="M271" s="237"/>
      <c r="N271" s="238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133</v>
      </c>
      <c r="AU271" s="13" t="s">
        <v>22</v>
      </c>
    </row>
    <row r="272" s="2" customFormat="1" ht="24" customHeight="1">
      <c r="A272" s="34"/>
      <c r="B272" s="35"/>
      <c r="C272" s="222" t="s">
        <v>427</v>
      </c>
      <c r="D272" s="222" t="s">
        <v>126</v>
      </c>
      <c r="E272" s="223" t="s">
        <v>371</v>
      </c>
      <c r="F272" s="224" t="s">
        <v>372</v>
      </c>
      <c r="G272" s="225" t="s">
        <v>129</v>
      </c>
      <c r="H272" s="226">
        <v>4</v>
      </c>
      <c r="I272" s="227"/>
      <c r="J272" s="228">
        <f>ROUND(I272*H272,2)</f>
        <v>0</v>
      </c>
      <c r="K272" s="224" t="s">
        <v>130</v>
      </c>
      <c r="L272" s="40"/>
      <c r="M272" s="229" t="s">
        <v>1</v>
      </c>
      <c r="N272" s="230" t="s">
        <v>46</v>
      </c>
      <c r="O272" s="87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33" t="s">
        <v>131</v>
      </c>
      <c r="AT272" s="233" t="s">
        <v>126</v>
      </c>
      <c r="AU272" s="233" t="s">
        <v>22</v>
      </c>
      <c r="AY272" s="13" t="s">
        <v>125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3" t="s">
        <v>22</v>
      </c>
      <c r="BK272" s="234">
        <f>ROUND(I272*H272,2)</f>
        <v>0</v>
      </c>
      <c r="BL272" s="13" t="s">
        <v>131</v>
      </c>
      <c r="BM272" s="233" t="s">
        <v>602</v>
      </c>
    </row>
    <row r="273" s="2" customFormat="1">
      <c r="A273" s="34"/>
      <c r="B273" s="35"/>
      <c r="C273" s="36"/>
      <c r="D273" s="235" t="s">
        <v>133</v>
      </c>
      <c r="E273" s="36"/>
      <c r="F273" s="236" t="s">
        <v>372</v>
      </c>
      <c r="G273" s="36"/>
      <c r="H273" s="36"/>
      <c r="I273" s="140"/>
      <c r="J273" s="36"/>
      <c r="K273" s="36"/>
      <c r="L273" s="40"/>
      <c r="M273" s="237"/>
      <c r="N273" s="238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133</v>
      </c>
      <c r="AU273" s="13" t="s">
        <v>22</v>
      </c>
    </row>
    <row r="274" s="2" customFormat="1" ht="24" customHeight="1">
      <c r="A274" s="34"/>
      <c r="B274" s="35"/>
      <c r="C274" s="239" t="s">
        <v>431</v>
      </c>
      <c r="D274" s="239" t="s">
        <v>134</v>
      </c>
      <c r="E274" s="240" t="s">
        <v>375</v>
      </c>
      <c r="F274" s="241" t="s">
        <v>376</v>
      </c>
      <c r="G274" s="242" t="s">
        <v>129</v>
      </c>
      <c r="H274" s="243">
        <v>4</v>
      </c>
      <c r="I274" s="244"/>
      <c r="J274" s="245">
        <f>ROUND(I274*H274,2)</f>
        <v>0</v>
      </c>
      <c r="K274" s="241" t="s">
        <v>130</v>
      </c>
      <c r="L274" s="246"/>
      <c r="M274" s="247" t="s">
        <v>1</v>
      </c>
      <c r="N274" s="248" t="s">
        <v>46</v>
      </c>
      <c r="O274" s="87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33" t="s">
        <v>137</v>
      </c>
      <c r="AT274" s="233" t="s">
        <v>134</v>
      </c>
      <c r="AU274" s="233" t="s">
        <v>22</v>
      </c>
      <c r="AY274" s="13" t="s">
        <v>125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3" t="s">
        <v>22</v>
      </c>
      <c r="BK274" s="234">
        <f>ROUND(I274*H274,2)</f>
        <v>0</v>
      </c>
      <c r="BL274" s="13" t="s">
        <v>131</v>
      </c>
      <c r="BM274" s="233" t="s">
        <v>603</v>
      </c>
    </row>
    <row r="275" s="2" customFormat="1">
      <c r="A275" s="34"/>
      <c r="B275" s="35"/>
      <c r="C275" s="36"/>
      <c r="D275" s="235" t="s">
        <v>133</v>
      </c>
      <c r="E275" s="36"/>
      <c r="F275" s="236" t="s">
        <v>376</v>
      </c>
      <c r="G275" s="36"/>
      <c r="H275" s="36"/>
      <c r="I275" s="140"/>
      <c r="J275" s="36"/>
      <c r="K275" s="36"/>
      <c r="L275" s="40"/>
      <c r="M275" s="237"/>
      <c r="N275" s="238"/>
      <c r="O275" s="87"/>
      <c r="P275" s="87"/>
      <c r="Q275" s="87"/>
      <c r="R275" s="87"/>
      <c r="S275" s="87"/>
      <c r="T275" s="8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3" t="s">
        <v>133</v>
      </c>
      <c r="AU275" s="13" t="s">
        <v>22</v>
      </c>
    </row>
    <row r="276" s="2" customFormat="1" ht="24" customHeight="1">
      <c r="A276" s="34"/>
      <c r="B276" s="35"/>
      <c r="C276" s="222" t="s">
        <v>435</v>
      </c>
      <c r="D276" s="222" t="s">
        <v>126</v>
      </c>
      <c r="E276" s="223" t="s">
        <v>379</v>
      </c>
      <c r="F276" s="224" t="s">
        <v>380</v>
      </c>
      <c r="G276" s="225" t="s">
        <v>129</v>
      </c>
      <c r="H276" s="226">
        <v>13</v>
      </c>
      <c r="I276" s="227"/>
      <c r="J276" s="228">
        <f>ROUND(I276*H276,2)</f>
        <v>0</v>
      </c>
      <c r="K276" s="224" t="s">
        <v>130</v>
      </c>
      <c r="L276" s="40"/>
      <c r="M276" s="229" t="s">
        <v>1</v>
      </c>
      <c r="N276" s="230" t="s">
        <v>46</v>
      </c>
      <c r="O276" s="87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33" t="s">
        <v>131</v>
      </c>
      <c r="AT276" s="233" t="s">
        <v>126</v>
      </c>
      <c r="AU276" s="233" t="s">
        <v>22</v>
      </c>
      <c r="AY276" s="13" t="s">
        <v>125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3" t="s">
        <v>22</v>
      </c>
      <c r="BK276" s="234">
        <f>ROUND(I276*H276,2)</f>
        <v>0</v>
      </c>
      <c r="BL276" s="13" t="s">
        <v>131</v>
      </c>
      <c r="BM276" s="233" t="s">
        <v>604</v>
      </c>
    </row>
    <row r="277" s="2" customFormat="1">
      <c r="A277" s="34"/>
      <c r="B277" s="35"/>
      <c r="C277" s="36"/>
      <c r="D277" s="235" t="s">
        <v>133</v>
      </c>
      <c r="E277" s="36"/>
      <c r="F277" s="236" t="s">
        <v>380</v>
      </c>
      <c r="G277" s="36"/>
      <c r="H277" s="36"/>
      <c r="I277" s="140"/>
      <c r="J277" s="36"/>
      <c r="K277" s="36"/>
      <c r="L277" s="40"/>
      <c r="M277" s="237"/>
      <c r="N277" s="238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133</v>
      </c>
      <c r="AU277" s="13" t="s">
        <v>22</v>
      </c>
    </row>
    <row r="278" s="2" customFormat="1" ht="24" customHeight="1">
      <c r="A278" s="34"/>
      <c r="B278" s="35"/>
      <c r="C278" s="239" t="s">
        <v>439</v>
      </c>
      <c r="D278" s="239" t="s">
        <v>134</v>
      </c>
      <c r="E278" s="240" t="s">
        <v>383</v>
      </c>
      <c r="F278" s="241" t="s">
        <v>384</v>
      </c>
      <c r="G278" s="242" t="s">
        <v>129</v>
      </c>
      <c r="H278" s="243">
        <v>13</v>
      </c>
      <c r="I278" s="244"/>
      <c r="J278" s="245">
        <f>ROUND(I278*H278,2)</f>
        <v>0</v>
      </c>
      <c r="K278" s="241" t="s">
        <v>130</v>
      </c>
      <c r="L278" s="246"/>
      <c r="M278" s="247" t="s">
        <v>1</v>
      </c>
      <c r="N278" s="248" t="s">
        <v>46</v>
      </c>
      <c r="O278" s="87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33" t="s">
        <v>137</v>
      </c>
      <c r="AT278" s="233" t="s">
        <v>134</v>
      </c>
      <c r="AU278" s="233" t="s">
        <v>22</v>
      </c>
      <c r="AY278" s="13" t="s">
        <v>125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3" t="s">
        <v>22</v>
      </c>
      <c r="BK278" s="234">
        <f>ROUND(I278*H278,2)</f>
        <v>0</v>
      </c>
      <c r="BL278" s="13" t="s">
        <v>131</v>
      </c>
      <c r="BM278" s="233" t="s">
        <v>605</v>
      </c>
    </row>
    <row r="279" s="2" customFormat="1">
      <c r="A279" s="34"/>
      <c r="B279" s="35"/>
      <c r="C279" s="36"/>
      <c r="D279" s="235" t="s">
        <v>133</v>
      </c>
      <c r="E279" s="36"/>
      <c r="F279" s="236" t="s">
        <v>384</v>
      </c>
      <c r="G279" s="36"/>
      <c r="H279" s="36"/>
      <c r="I279" s="140"/>
      <c r="J279" s="36"/>
      <c r="K279" s="36"/>
      <c r="L279" s="40"/>
      <c r="M279" s="237"/>
      <c r="N279" s="238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133</v>
      </c>
      <c r="AU279" s="13" t="s">
        <v>22</v>
      </c>
    </row>
    <row r="280" s="2" customFormat="1" ht="24" customHeight="1">
      <c r="A280" s="34"/>
      <c r="B280" s="35"/>
      <c r="C280" s="222" t="s">
        <v>443</v>
      </c>
      <c r="D280" s="222" t="s">
        <v>126</v>
      </c>
      <c r="E280" s="223" t="s">
        <v>386</v>
      </c>
      <c r="F280" s="224" t="s">
        <v>387</v>
      </c>
      <c r="G280" s="225" t="s">
        <v>129</v>
      </c>
      <c r="H280" s="226">
        <v>5</v>
      </c>
      <c r="I280" s="227"/>
      <c r="J280" s="228">
        <f>ROUND(I280*H280,2)</f>
        <v>0</v>
      </c>
      <c r="K280" s="224" t="s">
        <v>130</v>
      </c>
      <c r="L280" s="40"/>
      <c r="M280" s="229" t="s">
        <v>1</v>
      </c>
      <c r="N280" s="230" t="s">
        <v>46</v>
      </c>
      <c r="O280" s="87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33" t="s">
        <v>131</v>
      </c>
      <c r="AT280" s="233" t="s">
        <v>126</v>
      </c>
      <c r="AU280" s="233" t="s">
        <v>22</v>
      </c>
      <c r="AY280" s="13" t="s">
        <v>125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3" t="s">
        <v>22</v>
      </c>
      <c r="BK280" s="234">
        <f>ROUND(I280*H280,2)</f>
        <v>0</v>
      </c>
      <c r="BL280" s="13" t="s">
        <v>131</v>
      </c>
      <c r="BM280" s="233" t="s">
        <v>606</v>
      </c>
    </row>
    <row r="281" s="2" customFormat="1">
      <c r="A281" s="34"/>
      <c r="B281" s="35"/>
      <c r="C281" s="36"/>
      <c r="D281" s="235" t="s">
        <v>133</v>
      </c>
      <c r="E281" s="36"/>
      <c r="F281" s="236" t="s">
        <v>387</v>
      </c>
      <c r="G281" s="36"/>
      <c r="H281" s="36"/>
      <c r="I281" s="140"/>
      <c r="J281" s="36"/>
      <c r="K281" s="36"/>
      <c r="L281" s="40"/>
      <c r="M281" s="237"/>
      <c r="N281" s="23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133</v>
      </c>
      <c r="AU281" s="13" t="s">
        <v>22</v>
      </c>
    </row>
    <row r="282" s="2" customFormat="1" ht="24" customHeight="1">
      <c r="A282" s="34"/>
      <c r="B282" s="35"/>
      <c r="C282" s="239" t="s">
        <v>447</v>
      </c>
      <c r="D282" s="239" t="s">
        <v>134</v>
      </c>
      <c r="E282" s="240" t="s">
        <v>390</v>
      </c>
      <c r="F282" s="241" t="s">
        <v>391</v>
      </c>
      <c r="G282" s="242" t="s">
        <v>129</v>
      </c>
      <c r="H282" s="243">
        <v>5</v>
      </c>
      <c r="I282" s="244"/>
      <c r="J282" s="245">
        <f>ROUND(I282*H282,2)</f>
        <v>0</v>
      </c>
      <c r="K282" s="241" t="s">
        <v>130</v>
      </c>
      <c r="L282" s="246"/>
      <c r="M282" s="247" t="s">
        <v>1</v>
      </c>
      <c r="N282" s="248" t="s">
        <v>46</v>
      </c>
      <c r="O282" s="87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33" t="s">
        <v>137</v>
      </c>
      <c r="AT282" s="233" t="s">
        <v>134</v>
      </c>
      <c r="AU282" s="233" t="s">
        <v>22</v>
      </c>
      <c r="AY282" s="13" t="s">
        <v>125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3" t="s">
        <v>22</v>
      </c>
      <c r="BK282" s="234">
        <f>ROUND(I282*H282,2)</f>
        <v>0</v>
      </c>
      <c r="BL282" s="13" t="s">
        <v>131</v>
      </c>
      <c r="BM282" s="233" t="s">
        <v>607</v>
      </c>
    </row>
    <row r="283" s="2" customFormat="1">
      <c r="A283" s="34"/>
      <c r="B283" s="35"/>
      <c r="C283" s="36"/>
      <c r="D283" s="235" t="s">
        <v>133</v>
      </c>
      <c r="E283" s="36"/>
      <c r="F283" s="236" t="s">
        <v>391</v>
      </c>
      <c r="G283" s="36"/>
      <c r="H283" s="36"/>
      <c r="I283" s="140"/>
      <c r="J283" s="36"/>
      <c r="K283" s="36"/>
      <c r="L283" s="40"/>
      <c r="M283" s="237"/>
      <c r="N283" s="238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133</v>
      </c>
      <c r="AU283" s="13" t="s">
        <v>22</v>
      </c>
    </row>
    <row r="284" s="2" customFormat="1" ht="24" customHeight="1">
      <c r="A284" s="34"/>
      <c r="B284" s="35"/>
      <c r="C284" s="222" t="s">
        <v>451</v>
      </c>
      <c r="D284" s="222" t="s">
        <v>126</v>
      </c>
      <c r="E284" s="223" t="s">
        <v>394</v>
      </c>
      <c r="F284" s="224" t="s">
        <v>395</v>
      </c>
      <c r="G284" s="225" t="s">
        <v>129</v>
      </c>
      <c r="H284" s="226">
        <v>16</v>
      </c>
      <c r="I284" s="227"/>
      <c r="J284" s="228">
        <f>ROUND(I284*H284,2)</f>
        <v>0</v>
      </c>
      <c r="K284" s="224" t="s">
        <v>130</v>
      </c>
      <c r="L284" s="40"/>
      <c r="M284" s="229" t="s">
        <v>1</v>
      </c>
      <c r="N284" s="230" t="s">
        <v>46</v>
      </c>
      <c r="O284" s="8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33" t="s">
        <v>131</v>
      </c>
      <c r="AT284" s="233" t="s">
        <v>126</v>
      </c>
      <c r="AU284" s="233" t="s">
        <v>22</v>
      </c>
      <c r="AY284" s="13" t="s">
        <v>125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3" t="s">
        <v>22</v>
      </c>
      <c r="BK284" s="234">
        <f>ROUND(I284*H284,2)</f>
        <v>0</v>
      </c>
      <c r="BL284" s="13" t="s">
        <v>131</v>
      </c>
      <c r="BM284" s="233" t="s">
        <v>608</v>
      </c>
    </row>
    <row r="285" s="2" customFormat="1">
      <c r="A285" s="34"/>
      <c r="B285" s="35"/>
      <c r="C285" s="36"/>
      <c r="D285" s="235" t="s">
        <v>133</v>
      </c>
      <c r="E285" s="36"/>
      <c r="F285" s="236" t="s">
        <v>395</v>
      </c>
      <c r="G285" s="36"/>
      <c r="H285" s="36"/>
      <c r="I285" s="140"/>
      <c r="J285" s="36"/>
      <c r="K285" s="36"/>
      <c r="L285" s="40"/>
      <c r="M285" s="237"/>
      <c r="N285" s="23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133</v>
      </c>
      <c r="AU285" s="13" t="s">
        <v>22</v>
      </c>
    </row>
    <row r="286" s="2" customFormat="1" ht="24" customHeight="1">
      <c r="A286" s="34"/>
      <c r="B286" s="35"/>
      <c r="C286" s="239" t="s">
        <v>455</v>
      </c>
      <c r="D286" s="239" t="s">
        <v>134</v>
      </c>
      <c r="E286" s="240" t="s">
        <v>398</v>
      </c>
      <c r="F286" s="241" t="s">
        <v>399</v>
      </c>
      <c r="G286" s="242" t="s">
        <v>129</v>
      </c>
      <c r="H286" s="243">
        <v>16</v>
      </c>
      <c r="I286" s="244"/>
      <c r="J286" s="245">
        <f>ROUND(I286*H286,2)</f>
        <v>0</v>
      </c>
      <c r="K286" s="241" t="s">
        <v>130</v>
      </c>
      <c r="L286" s="246"/>
      <c r="M286" s="247" t="s">
        <v>1</v>
      </c>
      <c r="N286" s="248" t="s">
        <v>46</v>
      </c>
      <c r="O286" s="87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33" t="s">
        <v>137</v>
      </c>
      <c r="AT286" s="233" t="s">
        <v>134</v>
      </c>
      <c r="AU286" s="233" t="s">
        <v>22</v>
      </c>
      <c r="AY286" s="13" t="s">
        <v>125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3" t="s">
        <v>22</v>
      </c>
      <c r="BK286" s="234">
        <f>ROUND(I286*H286,2)</f>
        <v>0</v>
      </c>
      <c r="BL286" s="13" t="s">
        <v>131</v>
      </c>
      <c r="BM286" s="233" t="s">
        <v>609</v>
      </c>
    </row>
    <row r="287" s="2" customFormat="1">
      <c r="A287" s="34"/>
      <c r="B287" s="35"/>
      <c r="C287" s="36"/>
      <c r="D287" s="235" t="s">
        <v>133</v>
      </c>
      <c r="E287" s="36"/>
      <c r="F287" s="236" t="s">
        <v>399</v>
      </c>
      <c r="G287" s="36"/>
      <c r="H287" s="36"/>
      <c r="I287" s="140"/>
      <c r="J287" s="36"/>
      <c r="K287" s="36"/>
      <c r="L287" s="40"/>
      <c r="M287" s="237"/>
      <c r="N287" s="238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133</v>
      </c>
      <c r="AU287" s="13" t="s">
        <v>22</v>
      </c>
    </row>
    <row r="288" s="2" customFormat="1" ht="24" customHeight="1">
      <c r="A288" s="34"/>
      <c r="B288" s="35"/>
      <c r="C288" s="222" t="s">
        <v>459</v>
      </c>
      <c r="D288" s="222" t="s">
        <v>126</v>
      </c>
      <c r="E288" s="223" t="s">
        <v>402</v>
      </c>
      <c r="F288" s="224" t="s">
        <v>403</v>
      </c>
      <c r="G288" s="225" t="s">
        <v>129</v>
      </c>
      <c r="H288" s="226">
        <v>1</v>
      </c>
      <c r="I288" s="227"/>
      <c r="J288" s="228">
        <f>ROUND(I288*H288,2)</f>
        <v>0</v>
      </c>
      <c r="K288" s="224" t="s">
        <v>130</v>
      </c>
      <c r="L288" s="40"/>
      <c r="M288" s="229" t="s">
        <v>1</v>
      </c>
      <c r="N288" s="230" t="s">
        <v>46</v>
      </c>
      <c r="O288" s="87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33" t="s">
        <v>131</v>
      </c>
      <c r="AT288" s="233" t="s">
        <v>126</v>
      </c>
      <c r="AU288" s="233" t="s">
        <v>22</v>
      </c>
      <c r="AY288" s="13" t="s">
        <v>125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3" t="s">
        <v>22</v>
      </c>
      <c r="BK288" s="234">
        <f>ROUND(I288*H288,2)</f>
        <v>0</v>
      </c>
      <c r="BL288" s="13" t="s">
        <v>131</v>
      </c>
      <c r="BM288" s="233" t="s">
        <v>610</v>
      </c>
    </row>
    <row r="289" s="2" customFormat="1">
      <c r="A289" s="34"/>
      <c r="B289" s="35"/>
      <c r="C289" s="36"/>
      <c r="D289" s="235" t="s">
        <v>133</v>
      </c>
      <c r="E289" s="36"/>
      <c r="F289" s="236" t="s">
        <v>403</v>
      </c>
      <c r="G289" s="36"/>
      <c r="H289" s="36"/>
      <c r="I289" s="140"/>
      <c r="J289" s="36"/>
      <c r="K289" s="36"/>
      <c r="L289" s="40"/>
      <c r="M289" s="237"/>
      <c r="N289" s="238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133</v>
      </c>
      <c r="AU289" s="13" t="s">
        <v>22</v>
      </c>
    </row>
    <row r="290" s="2" customFormat="1" ht="24" customHeight="1">
      <c r="A290" s="34"/>
      <c r="B290" s="35"/>
      <c r="C290" s="222" t="s">
        <v>463</v>
      </c>
      <c r="D290" s="222" t="s">
        <v>126</v>
      </c>
      <c r="E290" s="223" t="s">
        <v>406</v>
      </c>
      <c r="F290" s="224" t="s">
        <v>407</v>
      </c>
      <c r="G290" s="225" t="s">
        <v>174</v>
      </c>
      <c r="H290" s="226">
        <v>125</v>
      </c>
      <c r="I290" s="227"/>
      <c r="J290" s="228">
        <f>ROUND(I290*H290,2)</f>
        <v>0</v>
      </c>
      <c r="K290" s="224" t="s">
        <v>130</v>
      </c>
      <c r="L290" s="40"/>
      <c r="M290" s="229" t="s">
        <v>1</v>
      </c>
      <c r="N290" s="230" t="s">
        <v>46</v>
      </c>
      <c r="O290" s="87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33" t="s">
        <v>131</v>
      </c>
      <c r="AT290" s="233" t="s">
        <v>126</v>
      </c>
      <c r="AU290" s="233" t="s">
        <v>22</v>
      </c>
      <c r="AY290" s="13" t="s">
        <v>125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3" t="s">
        <v>22</v>
      </c>
      <c r="BK290" s="234">
        <f>ROUND(I290*H290,2)</f>
        <v>0</v>
      </c>
      <c r="BL290" s="13" t="s">
        <v>131</v>
      </c>
      <c r="BM290" s="233" t="s">
        <v>611</v>
      </c>
    </row>
    <row r="291" s="2" customFormat="1">
      <c r="A291" s="34"/>
      <c r="B291" s="35"/>
      <c r="C291" s="36"/>
      <c r="D291" s="235" t="s">
        <v>133</v>
      </c>
      <c r="E291" s="36"/>
      <c r="F291" s="236" t="s">
        <v>407</v>
      </c>
      <c r="G291" s="36"/>
      <c r="H291" s="36"/>
      <c r="I291" s="140"/>
      <c r="J291" s="36"/>
      <c r="K291" s="36"/>
      <c r="L291" s="40"/>
      <c r="M291" s="237"/>
      <c r="N291" s="238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133</v>
      </c>
      <c r="AU291" s="13" t="s">
        <v>22</v>
      </c>
    </row>
    <row r="292" s="11" customFormat="1" ht="25.92" customHeight="1">
      <c r="A292" s="11"/>
      <c r="B292" s="208"/>
      <c r="C292" s="209"/>
      <c r="D292" s="210" t="s">
        <v>80</v>
      </c>
      <c r="E292" s="211" t="s">
        <v>409</v>
      </c>
      <c r="F292" s="211" t="s">
        <v>410</v>
      </c>
      <c r="G292" s="209"/>
      <c r="H292" s="209"/>
      <c r="I292" s="212"/>
      <c r="J292" s="213">
        <f>BK292</f>
        <v>0</v>
      </c>
      <c r="K292" s="209"/>
      <c r="L292" s="214"/>
      <c r="M292" s="215"/>
      <c r="N292" s="216"/>
      <c r="O292" s="216"/>
      <c r="P292" s="217">
        <f>SUM(P293:P326)</f>
        <v>0</v>
      </c>
      <c r="Q292" s="216"/>
      <c r="R292" s="217">
        <f>SUM(R293:R326)</f>
        <v>0</v>
      </c>
      <c r="S292" s="216"/>
      <c r="T292" s="218">
        <f>SUM(T293:T326)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19" t="s">
        <v>124</v>
      </c>
      <c r="AT292" s="220" t="s">
        <v>80</v>
      </c>
      <c r="AU292" s="220" t="s">
        <v>81</v>
      </c>
      <c r="AY292" s="219" t="s">
        <v>125</v>
      </c>
      <c r="BK292" s="221">
        <f>SUM(BK293:BK326)</f>
        <v>0</v>
      </c>
    </row>
    <row r="293" s="2" customFormat="1" ht="24" customHeight="1">
      <c r="A293" s="34"/>
      <c r="B293" s="35"/>
      <c r="C293" s="222" t="s">
        <v>469</v>
      </c>
      <c r="D293" s="222" t="s">
        <v>126</v>
      </c>
      <c r="E293" s="223" t="s">
        <v>412</v>
      </c>
      <c r="F293" s="224" t="s">
        <v>413</v>
      </c>
      <c r="G293" s="225" t="s">
        <v>141</v>
      </c>
      <c r="H293" s="226">
        <v>25.199999999999999</v>
      </c>
      <c r="I293" s="227"/>
      <c r="J293" s="228">
        <f>ROUND(I293*H293,2)</f>
        <v>0</v>
      </c>
      <c r="K293" s="224" t="s">
        <v>130</v>
      </c>
      <c r="L293" s="40"/>
      <c r="M293" s="229" t="s">
        <v>1</v>
      </c>
      <c r="N293" s="230" t="s">
        <v>46</v>
      </c>
      <c r="O293" s="87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33" t="s">
        <v>131</v>
      </c>
      <c r="AT293" s="233" t="s">
        <v>126</v>
      </c>
      <c r="AU293" s="233" t="s">
        <v>22</v>
      </c>
      <c r="AY293" s="13" t="s">
        <v>125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3" t="s">
        <v>22</v>
      </c>
      <c r="BK293" s="234">
        <f>ROUND(I293*H293,2)</f>
        <v>0</v>
      </c>
      <c r="BL293" s="13" t="s">
        <v>131</v>
      </c>
      <c r="BM293" s="233" t="s">
        <v>612</v>
      </c>
    </row>
    <row r="294" s="2" customFormat="1">
      <c r="A294" s="34"/>
      <c r="B294" s="35"/>
      <c r="C294" s="36"/>
      <c r="D294" s="235" t="s">
        <v>133</v>
      </c>
      <c r="E294" s="36"/>
      <c r="F294" s="236" t="s">
        <v>413</v>
      </c>
      <c r="G294" s="36"/>
      <c r="H294" s="36"/>
      <c r="I294" s="140"/>
      <c r="J294" s="36"/>
      <c r="K294" s="36"/>
      <c r="L294" s="40"/>
      <c r="M294" s="237"/>
      <c r="N294" s="238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133</v>
      </c>
      <c r="AU294" s="13" t="s">
        <v>22</v>
      </c>
    </row>
    <row r="295" s="2" customFormat="1" ht="24" customHeight="1">
      <c r="A295" s="34"/>
      <c r="B295" s="35"/>
      <c r="C295" s="222" t="s">
        <v>474</v>
      </c>
      <c r="D295" s="222" t="s">
        <v>126</v>
      </c>
      <c r="E295" s="223" t="s">
        <v>416</v>
      </c>
      <c r="F295" s="224" t="s">
        <v>417</v>
      </c>
      <c r="G295" s="225" t="s">
        <v>129</v>
      </c>
      <c r="H295" s="226">
        <v>12</v>
      </c>
      <c r="I295" s="227"/>
      <c r="J295" s="228">
        <f>ROUND(I295*H295,2)</f>
        <v>0</v>
      </c>
      <c r="K295" s="224" t="s">
        <v>130</v>
      </c>
      <c r="L295" s="40"/>
      <c r="M295" s="229" t="s">
        <v>1</v>
      </c>
      <c r="N295" s="230" t="s">
        <v>46</v>
      </c>
      <c r="O295" s="87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33" t="s">
        <v>131</v>
      </c>
      <c r="AT295" s="233" t="s">
        <v>126</v>
      </c>
      <c r="AU295" s="233" t="s">
        <v>22</v>
      </c>
      <c r="AY295" s="13" t="s">
        <v>125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3" t="s">
        <v>22</v>
      </c>
      <c r="BK295" s="234">
        <f>ROUND(I295*H295,2)</f>
        <v>0</v>
      </c>
      <c r="BL295" s="13" t="s">
        <v>131</v>
      </c>
      <c r="BM295" s="233" t="s">
        <v>613</v>
      </c>
    </row>
    <row r="296" s="2" customFormat="1">
      <c r="A296" s="34"/>
      <c r="B296" s="35"/>
      <c r="C296" s="36"/>
      <c r="D296" s="235" t="s">
        <v>133</v>
      </c>
      <c r="E296" s="36"/>
      <c r="F296" s="236" t="s">
        <v>417</v>
      </c>
      <c r="G296" s="36"/>
      <c r="H296" s="36"/>
      <c r="I296" s="140"/>
      <c r="J296" s="36"/>
      <c r="K296" s="36"/>
      <c r="L296" s="40"/>
      <c r="M296" s="237"/>
      <c r="N296" s="238"/>
      <c r="O296" s="87"/>
      <c r="P296" s="87"/>
      <c r="Q296" s="87"/>
      <c r="R296" s="87"/>
      <c r="S296" s="87"/>
      <c r="T296" s="88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3" t="s">
        <v>133</v>
      </c>
      <c r="AU296" s="13" t="s">
        <v>22</v>
      </c>
    </row>
    <row r="297" s="2" customFormat="1" ht="24" customHeight="1">
      <c r="A297" s="34"/>
      <c r="B297" s="35"/>
      <c r="C297" s="222" t="s">
        <v>478</v>
      </c>
      <c r="D297" s="222" t="s">
        <v>126</v>
      </c>
      <c r="E297" s="223" t="s">
        <v>420</v>
      </c>
      <c r="F297" s="224" t="s">
        <v>421</v>
      </c>
      <c r="G297" s="225" t="s">
        <v>129</v>
      </c>
      <c r="H297" s="226">
        <v>2</v>
      </c>
      <c r="I297" s="227"/>
      <c r="J297" s="228">
        <f>ROUND(I297*H297,2)</f>
        <v>0</v>
      </c>
      <c r="K297" s="224" t="s">
        <v>130</v>
      </c>
      <c r="L297" s="40"/>
      <c r="M297" s="229" t="s">
        <v>1</v>
      </c>
      <c r="N297" s="230" t="s">
        <v>46</v>
      </c>
      <c r="O297" s="87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33" t="s">
        <v>131</v>
      </c>
      <c r="AT297" s="233" t="s">
        <v>126</v>
      </c>
      <c r="AU297" s="233" t="s">
        <v>22</v>
      </c>
      <c r="AY297" s="13" t="s">
        <v>125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3" t="s">
        <v>22</v>
      </c>
      <c r="BK297" s="234">
        <f>ROUND(I297*H297,2)</f>
        <v>0</v>
      </c>
      <c r="BL297" s="13" t="s">
        <v>131</v>
      </c>
      <c r="BM297" s="233" t="s">
        <v>614</v>
      </c>
    </row>
    <row r="298" s="2" customFormat="1">
      <c r="A298" s="34"/>
      <c r="B298" s="35"/>
      <c r="C298" s="36"/>
      <c r="D298" s="235" t="s">
        <v>133</v>
      </c>
      <c r="E298" s="36"/>
      <c r="F298" s="236" t="s">
        <v>421</v>
      </c>
      <c r="G298" s="36"/>
      <c r="H298" s="36"/>
      <c r="I298" s="140"/>
      <c r="J298" s="36"/>
      <c r="K298" s="36"/>
      <c r="L298" s="40"/>
      <c r="M298" s="237"/>
      <c r="N298" s="23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133</v>
      </c>
      <c r="AU298" s="13" t="s">
        <v>22</v>
      </c>
    </row>
    <row r="299" s="2" customFormat="1" ht="24" customHeight="1">
      <c r="A299" s="34"/>
      <c r="B299" s="35"/>
      <c r="C299" s="222" t="s">
        <v>483</v>
      </c>
      <c r="D299" s="222" t="s">
        <v>126</v>
      </c>
      <c r="E299" s="223" t="s">
        <v>424</v>
      </c>
      <c r="F299" s="224" t="s">
        <v>425</v>
      </c>
      <c r="G299" s="225" t="s">
        <v>129</v>
      </c>
      <c r="H299" s="226">
        <v>14</v>
      </c>
      <c r="I299" s="227"/>
      <c r="J299" s="228">
        <f>ROUND(I299*H299,2)</f>
        <v>0</v>
      </c>
      <c r="K299" s="224" t="s">
        <v>130</v>
      </c>
      <c r="L299" s="40"/>
      <c r="M299" s="229" t="s">
        <v>1</v>
      </c>
      <c r="N299" s="230" t="s">
        <v>46</v>
      </c>
      <c r="O299" s="87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33" t="s">
        <v>131</v>
      </c>
      <c r="AT299" s="233" t="s">
        <v>126</v>
      </c>
      <c r="AU299" s="233" t="s">
        <v>22</v>
      </c>
      <c r="AY299" s="13" t="s">
        <v>125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3" t="s">
        <v>22</v>
      </c>
      <c r="BK299" s="234">
        <f>ROUND(I299*H299,2)</f>
        <v>0</v>
      </c>
      <c r="BL299" s="13" t="s">
        <v>131</v>
      </c>
      <c r="BM299" s="233" t="s">
        <v>615</v>
      </c>
    </row>
    <row r="300" s="2" customFormat="1">
      <c r="A300" s="34"/>
      <c r="B300" s="35"/>
      <c r="C300" s="36"/>
      <c r="D300" s="235" t="s">
        <v>133</v>
      </c>
      <c r="E300" s="36"/>
      <c r="F300" s="236" t="s">
        <v>425</v>
      </c>
      <c r="G300" s="36"/>
      <c r="H300" s="36"/>
      <c r="I300" s="140"/>
      <c r="J300" s="36"/>
      <c r="K300" s="36"/>
      <c r="L300" s="40"/>
      <c r="M300" s="237"/>
      <c r="N300" s="238"/>
      <c r="O300" s="87"/>
      <c r="P300" s="87"/>
      <c r="Q300" s="87"/>
      <c r="R300" s="87"/>
      <c r="S300" s="87"/>
      <c r="T300" s="88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3" t="s">
        <v>133</v>
      </c>
      <c r="AU300" s="13" t="s">
        <v>22</v>
      </c>
    </row>
    <row r="301" s="2" customFormat="1" ht="24" customHeight="1">
      <c r="A301" s="34"/>
      <c r="B301" s="35"/>
      <c r="C301" s="222" t="s">
        <v>487</v>
      </c>
      <c r="D301" s="222" t="s">
        <v>126</v>
      </c>
      <c r="E301" s="223" t="s">
        <v>428</v>
      </c>
      <c r="F301" s="224" t="s">
        <v>429</v>
      </c>
      <c r="G301" s="225" t="s">
        <v>129</v>
      </c>
      <c r="H301" s="226">
        <v>12</v>
      </c>
      <c r="I301" s="227"/>
      <c r="J301" s="228">
        <f>ROUND(I301*H301,2)</f>
        <v>0</v>
      </c>
      <c r="K301" s="224" t="s">
        <v>130</v>
      </c>
      <c r="L301" s="40"/>
      <c r="M301" s="229" t="s">
        <v>1</v>
      </c>
      <c r="N301" s="230" t="s">
        <v>46</v>
      </c>
      <c r="O301" s="87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33" t="s">
        <v>131</v>
      </c>
      <c r="AT301" s="233" t="s">
        <v>126</v>
      </c>
      <c r="AU301" s="233" t="s">
        <v>22</v>
      </c>
      <c r="AY301" s="13" t="s">
        <v>125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3" t="s">
        <v>22</v>
      </c>
      <c r="BK301" s="234">
        <f>ROUND(I301*H301,2)</f>
        <v>0</v>
      </c>
      <c r="BL301" s="13" t="s">
        <v>131</v>
      </c>
      <c r="BM301" s="233" t="s">
        <v>616</v>
      </c>
    </row>
    <row r="302" s="2" customFormat="1">
      <c r="A302" s="34"/>
      <c r="B302" s="35"/>
      <c r="C302" s="36"/>
      <c r="D302" s="235" t="s">
        <v>133</v>
      </c>
      <c r="E302" s="36"/>
      <c r="F302" s="236" t="s">
        <v>429</v>
      </c>
      <c r="G302" s="36"/>
      <c r="H302" s="36"/>
      <c r="I302" s="140"/>
      <c r="J302" s="36"/>
      <c r="K302" s="36"/>
      <c r="L302" s="40"/>
      <c r="M302" s="237"/>
      <c r="N302" s="23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133</v>
      </c>
      <c r="AU302" s="13" t="s">
        <v>22</v>
      </c>
    </row>
    <row r="303" s="2" customFormat="1" ht="24" customHeight="1">
      <c r="A303" s="34"/>
      <c r="B303" s="35"/>
      <c r="C303" s="222" t="s">
        <v>491</v>
      </c>
      <c r="D303" s="222" t="s">
        <v>126</v>
      </c>
      <c r="E303" s="223" t="s">
        <v>432</v>
      </c>
      <c r="F303" s="224" t="s">
        <v>433</v>
      </c>
      <c r="G303" s="225" t="s">
        <v>129</v>
      </c>
      <c r="H303" s="226">
        <v>150</v>
      </c>
      <c r="I303" s="227"/>
      <c r="J303" s="228">
        <f>ROUND(I303*H303,2)</f>
        <v>0</v>
      </c>
      <c r="K303" s="224" t="s">
        <v>130</v>
      </c>
      <c r="L303" s="40"/>
      <c r="M303" s="229" t="s">
        <v>1</v>
      </c>
      <c r="N303" s="230" t="s">
        <v>46</v>
      </c>
      <c r="O303" s="87"/>
      <c r="P303" s="231">
        <f>O303*H303</f>
        <v>0</v>
      </c>
      <c r="Q303" s="231">
        <v>0</v>
      </c>
      <c r="R303" s="231">
        <f>Q303*H303</f>
        <v>0</v>
      </c>
      <c r="S303" s="231">
        <v>0</v>
      </c>
      <c r="T303" s="23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33" t="s">
        <v>131</v>
      </c>
      <c r="AT303" s="233" t="s">
        <v>126</v>
      </c>
      <c r="AU303" s="233" t="s">
        <v>22</v>
      </c>
      <c r="AY303" s="13" t="s">
        <v>125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3" t="s">
        <v>22</v>
      </c>
      <c r="BK303" s="234">
        <f>ROUND(I303*H303,2)</f>
        <v>0</v>
      </c>
      <c r="BL303" s="13" t="s">
        <v>131</v>
      </c>
      <c r="BM303" s="233" t="s">
        <v>617</v>
      </c>
    </row>
    <row r="304" s="2" customFormat="1">
      <c r="A304" s="34"/>
      <c r="B304" s="35"/>
      <c r="C304" s="36"/>
      <c r="D304" s="235" t="s">
        <v>133</v>
      </c>
      <c r="E304" s="36"/>
      <c r="F304" s="236" t="s">
        <v>433</v>
      </c>
      <c r="G304" s="36"/>
      <c r="H304" s="36"/>
      <c r="I304" s="140"/>
      <c r="J304" s="36"/>
      <c r="K304" s="36"/>
      <c r="L304" s="40"/>
      <c r="M304" s="237"/>
      <c r="N304" s="238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133</v>
      </c>
      <c r="AU304" s="13" t="s">
        <v>22</v>
      </c>
    </row>
    <row r="305" s="2" customFormat="1" ht="24" customHeight="1">
      <c r="A305" s="34"/>
      <c r="B305" s="35"/>
      <c r="C305" s="222" t="s">
        <v>495</v>
      </c>
      <c r="D305" s="222" t="s">
        <v>126</v>
      </c>
      <c r="E305" s="223" t="s">
        <v>436</v>
      </c>
      <c r="F305" s="224" t="s">
        <v>437</v>
      </c>
      <c r="G305" s="225" t="s">
        <v>129</v>
      </c>
      <c r="H305" s="226">
        <v>3</v>
      </c>
      <c r="I305" s="227"/>
      <c r="J305" s="228">
        <f>ROUND(I305*H305,2)</f>
        <v>0</v>
      </c>
      <c r="K305" s="224" t="s">
        <v>130</v>
      </c>
      <c r="L305" s="40"/>
      <c r="M305" s="229" t="s">
        <v>1</v>
      </c>
      <c r="N305" s="230" t="s">
        <v>46</v>
      </c>
      <c r="O305" s="87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33" t="s">
        <v>131</v>
      </c>
      <c r="AT305" s="233" t="s">
        <v>126</v>
      </c>
      <c r="AU305" s="233" t="s">
        <v>22</v>
      </c>
      <c r="AY305" s="13" t="s">
        <v>125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3" t="s">
        <v>22</v>
      </c>
      <c r="BK305" s="234">
        <f>ROUND(I305*H305,2)</f>
        <v>0</v>
      </c>
      <c r="BL305" s="13" t="s">
        <v>131</v>
      </c>
      <c r="BM305" s="233" t="s">
        <v>618</v>
      </c>
    </row>
    <row r="306" s="2" customFormat="1">
      <c r="A306" s="34"/>
      <c r="B306" s="35"/>
      <c r="C306" s="36"/>
      <c r="D306" s="235" t="s">
        <v>133</v>
      </c>
      <c r="E306" s="36"/>
      <c r="F306" s="236" t="s">
        <v>437</v>
      </c>
      <c r="G306" s="36"/>
      <c r="H306" s="36"/>
      <c r="I306" s="140"/>
      <c r="J306" s="36"/>
      <c r="K306" s="36"/>
      <c r="L306" s="40"/>
      <c r="M306" s="237"/>
      <c r="N306" s="238"/>
      <c r="O306" s="87"/>
      <c r="P306" s="87"/>
      <c r="Q306" s="87"/>
      <c r="R306" s="87"/>
      <c r="S306" s="87"/>
      <c r="T306" s="88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133</v>
      </c>
      <c r="AU306" s="13" t="s">
        <v>22</v>
      </c>
    </row>
    <row r="307" s="2" customFormat="1" ht="24" customHeight="1">
      <c r="A307" s="34"/>
      <c r="B307" s="35"/>
      <c r="C307" s="222" t="s">
        <v>619</v>
      </c>
      <c r="D307" s="222" t="s">
        <v>126</v>
      </c>
      <c r="E307" s="223" t="s">
        <v>620</v>
      </c>
      <c r="F307" s="224" t="s">
        <v>621</v>
      </c>
      <c r="G307" s="225" t="s">
        <v>129</v>
      </c>
      <c r="H307" s="226">
        <v>4</v>
      </c>
      <c r="I307" s="227"/>
      <c r="J307" s="228">
        <f>ROUND(I307*H307,2)</f>
        <v>0</v>
      </c>
      <c r="K307" s="224" t="s">
        <v>130</v>
      </c>
      <c r="L307" s="40"/>
      <c r="M307" s="229" t="s">
        <v>1</v>
      </c>
      <c r="N307" s="230" t="s">
        <v>46</v>
      </c>
      <c r="O307" s="87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33" t="s">
        <v>131</v>
      </c>
      <c r="AT307" s="233" t="s">
        <v>126</v>
      </c>
      <c r="AU307" s="233" t="s">
        <v>22</v>
      </c>
      <c r="AY307" s="13" t="s">
        <v>125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3" t="s">
        <v>22</v>
      </c>
      <c r="BK307" s="234">
        <f>ROUND(I307*H307,2)</f>
        <v>0</v>
      </c>
      <c r="BL307" s="13" t="s">
        <v>131</v>
      </c>
      <c r="BM307" s="233" t="s">
        <v>622</v>
      </c>
    </row>
    <row r="308" s="2" customFormat="1">
      <c r="A308" s="34"/>
      <c r="B308" s="35"/>
      <c r="C308" s="36"/>
      <c r="D308" s="235" t="s">
        <v>133</v>
      </c>
      <c r="E308" s="36"/>
      <c r="F308" s="236" t="s">
        <v>621</v>
      </c>
      <c r="G308" s="36"/>
      <c r="H308" s="36"/>
      <c r="I308" s="140"/>
      <c r="J308" s="36"/>
      <c r="K308" s="36"/>
      <c r="L308" s="40"/>
      <c r="M308" s="237"/>
      <c r="N308" s="238"/>
      <c r="O308" s="87"/>
      <c r="P308" s="87"/>
      <c r="Q308" s="87"/>
      <c r="R308" s="87"/>
      <c r="S308" s="87"/>
      <c r="T308" s="8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133</v>
      </c>
      <c r="AU308" s="13" t="s">
        <v>22</v>
      </c>
    </row>
    <row r="309" s="2" customFormat="1" ht="24" customHeight="1">
      <c r="A309" s="34"/>
      <c r="B309" s="35"/>
      <c r="C309" s="222" t="s">
        <v>623</v>
      </c>
      <c r="D309" s="222" t="s">
        <v>126</v>
      </c>
      <c r="E309" s="223" t="s">
        <v>440</v>
      </c>
      <c r="F309" s="224" t="s">
        <v>441</v>
      </c>
      <c r="G309" s="225" t="s">
        <v>129</v>
      </c>
      <c r="H309" s="226">
        <v>4</v>
      </c>
      <c r="I309" s="227"/>
      <c r="J309" s="228">
        <f>ROUND(I309*H309,2)</f>
        <v>0</v>
      </c>
      <c r="K309" s="224" t="s">
        <v>130</v>
      </c>
      <c r="L309" s="40"/>
      <c r="M309" s="229" t="s">
        <v>1</v>
      </c>
      <c r="N309" s="230" t="s">
        <v>46</v>
      </c>
      <c r="O309" s="87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33" t="s">
        <v>131</v>
      </c>
      <c r="AT309" s="233" t="s">
        <v>126</v>
      </c>
      <c r="AU309" s="233" t="s">
        <v>22</v>
      </c>
      <c r="AY309" s="13" t="s">
        <v>125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3" t="s">
        <v>22</v>
      </c>
      <c r="BK309" s="234">
        <f>ROUND(I309*H309,2)</f>
        <v>0</v>
      </c>
      <c r="BL309" s="13" t="s">
        <v>131</v>
      </c>
      <c r="BM309" s="233" t="s">
        <v>624</v>
      </c>
    </row>
    <row r="310" s="2" customFormat="1">
      <c r="A310" s="34"/>
      <c r="B310" s="35"/>
      <c r="C310" s="36"/>
      <c r="D310" s="235" t="s">
        <v>133</v>
      </c>
      <c r="E310" s="36"/>
      <c r="F310" s="236" t="s">
        <v>441</v>
      </c>
      <c r="G310" s="36"/>
      <c r="H310" s="36"/>
      <c r="I310" s="140"/>
      <c r="J310" s="36"/>
      <c r="K310" s="36"/>
      <c r="L310" s="40"/>
      <c r="M310" s="237"/>
      <c r="N310" s="23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133</v>
      </c>
      <c r="AU310" s="13" t="s">
        <v>22</v>
      </c>
    </row>
    <row r="311" s="2" customFormat="1" ht="24" customHeight="1">
      <c r="A311" s="34"/>
      <c r="B311" s="35"/>
      <c r="C311" s="222" t="s">
        <v>625</v>
      </c>
      <c r="D311" s="222" t="s">
        <v>126</v>
      </c>
      <c r="E311" s="223" t="s">
        <v>444</v>
      </c>
      <c r="F311" s="224" t="s">
        <v>445</v>
      </c>
      <c r="G311" s="225" t="s">
        <v>129</v>
      </c>
      <c r="H311" s="226">
        <v>1</v>
      </c>
      <c r="I311" s="227"/>
      <c r="J311" s="228">
        <f>ROUND(I311*H311,2)</f>
        <v>0</v>
      </c>
      <c r="K311" s="224" t="s">
        <v>130</v>
      </c>
      <c r="L311" s="40"/>
      <c r="M311" s="229" t="s">
        <v>1</v>
      </c>
      <c r="N311" s="230" t="s">
        <v>46</v>
      </c>
      <c r="O311" s="87"/>
      <c r="P311" s="231">
        <f>O311*H311</f>
        <v>0</v>
      </c>
      <c r="Q311" s="231">
        <v>0</v>
      </c>
      <c r="R311" s="231">
        <f>Q311*H311</f>
        <v>0</v>
      </c>
      <c r="S311" s="231">
        <v>0</v>
      </c>
      <c r="T311" s="23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33" t="s">
        <v>131</v>
      </c>
      <c r="AT311" s="233" t="s">
        <v>126</v>
      </c>
      <c r="AU311" s="233" t="s">
        <v>22</v>
      </c>
      <c r="AY311" s="13" t="s">
        <v>125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3" t="s">
        <v>22</v>
      </c>
      <c r="BK311" s="234">
        <f>ROUND(I311*H311,2)</f>
        <v>0</v>
      </c>
      <c r="BL311" s="13" t="s">
        <v>131</v>
      </c>
      <c r="BM311" s="233" t="s">
        <v>626</v>
      </c>
    </row>
    <row r="312" s="2" customFormat="1">
      <c r="A312" s="34"/>
      <c r="B312" s="35"/>
      <c r="C312" s="36"/>
      <c r="D312" s="235" t="s">
        <v>133</v>
      </c>
      <c r="E312" s="36"/>
      <c r="F312" s="236" t="s">
        <v>445</v>
      </c>
      <c r="G312" s="36"/>
      <c r="H312" s="36"/>
      <c r="I312" s="140"/>
      <c r="J312" s="36"/>
      <c r="K312" s="36"/>
      <c r="L312" s="40"/>
      <c r="M312" s="237"/>
      <c r="N312" s="238"/>
      <c r="O312" s="87"/>
      <c r="P312" s="87"/>
      <c r="Q312" s="87"/>
      <c r="R312" s="87"/>
      <c r="S312" s="87"/>
      <c r="T312" s="88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133</v>
      </c>
      <c r="AU312" s="13" t="s">
        <v>22</v>
      </c>
    </row>
    <row r="313" s="2" customFormat="1" ht="24" customHeight="1">
      <c r="A313" s="34"/>
      <c r="B313" s="35"/>
      <c r="C313" s="222" t="s">
        <v>627</v>
      </c>
      <c r="D313" s="222" t="s">
        <v>126</v>
      </c>
      <c r="E313" s="223" t="s">
        <v>448</v>
      </c>
      <c r="F313" s="224" t="s">
        <v>449</v>
      </c>
      <c r="G313" s="225" t="s">
        <v>162</v>
      </c>
      <c r="H313" s="226">
        <v>1037</v>
      </c>
      <c r="I313" s="227"/>
      <c r="J313" s="228">
        <f>ROUND(I313*H313,2)</f>
        <v>0</v>
      </c>
      <c r="K313" s="224" t="s">
        <v>130</v>
      </c>
      <c r="L313" s="40"/>
      <c r="M313" s="229" t="s">
        <v>1</v>
      </c>
      <c r="N313" s="230" t="s">
        <v>46</v>
      </c>
      <c r="O313" s="87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33" t="s">
        <v>131</v>
      </c>
      <c r="AT313" s="233" t="s">
        <v>126</v>
      </c>
      <c r="AU313" s="233" t="s">
        <v>22</v>
      </c>
      <c r="AY313" s="13" t="s">
        <v>125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3" t="s">
        <v>22</v>
      </c>
      <c r="BK313" s="234">
        <f>ROUND(I313*H313,2)</f>
        <v>0</v>
      </c>
      <c r="BL313" s="13" t="s">
        <v>131</v>
      </c>
      <c r="BM313" s="233" t="s">
        <v>628</v>
      </c>
    </row>
    <row r="314" s="2" customFormat="1">
      <c r="A314" s="34"/>
      <c r="B314" s="35"/>
      <c r="C314" s="36"/>
      <c r="D314" s="235" t="s">
        <v>133</v>
      </c>
      <c r="E314" s="36"/>
      <c r="F314" s="236" t="s">
        <v>449</v>
      </c>
      <c r="G314" s="36"/>
      <c r="H314" s="36"/>
      <c r="I314" s="140"/>
      <c r="J314" s="36"/>
      <c r="K314" s="36"/>
      <c r="L314" s="40"/>
      <c r="M314" s="237"/>
      <c r="N314" s="238"/>
      <c r="O314" s="87"/>
      <c r="P314" s="87"/>
      <c r="Q314" s="87"/>
      <c r="R314" s="87"/>
      <c r="S314" s="87"/>
      <c r="T314" s="88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133</v>
      </c>
      <c r="AU314" s="13" t="s">
        <v>22</v>
      </c>
    </row>
    <row r="315" s="2" customFormat="1" ht="24" customHeight="1">
      <c r="A315" s="34"/>
      <c r="B315" s="35"/>
      <c r="C315" s="222" t="s">
        <v>629</v>
      </c>
      <c r="D315" s="222" t="s">
        <v>126</v>
      </c>
      <c r="E315" s="223" t="s">
        <v>452</v>
      </c>
      <c r="F315" s="224" t="s">
        <v>453</v>
      </c>
      <c r="G315" s="225" t="s">
        <v>162</v>
      </c>
      <c r="H315" s="226">
        <v>1037</v>
      </c>
      <c r="I315" s="227"/>
      <c r="J315" s="228">
        <f>ROUND(I315*H315,2)</f>
        <v>0</v>
      </c>
      <c r="K315" s="224" t="s">
        <v>130</v>
      </c>
      <c r="L315" s="40"/>
      <c r="M315" s="229" t="s">
        <v>1</v>
      </c>
      <c r="N315" s="230" t="s">
        <v>46</v>
      </c>
      <c r="O315" s="87"/>
      <c r="P315" s="231">
        <f>O315*H315</f>
        <v>0</v>
      </c>
      <c r="Q315" s="231">
        <v>0</v>
      </c>
      <c r="R315" s="231">
        <f>Q315*H315</f>
        <v>0</v>
      </c>
      <c r="S315" s="231">
        <v>0</v>
      </c>
      <c r="T315" s="23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33" t="s">
        <v>131</v>
      </c>
      <c r="AT315" s="233" t="s">
        <v>126</v>
      </c>
      <c r="AU315" s="233" t="s">
        <v>22</v>
      </c>
      <c r="AY315" s="13" t="s">
        <v>125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3" t="s">
        <v>22</v>
      </c>
      <c r="BK315" s="234">
        <f>ROUND(I315*H315,2)</f>
        <v>0</v>
      </c>
      <c r="BL315" s="13" t="s">
        <v>131</v>
      </c>
      <c r="BM315" s="233" t="s">
        <v>630</v>
      </c>
    </row>
    <row r="316" s="2" customFormat="1">
      <c r="A316" s="34"/>
      <c r="B316" s="35"/>
      <c r="C316" s="36"/>
      <c r="D316" s="235" t="s">
        <v>133</v>
      </c>
      <c r="E316" s="36"/>
      <c r="F316" s="236" t="s">
        <v>453</v>
      </c>
      <c r="G316" s="36"/>
      <c r="H316" s="36"/>
      <c r="I316" s="140"/>
      <c r="J316" s="36"/>
      <c r="K316" s="36"/>
      <c r="L316" s="40"/>
      <c r="M316" s="237"/>
      <c r="N316" s="238"/>
      <c r="O316" s="87"/>
      <c r="P316" s="87"/>
      <c r="Q316" s="87"/>
      <c r="R316" s="87"/>
      <c r="S316" s="87"/>
      <c r="T316" s="88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133</v>
      </c>
      <c r="AU316" s="13" t="s">
        <v>22</v>
      </c>
    </row>
    <row r="317" s="2" customFormat="1" ht="24" customHeight="1">
      <c r="A317" s="34"/>
      <c r="B317" s="35"/>
      <c r="C317" s="222" t="s">
        <v>631</v>
      </c>
      <c r="D317" s="222" t="s">
        <v>126</v>
      </c>
      <c r="E317" s="223" t="s">
        <v>632</v>
      </c>
      <c r="F317" s="224" t="s">
        <v>633</v>
      </c>
      <c r="G317" s="225" t="s">
        <v>129</v>
      </c>
      <c r="H317" s="226">
        <v>4</v>
      </c>
      <c r="I317" s="227"/>
      <c r="J317" s="228">
        <f>ROUND(I317*H317,2)</f>
        <v>0</v>
      </c>
      <c r="K317" s="224" t="s">
        <v>130</v>
      </c>
      <c r="L317" s="40"/>
      <c r="M317" s="229" t="s">
        <v>1</v>
      </c>
      <c r="N317" s="230" t="s">
        <v>46</v>
      </c>
      <c r="O317" s="87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33" t="s">
        <v>131</v>
      </c>
      <c r="AT317" s="233" t="s">
        <v>126</v>
      </c>
      <c r="AU317" s="233" t="s">
        <v>22</v>
      </c>
      <c r="AY317" s="13" t="s">
        <v>125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3" t="s">
        <v>22</v>
      </c>
      <c r="BK317" s="234">
        <f>ROUND(I317*H317,2)</f>
        <v>0</v>
      </c>
      <c r="BL317" s="13" t="s">
        <v>131</v>
      </c>
      <c r="BM317" s="233" t="s">
        <v>634</v>
      </c>
    </row>
    <row r="318" s="2" customFormat="1">
      <c r="A318" s="34"/>
      <c r="B318" s="35"/>
      <c r="C318" s="36"/>
      <c r="D318" s="235" t="s">
        <v>133</v>
      </c>
      <c r="E318" s="36"/>
      <c r="F318" s="236" t="s">
        <v>633</v>
      </c>
      <c r="G318" s="36"/>
      <c r="H318" s="36"/>
      <c r="I318" s="140"/>
      <c r="J318" s="36"/>
      <c r="K318" s="36"/>
      <c r="L318" s="40"/>
      <c r="M318" s="237"/>
      <c r="N318" s="238"/>
      <c r="O318" s="87"/>
      <c r="P318" s="87"/>
      <c r="Q318" s="87"/>
      <c r="R318" s="87"/>
      <c r="S318" s="87"/>
      <c r="T318" s="88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3" t="s">
        <v>133</v>
      </c>
      <c r="AU318" s="13" t="s">
        <v>22</v>
      </c>
    </row>
    <row r="319" s="2" customFormat="1" ht="36" customHeight="1">
      <c r="A319" s="34"/>
      <c r="B319" s="35"/>
      <c r="C319" s="222" t="s">
        <v>635</v>
      </c>
      <c r="D319" s="222" t="s">
        <v>126</v>
      </c>
      <c r="E319" s="223" t="s">
        <v>636</v>
      </c>
      <c r="F319" s="224" t="s">
        <v>637</v>
      </c>
      <c r="G319" s="225" t="s">
        <v>129</v>
      </c>
      <c r="H319" s="226">
        <v>2</v>
      </c>
      <c r="I319" s="227"/>
      <c r="J319" s="228">
        <f>ROUND(I319*H319,2)</f>
        <v>0</v>
      </c>
      <c r="K319" s="224" t="s">
        <v>130</v>
      </c>
      <c r="L319" s="40"/>
      <c r="M319" s="229" t="s">
        <v>1</v>
      </c>
      <c r="N319" s="230" t="s">
        <v>46</v>
      </c>
      <c r="O319" s="87"/>
      <c r="P319" s="231">
        <f>O319*H319</f>
        <v>0</v>
      </c>
      <c r="Q319" s="231">
        <v>0</v>
      </c>
      <c r="R319" s="231">
        <f>Q319*H319</f>
        <v>0</v>
      </c>
      <c r="S319" s="231">
        <v>0</v>
      </c>
      <c r="T319" s="232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33" t="s">
        <v>131</v>
      </c>
      <c r="AT319" s="233" t="s">
        <v>126</v>
      </c>
      <c r="AU319" s="233" t="s">
        <v>22</v>
      </c>
      <c r="AY319" s="13" t="s">
        <v>125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3" t="s">
        <v>22</v>
      </c>
      <c r="BK319" s="234">
        <f>ROUND(I319*H319,2)</f>
        <v>0</v>
      </c>
      <c r="BL319" s="13" t="s">
        <v>131</v>
      </c>
      <c r="BM319" s="233" t="s">
        <v>638</v>
      </c>
    </row>
    <row r="320" s="2" customFormat="1">
      <c r="A320" s="34"/>
      <c r="B320" s="35"/>
      <c r="C320" s="36"/>
      <c r="D320" s="235" t="s">
        <v>133</v>
      </c>
      <c r="E320" s="36"/>
      <c r="F320" s="236" t="s">
        <v>637</v>
      </c>
      <c r="G320" s="36"/>
      <c r="H320" s="36"/>
      <c r="I320" s="140"/>
      <c r="J320" s="36"/>
      <c r="K320" s="36"/>
      <c r="L320" s="40"/>
      <c r="M320" s="237"/>
      <c r="N320" s="238"/>
      <c r="O320" s="87"/>
      <c r="P320" s="87"/>
      <c r="Q320" s="87"/>
      <c r="R320" s="87"/>
      <c r="S320" s="87"/>
      <c r="T320" s="88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3" t="s">
        <v>133</v>
      </c>
      <c r="AU320" s="13" t="s">
        <v>22</v>
      </c>
    </row>
    <row r="321" s="2" customFormat="1" ht="24" customHeight="1">
      <c r="A321" s="34"/>
      <c r="B321" s="35"/>
      <c r="C321" s="222" t="s">
        <v>639</v>
      </c>
      <c r="D321" s="222" t="s">
        <v>126</v>
      </c>
      <c r="E321" s="223" t="s">
        <v>456</v>
      </c>
      <c r="F321" s="224" t="s">
        <v>457</v>
      </c>
      <c r="G321" s="225" t="s">
        <v>162</v>
      </c>
      <c r="H321" s="226">
        <v>1037</v>
      </c>
      <c r="I321" s="227"/>
      <c r="J321" s="228">
        <f>ROUND(I321*H321,2)</f>
        <v>0</v>
      </c>
      <c r="K321" s="224" t="s">
        <v>130</v>
      </c>
      <c r="L321" s="40"/>
      <c r="M321" s="229" t="s">
        <v>1</v>
      </c>
      <c r="N321" s="230" t="s">
        <v>46</v>
      </c>
      <c r="O321" s="87"/>
      <c r="P321" s="231">
        <f>O321*H321</f>
        <v>0</v>
      </c>
      <c r="Q321" s="231">
        <v>0</v>
      </c>
      <c r="R321" s="231">
        <f>Q321*H321</f>
        <v>0</v>
      </c>
      <c r="S321" s="231">
        <v>0</v>
      </c>
      <c r="T321" s="23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33" t="s">
        <v>131</v>
      </c>
      <c r="AT321" s="233" t="s">
        <v>126</v>
      </c>
      <c r="AU321" s="233" t="s">
        <v>22</v>
      </c>
      <c r="AY321" s="13" t="s">
        <v>125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3" t="s">
        <v>22</v>
      </c>
      <c r="BK321" s="234">
        <f>ROUND(I321*H321,2)</f>
        <v>0</v>
      </c>
      <c r="BL321" s="13" t="s">
        <v>131</v>
      </c>
      <c r="BM321" s="233" t="s">
        <v>640</v>
      </c>
    </row>
    <row r="322" s="2" customFormat="1">
      <c r="A322" s="34"/>
      <c r="B322" s="35"/>
      <c r="C322" s="36"/>
      <c r="D322" s="235" t="s">
        <v>133</v>
      </c>
      <c r="E322" s="36"/>
      <c r="F322" s="236" t="s">
        <v>457</v>
      </c>
      <c r="G322" s="36"/>
      <c r="H322" s="36"/>
      <c r="I322" s="140"/>
      <c r="J322" s="36"/>
      <c r="K322" s="36"/>
      <c r="L322" s="40"/>
      <c r="M322" s="237"/>
      <c r="N322" s="238"/>
      <c r="O322" s="87"/>
      <c r="P322" s="87"/>
      <c r="Q322" s="87"/>
      <c r="R322" s="87"/>
      <c r="S322" s="87"/>
      <c r="T322" s="88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3" t="s">
        <v>133</v>
      </c>
      <c r="AU322" s="13" t="s">
        <v>22</v>
      </c>
    </row>
    <row r="323" s="2" customFormat="1" ht="24" customHeight="1">
      <c r="A323" s="34"/>
      <c r="B323" s="35"/>
      <c r="C323" s="222" t="s">
        <v>641</v>
      </c>
      <c r="D323" s="222" t="s">
        <v>126</v>
      </c>
      <c r="E323" s="223" t="s">
        <v>460</v>
      </c>
      <c r="F323" s="224" t="s">
        <v>461</v>
      </c>
      <c r="G323" s="225" t="s">
        <v>129</v>
      </c>
      <c r="H323" s="226">
        <v>12</v>
      </c>
      <c r="I323" s="227"/>
      <c r="J323" s="228">
        <f>ROUND(I323*H323,2)</f>
        <v>0</v>
      </c>
      <c r="K323" s="224" t="s">
        <v>130</v>
      </c>
      <c r="L323" s="40"/>
      <c r="M323" s="229" t="s">
        <v>1</v>
      </c>
      <c r="N323" s="230" t="s">
        <v>46</v>
      </c>
      <c r="O323" s="87"/>
      <c r="P323" s="231">
        <f>O323*H323</f>
        <v>0</v>
      </c>
      <c r="Q323" s="231">
        <v>0</v>
      </c>
      <c r="R323" s="231">
        <f>Q323*H323</f>
        <v>0</v>
      </c>
      <c r="S323" s="231">
        <v>0</v>
      </c>
      <c r="T323" s="23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33" t="s">
        <v>131</v>
      </c>
      <c r="AT323" s="233" t="s">
        <v>126</v>
      </c>
      <c r="AU323" s="233" t="s">
        <v>22</v>
      </c>
      <c r="AY323" s="13" t="s">
        <v>125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3" t="s">
        <v>22</v>
      </c>
      <c r="BK323" s="234">
        <f>ROUND(I323*H323,2)</f>
        <v>0</v>
      </c>
      <c r="BL323" s="13" t="s">
        <v>131</v>
      </c>
      <c r="BM323" s="233" t="s">
        <v>642</v>
      </c>
    </row>
    <row r="324" s="2" customFormat="1">
      <c r="A324" s="34"/>
      <c r="B324" s="35"/>
      <c r="C324" s="36"/>
      <c r="D324" s="235" t="s">
        <v>133</v>
      </c>
      <c r="E324" s="36"/>
      <c r="F324" s="236" t="s">
        <v>461</v>
      </c>
      <c r="G324" s="36"/>
      <c r="H324" s="36"/>
      <c r="I324" s="140"/>
      <c r="J324" s="36"/>
      <c r="K324" s="36"/>
      <c r="L324" s="40"/>
      <c r="M324" s="237"/>
      <c r="N324" s="238"/>
      <c r="O324" s="87"/>
      <c r="P324" s="87"/>
      <c r="Q324" s="87"/>
      <c r="R324" s="87"/>
      <c r="S324" s="87"/>
      <c r="T324" s="88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3" t="s">
        <v>133</v>
      </c>
      <c r="AU324" s="13" t="s">
        <v>22</v>
      </c>
    </row>
    <row r="325" s="2" customFormat="1" ht="24" customHeight="1">
      <c r="A325" s="34"/>
      <c r="B325" s="35"/>
      <c r="C325" s="222" t="s">
        <v>28</v>
      </c>
      <c r="D325" s="222" t="s">
        <v>126</v>
      </c>
      <c r="E325" s="223" t="s">
        <v>464</v>
      </c>
      <c r="F325" s="224" t="s">
        <v>465</v>
      </c>
      <c r="G325" s="225" t="s">
        <v>174</v>
      </c>
      <c r="H325" s="226">
        <v>41</v>
      </c>
      <c r="I325" s="227"/>
      <c r="J325" s="228">
        <f>ROUND(I325*H325,2)</f>
        <v>0</v>
      </c>
      <c r="K325" s="224" t="s">
        <v>130</v>
      </c>
      <c r="L325" s="40"/>
      <c r="M325" s="229" t="s">
        <v>1</v>
      </c>
      <c r="N325" s="230" t="s">
        <v>46</v>
      </c>
      <c r="O325" s="87"/>
      <c r="P325" s="231">
        <f>O325*H325</f>
        <v>0</v>
      </c>
      <c r="Q325" s="231">
        <v>0</v>
      </c>
      <c r="R325" s="231">
        <f>Q325*H325</f>
        <v>0</v>
      </c>
      <c r="S325" s="231">
        <v>0</v>
      </c>
      <c r="T325" s="23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33" t="s">
        <v>131</v>
      </c>
      <c r="AT325" s="233" t="s">
        <v>126</v>
      </c>
      <c r="AU325" s="233" t="s">
        <v>22</v>
      </c>
      <c r="AY325" s="13" t="s">
        <v>125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3" t="s">
        <v>22</v>
      </c>
      <c r="BK325" s="234">
        <f>ROUND(I325*H325,2)</f>
        <v>0</v>
      </c>
      <c r="BL325" s="13" t="s">
        <v>131</v>
      </c>
      <c r="BM325" s="233" t="s">
        <v>643</v>
      </c>
    </row>
    <row r="326" s="2" customFormat="1">
      <c r="A326" s="34"/>
      <c r="B326" s="35"/>
      <c r="C326" s="36"/>
      <c r="D326" s="235" t="s">
        <v>133</v>
      </c>
      <c r="E326" s="36"/>
      <c r="F326" s="236" t="s">
        <v>465</v>
      </c>
      <c r="G326" s="36"/>
      <c r="H326" s="36"/>
      <c r="I326" s="140"/>
      <c r="J326" s="36"/>
      <c r="K326" s="36"/>
      <c r="L326" s="40"/>
      <c r="M326" s="237"/>
      <c r="N326" s="238"/>
      <c r="O326" s="87"/>
      <c r="P326" s="87"/>
      <c r="Q326" s="87"/>
      <c r="R326" s="87"/>
      <c r="S326" s="87"/>
      <c r="T326" s="88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3" t="s">
        <v>133</v>
      </c>
      <c r="AU326" s="13" t="s">
        <v>22</v>
      </c>
    </row>
    <row r="327" s="11" customFormat="1" ht="25.92" customHeight="1">
      <c r="A327" s="11"/>
      <c r="B327" s="208"/>
      <c r="C327" s="209"/>
      <c r="D327" s="210" t="s">
        <v>80</v>
      </c>
      <c r="E327" s="211" t="s">
        <v>467</v>
      </c>
      <c r="F327" s="211" t="s">
        <v>468</v>
      </c>
      <c r="G327" s="209"/>
      <c r="H327" s="209"/>
      <c r="I327" s="212"/>
      <c r="J327" s="213">
        <f>BK327</f>
        <v>0</v>
      </c>
      <c r="K327" s="209"/>
      <c r="L327" s="214"/>
      <c r="M327" s="215"/>
      <c r="N327" s="216"/>
      <c r="O327" s="216"/>
      <c r="P327" s="217">
        <f>SUM(P328:P333)</f>
        <v>0</v>
      </c>
      <c r="Q327" s="216"/>
      <c r="R327" s="217">
        <f>SUM(R328:R333)</f>
        <v>0</v>
      </c>
      <c r="S327" s="216"/>
      <c r="T327" s="218">
        <f>SUM(T328:T333)</f>
        <v>0</v>
      </c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R327" s="219" t="s">
        <v>124</v>
      </c>
      <c r="AT327" s="220" t="s">
        <v>80</v>
      </c>
      <c r="AU327" s="220" t="s">
        <v>81</v>
      </c>
      <c r="AY327" s="219" t="s">
        <v>125</v>
      </c>
      <c r="BK327" s="221">
        <f>SUM(BK328:BK333)</f>
        <v>0</v>
      </c>
    </row>
    <row r="328" s="2" customFormat="1" ht="24" customHeight="1">
      <c r="A328" s="34"/>
      <c r="B328" s="35"/>
      <c r="C328" s="222" t="s">
        <v>644</v>
      </c>
      <c r="D328" s="222" t="s">
        <v>126</v>
      </c>
      <c r="E328" s="223" t="s">
        <v>470</v>
      </c>
      <c r="F328" s="224" t="s">
        <v>471</v>
      </c>
      <c r="G328" s="225" t="s">
        <v>472</v>
      </c>
      <c r="H328" s="226">
        <v>278.58999999999997</v>
      </c>
      <c r="I328" s="227"/>
      <c r="J328" s="228">
        <f>ROUND(I328*H328,2)</f>
        <v>0</v>
      </c>
      <c r="K328" s="224" t="s">
        <v>130</v>
      </c>
      <c r="L328" s="40"/>
      <c r="M328" s="229" t="s">
        <v>1</v>
      </c>
      <c r="N328" s="230" t="s">
        <v>46</v>
      </c>
      <c r="O328" s="87"/>
      <c r="P328" s="231">
        <f>O328*H328</f>
        <v>0</v>
      </c>
      <c r="Q328" s="231">
        <v>0</v>
      </c>
      <c r="R328" s="231">
        <f>Q328*H328</f>
        <v>0</v>
      </c>
      <c r="S328" s="231">
        <v>0</v>
      </c>
      <c r="T328" s="23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33" t="s">
        <v>131</v>
      </c>
      <c r="AT328" s="233" t="s">
        <v>126</v>
      </c>
      <c r="AU328" s="233" t="s">
        <v>22</v>
      </c>
      <c r="AY328" s="13" t="s">
        <v>125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3" t="s">
        <v>22</v>
      </c>
      <c r="BK328" s="234">
        <f>ROUND(I328*H328,2)</f>
        <v>0</v>
      </c>
      <c r="BL328" s="13" t="s">
        <v>131</v>
      </c>
      <c r="BM328" s="233" t="s">
        <v>645</v>
      </c>
    </row>
    <row r="329" s="2" customFormat="1">
      <c r="A329" s="34"/>
      <c r="B329" s="35"/>
      <c r="C329" s="36"/>
      <c r="D329" s="235" t="s">
        <v>133</v>
      </c>
      <c r="E329" s="36"/>
      <c r="F329" s="236" t="s">
        <v>471</v>
      </c>
      <c r="G329" s="36"/>
      <c r="H329" s="36"/>
      <c r="I329" s="140"/>
      <c r="J329" s="36"/>
      <c r="K329" s="36"/>
      <c r="L329" s="40"/>
      <c r="M329" s="237"/>
      <c r="N329" s="238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133</v>
      </c>
      <c r="AU329" s="13" t="s">
        <v>22</v>
      </c>
    </row>
    <row r="330" s="2" customFormat="1" ht="24" customHeight="1">
      <c r="A330" s="34"/>
      <c r="B330" s="35"/>
      <c r="C330" s="222" t="s">
        <v>646</v>
      </c>
      <c r="D330" s="222" t="s">
        <v>126</v>
      </c>
      <c r="E330" s="223" t="s">
        <v>475</v>
      </c>
      <c r="F330" s="224" t="s">
        <v>476</v>
      </c>
      <c r="G330" s="225" t="s">
        <v>472</v>
      </c>
      <c r="H330" s="226">
        <v>277.92000000000002</v>
      </c>
      <c r="I330" s="227"/>
      <c r="J330" s="228">
        <f>ROUND(I330*H330,2)</f>
        <v>0</v>
      </c>
      <c r="K330" s="224" t="s">
        <v>130</v>
      </c>
      <c r="L330" s="40"/>
      <c r="M330" s="229" t="s">
        <v>1</v>
      </c>
      <c r="N330" s="230" t="s">
        <v>46</v>
      </c>
      <c r="O330" s="87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33" t="s">
        <v>131</v>
      </c>
      <c r="AT330" s="233" t="s">
        <v>126</v>
      </c>
      <c r="AU330" s="233" t="s">
        <v>22</v>
      </c>
      <c r="AY330" s="13" t="s">
        <v>125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3" t="s">
        <v>22</v>
      </c>
      <c r="BK330" s="234">
        <f>ROUND(I330*H330,2)</f>
        <v>0</v>
      </c>
      <c r="BL330" s="13" t="s">
        <v>131</v>
      </c>
      <c r="BM330" s="233" t="s">
        <v>647</v>
      </c>
    </row>
    <row r="331" s="2" customFormat="1">
      <c r="A331" s="34"/>
      <c r="B331" s="35"/>
      <c r="C331" s="36"/>
      <c r="D331" s="235" t="s">
        <v>133</v>
      </c>
      <c r="E331" s="36"/>
      <c r="F331" s="236" t="s">
        <v>476</v>
      </c>
      <c r="G331" s="36"/>
      <c r="H331" s="36"/>
      <c r="I331" s="140"/>
      <c r="J331" s="36"/>
      <c r="K331" s="36"/>
      <c r="L331" s="40"/>
      <c r="M331" s="237"/>
      <c r="N331" s="238"/>
      <c r="O331" s="87"/>
      <c r="P331" s="87"/>
      <c r="Q331" s="87"/>
      <c r="R331" s="87"/>
      <c r="S331" s="87"/>
      <c r="T331" s="88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3" t="s">
        <v>133</v>
      </c>
      <c r="AU331" s="13" t="s">
        <v>22</v>
      </c>
    </row>
    <row r="332" s="2" customFormat="1" ht="24" customHeight="1">
      <c r="A332" s="34"/>
      <c r="B332" s="35"/>
      <c r="C332" s="222" t="s">
        <v>648</v>
      </c>
      <c r="D332" s="222" t="s">
        <v>126</v>
      </c>
      <c r="E332" s="223" t="s">
        <v>479</v>
      </c>
      <c r="F332" s="224" t="s">
        <v>480</v>
      </c>
      <c r="G332" s="225" t="s">
        <v>472</v>
      </c>
      <c r="H332" s="226">
        <v>0.67000000000000004</v>
      </c>
      <c r="I332" s="227"/>
      <c r="J332" s="228">
        <f>ROUND(I332*H332,2)</f>
        <v>0</v>
      </c>
      <c r="K332" s="224" t="s">
        <v>130</v>
      </c>
      <c r="L332" s="40"/>
      <c r="M332" s="229" t="s">
        <v>1</v>
      </c>
      <c r="N332" s="230" t="s">
        <v>46</v>
      </c>
      <c r="O332" s="87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33" t="s">
        <v>131</v>
      </c>
      <c r="AT332" s="233" t="s">
        <v>126</v>
      </c>
      <c r="AU332" s="233" t="s">
        <v>22</v>
      </c>
      <c r="AY332" s="13" t="s">
        <v>125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3" t="s">
        <v>22</v>
      </c>
      <c r="BK332" s="234">
        <f>ROUND(I332*H332,2)</f>
        <v>0</v>
      </c>
      <c r="BL332" s="13" t="s">
        <v>131</v>
      </c>
      <c r="BM332" s="233" t="s">
        <v>649</v>
      </c>
    </row>
    <row r="333" s="2" customFormat="1">
      <c r="A333" s="34"/>
      <c r="B333" s="35"/>
      <c r="C333" s="36"/>
      <c r="D333" s="235" t="s">
        <v>133</v>
      </c>
      <c r="E333" s="36"/>
      <c r="F333" s="236" t="s">
        <v>480</v>
      </c>
      <c r="G333" s="36"/>
      <c r="H333" s="36"/>
      <c r="I333" s="140"/>
      <c r="J333" s="36"/>
      <c r="K333" s="36"/>
      <c r="L333" s="40"/>
      <c r="M333" s="237"/>
      <c r="N333" s="238"/>
      <c r="O333" s="87"/>
      <c r="P333" s="87"/>
      <c r="Q333" s="87"/>
      <c r="R333" s="87"/>
      <c r="S333" s="87"/>
      <c r="T333" s="8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3" t="s">
        <v>133</v>
      </c>
      <c r="AU333" s="13" t="s">
        <v>22</v>
      </c>
    </row>
    <row r="334" s="11" customFormat="1" ht="25.92" customHeight="1">
      <c r="A334" s="11"/>
      <c r="B334" s="208"/>
      <c r="C334" s="209"/>
      <c r="D334" s="210" t="s">
        <v>80</v>
      </c>
      <c r="E334" s="211" t="s">
        <v>80</v>
      </c>
      <c r="F334" s="211" t="s">
        <v>482</v>
      </c>
      <c r="G334" s="209"/>
      <c r="H334" s="209"/>
      <c r="I334" s="212"/>
      <c r="J334" s="213">
        <f>BK334</f>
        <v>0</v>
      </c>
      <c r="K334" s="209"/>
      <c r="L334" s="214"/>
      <c r="M334" s="215"/>
      <c r="N334" s="216"/>
      <c r="O334" s="216"/>
      <c r="P334" s="217">
        <f>SUM(P335:P342)</f>
        <v>0</v>
      </c>
      <c r="Q334" s="216"/>
      <c r="R334" s="217">
        <f>SUM(R335:R342)</f>
        <v>0</v>
      </c>
      <c r="S334" s="216"/>
      <c r="T334" s="218">
        <f>SUM(T335:T342)</f>
        <v>0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R334" s="219" t="s">
        <v>124</v>
      </c>
      <c r="AT334" s="220" t="s">
        <v>80</v>
      </c>
      <c r="AU334" s="220" t="s">
        <v>81</v>
      </c>
      <c r="AY334" s="219" t="s">
        <v>125</v>
      </c>
      <c r="BK334" s="221">
        <f>SUM(BK335:BK342)</f>
        <v>0</v>
      </c>
    </row>
    <row r="335" s="2" customFormat="1" ht="24" customHeight="1">
      <c r="A335" s="34"/>
      <c r="B335" s="35"/>
      <c r="C335" s="239" t="s">
        <v>650</v>
      </c>
      <c r="D335" s="239" t="s">
        <v>134</v>
      </c>
      <c r="E335" s="240" t="s">
        <v>484</v>
      </c>
      <c r="F335" s="241" t="s">
        <v>485</v>
      </c>
      <c r="G335" s="242" t="s">
        <v>129</v>
      </c>
      <c r="H335" s="243">
        <v>48</v>
      </c>
      <c r="I335" s="244"/>
      <c r="J335" s="245">
        <f>ROUND(I335*H335,2)</f>
        <v>0</v>
      </c>
      <c r="K335" s="241" t="s">
        <v>130</v>
      </c>
      <c r="L335" s="246"/>
      <c r="M335" s="247" t="s">
        <v>1</v>
      </c>
      <c r="N335" s="248" t="s">
        <v>46</v>
      </c>
      <c r="O335" s="87"/>
      <c r="P335" s="231">
        <f>O335*H335</f>
        <v>0</v>
      </c>
      <c r="Q335" s="231">
        <v>0</v>
      </c>
      <c r="R335" s="231">
        <f>Q335*H335</f>
        <v>0</v>
      </c>
      <c r="S335" s="231">
        <v>0</v>
      </c>
      <c r="T335" s="23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33" t="s">
        <v>137</v>
      </c>
      <c r="AT335" s="233" t="s">
        <v>134</v>
      </c>
      <c r="AU335" s="233" t="s">
        <v>22</v>
      </c>
      <c r="AY335" s="13" t="s">
        <v>125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3" t="s">
        <v>22</v>
      </c>
      <c r="BK335" s="234">
        <f>ROUND(I335*H335,2)</f>
        <v>0</v>
      </c>
      <c r="BL335" s="13" t="s">
        <v>131</v>
      </c>
      <c r="BM335" s="233" t="s">
        <v>651</v>
      </c>
    </row>
    <row r="336" s="2" customFormat="1">
      <c r="A336" s="34"/>
      <c r="B336" s="35"/>
      <c r="C336" s="36"/>
      <c r="D336" s="235" t="s">
        <v>133</v>
      </c>
      <c r="E336" s="36"/>
      <c r="F336" s="236" t="s">
        <v>485</v>
      </c>
      <c r="G336" s="36"/>
      <c r="H336" s="36"/>
      <c r="I336" s="140"/>
      <c r="J336" s="36"/>
      <c r="K336" s="36"/>
      <c r="L336" s="40"/>
      <c r="M336" s="237"/>
      <c r="N336" s="238"/>
      <c r="O336" s="87"/>
      <c r="P336" s="87"/>
      <c r="Q336" s="87"/>
      <c r="R336" s="87"/>
      <c r="S336" s="87"/>
      <c r="T336" s="88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3" t="s">
        <v>133</v>
      </c>
      <c r="AU336" s="13" t="s">
        <v>22</v>
      </c>
    </row>
    <row r="337" s="2" customFormat="1" ht="24" customHeight="1">
      <c r="A337" s="34"/>
      <c r="B337" s="35"/>
      <c r="C337" s="222" t="s">
        <v>652</v>
      </c>
      <c r="D337" s="222" t="s">
        <v>126</v>
      </c>
      <c r="E337" s="223" t="s">
        <v>488</v>
      </c>
      <c r="F337" s="224" t="s">
        <v>489</v>
      </c>
      <c r="G337" s="225" t="s">
        <v>141</v>
      </c>
      <c r="H337" s="226">
        <v>15</v>
      </c>
      <c r="I337" s="227"/>
      <c r="J337" s="228">
        <f>ROUND(I337*H337,2)</f>
        <v>0</v>
      </c>
      <c r="K337" s="224" t="s">
        <v>130</v>
      </c>
      <c r="L337" s="40"/>
      <c r="M337" s="229" t="s">
        <v>1</v>
      </c>
      <c r="N337" s="230" t="s">
        <v>46</v>
      </c>
      <c r="O337" s="87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33" t="s">
        <v>131</v>
      </c>
      <c r="AT337" s="233" t="s">
        <v>126</v>
      </c>
      <c r="AU337" s="233" t="s">
        <v>22</v>
      </c>
      <c r="AY337" s="13" t="s">
        <v>125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3" t="s">
        <v>22</v>
      </c>
      <c r="BK337" s="234">
        <f>ROUND(I337*H337,2)</f>
        <v>0</v>
      </c>
      <c r="BL337" s="13" t="s">
        <v>131</v>
      </c>
      <c r="BM337" s="233" t="s">
        <v>653</v>
      </c>
    </row>
    <row r="338" s="2" customFormat="1">
      <c r="A338" s="34"/>
      <c r="B338" s="35"/>
      <c r="C338" s="36"/>
      <c r="D338" s="235" t="s">
        <v>133</v>
      </c>
      <c r="E338" s="36"/>
      <c r="F338" s="236" t="s">
        <v>489</v>
      </c>
      <c r="G338" s="36"/>
      <c r="H338" s="36"/>
      <c r="I338" s="140"/>
      <c r="J338" s="36"/>
      <c r="K338" s="36"/>
      <c r="L338" s="40"/>
      <c r="M338" s="237"/>
      <c r="N338" s="238"/>
      <c r="O338" s="87"/>
      <c r="P338" s="87"/>
      <c r="Q338" s="87"/>
      <c r="R338" s="87"/>
      <c r="S338" s="87"/>
      <c r="T338" s="88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3" t="s">
        <v>133</v>
      </c>
      <c r="AU338" s="13" t="s">
        <v>22</v>
      </c>
    </row>
    <row r="339" s="2" customFormat="1" ht="24" customHeight="1">
      <c r="A339" s="34"/>
      <c r="B339" s="35"/>
      <c r="C339" s="222" t="s">
        <v>654</v>
      </c>
      <c r="D339" s="222" t="s">
        <v>126</v>
      </c>
      <c r="E339" s="223" t="s">
        <v>492</v>
      </c>
      <c r="F339" s="224" t="s">
        <v>493</v>
      </c>
      <c r="G339" s="225" t="s">
        <v>162</v>
      </c>
      <c r="H339" s="226">
        <v>15</v>
      </c>
      <c r="I339" s="227"/>
      <c r="J339" s="228">
        <f>ROUND(I339*H339,2)</f>
        <v>0</v>
      </c>
      <c r="K339" s="224" t="s">
        <v>130</v>
      </c>
      <c r="L339" s="40"/>
      <c r="M339" s="229" t="s">
        <v>1</v>
      </c>
      <c r="N339" s="230" t="s">
        <v>46</v>
      </c>
      <c r="O339" s="87"/>
      <c r="P339" s="231">
        <f>O339*H339</f>
        <v>0</v>
      </c>
      <c r="Q339" s="231">
        <v>0</v>
      </c>
      <c r="R339" s="231">
        <f>Q339*H339</f>
        <v>0</v>
      </c>
      <c r="S339" s="231">
        <v>0</v>
      </c>
      <c r="T339" s="232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33" t="s">
        <v>131</v>
      </c>
      <c r="AT339" s="233" t="s">
        <v>126</v>
      </c>
      <c r="AU339" s="233" t="s">
        <v>22</v>
      </c>
      <c r="AY339" s="13" t="s">
        <v>125</v>
      </c>
      <c r="BE339" s="234">
        <f>IF(N339="základní",J339,0)</f>
        <v>0</v>
      </c>
      <c r="BF339" s="234">
        <f>IF(N339="snížená",J339,0)</f>
        <v>0</v>
      </c>
      <c r="BG339" s="234">
        <f>IF(N339="zákl. přenesená",J339,0)</f>
        <v>0</v>
      </c>
      <c r="BH339" s="234">
        <f>IF(N339="sníž. přenesená",J339,0)</f>
        <v>0</v>
      </c>
      <c r="BI339" s="234">
        <f>IF(N339="nulová",J339,0)</f>
        <v>0</v>
      </c>
      <c r="BJ339" s="13" t="s">
        <v>22</v>
      </c>
      <c r="BK339" s="234">
        <f>ROUND(I339*H339,2)</f>
        <v>0</v>
      </c>
      <c r="BL339" s="13" t="s">
        <v>131</v>
      </c>
      <c r="BM339" s="233" t="s">
        <v>655</v>
      </c>
    </row>
    <row r="340" s="2" customFormat="1">
      <c r="A340" s="34"/>
      <c r="B340" s="35"/>
      <c r="C340" s="36"/>
      <c r="D340" s="235" t="s">
        <v>133</v>
      </c>
      <c r="E340" s="36"/>
      <c r="F340" s="236" t="s">
        <v>493</v>
      </c>
      <c r="G340" s="36"/>
      <c r="H340" s="36"/>
      <c r="I340" s="140"/>
      <c r="J340" s="36"/>
      <c r="K340" s="36"/>
      <c r="L340" s="40"/>
      <c r="M340" s="237"/>
      <c r="N340" s="238"/>
      <c r="O340" s="87"/>
      <c r="P340" s="87"/>
      <c r="Q340" s="87"/>
      <c r="R340" s="87"/>
      <c r="S340" s="87"/>
      <c r="T340" s="88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3" t="s">
        <v>133</v>
      </c>
      <c r="AU340" s="13" t="s">
        <v>22</v>
      </c>
    </row>
    <row r="341" s="2" customFormat="1" ht="24" customHeight="1">
      <c r="A341" s="34"/>
      <c r="B341" s="35"/>
      <c r="C341" s="222" t="s">
        <v>656</v>
      </c>
      <c r="D341" s="222" t="s">
        <v>126</v>
      </c>
      <c r="E341" s="223" t="s">
        <v>496</v>
      </c>
      <c r="F341" s="224" t="s">
        <v>497</v>
      </c>
      <c r="G341" s="225" t="s">
        <v>174</v>
      </c>
      <c r="H341" s="226">
        <v>6</v>
      </c>
      <c r="I341" s="227"/>
      <c r="J341" s="228">
        <f>ROUND(I341*H341,2)</f>
        <v>0</v>
      </c>
      <c r="K341" s="224" t="s">
        <v>130</v>
      </c>
      <c r="L341" s="40"/>
      <c r="M341" s="229" t="s">
        <v>1</v>
      </c>
      <c r="N341" s="230" t="s">
        <v>46</v>
      </c>
      <c r="O341" s="87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33" t="s">
        <v>131</v>
      </c>
      <c r="AT341" s="233" t="s">
        <v>126</v>
      </c>
      <c r="AU341" s="233" t="s">
        <v>22</v>
      </c>
      <c r="AY341" s="13" t="s">
        <v>125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3" t="s">
        <v>22</v>
      </c>
      <c r="BK341" s="234">
        <f>ROUND(I341*H341,2)</f>
        <v>0</v>
      </c>
      <c r="BL341" s="13" t="s">
        <v>131</v>
      </c>
      <c r="BM341" s="233" t="s">
        <v>657</v>
      </c>
    </row>
    <row r="342" s="2" customFormat="1">
      <c r="A342" s="34"/>
      <c r="B342" s="35"/>
      <c r="C342" s="36"/>
      <c r="D342" s="235" t="s">
        <v>133</v>
      </c>
      <c r="E342" s="36"/>
      <c r="F342" s="236" t="s">
        <v>497</v>
      </c>
      <c r="G342" s="36"/>
      <c r="H342" s="36"/>
      <c r="I342" s="140"/>
      <c r="J342" s="36"/>
      <c r="K342" s="36"/>
      <c r="L342" s="40"/>
      <c r="M342" s="249"/>
      <c r="N342" s="250"/>
      <c r="O342" s="251"/>
      <c r="P342" s="251"/>
      <c r="Q342" s="251"/>
      <c r="R342" s="251"/>
      <c r="S342" s="251"/>
      <c r="T342" s="25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3" t="s">
        <v>133</v>
      </c>
      <c r="AU342" s="13" t="s">
        <v>22</v>
      </c>
    </row>
    <row r="343" s="2" customFormat="1" ht="6.96" customHeight="1">
      <c r="A343" s="34"/>
      <c r="B343" s="62"/>
      <c r="C343" s="63"/>
      <c r="D343" s="63"/>
      <c r="E343" s="63"/>
      <c r="F343" s="63"/>
      <c r="G343" s="63"/>
      <c r="H343" s="63"/>
      <c r="I343" s="179"/>
      <c r="J343" s="63"/>
      <c r="K343" s="63"/>
      <c r="L343" s="40"/>
      <c r="M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</row>
  </sheetData>
  <sheetProtection sheet="1" autoFilter="0" formatColumns="0" formatRows="0" objects="1" scenarios="1" spinCount="100000" saltValue="vGcGlfJGcP1sSnbNEb7TUMRUxBL7JcqpVEi43TwjZVUyYa3Yi+SSeC44OokZbQpB4aGXP3hAR+2iNAMeVnvfgg==" hashValue="pqeAGUhoxkJ0kQ+XJMpVmkWJUzX046aaJcz0ZpruuVtJPbY3sXCFbnaJ4a+YY5gpJ4Sg/+j3LxbhumUT+0fd6A==" algorithmName="SHA-512" password="CC35"/>
  <autoFilter ref="C121:K3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90</v>
      </c>
    </row>
    <row r="4" s="1" customFormat="1" ht="24.96" customHeight="1">
      <c r="B4" s="16"/>
      <c r="D4" s="136" t="s">
        <v>95</v>
      </c>
      <c r="I4" s="132"/>
      <c r="L4" s="16"/>
      <c r="M4" s="137" t="s">
        <v>10</v>
      </c>
      <c r="AT4" s="13" t="s">
        <v>4</v>
      </c>
    </row>
    <row r="5" s="1" customFormat="1" ht="6.96" customHeight="1">
      <c r="B5" s="16"/>
      <c r="I5" s="132"/>
      <c r="L5" s="16"/>
    </row>
    <row r="6" s="1" customFormat="1" ht="12" customHeight="1">
      <c r="B6" s="16"/>
      <c r="D6" s="138" t="s">
        <v>16</v>
      </c>
      <c r="I6" s="132"/>
      <c r="L6" s="16"/>
    </row>
    <row r="7" s="1" customFormat="1" ht="16.5" customHeight="1">
      <c r="B7" s="16"/>
      <c r="E7" s="139" t="str">
        <f>'Rekapitulace stavby'!K6</f>
        <v>Oprava TV v úseku Albrechtice u Českého Těšína - Havířov</v>
      </c>
      <c r="F7" s="138"/>
      <c r="G7" s="138"/>
      <c r="H7" s="138"/>
      <c r="I7" s="132"/>
      <c r="L7" s="16"/>
    </row>
    <row r="8" s="2" customFormat="1" ht="12" customHeight="1">
      <c r="A8" s="34"/>
      <c r="B8" s="40"/>
      <c r="C8" s="34"/>
      <c r="D8" s="138" t="s">
        <v>96</v>
      </c>
      <c r="E8" s="34"/>
      <c r="F8" s="34"/>
      <c r="G8" s="34"/>
      <c r="H8" s="34"/>
      <c r="I8" s="140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1" t="s">
        <v>658</v>
      </c>
      <c r="F9" s="34"/>
      <c r="G9" s="34"/>
      <c r="H9" s="34"/>
      <c r="I9" s="14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4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8" t="s">
        <v>19</v>
      </c>
      <c r="E11" s="34"/>
      <c r="F11" s="142" t="s">
        <v>1</v>
      </c>
      <c r="G11" s="34"/>
      <c r="H11" s="34"/>
      <c r="I11" s="143" t="s">
        <v>21</v>
      </c>
      <c r="J11" s="142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8" t="s">
        <v>23</v>
      </c>
      <c r="E12" s="34"/>
      <c r="F12" s="142" t="s">
        <v>24</v>
      </c>
      <c r="G12" s="34"/>
      <c r="H12" s="34"/>
      <c r="I12" s="143" t="s">
        <v>25</v>
      </c>
      <c r="J12" s="144" t="str">
        <f>'Rekapitulace stavby'!AN8</f>
        <v>28. 6. 2019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40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29</v>
      </c>
      <c r="E14" s="34"/>
      <c r="F14" s="34"/>
      <c r="G14" s="34"/>
      <c r="H14" s="34"/>
      <c r="I14" s="143" t="s">
        <v>30</v>
      </c>
      <c r="J14" s="142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2" t="s">
        <v>31</v>
      </c>
      <c r="F15" s="34"/>
      <c r="G15" s="34"/>
      <c r="H15" s="34"/>
      <c r="I15" s="143" t="s">
        <v>32</v>
      </c>
      <c r="J15" s="142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40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8" t="s">
        <v>33</v>
      </c>
      <c r="E17" s="34"/>
      <c r="F17" s="34"/>
      <c r="G17" s="34"/>
      <c r="H17" s="34"/>
      <c r="I17" s="143" t="s">
        <v>30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2"/>
      <c r="G18" s="142"/>
      <c r="H18" s="142"/>
      <c r="I18" s="143" t="s">
        <v>32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40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8" t="s">
        <v>35</v>
      </c>
      <c r="E20" s="34"/>
      <c r="F20" s="34"/>
      <c r="G20" s="34"/>
      <c r="H20" s="34"/>
      <c r="I20" s="143" t="s">
        <v>30</v>
      </c>
      <c r="J20" s="142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2" t="s">
        <v>36</v>
      </c>
      <c r="F21" s="34"/>
      <c r="G21" s="34"/>
      <c r="H21" s="34"/>
      <c r="I21" s="143" t="s">
        <v>32</v>
      </c>
      <c r="J21" s="142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40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8" t="s">
        <v>38</v>
      </c>
      <c r="E23" s="34"/>
      <c r="F23" s="34"/>
      <c r="G23" s="34"/>
      <c r="H23" s="34"/>
      <c r="I23" s="143" t="s">
        <v>30</v>
      </c>
      <c r="J23" s="142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2" t="s">
        <v>39</v>
      </c>
      <c r="F24" s="34"/>
      <c r="G24" s="34"/>
      <c r="H24" s="34"/>
      <c r="I24" s="143" t="s">
        <v>32</v>
      </c>
      <c r="J24" s="142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40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8" t="s">
        <v>40</v>
      </c>
      <c r="E26" s="34"/>
      <c r="F26" s="34"/>
      <c r="G26" s="34"/>
      <c r="H26" s="34"/>
      <c r="I26" s="140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4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50"/>
      <c r="E29" s="150"/>
      <c r="F29" s="150"/>
      <c r="G29" s="150"/>
      <c r="H29" s="150"/>
      <c r="I29" s="151"/>
      <c r="J29" s="150"/>
      <c r="K29" s="150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52" t="s">
        <v>41</v>
      </c>
      <c r="E30" s="34"/>
      <c r="F30" s="34"/>
      <c r="G30" s="34"/>
      <c r="H30" s="34"/>
      <c r="I30" s="140"/>
      <c r="J30" s="153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1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4" t="s">
        <v>43</v>
      </c>
      <c r="G32" s="34"/>
      <c r="H32" s="34"/>
      <c r="I32" s="155" t="s">
        <v>42</v>
      </c>
      <c r="J32" s="154" t="s">
        <v>44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6" t="s">
        <v>45</v>
      </c>
      <c r="E33" s="138" t="s">
        <v>46</v>
      </c>
      <c r="F33" s="157">
        <f>ROUND((SUM(BE121:BE290)),  2)</f>
        <v>0</v>
      </c>
      <c r="G33" s="34"/>
      <c r="H33" s="34"/>
      <c r="I33" s="158">
        <v>0.20999999999999999</v>
      </c>
      <c r="J33" s="157">
        <f>ROUND(((SUM(BE121:BE290))*I33),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8" t="s">
        <v>47</v>
      </c>
      <c r="F34" s="157">
        <f>ROUND((SUM(BF121:BF290)),  2)</f>
        <v>0</v>
      </c>
      <c r="G34" s="34"/>
      <c r="H34" s="34"/>
      <c r="I34" s="158">
        <v>0.14999999999999999</v>
      </c>
      <c r="J34" s="157">
        <f>ROUND(((SUM(BF121:BF290))*I34),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8" t="s">
        <v>48</v>
      </c>
      <c r="F35" s="157">
        <f>ROUND((SUM(BG121:BG290)),  2)</f>
        <v>0</v>
      </c>
      <c r="G35" s="34"/>
      <c r="H35" s="34"/>
      <c r="I35" s="158">
        <v>0.20999999999999999</v>
      </c>
      <c r="J35" s="157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8" t="s">
        <v>49</v>
      </c>
      <c r="F36" s="157">
        <f>ROUND((SUM(BH121:BH290)),  2)</f>
        <v>0</v>
      </c>
      <c r="G36" s="34"/>
      <c r="H36" s="34"/>
      <c r="I36" s="158">
        <v>0.14999999999999999</v>
      </c>
      <c r="J36" s="157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50</v>
      </c>
      <c r="F37" s="157">
        <f>ROUND((SUM(BI121:BI290)),  2)</f>
        <v>0</v>
      </c>
      <c r="G37" s="34"/>
      <c r="H37" s="34"/>
      <c r="I37" s="158">
        <v>0</v>
      </c>
      <c r="J37" s="157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40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4"/>
      <c r="J39" s="165">
        <f>SUM(J30:J37)</f>
        <v>0</v>
      </c>
      <c r="K39" s="16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4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32"/>
      <c r="L41" s="16"/>
    </row>
    <row r="42" s="1" customFormat="1" ht="14.4" customHeight="1">
      <c r="B42" s="16"/>
      <c r="I42" s="132"/>
      <c r="L42" s="16"/>
    </row>
    <row r="43" s="1" customFormat="1" ht="14.4" customHeight="1">
      <c r="B43" s="16"/>
      <c r="I43" s="132"/>
      <c r="L43" s="16"/>
    </row>
    <row r="44" s="1" customFormat="1" ht="14.4" customHeight="1">
      <c r="B44" s="16"/>
      <c r="I44" s="132"/>
      <c r="L44" s="16"/>
    </row>
    <row r="45" s="1" customFormat="1" ht="14.4" customHeight="1">
      <c r="B45" s="16"/>
      <c r="I45" s="132"/>
      <c r="L45" s="16"/>
    </row>
    <row r="46" s="1" customFormat="1" ht="14.4" customHeight="1">
      <c r="B46" s="16"/>
      <c r="I46" s="132"/>
      <c r="L46" s="16"/>
    </row>
    <row r="47" s="1" customFormat="1" ht="14.4" customHeight="1">
      <c r="B47" s="16"/>
      <c r="I47" s="132"/>
      <c r="L47" s="16"/>
    </row>
    <row r="48" s="1" customFormat="1" ht="14.4" customHeight="1">
      <c r="B48" s="16"/>
      <c r="I48" s="132"/>
      <c r="L48" s="16"/>
    </row>
    <row r="49" s="1" customFormat="1" ht="14.4" customHeight="1">
      <c r="B49" s="16"/>
      <c r="I49" s="132"/>
      <c r="L49" s="16"/>
    </row>
    <row r="50" s="2" customFormat="1" ht="14.4" customHeight="1">
      <c r="B50" s="59"/>
      <c r="D50" s="167" t="s">
        <v>54</v>
      </c>
      <c r="E50" s="168"/>
      <c r="F50" s="168"/>
      <c r="G50" s="167" t="s">
        <v>55</v>
      </c>
      <c r="H50" s="168"/>
      <c r="I50" s="169"/>
      <c r="J50" s="168"/>
      <c r="K50" s="168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56</v>
      </c>
      <c r="E61" s="171"/>
      <c r="F61" s="172" t="s">
        <v>57</v>
      </c>
      <c r="G61" s="170" t="s">
        <v>56</v>
      </c>
      <c r="H61" s="171"/>
      <c r="I61" s="173"/>
      <c r="J61" s="174" t="s">
        <v>57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7" t="s">
        <v>58</v>
      </c>
      <c r="E65" s="175"/>
      <c r="F65" s="175"/>
      <c r="G65" s="167" t="s">
        <v>59</v>
      </c>
      <c r="H65" s="175"/>
      <c r="I65" s="176"/>
      <c r="J65" s="175"/>
      <c r="K65" s="17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56</v>
      </c>
      <c r="E76" s="171"/>
      <c r="F76" s="172" t="s">
        <v>57</v>
      </c>
      <c r="G76" s="170" t="s">
        <v>56</v>
      </c>
      <c r="H76" s="171"/>
      <c r="I76" s="173"/>
      <c r="J76" s="174" t="s">
        <v>57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14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4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83" t="str">
        <f>E7</f>
        <v>Oprava TV v úseku Albrechtice u Českého Těšína - Havířov</v>
      </c>
      <c r="F85" s="28"/>
      <c r="G85" s="28"/>
      <c r="H85" s="28"/>
      <c r="I85" s="14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140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SO 01  _1/6 - Výměna trakčního vedení - 1. kolej </v>
      </c>
      <c r="F87" s="36"/>
      <c r="G87" s="36"/>
      <c r="H87" s="36"/>
      <c r="I87" s="14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4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23</v>
      </c>
      <c r="D89" s="36"/>
      <c r="E89" s="36"/>
      <c r="F89" s="23" t="str">
        <f>F12</f>
        <v>Albrechtice u ČT - Havířov</v>
      </c>
      <c r="G89" s="36"/>
      <c r="H89" s="36"/>
      <c r="I89" s="143" t="s">
        <v>25</v>
      </c>
      <c r="J89" s="75" t="str">
        <f>IF(J12="","",J12)</f>
        <v>28. 6. 2019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4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29</v>
      </c>
      <c r="D91" s="36"/>
      <c r="E91" s="36"/>
      <c r="F91" s="23" t="str">
        <f>E15</f>
        <v>SŽDC, s.o. - OŘ Ostrava SEE</v>
      </c>
      <c r="G91" s="36"/>
      <c r="H91" s="36"/>
      <c r="I91" s="143" t="s">
        <v>35</v>
      </c>
      <c r="J91" s="32" t="str">
        <f>E21</f>
        <v>EXprojekt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33</v>
      </c>
      <c r="D92" s="36"/>
      <c r="E92" s="36"/>
      <c r="F92" s="23" t="str">
        <f>IF(E18="","",E18)</f>
        <v>Vyplň údaj</v>
      </c>
      <c r="G92" s="36"/>
      <c r="H92" s="36"/>
      <c r="I92" s="143" t="s">
        <v>38</v>
      </c>
      <c r="J92" s="32" t="str">
        <f>E24</f>
        <v>Ing. Pavel Odehnal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40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4" t="s">
        <v>99</v>
      </c>
      <c r="D94" s="185"/>
      <c r="E94" s="185"/>
      <c r="F94" s="185"/>
      <c r="G94" s="185"/>
      <c r="H94" s="185"/>
      <c r="I94" s="186"/>
      <c r="J94" s="187" t="s">
        <v>100</v>
      </c>
      <c r="K94" s="185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4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8" t="s">
        <v>101</v>
      </c>
      <c r="D96" s="36"/>
      <c r="E96" s="36"/>
      <c r="F96" s="36"/>
      <c r="G96" s="36"/>
      <c r="H96" s="36"/>
      <c r="I96" s="140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89"/>
      <c r="C97" s="190"/>
      <c r="D97" s="191" t="s">
        <v>104</v>
      </c>
      <c r="E97" s="192"/>
      <c r="F97" s="192"/>
      <c r="G97" s="192"/>
      <c r="H97" s="192"/>
      <c r="I97" s="193"/>
      <c r="J97" s="194">
        <f>J122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105</v>
      </c>
      <c r="E98" s="192"/>
      <c r="F98" s="192"/>
      <c r="G98" s="192"/>
      <c r="H98" s="192"/>
      <c r="I98" s="193"/>
      <c r="J98" s="194">
        <f>J137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106</v>
      </c>
      <c r="E99" s="192"/>
      <c r="F99" s="192"/>
      <c r="G99" s="192"/>
      <c r="H99" s="192"/>
      <c r="I99" s="193"/>
      <c r="J99" s="194">
        <f>J246</f>
        <v>0</v>
      </c>
      <c r="K99" s="190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107</v>
      </c>
      <c r="E100" s="192"/>
      <c r="F100" s="192"/>
      <c r="G100" s="192"/>
      <c r="H100" s="192"/>
      <c r="I100" s="193"/>
      <c r="J100" s="194">
        <f>J279</f>
        <v>0</v>
      </c>
      <c r="K100" s="190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659</v>
      </c>
      <c r="E101" s="192"/>
      <c r="F101" s="192"/>
      <c r="G101" s="192"/>
      <c r="H101" s="192"/>
      <c r="I101" s="193"/>
      <c r="J101" s="194">
        <f>J286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140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179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182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109</v>
      </c>
      <c r="D108" s="36"/>
      <c r="E108" s="36"/>
      <c r="F108" s="36"/>
      <c r="G108" s="36"/>
      <c r="H108" s="36"/>
      <c r="I108" s="14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14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14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83" t="str">
        <f>E7</f>
        <v>Oprava TV v úseku Albrechtice u Českého Těšína - Havířov</v>
      </c>
      <c r="F111" s="28"/>
      <c r="G111" s="28"/>
      <c r="H111" s="28"/>
      <c r="I111" s="14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96</v>
      </c>
      <c r="D112" s="36"/>
      <c r="E112" s="36"/>
      <c r="F112" s="36"/>
      <c r="G112" s="36"/>
      <c r="H112" s="36"/>
      <c r="I112" s="14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 xml:space="preserve">SO 01  _1/6 - Výměna trakčního vedení - 1. kolej </v>
      </c>
      <c r="F113" s="36"/>
      <c r="G113" s="36"/>
      <c r="H113" s="36"/>
      <c r="I113" s="14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14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23</v>
      </c>
      <c r="D115" s="36"/>
      <c r="E115" s="36"/>
      <c r="F115" s="23" t="str">
        <f>F12</f>
        <v>Albrechtice u ČT - Havířov</v>
      </c>
      <c r="G115" s="36"/>
      <c r="H115" s="36"/>
      <c r="I115" s="143" t="s">
        <v>25</v>
      </c>
      <c r="J115" s="75" t="str">
        <f>IF(J12="","",J12)</f>
        <v>28. 6. 2019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140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29</v>
      </c>
      <c r="D117" s="36"/>
      <c r="E117" s="36"/>
      <c r="F117" s="23" t="str">
        <f>E15</f>
        <v>SŽDC, s.o. - OŘ Ostrava SEE</v>
      </c>
      <c r="G117" s="36"/>
      <c r="H117" s="36"/>
      <c r="I117" s="143" t="s">
        <v>35</v>
      </c>
      <c r="J117" s="32" t="str">
        <f>E21</f>
        <v>EXprojekt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33</v>
      </c>
      <c r="D118" s="36"/>
      <c r="E118" s="36"/>
      <c r="F118" s="23" t="str">
        <f>IF(E18="","",E18)</f>
        <v>Vyplň údaj</v>
      </c>
      <c r="G118" s="36"/>
      <c r="H118" s="36"/>
      <c r="I118" s="143" t="s">
        <v>38</v>
      </c>
      <c r="J118" s="32" t="str">
        <f>E24</f>
        <v>Ing. Pavel Odehnal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140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6"/>
      <c r="B120" s="197"/>
      <c r="C120" s="198" t="s">
        <v>110</v>
      </c>
      <c r="D120" s="199" t="s">
        <v>66</v>
      </c>
      <c r="E120" s="199" t="s">
        <v>62</v>
      </c>
      <c r="F120" s="199" t="s">
        <v>63</v>
      </c>
      <c r="G120" s="199" t="s">
        <v>111</v>
      </c>
      <c r="H120" s="199" t="s">
        <v>112</v>
      </c>
      <c r="I120" s="200" t="s">
        <v>113</v>
      </c>
      <c r="J120" s="199" t="s">
        <v>100</v>
      </c>
      <c r="K120" s="201" t="s">
        <v>114</v>
      </c>
      <c r="L120" s="202"/>
      <c r="M120" s="96" t="s">
        <v>1</v>
      </c>
      <c r="N120" s="97" t="s">
        <v>45</v>
      </c>
      <c r="O120" s="97" t="s">
        <v>115</v>
      </c>
      <c r="P120" s="97" t="s">
        <v>116</v>
      </c>
      <c r="Q120" s="97" t="s">
        <v>117</v>
      </c>
      <c r="R120" s="97" t="s">
        <v>118</v>
      </c>
      <c r="S120" s="97" t="s">
        <v>119</v>
      </c>
      <c r="T120" s="98" t="s">
        <v>120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4"/>
      <c r="B121" s="35"/>
      <c r="C121" s="103" t="s">
        <v>121</v>
      </c>
      <c r="D121" s="36"/>
      <c r="E121" s="36"/>
      <c r="F121" s="36"/>
      <c r="G121" s="36"/>
      <c r="H121" s="36"/>
      <c r="I121" s="140"/>
      <c r="J121" s="203">
        <f>BK121</f>
        <v>0</v>
      </c>
      <c r="K121" s="36"/>
      <c r="L121" s="40"/>
      <c r="M121" s="99"/>
      <c r="N121" s="204"/>
      <c r="O121" s="100"/>
      <c r="P121" s="205">
        <f>P122+P137+P246+P279+P286</f>
        <v>0</v>
      </c>
      <c r="Q121" s="100"/>
      <c r="R121" s="205">
        <f>R122+R137+R246+R279+R286</f>
        <v>0</v>
      </c>
      <c r="S121" s="100"/>
      <c r="T121" s="206">
        <f>T122+T137+T246+T279+T286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80</v>
      </c>
      <c r="AU121" s="13" t="s">
        <v>102</v>
      </c>
      <c r="BK121" s="207">
        <f>BK122+BK137+BK246+BK279+BK286</f>
        <v>0</v>
      </c>
    </row>
    <row r="122" s="11" customFormat="1" ht="25.92" customHeight="1">
      <c r="A122" s="11"/>
      <c r="B122" s="208"/>
      <c r="C122" s="209"/>
      <c r="D122" s="210" t="s">
        <v>80</v>
      </c>
      <c r="E122" s="211" t="s">
        <v>176</v>
      </c>
      <c r="F122" s="211" t="s">
        <v>177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SUM(P123:P136)</f>
        <v>0</v>
      </c>
      <c r="Q122" s="216"/>
      <c r="R122" s="217">
        <f>SUM(R123:R136)</f>
        <v>0</v>
      </c>
      <c r="S122" s="216"/>
      <c r="T122" s="218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9" t="s">
        <v>124</v>
      </c>
      <c r="AT122" s="220" t="s">
        <v>80</v>
      </c>
      <c r="AU122" s="220" t="s">
        <v>81</v>
      </c>
      <c r="AY122" s="219" t="s">
        <v>125</v>
      </c>
      <c r="BK122" s="221">
        <f>SUM(BK123:BK136)</f>
        <v>0</v>
      </c>
    </row>
    <row r="123" s="2" customFormat="1" ht="24" customHeight="1">
      <c r="A123" s="34"/>
      <c r="B123" s="35"/>
      <c r="C123" s="222" t="s">
        <v>22</v>
      </c>
      <c r="D123" s="222" t="s">
        <v>126</v>
      </c>
      <c r="E123" s="223" t="s">
        <v>179</v>
      </c>
      <c r="F123" s="224" t="s">
        <v>180</v>
      </c>
      <c r="G123" s="225" t="s">
        <v>129</v>
      </c>
      <c r="H123" s="226">
        <v>16</v>
      </c>
      <c r="I123" s="227"/>
      <c r="J123" s="228">
        <f>ROUND(I123*H123,2)</f>
        <v>0</v>
      </c>
      <c r="K123" s="224" t="s">
        <v>130</v>
      </c>
      <c r="L123" s="40"/>
      <c r="M123" s="229" t="s">
        <v>1</v>
      </c>
      <c r="N123" s="230" t="s">
        <v>46</v>
      </c>
      <c r="O123" s="87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33" t="s">
        <v>131</v>
      </c>
      <c r="AT123" s="233" t="s">
        <v>126</v>
      </c>
      <c r="AU123" s="233" t="s">
        <v>22</v>
      </c>
      <c r="AY123" s="13" t="s">
        <v>125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3" t="s">
        <v>22</v>
      </c>
      <c r="BK123" s="234">
        <f>ROUND(I123*H123,2)</f>
        <v>0</v>
      </c>
      <c r="BL123" s="13" t="s">
        <v>131</v>
      </c>
      <c r="BM123" s="233" t="s">
        <v>660</v>
      </c>
    </row>
    <row r="124" s="2" customFormat="1">
      <c r="A124" s="34"/>
      <c r="B124" s="35"/>
      <c r="C124" s="36"/>
      <c r="D124" s="235" t="s">
        <v>133</v>
      </c>
      <c r="E124" s="36"/>
      <c r="F124" s="236" t="s">
        <v>180</v>
      </c>
      <c r="G124" s="36"/>
      <c r="H124" s="36"/>
      <c r="I124" s="140"/>
      <c r="J124" s="36"/>
      <c r="K124" s="36"/>
      <c r="L124" s="40"/>
      <c r="M124" s="237"/>
      <c r="N124" s="23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133</v>
      </c>
      <c r="AU124" s="13" t="s">
        <v>22</v>
      </c>
    </row>
    <row r="125" s="2" customFormat="1" ht="24" customHeight="1">
      <c r="A125" s="34"/>
      <c r="B125" s="35"/>
      <c r="C125" s="239" t="s">
        <v>90</v>
      </c>
      <c r="D125" s="239" t="s">
        <v>134</v>
      </c>
      <c r="E125" s="240" t="s">
        <v>512</v>
      </c>
      <c r="F125" s="241" t="s">
        <v>513</v>
      </c>
      <c r="G125" s="242" t="s">
        <v>129</v>
      </c>
      <c r="H125" s="243">
        <v>10</v>
      </c>
      <c r="I125" s="244"/>
      <c r="J125" s="245">
        <f>ROUND(I125*H125,2)</f>
        <v>0</v>
      </c>
      <c r="K125" s="241" t="s">
        <v>130</v>
      </c>
      <c r="L125" s="246"/>
      <c r="M125" s="247" t="s">
        <v>1</v>
      </c>
      <c r="N125" s="248" t="s">
        <v>46</v>
      </c>
      <c r="O125" s="87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33" t="s">
        <v>137</v>
      </c>
      <c r="AT125" s="233" t="s">
        <v>134</v>
      </c>
      <c r="AU125" s="233" t="s">
        <v>22</v>
      </c>
      <c r="AY125" s="13" t="s">
        <v>125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3" t="s">
        <v>22</v>
      </c>
      <c r="BK125" s="234">
        <f>ROUND(I125*H125,2)</f>
        <v>0</v>
      </c>
      <c r="BL125" s="13" t="s">
        <v>131</v>
      </c>
      <c r="BM125" s="233" t="s">
        <v>661</v>
      </c>
    </row>
    <row r="126" s="2" customFormat="1">
      <c r="A126" s="34"/>
      <c r="B126" s="35"/>
      <c r="C126" s="36"/>
      <c r="D126" s="235" t="s">
        <v>133</v>
      </c>
      <c r="E126" s="36"/>
      <c r="F126" s="236" t="s">
        <v>513</v>
      </c>
      <c r="G126" s="36"/>
      <c r="H126" s="36"/>
      <c r="I126" s="140"/>
      <c r="J126" s="36"/>
      <c r="K126" s="36"/>
      <c r="L126" s="40"/>
      <c r="M126" s="237"/>
      <c r="N126" s="23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133</v>
      </c>
      <c r="AU126" s="13" t="s">
        <v>22</v>
      </c>
    </row>
    <row r="127" s="2" customFormat="1" ht="24" customHeight="1">
      <c r="A127" s="34"/>
      <c r="B127" s="35"/>
      <c r="C127" s="239" t="s">
        <v>124</v>
      </c>
      <c r="D127" s="239" t="s">
        <v>134</v>
      </c>
      <c r="E127" s="240" t="s">
        <v>183</v>
      </c>
      <c r="F127" s="241" t="s">
        <v>184</v>
      </c>
      <c r="G127" s="242" t="s">
        <v>129</v>
      </c>
      <c r="H127" s="243">
        <v>6</v>
      </c>
      <c r="I127" s="244"/>
      <c r="J127" s="245">
        <f>ROUND(I127*H127,2)</f>
        <v>0</v>
      </c>
      <c r="K127" s="241" t="s">
        <v>130</v>
      </c>
      <c r="L127" s="246"/>
      <c r="M127" s="247" t="s">
        <v>1</v>
      </c>
      <c r="N127" s="248" t="s">
        <v>46</v>
      </c>
      <c r="O127" s="87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33" t="s">
        <v>137</v>
      </c>
      <c r="AT127" s="233" t="s">
        <v>134</v>
      </c>
      <c r="AU127" s="233" t="s">
        <v>22</v>
      </c>
      <c r="AY127" s="13" t="s">
        <v>125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3" t="s">
        <v>22</v>
      </c>
      <c r="BK127" s="234">
        <f>ROUND(I127*H127,2)</f>
        <v>0</v>
      </c>
      <c r="BL127" s="13" t="s">
        <v>131</v>
      </c>
      <c r="BM127" s="233" t="s">
        <v>662</v>
      </c>
    </row>
    <row r="128" s="2" customFormat="1">
      <c r="A128" s="34"/>
      <c r="B128" s="35"/>
      <c r="C128" s="36"/>
      <c r="D128" s="235" t="s">
        <v>133</v>
      </c>
      <c r="E128" s="36"/>
      <c r="F128" s="236" t="s">
        <v>184</v>
      </c>
      <c r="G128" s="36"/>
      <c r="H128" s="36"/>
      <c r="I128" s="140"/>
      <c r="J128" s="36"/>
      <c r="K128" s="36"/>
      <c r="L128" s="40"/>
      <c r="M128" s="237"/>
      <c r="N128" s="23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133</v>
      </c>
      <c r="AU128" s="13" t="s">
        <v>22</v>
      </c>
    </row>
    <row r="129" s="2" customFormat="1" ht="24" customHeight="1">
      <c r="A129" s="34"/>
      <c r="B129" s="35"/>
      <c r="C129" s="222" t="s">
        <v>143</v>
      </c>
      <c r="D129" s="222" t="s">
        <v>126</v>
      </c>
      <c r="E129" s="223" t="s">
        <v>187</v>
      </c>
      <c r="F129" s="224" t="s">
        <v>188</v>
      </c>
      <c r="G129" s="225" t="s">
        <v>129</v>
      </c>
      <c r="H129" s="226">
        <v>4</v>
      </c>
      <c r="I129" s="227"/>
      <c r="J129" s="228">
        <f>ROUND(I129*H129,2)</f>
        <v>0</v>
      </c>
      <c r="K129" s="224" t="s">
        <v>130</v>
      </c>
      <c r="L129" s="40"/>
      <c r="M129" s="229" t="s">
        <v>1</v>
      </c>
      <c r="N129" s="230" t="s">
        <v>46</v>
      </c>
      <c r="O129" s="87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33" t="s">
        <v>131</v>
      </c>
      <c r="AT129" s="233" t="s">
        <v>126</v>
      </c>
      <c r="AU129" s="233" t="s">
        <v>22</v>
      </c>
      <c r="AY129" s="13" t="s">
        <v>125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3" t="s">
        <v>22</v>
      </c>
      <c r="BK129" s="234">
        <f>ROUND(I129*H129,2)</f>
        <v>0</v>
      </c>
      <c r="BL129" s="13" t="s">
        <v>131</v>
      </c>
      <c r="BM129" s="233" t="s">
        <v>663</v>
      </c>
    </row>
    <row r="130" s="2" customFormat="1">
      <c r="A130" s="34"/>
      <c r="B130" s="35"/>
      <c r="C130" s="36"/>
      <c r="D130" s="235" t="s">
        <v>133</v>
      </c>
      <c r="E130" s="36"/>
      <c r="F130" s="236" t="s">
        <v>188</v>
      </c>
      <c r="G130" s="36"/>
      <c r="H130" s="36"/>
      <c r="I130" s="140"/>
      <c r="J130" s="36"/>
      <c r="K130" s="36"/>
      <c r="L130" s="40"/>
      <c r="M130" s="237"/>
      <c r="N130" s="23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133</v>
      </c>
      <c r="AU130" s="13" t="s">
        <v>22</v>
      </c>
    </row>
    <row r="131" s="2" customFormat="1" ht="24" customHeight="1">
      <c r="A131" s="34"/>
      <c r="B131" s="35"/>
      <c r="C131" s="239" t="s">
        <v>147</v>
      </c>
      <c r="D131" s="239" t="s">
        <v>134</v>
      </c>
      <c r="E131" s="240" t="s">
        <v>190</v>
      </c>
      <c r="F131" s="241" t="s">
        <v>191</v>
      </c>
      <c r="G131" s="242" t="s">
        <v>129</v>
      </c>
      <c r="H131" s="243">
        <v>2</v>
      </c>
      <c r="I131" s="244"/>
      <c r="J131" s="245">
        <f>ROUND(I131*H131,2)</f>
        <v>0</v>
      </c>
      <c r="K131" s="241" t="s">
        <v>130</v>
      </c>
      <c r="L131" s="246"/>
      <c r="M131" s="247" t="s">
        <v>1</v>
      </c>
      <c r="N131" s="248" t="s">
        <v>46</v>
      </c>
      <c r="O131" s="87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33" t="s">
        <v>137</v>
      </c>
      <c r="AT131" s="233" t="s">
        <v>134</v>
      </c>
      <c r="AU131" s="233" t="s">
        <v>22</v>
      </c>
      <c r="AY131" s="13" t="s">
        <v>125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3" t="s">
        <v>22</v>
      </c>
      <c r="BK131" s="234">
        <f>ROUND(I131*H131,2)</f>
        <v>0</v>
      </c>
      <c r="BL131" s="13" t="s">
        <v>131</v>
      </c>
      <c r="BM131" s="233" t="s">
        <v>664</v>
      </c>
    </row>
    <row r="132" s="2" customFormat="1">
      <c r="A132" s="34"/>
      <c r="B132" s="35"/>
      <c r="C132" s="36"/>
      <c r="D132" s="235" t="s">
        <v>133</v>
      </c>
      <c r="E132" s="36"/>
      <c r="F132" s="236" t="s">
        <v>191</v>
      </c>
      <c r="G132" s="36"/>
      <c r="H132" s="36"/>
      <c r="I132" s="140"/>
      <c r="J132" s="36"/>
      <c r="K132" s="36"/>
      <c r="L132" s="40"/>
      <c r="M132" s="237"/>
      <c r="N132" s="23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133</v>
      </c>
      <c r="AU132" s="13" t="s">
        <v>22</v>
      </c>
    </row>
    <row r="133" s="2" customFormat="1" ht="24" customHeight="1">
      <c r="A133" s="34"/>
      <c r="B133" s="35"/>
      <c r="C133" s="239" t="s">
        <v>151</v>
      </c>
      <c r="D133" s="239" t="s">
        <v>134</v>
      </c>
      <c r="E133" s="240" t="s">
        <v>194</v>
      </c>
      <c r="F133" s="241" t="s">
        <v>195</v>
      </c>
      <c r="G133" s="242" t="s">
        <v>129</v>
      </c>
      <c r="H133" s="243">
        <v>2</v>
      </c>
      <c r="I133" s="244"/>
      <c r="J133" s="245">
        <f>ROUND(I133*H133,2)</f>
        <v>0</v>
      </c>
      <c r="K133" s="241" t="s">
        <v>130</v>
      </c>
      <c r="L133" s="246"/>
      <c r="M133" s="247" t="s">
        <v>1</v>
      </c>
      <c r="N133" s="248" t="s">
        <v>46</v>
      </c>
      <c r="O133" s="8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33" t="s">
        <v>137</v>
      </c>
      <c r="AT133" s="233" t="s">
        <v>134</v>
      </c>
      <c r="AU133" s="233" t="s">
        <v>22</v>
      </c>
      <c r="AY133" s="13" t="s">
        <v>125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3" t="s">
        <v>22</v>
      </c>
      <c r="BK133" s="234">
        <f>ROUND(I133*H133,2)</f>
        <v>0</v>
      </c>
      <c r="BL133" s="13" t="s">
        <v>131</v>
      </c>
      <c r="BM133" s="233" t="s">
        <v>665</v>
      </c>
    </row>
    <row r="134" s="2" customFormat="1">
      <c r="A134" s="34"/>
      <c r="B134" s="35"/>
      <c r="C134" s="36"/>
      <c r="D134" s="235" t="s">
        <v>133</v>
      </c>
      <c r="E134" s="36"/>
      <c r="F134" s="236" t="s">
        <v>195</v>
      </c>
      <c r="G134" s="36"/>
      <c r="H134" s="36"/>
      <c r="I134" s="140"/>
      <c r="J134" s="36"/>
      <c r="K134" s="36"/>
      <c r="L134" s="40"/>
      <c r="M134" s="237"/>
      <c r="N134" s="23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133</v>
      </c>
      <c r="AU134" s="13" t="s">
        <v>22</v>
      </c>
    </row>
    <row r="135" s="2" customFormat="1" ht="24" customHeight="1">
      <c r="A135" s="34"/>
      <c r="B135" s="35"/>
      <c r="C135" s="222" t="s">
        <v>155</v>
      </c>
      <c r="D135" s="222" t="s">
        <v>126</v>
      </c>
      <c r="E135" s="223" t="s">
        <v>198</v>
      </c>
      <c r="F135" s="224" t="s">
        <v>199</v>
      </c>
      <c r="G135" s="225" t="s">
        <v>174</v>
      </c>
      <c r="H135" s="226">
        <v>20</v>
      </c>
      <c r="I135" s="227"/>
      <c r="J135" s="228">
        <f>ROUND(I135*H135,2)</f>
        <v>0</v>
      </c>
      <c r="K135" s="224" t="s">
        <v>130</v>
      </c>
      <c r="L135" s="40"/>
      <c r="M135" s="229" t="s">
        <v>1</v>
      </c>
      <c r="N135" s="230" t="s">
        <v>46</v>
      </c>
      <c r="O135" s="87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33" t="s">
        <v>131</v>
      </c>
      <c r="AT135" s="233" t="s">
        <v>126</v>
      </c>
      <c r="AU135" s="233" t="s">
        <v>22</v>
      </c>
      <c r="AY135" s="13" t="s">
        <v>125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3" t="s">
        <v>22</v>
      </c>
      <c r="BK135" s="234">
        <f>ROUND(I135*H135,2)</f>
        <v>0</v>
      </c>
      <c r="BL135" s="13" t="s">
        <v>131</v>
      </c>
      <c r="BM135" s="233" t="s">
        <v>666</v>
      </c>
    </row>
    <row r="136" s="2" customFormat="1">
      <c r="A136" s="34"/>
      <c r="B136" s="35"/>
      <c r="C136" s="36"/>
      <c r="D136" s="235" t="s">
        <v>133</v>
      </c>
      <c r="E136" s="36"/>
      <c r="F136" s="236" t="s">
        <v>199</v>
      </c>
      <c r="G136" s="36"/>
      <c r="H136" s="36"/>
      <c r="I136" s="140"/>
      <c r="J136" s="36"/>
      <c r="K136" s="36"/>
      <c r="L136" s="40"/>
      <c r="M136" s="237"/>
      <c r="N136" s="23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133</v>
      </c>
      <c r="AU136" s="13" t="s">
        <v>22</v>
      </c>
    </row>
    <row r="137" s="11" customFormat="1" ht="25.92" customHeight="1">
      <c r="A137" s="11"/>
      <c r="B137" s="208"/>
      <c r="C137" s="209"/>
      <c r="D137" s="210" t="s">
        <v>80</v>
      </c>
      <c r="E137" s="211" t="s">
        <v>201</v>
      </c>
      <c r="F137" s="211" t="s">
        <v>202</v>
      </c>
      <c r="G137" s="209"/>
      <c r="H137" s="209"/>
      <c r="I137" s="212"/>
      <c r="J137" s="213">
        <f>BK137</f>
        <v>0</v>
      </c>
      <c r="K137" s="209"/>
      <c r="L137" s="214"/>
      <c r="M137" s="215"/>
      <c r="N137" s="216"/>
      <c r="O137" s="216"/>
      <c r="P137" s="217">
        <f>SUM(P138:P245)</f>
        <v>0</v>
      </c>
      <c r="Q137" s="216"/>
      <c r="R137" s="217">
        <f>SUM(R138:R245)</f>
        <v>0</v>
      </c>
      <c r="S137" s="216"/>
      <c r="T137" s="218">
        <f>SUM(T138:T245)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9" t="s">
        <v>124</v>
      </c>
      <c r="AT137" s="220" t="s">
        <v>80</v>
      </c>
      <c r="AU137" s="220" t="s">
        <v>81</v>
      </c>
      <c r="AY137" s="219" t="s">
        <v>125</v>
      </c>
      <c r="BK137" s="221">
        <f>SUM(BK138:BK245)</f>
        <v>0</v>
      </c>
    </row>
    <row r="138" s="2" customFormat="1" ht="24" customHeight="1">
      <c r="A138" s="34"/>
      <c r="B138" s="35"/>
      <c r="C138" s="222" t="s">
        <v>159</v>
      </c>
      <c r="D138" s="222" t="s">
        <v>126</v>
      </c>
      <c r="E138" s="223" t="s">
        <v>204</v>
      </c>
      <c r="F138" s="224" t="s">
        <v>205</v>
      </c>
      <c r="G138" s="225" t="s">
        <v>129</v>
      </c>
      <c r="H138" s="226">
        <v>2</v>
      </c>
      <c r="I138" s="227"/>
      <c r="J138" s="228">
        <f>ROUND(I138*H138,2)</f>
        <v>0</v>
      </c>
      <c r="K138" s="224" t="s">
        <v>130</v>
      </c>
      <c r="L138" s="40"/>
      <c r="M138" s="229" t="s">
        <v>1</v>
      </c>
      <c r="N138" s="230" t="s">
        <v>46</v>
      </c>
      <c r="O138" s="8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33" t="s">
        <v>131</v>
      </c>
      <c r="AT138" s="233" t="s">
        <v>126</v>
      </c>
      <c r="AU138" s="233" t="s">
        <v>22</v>
      </c>
      <c r="AY138" s="13" t="s">
        <v>125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3" t="s">
        <v>22</v>
      </c>
      <c r="BK138" s="234">
        <f>ROUND(I138*H138,2)</f>
        <v>0</v>
      </c>
      <c r="BL138" s="13" t="s">
        <v>131</v>
      </c>
      <c r="BM138" s="233" t="s">
        <v>667</v>
      </c>
    </row>
    <row r="139" s="2" customFormat="1">
      <c r="A139" s="34"/>
      <c r="B139" s="35"/>
      <c r="C139" s="36"/>
      <c r="D139" s="235" t="s">
        <v>133</v>
      </c>
      <c r="E139" s="36"/>
      <c r="F139" s="236" t="s">
        <v>205</v>
      </c>
      <c r="G139" s="36"/>
      <c r="H139" s="36"/>
      <c r="I139" s="140"/>
      <c r="J139" s="36"/>
      <c r="K139" s="36"/>
      <c r="L139" s="40"/>
      <c r="M139" s="237"/>
      <c r="N139" s="23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133</v>
      </c>
      <c r="AU139" s="13" t="s">
        <v>22</v>
      </c>
    </row>
    <row r="140" s="2" customFormat="1" ht="24" customHeight="1">
      <c r="A140" s="34"/>
      <c r="B140" s="35"/>
      <c r="C140" s="239" t="s">
        <v>164</v>
      </c>
      <c r="D140" s="239" t="s">
        <v>134</v>
      </c>
      <c r="E140" s="240" t="s">
        <v>208</v>
      </c>
      <c r="F140" s="241" t="s">
        <v>209</v>
      </c>
      <c r="G140" s="242" t="s">
        <v>129</v>
      </c>
      <c r="H140" s="243">
        <v>2</v>
      </c>
      <c r="I140" s="244"/>
      <c r="J140" s="245">
        <f>ROUND(I140*H140,2)</f>
        <v>0</v>
      </c>
      <c r="K140" s="241" t="s">
        <v>130</v>
      </c>
      <c r="L140" s="246"/>
      <c r="M140" s="247" t="s">
        <v>1</v>
      </c>
      <c r="N140" s="248" t="s">
        <v>46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33" t="s">
        <v>137</v>
      </c>
      <c r="AT140" s="233" t="s">
        <v>134</v>
      </c>
      <c r="AU140" s="233" t="s">
        <v>22</v>
      </c>
      <c r="AY140" s="13" t="s">
        <v>125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3" t="s">
        <v>22</v>
      </c>
      <c r="BK140" s="234">
        <f>ROUND(I140*H140,2)</f>
        <v>0</v>
      </c>
      <c r="BL140" s="13" t="s">
        <v>131</v>
      </c>
      <c r="BM140" s="233" t="s">
        <v>668</v>
      </c>
    </row>
    <row r="141" s="2" customFormat="1">
      <c r="A141" s="34"/>
      <c r="B141" s="35"/>
      <c r="C141" s="36"/>
      <c r="D141" s="235" t="s">
        <v>133</v>
      </c>
      <c r="E141" s="36"/>
      <c r="F141" s="236" t="s">
        <v>209</v>
      </c>
      <c r="G141" s="36"/>
      <c r="H141" s="36"/>
      <c r="I141" s="140"/>
      <c r="J141" s="36"/>
      <c r="K141" s="36"/>
      <c r="L141" s="40"/>
      <c r="M141" s="237"/>
      <c r="N141" s="23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133</v>
      </c>
      <c r="AU141" s="13" t="s">
        <v>22</v>
      </c>
    </row>
    <row r="142" s="2" customFormat="1" ht="24" customHeight="1">
      <c r="A142" s="34"/>
      <c r="B142" s="35"/>
      <c r="C142" s="222" t="s">
        <v>27</v>
      </c>
      <c r="D142" s="222" t="s">
        <v>126</v>
      </c>
      <c r="E142" s="223" t="s">
        <v>212</v>
      </c>
      <c r="F142" s="224" t="s">
        <v>213</v>
      </c>
      <c r="G142" s="225" t="s">
        <v>129</v>
      </c>
      <c r="H142" s="226">
        <v>20</v>
      </c>
      <c r="I142" s="227"/>
      <c r="J142" s="228">
        <f>ROUND(I142*H142,2)</f>
        <v>0</v>
      </c>
      <c r="K142" s="224" t="s">
        <v>130</v>
      </c>
      <c r="L142" s="40"/>
      <c r="M142" s="229" t="s">
        <v>1</v>
      </c>
      <c r="N142" s="230" t="s">
        <v>46</v>
      </c>
      <c r="O142" s="8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33" t="s">
        <v>131</v>
      </c>
      <c r="AT142" s="233" t="s">
        <v>126</v>
      </c>
      <c r="AU142" s="233" t="s">
        <v>22</v>
      </c>
      <c r="AY142" s="13" t="s">
        <v>125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3" t="s">
        <v>22</v>
      </c>
      <c r="BK142" s="234">
        <f>ROUND(I142*H142,2)</f>
        <v>0</v>
      </c>
      <c r="BL142" s="13" t="s">
        <v>131</v>
      </c>
      <c r="BM142" s="233" t="s">
        <v>669</v>
      </c>
    </row>
    <row r="143" s="2" customFormat="1">
      <c r="A143" s="34"/>
      <c r="B143" s="35"/>
      <c r="C143" s="36"/>
      <c r="D143" s="235" t="s">
        <v>133</v>
      </c>
      <c r="E143" s="36"/>
      <c r="F143" s="236" t="s">
        <v>213</v>
      </c>
      <c r="G143" s="36"/>
      <c r="H143" s="36"/>
      <c r="I143" s="140"/>
      <c r="J143" s="36"/>
      <c r="K143" s="36"/>
      <c r="L143" s="40"/>
      <c r="M143" s="237"/>
      <c r="N143" s="23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133</v>
      </c>
      <c r="AU143" s="13" t="s">
        <v>22</v>
      </c>
    </row>
    <row r="144" s="2" customFormat="1" ht="24" customHeight="1">
      <c r="A144" s="34"/>
      <c r="B144" s="35"/>
      <c r="C144" s="239" t="s">
        <v>171</v>
      </c>
      <c r="D144" s="239" t="s">
        <v>134</v>
      </c>
      <c r="E144" s="240" t="s">
        <v>215</v>
      </c>
      <c r="F144" s="241" t="s">
        <v>216</v>
      </c>
      <c r="G144" s="242" t="s">
        <v>129</v>
      </c>
      <c r="H144" s="243">
        <v>20</v>
      </c>
      <c r="I144" s="244"/>
      <c r="J144" s="245">
        <f>ROUND(I144*H144,2)</f>
        <v>0</v>
      </c>
      <c r="K144" s="241" t="s">
        <v>130</v>
      </c>
      <c r="L144" s="246"/>
      <c r="M144" s="247" t="s">
        <v>1</v>
      </c>
      <c r="N144" s="248" t="s">
        <v>46</v>
      </c>
      <c r="O144" s="8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33" t="s">
        <v>137</v>
      </c>
      <c r="AT144" s="233" t="s">
        <v>134</v>
      </c>
      <c r="AU144" s="233" t="s">
        <v>22</v>
      </c>
      <c r="AY144" s="13" t="s">
        <v>125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3" t="s">
        <v>22</v>
      </c>
      <c r="BK144" s="234">
        <f>ROUND(I144*H144,2)</f>
        <v>0</v>
      </c>
      <c r="BL144" s="13" t="s">
        <v>131</v>
      </c>
      <c r="BM144" s="233" t="s">
        <v>670</v>
      </c>
    </row>
    <row r="145" s="2" customFormat="1">
      <c r="A145" s="34"/>
      <c r="B145" s="35"/>
      <c r="C145" s="36"/>
      <c r="D145" s="235" t="s">
        <v>133</v>
      </c>
      <c r="E145" s="36"/>
      <c r="F145" s="236" t="s">
        <v>216</v>
      </c>
      <c r="G145" s="36"/>
      <c r="H145" s="36"/>
      <c r="I145" s="140"/>
      <c r="J145" s="36"/>
      <c r="K145" s="36"/>
      <c r="L145" s="40"/>
      <c r="M145" s="237"/>
      <c r="N145" s="23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133</v>
      </c>
      <c r="AU145" s="13" t="s">
        <v>22</v>
      </c>
    </row>
    <row r="146" s="2" customFormat="1" ht="24" customHeight="1">
      <c r="A146" s="34"/>
      <c r="B146" s="35"/>
      <c r="C146" s="239" t="s">
        <v>178</v>
      </c>
      <c r="D146" s="239" t="s">
        <v>134</v>
      </c>
      <c r="E146" s="240" t="s">
        <v>219</v>
      </c>
      <c r="F146" s="241" t="s">
        <v>220</v>
      </c>
      <c r="G146" s="242" t="s">
        <v>129</v>
      </c>
      <c r="H146" s="243">
        <v>22</v>
      </c>
      <c r="I146" s="244"/>
      <c r="J146" s="245">
        <f>ROUND(I146*H146,2)</f>
        <v>0</v>
      </c>
      <c r="K146" s="241" t="s">
        <v>130</v>
      </c>
      <c r="L146" s="246"/>
      <c r="M146" s="247" t="s">
        <v>1</v>
      </c>
      <c r="N146" s="248" t="s">
        <v>46</v>
      </c>
      <c r="O146" s="87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33" t="s">
        <v>137</v>
      </c>
      <c r="AT146" s="233" t="s">
        <v>134</v>
      </c>
      <c r="AU146" s="233" t="s">
        <v>22</v>
      </c>
      <c r="AY146" s="13" t="s">
        <v>125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3" t="s">
        <v>22</v>
      </c>
      <c r="BK146" s="234">
        <f>ROUND(I146*H146,2)</f>
        <v>0</v>
      </c>
      <c r="BL146" s="13" t="s">
        <v>131</v>
      </c>
      <c r="BM146" s="233" t="s">
        <v>671</v>
      </c>
    </row>
    <row r="147" s="2" customFormat="1">
      <c r="A147" s="34"/>
      <c r="B147" s="35"/>
      <c r="C147" s="36"/>
      <c r="D147" s="235" t="s">
        <v>133</v>
      </c>
      <c r="E147" s="36"/>
      <c r="F147" s="236" t="s">
        <v>220</v>
      </c>
      <c r="G147" s="36"/>
      <c r="H147" s="36"/>
      <c r="I147" s="140"/>
      <c r="J147" s="36"/>
      <c r="K147" s="36"/>
      <c r="L147" s="40"/>
      <c r="M147" s="237"/>
      <c r="N147" s="23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133</v>
      </c>
      <c r="AU147" s="13" t="s">
        <v>22</v>
      </c>
    </row>
    <row r="148" s="2" customFormat="1" ht="24" customHeight="1">
      <c r="A148" s="34"/>
      <c r="B148" s="35"/>
      <c r="C148" s="222" t="s">
        <v>182</v>
      </c>
      <c r="D148" s="222" t="s">
        <v>126</v>
      </c>
      <c r="E148" s="223" t="s">
        <v>223</v>
      </c>
      <c r="F148" s="224" t="s">
        <v>224</v>
      </c>
      <c r="G148" s="225" t="s">
        <v>129</v>
      </c>
      <c r="H148" s="226">
        <v>154</v>
      </c>
      <c r="I148" s="227"/>
      <c r="J148" s="228">
        <f>ROUND(I148*H148,2)</f>
        <v>0</v>
      </c>
      <c r="K148" s="224" t="s">
        <v>130</v>
      </c>
      <c r="L148" s="40"/>
      <c r="M148" s="229" t="s">
        <v>1</v>
      </c>
      <c r="N148" s="230" t="s">
        <v>46</v>
      </c>
      <c r="O148" s="87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33" t="s">
        <v>131</v>
      </c>
      <c r="AT148" s="233" t="s">
        <v>126</v>
      </c>
      <c r="AU148" s="233" t="s">
        <v>22</v>
      </c>
      <c r="AY148" s="13" t="s">
        <v>125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3" t="s">
        <v>22</v>
      </c>
      <c r="BK148" s="234">
        <f>ROUND(I148*H148,2)</f>
        <v>0</v>
      </c>
      <c r="BL148" s="13" t="s">
        <v>131</v>
      </c>
      <c r="BM148" s="233" t="s">
        <v>672</v>
      </c>
    </row>
    <row r="149" s="2" customFormat="1">
      <c r="A149" s="34"/>
      <c r="B149" s="35"/>
      <c r="C149" s="36"/>
      <c r="D149" s="235" t="s">
        <v>133</v>
      </c>
      <c r="E149" s="36"/>
      <c r="F149" s="236" t="s">
        <v>224</v>
      </c>
      <c r="G149" s="36"/>
      <c r="H149" s="36"/>
      <c r="I149" s="140"/>
      <c r="J149" s="36"/>
      <c r="K149" s="36"/>
      <c r="L149" s="40"/>
      <c r="M149" s="237"/>
      <c r="N149" s="23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133</v>
      </c>
      <c r="AU149" s="13" t="s">
        <v>22</v>
      </c>
    </row>
    <row r="150" s="2" customFormat="1" ht="24" customHeight="1">
      <c r="A150" s="34"/>
      <c r="B150" s="35"/>
      <c r="C150" s="239" t="s">
        <v>186</v>
      </c>
      <c r="D150" s="239" t="s">
        <v>134</v>
      </c>
      <c r="E150" s="240" t="s">
        <v>673</v>
      </c>
      <c r="F150" s="241" t="s">
        <v>228</v>
      </c>
      <c r="G150" s="242" t="s">
        <v>129</v>
      </c>
      <c r="H150" s="243">
        <v>154</v>
      </c>
      <c r="I150" s="244"/>
      <c r="J150" s="245">
        <f>ROUND(I150*H150,2)</f>
        <v>0</v>
      </c>
      <c r="K150" s="241" t="s">
        <v>130</v>
      </c>
      <c r="L150" s="246"/>
      <c r="M150" s="247" t="s">
        <v>1</v>
      </c>
      <c r="N150" s="248" t="s">
        <v>46</v>
      </c>
      <c r="O150" s="87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33" t="s">
        <v>137</v>
      </c>
      <c r="AT150" s="233" t="s">
        <v>134</v>
      </c>
      <c r="AU150" s="233" t="s">
        <v>22</v>
      </c>
      <c r="AY150" s="13" t="s">
        <v>125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3" t="s">
        <v>22</v>
      </c>
      <c r="BK150" s="234">
        <f>ROUND(I150*H150,2)</f>
        <v>0</v>
      </c>
      <c r="BL150" s="13" t="s">
        <v>131</v>
      </c>
      <c r="BM150" s="233" t="s">
        <v>674</v>
      </c>
    </row>
    <row r="151" s="2" customFormat="1">
      <c r="A151" s="34"/>
      <c r="B151" s="35"/>
      <c r="C151" s="36"/>
      <c r="D151" s="235" t="s">
        <v>133</v>
      </c>
      <c r="E151" s="36"/>
      <c r="F151" s="236" t="s">
        <v>228</v>
      </c>
      <c r="G151" s="36"/>
      <c r="H151" s="36"/>
      <c r="I151" s="140"/>
      <c r="J151" s="36"/>
      <c r="K151" s="36"/>
      <c r="L151" s="40"/>
      <c r="M151" s="237"/>
      <c r="N151" s="23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133</v>
      </c>
      <c r="AU151" s="13" t="s">
        <v>22</v>
      </c>
    </row>
    <row r="152" s="2" customFormat="1" ht="24" customHeight="1">
      <c r="A152" s="34"/>
      <c r="B152" s="35"/>
      <c r="C152" s="222" t="s">
        <v>8</v>
      </c>
      <c r="D152" s="222" t="s">
        <v>126</v>
      </c>
      <c r="E152" s="223" t="s">
        <v>231</v>
      </c>
      <c r="F152" s="224" t="s">
        <v>232</v>
      </c>
      <c r="G152" s="225" t="s">
        <v>129</v>
      </c>
      <c r="H152" s="226">
        <v>3</v>
      </c>
      <c r="I152" s="227"/>
      <c r="J152" s="228">
        <f>ROUND(I152*H152,2)</f>
        <v>0</v>
      </c>
      <c r="K152" s="224" t="s">
        <v>130</v>
      </c>
      <c r="L152" s="40"/>
      <c r="M152" s="229" t="s">
        <v>1</v>
      </c>
      <c r="N152" s="230" t="s">
        <v>46</v>
      </c>
      <c r="O152" s="87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33" t="s">
        <v>131</v>
      </c>
      <c r="AT152" s="233" t="s">
        <v>126</v>
      </c>
      <c r="AU152" s="233" t="s">
        <v>22</v>
      </c>
      <c r="AY152" s="13" t="s">
        <v>125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3" t="s">
        <v>22</v>
      </c>
      <c r="BK152" s="234">
        <f>ROUND(I152*H152,2)</f>
        <v>0</v>
      </c>
      <c r="BL152" s="13" t="s">
        <v>131</v>
      </c>
      <c r="BM152" s="233" t="s">
        <v>675</v>
      </c>
    </row>
    <row r="153" s="2" customFormat="1">
      <c r="A153" s="34"/>
      <c r="B153" s="35"/>
      <c r="C153" s="36"/>
      <c r="D153" s="235" t="s">
        <v>133</v>
      </c>
      <c r="E153" s="36"/>
      <c r="F153" s="236" t="s">
        <v>232</v>
      </c>
      <c r="G153" s="36"/>
      <c r="H153" s="36"/>
      <c r="I153" s="140"/>
      <c r="J153" s="36"/>
      <c r="K153" s="36"/>
      <c r="L153" s="40"/>
      <c r="M153" s="237"/>
      <c r="N153" s="23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133</v>
      </c>
      <c r="AU153" s="13" t="s">
        <v>22</v>
      </c>
    </row>
    <row r="154" s="2" customFormat="1" ht="24" customHeight="1">
      <c r="A154" s="34"/>
      <c r="B154" s="35"/>
      <c r="C154" s="239" t="s">
        <v>193</v>
      </c>
      <c r="D154" s="239" t="s">
        <v>134</v>
      </c>
      <c r="E154" s="240" t="s">
        <v>235</v>
      </c>
      <c r="F154" s="241" t="s">
        <v>236</v>
      </c>
      <c r="G154" s="242" t="s">
        <v>129</v>
      </c>
      <c r="H154" s="243">
        <v>3</v>
      </c>
      <c r="I154" s="244"/>
      <c r="J154" s="245">
        <f>ROUND(I154*H154,2)</f>
        <v>0</v>
      </c>
      <c r="K154" s="241" t="s">
        <v>130</v>
      </c>
      <c r="L154" s="246"/>
      <c r="M154" s="247" t="s">
        <v>1</v>
      </c>
      <c r="N154" s="248" t="s">
        <v>46</v>
      </c>
      <c r="O154" s="87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33" t="s">
        <v>137</v>
      </c>
      <c r="AT154" s="233" t="s">
        <v>134</v>
      </c>
      <c r="AU154" s="233" t="s">
        <v>22</v>
      </c>
      <c r="AY154" s="13" t="s">
        <v>125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3" t="s">
        <v>22</v>
      </c>
      <c r="BK154" s="234">
        <f>ROUND(I154*H154,2)</f>
        <v>0</v>
      </c>
      <c r="BL154" s="13" t="s">
        <v>131</v>
      </c>
      <c r="BM154" s="233" t="s">
        <v>676</v>
      </c>
    </row>
    <row r="155" s="2" customFormat="1">
      <c r="A155" s="34"/>
      <c r="B155" s="35"/>
      <c r="C155" s="36"/>
      <c r="D155" s="235" t="s">
        <v>133</v>
      </c>
      <c r="E155" s="36"/>
      <c r="F155" s="236" t="s">
        <v>236</v>
      </c>
      <c r="G155" s="36"/>
      <c r="H155" s="36"/>
      <c r="I155" s="140"/>
      <c r="J155" s="36"/>
      <c r="K155" s="36"/>
      <c r="L155" s="40"/>
      <c r="M155" s="237"/>
      <c r="N155" s="23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133</v>
      </c>
      <c r="AU155" s="13" t="s">
        <v>22</v>
      </c>
    </row>
    <row r="156" s="2" customFormat="1" ht="24" customHeight="1">
      <c r="A156" s="34"/>
      <c r="B156" s="35"/>
      <c r="C156" s="222" t="s">
        <v>197</v>
      </c>
      <c r="D156" s="222" t="s">
        <v>126</v>
      </c>
      <c r="E156" s="223" t="s">
        <v>239</v>
      </c>
      <c r="F156" s="224" t="s">
        <v>240</v>
      </c>
      <c r="G156" s="225" t="s">
        <v>129</v>
      </c>
      <c r="H156" s="226">
        <v>8</v>
      </c>
      <c r="I156" s="227"/>
      <c r="J156" s="228">
        <f>ROUND(I156*H156,2)</f>
        <v>0</v>
      </c>
      <c r="K156" s="224" t="s">
        <v>130</v>
      </c>
      <c r="L156" s="40"/>
      <c r="M156" s="229" t="s">
        <v>1</v>
      </c>
      <c r="N156" s="230" t="s">
        <v>46</v>
      </c>
      <c r="O156" s="8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33" t="s">
        <v>131</v>
      </c>
      <c r="AT156" s="233" t="s">
        <v>126</v>
      </c>
      <c r="AU156" s="233" t="s">
        <v>22</v>
      </c>
      <c r="AY156" s="13" t="s">
        <v>125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3" t="s">
        <v>22</v>
      </c>
      <c r="BK156" s="234">
        <f>ROUND(I156*H156,2)</f>
        <v>0</v>
      </c>
      <c r="BL156" s="13" t="s">
        <v>131</v>
      </c>
      <c r="BM156" s="233" t="s">
        <v>677</v>
      </c>
    </row>
    <row r="157" s="2" customFormat="1">
      <c r="A157" s="34"/>
      <c r="B157" s="35"/>
      <c r="C157" s="36"/>
      <c r="D157" s="235" t="s">
        <v>133</v>
      </c>
      <c r="E157" s="36"/>
      <c r="F157" s="236" t="s">
        <v>240</v>
      </c>
      <c r="G157" s="36"/>
      <c r="H157" s="36"/>
      <c r="I157" s="140"/>
      <c r="J157" s="36"/>
      <c r="K157" s="36"/>
      <c r="L157" s="40"/>
      <c r="M157" s="237"/>
      <c r="N157" s="23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133</v>
      </c>
      <c r="AU157" s="13" t="s">
        <v>22</v>
      </c>
    </row>
    <row r="158" s="2" customFormat="1" ht="24" customHeight="1">
      <c r="A158" s="34"/>
      <c r="B158" s="35"/>
      <c r="C158" s="239" t="s">
        <v>203</v>
      </c>
      <c r="D158" s="239" t="s">
        <v>134</v>
      </c>
      <c r="E158" s="240" t="s">
        <v>243</v>
      </c>
      <c r="F158" s="241" t="s">
        <v>244</v>
      </c>
      <c r="G158" s="242" t="s">
        <v>129</v>
      </c>
      <c r="H158" s="243">
        <v>8</v>
      </c>
      <c r="I158" s="244"/>
      <c r="J158" s="245">
        <f>ROUND(I158*H158,2)</f>
        <v>0</v>
      </c>
      <c r="K158" s="241" t="s">
        <v>130</v>
      </c>
      <c r="L158" s="246"/>
      <c r="M158" s="247" t="s">
        <v>1</v>
      </c>
      <c r="N158" s="248" t="s">
        <v>46</v>
      </c>
      <c r="O158" s="8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33" t="s">
        <v>137</v>
      </c>
      <c r="AT158" s="233" t="s">
        <v>134</v>
      </c>
      <c r="AU158" s="233" t="s">
        <v>22</v>
      </c>
      <c r="AY158" s="13" t="s">
        <v>125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3" t="s">
        <v>22</v>
      </c>
      <c r="BK158" s="234">
        <f>ROUND(I158*H158,2)</f>
        <v>0</v>
      </c>
      <c r="BL158" s="13" t="s">
        <v>131</v>
      </c>
      <c r="BM158" s="233" t="s">
        <v>678</v>
      </c>
    </row>
    <row r="159" s="2" customFormat="1">
      <c r="A159" s="34"/>
      <c r="B159" s="35"/>
      <c r="C159" s="36"/>
      <c r="D159" s="235" t="s">
        <v>133</v>
      </c>
      <c r="E159" s="36"/>
      <c r="F159" s="236" t="s">
        <v>244</v>
      </c>
      <c r="G159" s="36"/>
      <c r="H159" s="36"/>
      <c r="I159" s="140"/>
      <c r="J159" s="36"/>
      <c r="K159" s="36"/>
      <c r="L159" s="40"/>
      <c r="M159" s="237"/>
      <c r="N159" s="23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133</v>
      </c>
      <c r="AU159" s="13" t="s">
        <v>22</v>
      </c>
    </row>
    <row r="160" s="2" customFormat="1" ht="24" customHeight="1">
      <c r="A160" s="34"/>
      <c r="B160" s="35"/>
      <c r="C160" s="222" t="s">
        <v>207</v>
      </c>
      <c r="D160" s="222" t="s">
        <v>126</v>
      </c>
      <c r="E160" s="223" t="s">
        <v>247</v>
      </c>
      <c r="F160" s="224" t="s">
        <v>248</v>
      </c>
      <c r="G160" s="225" t="s">
        <v>129</v>
      </c>
      <c r="H160" s="226">
        <v>1</v>
      </c>
      <c r="I160" s="227"/>
      <c r="J160" s="228">
        <f>ROUND(I160*H160,2)</f>
        <v>0</v>
      </c>
      <c r="K160" s="224" t="s">
        <v>130</v>
      </c>
      <c r="L160" s="40"/>
      <c r="M160" s="229" t="s">
        <v>1</v>
      </c>
      <c r="N160" s="230" t="s">
        <v>46</v>
      </c>
      <c r="O160" s="8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33" t="s">
        <v>131</v>
      </c>
      <c r="AT160" s="233" t="s">
        <v>126</v>
      </c>
      <c r="AU160" s="233" t="s">
        <v>22</v>
      </c>
      <c r="AY160" s="13" t="s">
        <v>125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3" t="s">
        <v>22</v>
      </c>
      <c r="BK160" s="234">
        <f>ROUND(I160*H160,2)</f>
        <v>0</v>
      </c>
      <c r="BL160" s="13" t="s">
        <v>131</v>
      </c>
      <c r="BM160" s="233" t="s">
        <v>679</v>
      </c>
    </row>
    <row r="161" s="2" customFormat="1">
      <c r="A161" s="34"/>
      <c r="B161" s="35"/>
      <c r="C161" s="36"/>
      <c r="D161" s="235" t="s">
        <v>133</v>
      </c>
      <c r="E161" s="36"/>
      <c r="F161" s="236" t="s">
        <v>248</v>
      </c>
      <c r="G161" s="36"/>
      <c r="H161" s="36"/>
      <c r="I161" s="140"/>
      <c r="J161" s="36"/>
      <c r="K161" s="36"/>
      <c r="L161" s="40"/>
      <c r="M161" s="237"/>
      <c r="N161" s="23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133</v>
      </c>
      <c r="AU161" s="13" t="s">
        <v>22</v>
      </c>
    </row>
    <row r="162" s="2" customFormat="1" ht="24" customHeight="1">
      <c r="A162" s="34"/>
      <c r="B162" s="35"/>
      <c r="C162" s="239" t="s">
        <v>211</v>
      </c>
      <c r="D162" s="239" t="s">
        <v>134</v>
      </c>
      <c r="E162" s="240" t="s">
        <v>251</v>
      </c>
      <c r="F162" s="241" t="s">
        <v>252</v>
      </c>
      <c r="G162" s="242" t="s">
        <v>129</v>
      </c>
      <c r="H162" s="243">
        <v>1</v>
      </c>
      <c r="I162" s="244"/>
      <c r="J162" s="245">
        <f>ROUND(I162*H162,2)</f>
        <v>0</v>
      </c>
      <c r="K162" s="241" t="s">
        <v>130</v>
      </c>
      <c r="L162" s="246"/>
      <c r="M162" s="247" t="s">
        <v>1</v>
      </c>
      <c r="N162" s="248" t="s">
        <v>46</v>
      </c>
      <c r="O162" s="87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33" t="s">
        <v>137</v>
      </c>
      <c r="AT162" s="233" t="s">
        <v>134</v>
      </c>
      <c r="AU162" s="233" t="s">
        <v>22</v>
      </c>
      <c r="AY162" s="13" t="s">
        <v>125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3" t="s">
        <v>22</v>
      </c>
      <c r="BK162" s="234">
        <f>ROUND(I162*H162,2)</f>
        <v>0</v>
      </c>
      <c r="BL162" s="13" t="s">
        <v>131</v>
      </c>
      <c r="BM162" s="233" t="s">
        <v>680</v>
      </c>
    </row>
    <row r="163" s="2" customFormat="1">
      <c r="A163" s="34"/>
      <c r="B163" s="35"/>
      <c r="C163" s="36"/>
      <c r="D163" s="235" t="s">
        <v>133</v>
      </c>
      <c r="E163" s="36"/>
      <c r="F163" s="236" t="s">
        <v>252</v>
      </c>
      <c r="G163" s="36"/>
      <c r="H163" s="36"/>
      <c r="I163" s="140"/>
      <c r="J163" s="36"/>
      <c r="K163" s="36"/>
      <c r="L163" s="40"/>
      <c r="M163" s="237"/>
      <c r="N163" s="23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133</v>
      </c>
      <c r="AU163" s="13" t="s">
        <v>22</v>
      </c>
    </row>
    <row r="164" s="2" customFormat="1" ht="24" customHeight="1">
      <c r="A164" s="34"/>
      <c r="B164" s="35"/>
      <c r="C164" s="222" t="s">
        <v>7</v>
      </c>
      <c r="D164" s="222" t="s">
        <v>126</v>
      </c>
      <c r="E164" s="223" t="s">
        <v>255</v>
      </c>
      <c r="F164" s="224" t="s">
        <v>256</v>
      </c>
      <c r="G164" s="225" t="s">
        <v>129</v>
      </c>
      <c r="H164" s="226">
        <v>2</v>
      </c>
      <c r="I164" s="227"/>
      <c r="J164" s="228">
        <f>ROUND(I164*H164,2)</f>
        <v>0</v>
      </c>
      <c r="K164" s="224" t="s">
        <v>130</v>
      </c>
      <c r="L164" s="40"/>
      <c r="M164" s="229" t="s">
        <v>1</v>
      </c>
      <c r="N164" s="230" t="s">
        <v>46</v>
      </c>
      <c r="O164" s="87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33" t="s">
        <v>131</v>
      </c>
      <c r="AT164" s="233" t="s">
        <v>126</v>
      </c>
      <c r="AU164" s="233" t="s">
        <v>22</v>
      </c>
      <c r="AY164" s="13" t="s">
        <v>125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3" t="s">
        <v>22</v>
      </c>
      <c r="BK164" s="234">
        <f>ROUND(I164*H164,2)</f>
        <v>0</v>
      </c>
      <c r="BL164" s="13" t="s">
        <v>131</v>
      </c>
      <c r="BM164" s="233" t="s">
        <v>681</v>
      </c>
    </row>
    <row r="165" s="2" customFormat="1">
      <c r="A165" s="34"/>
      <c r="B165" s="35"/>
      <c r="C165" s="36"/>
      <c r="D165" s="235" t="s">
        <v>133</v>
      </c>
      <c r="E165" s="36"/>
      <c r="F165" s="236" t="s">
        <v>256</v>
      </c>
      <c r="G165" s="36"/>
      <c r="H165" s="36"/>
      <c r="I165" s="140"/>
      <c r="J165" s="36"/>
      <c r="K165" s="36"/>
      <c r="L165" s="40"/>
      <c r="M165" s="237"/>
      <c r="N165" s="23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133</v>
      </c>
      <c r="AU165" s="13" t="s">
        <v>22</v>
      </c>
    </row>
    <row r="166" s="2" customFormat="1" ht="24" customHeight="1">
      <c r="A166" s="34"/>
      <c r="B166" s="35"/>
      <c r="C166" s="239" t="s">
        <v>218</v>
      </c>
      <c r="D166" s="239" t="s">
        <v>134</v>
      </c>
      <c r="E166" s="240" t="s">
        <v>259</v>
      </c>
      <c r="F166" s="241" t="s">
        <v>260</v>
      </c>
      <c r="G166" s="242" t="s">
        <v>129</v>
      </c>
      <c r="H166" s="243">
        <v>2</v>
      </c>
      <c r="I166" s="244"/>
      <c r="J166" s="245">
        <f>ROUND(I166*H166,2)</f>
        <v>0</v>
      </c>
      <c r="K166" s="241" t="s">
        <v>130</v>
      </c>
      <c r="L166" s="246"/>
      <c r="M166" s="247" t="s">
        <v>1</v>
      </c>
      <c r="N166" s="248" t="s">
        <v>46</v>
      </c>
      <c r="O166" s="8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33" t="s">
        <v>137</v>
      </c>
      <c r="AT166" s="233" t="s">
        <v>134</v>
      </c>
      <c r="AU166" s="233" t="s">
        <v>22</v>
      </c>
      <c r="AY166" s="13" t="s">
        <v>125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3" t="s">
        <v>22</v>
      </c>
      <c r="BK166" s="234">
        <f>ROUND(I166*H166,2)</f>
        <v>0</v>
      </c>
      <c r="BL166" s="13" t="s">
        <v>131</v>
      </c>
      <c r="BM166" s="233" t="s">
        <v>682</v>
      </c>
    </row>
    <row r="167" s="2" customFormat="1">
      <c r="A167" s="34"/>
      <c r="B167" s="35"/>
      <c r="C167" s="36"/>
      <c r="D167" s="235" t="s">
        <v>133</v>
      </c>
      <c r="E167" s="36"/>
      <c r="F167" s="236" t="s">
        <v>260</v>
      </c>
      <c r="G167" s="36"/>
      <c r="H167" s="36"/>
      <c r="I167" s="140"/>
      <c r="J167" s="36"/>
      <c r="K167" s="36"/>
      <c r="L167" s="40"/>
      <c r="M167" s="237"/>
      <c r="N167" s="23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133</v>
      </c>
      <c r="AU167" s="13" t="s">
        <v>22</v>
      </c>
    </row>
    <row r="168" s="2" customFormat="1" ht="24" customHeight="1">
      <c r="A168" s="34"/>
      <c r="B168" s="35"/>
      <c r="C168" s="222" t="s">
        <v>222</v>
      </c>
      <c r="D168" s="222" t="s">
        <v>126</v>
      </c>
      <c r="E168" s="223" t="s">
        <v>263</v>
      </c>
      <c r="F168" s="224" t="s">
        <v>264</v>
      </c>
      <c r="G168" s="225" t="s">
        <v>162</v>
      </c>
      <c r="H168" s="226">
        <v>84</v>
      </c>
      <c r="I168" s="227"/>
      <c r="J168" s="228">
        <f>ROUND(I168*H168,2)</f>
        <v>0</v>
      </c>
      <c r="K168" s="224" t="s">
        <v>130</v>
      </c>
      <c r="L168" s="40"/>
      <c r="M168" s="229" t="s">
        <v>1</v>
      </c>
      <c r="N168" s="230" t="s">
        <v>46</v>
      </c>
      <c r="O168" s="8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33" t="s">
        <v>131</v>
      </c>
      <c r="AT168" s="233" t="s">
        <v>126</v>
      </c>
      <c r="AU168" s="233" t="s">
        <v>22</v>
      </c>
      <c r="AY168" s="13" t="s">
        <v>125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3" t="s">
        <v>22</v>
      </c>
      <c r="BK168" s="234">
        <f>ROUND(I168*H168,2)</f>
        <v>0</v>
      </c>
      <c r="BL168" s="13" t="s">
        <v>131</v>
      </c>
      <c r="BM168" s="233" t="s">
        <v>683</v>
      </c>
    </row>
    <row r="169" s="2" customFormat="1">
      <c r="A169" s="34"/>
      <c r="B169" s="35"/>
      <c r="C169" s="36"/>
      <c r="D169" s="235" t="s">
        <v>133</v>
      </c>
      <c r="E169" s="36"/>
      <c r="F169" s="236" t="s">
        <v>264</v>
      </c>
      <c r="G169" s="36"/>
      <c r="H169" s="36"/>
      <c r="I169" s="140"/>
      <c r="J169" s="36"/>
      <c r="K169" s="36"/>
      <c r="L169" s="40"/>
      <c r="M169" s="237"/>
      <c r="N169" s="23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133</v>
      </c>
      <c r="AU169" s="13" t="s">
        <v>22</v>
      </c>
    </row>
    <row r="170" s="2" customFormat="1" ht="24" customHeight="1">
      <c r="A170" s="34"/>
      <c r="B170" s="35"/>
      <c r="C170" s="239" t="s">
        <v>226</v>
      </c>
      <c r="D170" s="239" t="s">
        <v>134</v>
      </c>
      <c r="E170" s="240" t="s">
        <v>267</v>
      </c>
      <c r="F170" s="241" t="s">
        <v>268</v>
      </c>
      <c r="G170" s="242" t="s">
        <v>162</v>
      </c>
      <c r="H170" s="243">
        <v>84</v>
      </c>
      <c r="I170" s="244"/>
      <c r="J170" s="245">
        <f>ROUND(I170*H170,2)</f>
        <v>0</v>
      </c>
      <c r="K170" s="241" t="s">
        <v>130</v>
      </c>
      <c r="L170" s="246"/>
      <c r="M170" s="247" t="s">
        <v>1</v>
      </c>
      <c r="N170" s="248" t="s">
        <v>46</v>
      </c>
      <c r="O170" s="8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33" t="s">
        <v>137</v>
      </c>
      <c r="AT170" s="233" t="s">
        <v>134</v>
      </c>
      <c r="AU170" s="233" t="s">
        <v>22</v>
      </c>
      <c r="AY170" s="13" t="s">
        <v>125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3" t="s">
        <v>22</v>
      </c>
      <c r="BK170" s="234">
        <f>ROUND(I170*H170,2)</f>
        <v>0</v>
      </c>
      <c r="BL170" s="13" t="s">
        <v>131</v>
      </c>
      <c r="BM170" s="233" t="s">
        <v>684</v>
      </c>
    </row>
    <row r="171" s="2" customFormat="1">
      <c r="A171" s="34"/>
      <c r="B171" s="35"/>
      <c r="C171" s="36"/>
      <c r="D171" s="235" t="s">
        <v>133</v>
      </c>
      <c r="E171" s="36"/>
      <c r="F171" s="236" t="s">
        <v>268</v>
      </c>
      <c r="G171" s="36"/>
      <c r="H171" s="36"/>
      <c r="I171" s="140"/>
      <c r="J171" s="36"/>
      <c r="K171" s="36"/>
      <c r="L171" s="40"/>
      <c r="M171" s="237"/>
      <c r="N171" s="23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133</v>
      </c>
      <c r="AU171" s="13" t="s">
        <v>22</v>
      </c>
    </row>
    <row r="172" s="2" customFormat="1" ht="24" customHeight="1">
      <c r="A172" s="34"/>
      <c r="B172" s="35"/>
      <c r="C172" s="222" t="s">
        <v>230</v>
      </c>
      <c r="D172" s="222" t="s">
        <v>126</v>
      </c>
      <c r="E172" s="223" t="s">
        <v>271</v>
      </c>
      <c r="F172" s="224" t="s">
        <v>272</v>
      </c>
      <c r="G172" s="225" t="s">
        <v>129</v>
      </c>
      <c r="H172" s="226">
        <v>4</v>
      </c>
      <c r="I172" s="227"/>
      <c r="J172" s="228">
        <f>ROUND(I172*H172,2)</f>
        <v>0</v>
      </c>
      <c r="K172" s="224" t="s">
        <v>130</v>
      </c>
      <c r="L172" s="40"/>
      <c r="M172" s="229" t="s">
        <v>1</v>
      </c>
      <c r="N172" s="230" t="s">
        <v>46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33" t="s">
        <v>131</v>
      </c>
      <c r="AT172" s="233" t="s">
        <v>126</v>
      </c>
      <c r="AU172" s="233" t="s">
        <v>22</v>
      </c>
      <c r="AY172" s="13" t="s">
        <v>125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3" t="s">
        <v>22</v>
      </c>
      <c r="BK172" s="234">
        <f>ROUND(I172*H172,2)</f>
        <v>0</v>
      </c>
      <c r="BL172" s="13" t="s">
        <v>131</v>
      </c>
      <c r="BM172" s="233" t="s">
        <v>685</v>
      </c>
    </row>
    <row r="173" s="2" customFormat="1">
      <c r="A173" s="34"/>
      <c r="B173" s="35"/>
      <c r="C173" s="36"/>
      <c r="D173" s="235" t="s">
        <v>133</v>
      </c>
      <c r="E173" s="36"/>
      <c r="F173" s="236" t="s">
        <v>272</v>
      </c>
      <c r="G173" s="36"/>
      <c r="H173" s="36"/>
      <c r="I173" s="140"/>
      <c r="J173" s="36"/>
      <c r="K173" s="36"/>
      <c r="L173" s="40"/>
      <c r="M173" s="237"/>
      <c r="N173" s="23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133</v>
      </c>
      <c r="AU173" s="13" t="s">
        <v>22</v>
      </c>
    </row>
    <row r="174" s="2" customFormat="1" ht="24" customHeight="1">
      <c r="A174" s="34"/>
      <c r="B174" s="35"/>
      <c r="C174" s="239" t="s">
        <v>234</v>
      </c>
      <c r="D174" s="239" t="s">
        <v>134</v>
      </c>
      <c r="E174" s="240" t="s">
        <v>275</v>
      </c>
      <c r="F174" s="241" t="s">
        <v>276</v>
      </c>
      <c r="G174" s="242" t="s">
        <v>129</v>
      </c>
      <c r="H174" s="243">
        <v>4</v>
      </c>
      <c r="I174" s="244"/>
      <c r="J174" s="245">
        <f>ROUND(I174*H174,2)</f>
        <v>0</v>
      </c>
      <c r="K174" s="241" t="s">
        <v>130</v>
      </c>
      <c r="L174" s="246"/>
      <c r="M174" s="247" t="s">
        <v>1</v>
      </c>
      <c r="N174" s="248" t="s">
        <v>46</v>
      </c>
      <c r="O174" s="87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33" t="s">
        <v>137</v>
      </c>
      <c r="AT174" s="233" t="s">
        <v>134</v>
      </c>
      <c r="AU174" s="233" t="s">
        <v>22</v>
      </c>
      <c r="AY174" s="13" t="s">
        <v>125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3" t="s">
        <v>22</v>
      </c>
      <c r="BK174" s="234">
        <f>ROUND(I174*H174,2)</f>
        <v>0</v>
      </c>
      <c r="BL174" s="13" t="s">
        <v>131</v>
      </c>
      <c r="BM174" s="233" t="s">
        <v>686</v>
      </c>
    </row>
    <row r="175" s="2" customFormat="1">
      <c r="A175" s="34"/>
      <c r="B175" s="35"/>
      <c r="C175" s="36"/>
      <c r="D175" s="235" t="s">
        <v>133</v>
      </c>
      <c r="E175" s="36"/>
      <c r="F175" s="236" t="s">
        <v>276</v>
      </c>
      <c r="G175" s="36"/>
      <c r="H175" s="36"/>
      <c r="I175" s="140"/>
      <c r="J175" s="36"/>
      <c r="K175" s="36"/>
      <c r="L175" s="40"/>
      <c r="M175" s="237"/>
      <c r="N175" s="23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133</v>
      </c>
      <c r="AU175" s="13" t="s">
        <v>22</v>
      </c>
    </row>
    <row r="176" s="2" customFormat="1" ht="24" customHeight="1">
      <c r="A176" s="34"/>
      <c r="B176" s="35"/>
      <c r="C176" s="222" t="s">
        <v>238</v>
      </c>
      <c r="D176" s="222" t="s">
        <v>126</v>
      </c>
      <c r="E176" s="223" t="s">
        <v>279</v>
      </c>
      <c r="F176" s="224" t="s">
        <v>280</v>
      </c>
      <c r="G176" s="225" t="s">
        <v>129</v>
      </c>
      <c r="H176" s="226">
        <v>2</v>
      </c>
      <c r="I176" s="227"/>
      <c r="J176" s="228">
        <f>ROUND(I176*H176,2)</f>
        <v>0</v>
      </c>
      <c r="K176" s="224" t="s">
        <v>130</v>
      </c>
      <c r="L176" s="40"/>
      <c r="M176" s="229" t="s">
        <v>1</v>
      </c>
      <c r="N176" s="230" t="s">
        <v>46</v>
      </c>
      <c r="O176" s="87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33" t="s">
        <v>131</v>
      </c>
      <c r="AT176" s="233" t="s">
        <v>126</v>
      </c>
      <c r="AU176" s="233" t="s">
        <v>22</v>
      </c>
      <c r="AY176" s="13" t="s">
        <v>125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3" t="s">
        <v>22</v>
      </c>
      <c r="BK176" s="234">
        <f>ROUND(I176*H176,2)</f>
        <v>0</v>
      </c>
      <c r="BL176" s="13" t="s">
        <v>131</v>
      </c>
      <c r="BM176" s="233" t="s">
        <v>687</v>
      </c>
    </row>
    <row r="177" s="2" customFormat="1">
      <c r="A177" s="34"/>
      <c r="B177" s="35"/>
      <c r="C177" s="36"/>
      <c r="D177" s="235" t="s">
        <v>133</v>
      </c>
      <c r="E177" s="36"/>
      <c r="F177" s="236" t="s">
        <v>280</v>
      </c>
      <c r="G177" s="36"/>
      <c r="H177" s="36"/>
      <c r="I177" s="140"/>
      <c r="J177" s="36"/>
      <c r="K177" s="36"/>
      <c r="L177" s="40"/>
      <c r="M177" s="237"/>
      <c r="N177" s="23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133</v>
      </c>
      <c r="AU177" s="13" t="s">
        <v>22</v>
      </c>
    </row>
    <row r="178" s="2" customFormat="1" ht="24" customHeight="1">
      <c r="A178" s="34"/>
      <c r="B178" s="35"/>
      <c r="C178" s="239" t="s">
        <v>242</v>
      </c>
      <c r="D178" s="239" t="s">
        <v>134</v>
      </c>
      <c r="E178" s="240" t="s">
        <v>283</v>
      </c>
      <c r="F178" s="241" t="s">
        <v>284</v>
      </c>
      <c r="G178" s="242" t="s">
        <v>129</v>
      </c>
      <c r="H178" s="243">
        <v>2</v>
      </c>
      <c r="I178" s="244"/>
      <c r="J178" s="245">
        <f>ROUND(I178*H178,2)</f>
        <v>0</v>
      </c>
      <c r="K178" s="241" t="s">
        <v>130</v>
      </c>
      <c r="L178" s="246"/>
      <c r="M178" s="247" t="s">
        <v>1</v>
      </c>
      <c r="N178" s="248" t="s">
        <v>46</v>
      </c>
      <c r="O178" s="87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33" t="s">
        <v>137</v>
      </c>
      <c r="AT178" s="233" t="s">
        <v>134</v>
      </c>
      <c r="AU178" s="233" t="s">
        <v>22</v>
      </c>
      <c r="AY178" s="13" t="s">
        <v>125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3" t="s">
        <v>22</v>
      </c>
      <c r="BK178" s="234">
        <f>ROUND(I178*H178,2)</f>
        <v>0</v>
      </c>
      <c r="BL178" s="13" t="s">
        <v>131</v>
      </c>
      <c r="BM178" s="233" t="s">
        <v>688</v>
      </c>
    </row>
    <row r="179" s="2" customFormat="1">
      <c r="A179" s="34"/>
      <c r="B179" s="35"/>
      <c r="C179" s="36"/>
      <c r="D179" s="235" t="s">
        <v>133</v>
      </c>
      <c r="E179" s="36"/>
      <c r="F179" s="236" t="s">
        <v>284</v>
      </c>
      <c r="G179" s="36"/>
      <c r="H179" s="36"/>
      <c r="I179" s="140"/>
      <c r="J179" s="36"/>
      <c r="K179" s="36"/>
      <c r="L179" s="40"/>
      <c r="M179" s="237"/>
      <c r="N179" s="23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133</v>
      </c>
      <c r="AU179" s="13" t="s">
        <v>22</v>
      </c>
    </row>
    <row r="180" s="2" customFormat="1" ht="24" customHeight="1">
      <c r="A180" s="34"/>
      <c r="B180" s="35"/>
      <c r="C180" s="222" t="s">
        <v>246</v>
      </c>
      <c r="D180" s="222" t="s">
        <v>126</v>
      </c>
      <c r="E180" s="223" t="s">
        <v>551</v>
      </c>
      <c r="F180" s="224" t="s">
        <v>552</v>
      </c>
      <c r="G180" s="225" t="s">
        <v>129</v>
      </c>
      <c r="H180" s="226">
        <v>1</v>
      </c>
      <c r="I180" s="227"/>
      <c r="J180" s="228">
        <f>ROUND(I180*H180,2)</f>
        <v>0</v>
      </c>
      <c r="K180" s="224" t="s">
        <v>130</v>
      </c>
      <c r="L180" s="40"/>
      <c r="M180" s="229" t="s">
        <v>1</v>
      </c>
      <c r="N180" s="230" t="s">
        <v>46</v>
      </c>
      <c r="O180" s="8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33" t="s">
        <v>131</v>
      </c>
      <c r="AT180" s="233" t="s">
        <v>126</v>
      </c>
      <c r="AU180" s="233" t="s">
        <v>22</v>
      </c>
      <c r="AY180" s="13" t="s">
        <v>125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3" t="s">
        <v>22</v>
      </c>
      <c r="BK180" s="234">
        <f>ROUND(I180*H180,2)</f>
        <v>0</v>
      </c>
      <c r="BL180" s="13" t="s">
        <v>131</v>
      </c>
      <c r="BM180" s="233" t="s">
        <v>689</v>
      </c>
    </row>
    <row r="181" s="2" customFormat="1">
      <c r="A181" s="34"/>
      <c r="B181" s="35"/>
      <c r="C181" s="36"/>
      <c r="D181" s="235" t="s">
        <v>133</v>
      </c>
      <c r="E181" s="36"/>
      <c r="F181" s="236" t="s">
        <v>552</v>
      </c>
      <c r="G181" s="36"/>
      <c r="H181" s="36"/>
      <c r="I181" s="140"/>
      <c r="J181" s="36"/>
      <c r="K181" s="36"/>
      <c r="L181" s="40"/>
      <c r="M181" s="237"/>
      <c r="N181" s="23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133</v>
      </c>
      <c r="AU181" s="13" t="s">
        <v>22</v>
      </c>
    </row>
    <row r="182" s="2" customFormat="1" ht="24" customHeight="1">
      <c r="A182" s="34"/>
      <c r="B182" s="35"/>
      <c r="C182" s="239" t="s">
        <v>250</v>
      </c>
      <c r="D182" s="239" t="s">
        <v>134</v>
      </c>
      <c r="E182" s="240" t="s">
        <v>554</v>
      </c>
      <c r="F182" s="241" t="s">
        <v>555</v>
      </c>
      <c r="G182" s="242" t="s">
        <v>129</v>
      </c>
      <c r="H182" s="243">
        <v>1</v>
      </c>
      <c r="I182" s="244"/>
      <c r="J182" s="245">
        <f>ROUND(I182*H182,2)</f>
        <v>0</v>
      </c>
      <c r="K182" s="241" t="s">
        <v>130</v>
      </c>
      <c r="L182" s="246"/>
      <c r="M182" s="247" t="s">
        <v>1</v>
      </c>
      <c r="N182" s="248" t="s">
        <v>46</v>
      </c>
      <c r="O182" s="87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33" t="s">
        <v>137</v>
      </c>
      <c r="AT182" s="233" t="s">
        <v>134</v>
      </c>
      <c r="AU182" s="233" t="s">
        <v>22</v>
      </c>
      <c r="AY182" s="13" t="s">
        <v>125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3" t="s">
        <v>22</v>
      </c>
      <c r="BK182" s="234">
        <f>ROUND(I182*H182,2)</f>
        <v>0</v>
      </c>
      <c r="BL182" s="13" t="s">
        <v>131</v>
      </c>
      <c r="BM182" s="233" t="s">
        <v>690</v>
      </c>
    </row>
    <row r="183" s="2" customFormat="1">
      <c r="A183" s="34"/>
      <c r="B183" s="35"/>
      <c r="C183" s="36"/>
      <c r="D183" s="235" t="s">
        <v>133</v>
      </c>
      <c r="E183" s="36"/>
      <c r="F183" s="236" t="s">
        <v>555</v>
      </c>
      <c r="G183" s="36"/>
      <c r="H183" s="36"/>
      <c r="I183" s="140"/>
      <c r="J183" s="36"/>
      <c r="K183" s="36"/>
      <c r="L183" s="40"/>
      <c r="M183" s="237"/>
      <c r="N183" s="23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133</v>
      </c>
      <c r="AU183" s="13" t="s">
        <v>22</v>
      </c>
    </row>
    <row r="184" s="2" customFormat="1" ht="24" customHeight="1">
      <c r="A184" s="34"/>
      <c r="B184" s="35"/>
      <c r="C184" s="222" t="s">
        <v>254</v>
      </c>
      <c r="D184" s="222" t="s">
        <v>126</v>
      </c>
      <c r="E184" s="223" t="s">
        <v>287</v>
      </c>
      <c r="F184" s="224" t="s">
        <v>288</v>
      </c>
      <c r="G184" s="225" t="s">
        <v>162</v>
      </c>
      <c r="H184" s="226">
        <v>1109</v>
      </c>
      <c r="I184" s="227"/>
      <c r="J184" s="228">
        <f>ROUND(I184*H184,2)</f>
        <v>0</v>
      </c>
      <c r="K184" s="224" t="s">
        <v>130</v>
      </c>
      <c r="L184" s="40"/>
      <c r="M184" s="229" t="s">
        <v>1</v>
      </c>
      <c r="N184" s="230" t="s">
        <v>46</v>
      </c>
      <c r="O184" s="87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33" t="s">
        <v>131</v>
      </c>
      <c r="AT184" s="233" t="s">
        <v>126</v>
      </c>
      <c r="AU184" s="233" t="s">
        <v>22</v>
      </c>
      <c r="AY184" s="13" t="s">
        <v>125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3" t="s">
        <v>22</v>
      </c>
      <c r="BK184" s="234">
        <f>ROUND(I184*H184,2)</f>
        <v>0</v>
      </c>
      <c r="BL184" s="13" t="s">
        <v>131</v>
      </c>
      <c r="BM184" s="233" t="s">
        <v>691</v>
      </c>
    </row>
    <row r="185" s="2" customFormat="1">
      <c r="A185" s="34"/>
      <c r="B185" s="35"/>
      <c r="C185" s="36"/>
      <c r="D185" s="235" t="s">
        <v>133</v>
      </c>
      <c r="E185" s="36"/>
      <c r="F185" s="236" t="s">
        <v>288</v>
      </c>
      <c r="G185" s="36"/>
      <c r="H185" s="36"/>
      <c r="I185" s="140"/>
      <c r="J185" s="36"/>
      <c r="K185" s="36"/>
      <c r="L185" s="40"/>
      <c r="M185" s="237"/>
      <c r="N185" s="23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133</v>
      </c>
      <c r="AU185" s="13" t="s">
        <v>22</v>
      </c>
    </row>
    <row r="186" s="2" customFormat="1" ht="24" customHeight="1">
      <c r="A186" s="34"/>
      <c r="B186" s="35"/>
      <c r="C186" s="239" t="s">
        <v>258</v>
      </c>
      <c r="D186" s="239" t="s">
        <v>134</v>
      </c>
      <c r="E186" s="240" t="s">
        <v>291</v>
      </c>
      <c r="F186" s="241" t="s">
        <v>292</v>
      </c>
      <c r="G186" s="242" t="s">
        <v>162</v>
      </c>
      <c r="H186" s="243">
        <v>244</v>
      </c>
      <c r="I186" s="244"/>
      <c r="J186" s="245">
        <f>ROUND(I186*H186,2)</f>
        <v>0</v>
      </c>
      <c r="K186" s="241" t="s">
        <v>130</v>
      </c>
      <c r="L186" s="246"/>
      <c r="M186" s="247" t="s">
        <v>1</v>
      </c>
      <c r="N186" s="248" t="s">
        <v>46</v>
      </c>
      <c r="O186" s="87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33" t="s">
        <v>137</v>
      </c>
      <c r="AT186" s="233" t="s">
        <v>134</v>
      </c>
      <c r="AU186" s="233" t="s">
        <v>22</v>
      </c>
      <c r="AY186" s="13" t="s">
        <v>125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3" t="s">
        <v>22</v>
      </c>
      <c r="BK186" s="234">
        <f>ROUND(I186*H186,2)</f>
        <v>0</v>
      </c>
      <c r="BL186" s="13" t="s">
        <v>131</v>
      </c>
      <c r="BM186" s="233" t="s">
        <v>692</v>
      </c>
    </row>
    <row r="187" s="2" customFormat="1">
      <c r="A187" s="34"/>
      <c r="B187" s="35"/>
      <c r="C187" s="36"/>
      <c r="D187" s="235" t="s">
        <v>133</v>
      </c>
      <c r="E187" s="36"/>
      <c r="F187" s="236" t="s">
        <v>292</v>
      </c>
      <c r="G187" s="36"/>
      <c r="H187" s="36"/>
      <c r="I187" s="140"/>
      <c r="J187" s="36"/>
      <c r="K187" s="36"/>
      <c r="L187" s="40"/>
      <c r="M187" s="237"/>
      <c r="N187" s="23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133</v>
      </c>
      <c r="AU187" s="13" t="s">
        <v>22</v>
      </c>
    </row>
    <row r="188" s="2" customFormat="1" ht="24" customHeight="1">
      <c r="A188" s="34"/>
      <c r="B188" s="35"/>
      <c r="C188" s="239" t="s">
        <v>262</v>
      </c>
      <c r="D188" s="239" t="s">
        <v>134</v>
      </c>
      <c r="E188" s="240" t="s">
        <v>295</v>
      </c>
      <c r="F188" s="241" t="s">
        <v>296</v>
      </c>
      <c r="G188" s="242" t="s">
        <v>162</v>
      </c>
      <c r="H188" s="243">
        <v>935</v>
      </c>
      <c r="I188" s="244"/>
      <c r="J188" s="245">
        <f>ROUND(I188*H188,2)</f>
        <v>0</v>
      </c>
      <c r="K188" s="241" t="s">
        <v>130</v>
      </c>
      <c r="L188" s="246"/>
      <c r="M188" s="247" t="s">
        <v>1</v>
      </c>
      <c r="N188" s="248" t="s">
        <v>46</v>
      </c>
      <c r="O188" s="8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33" t="s">
        <v>137</v>
      </c>
      <c r="AT188" s="233" t="s">
        <v>134</v>
      </c>
      <c r="AU188" s="233" t="s">
        <v>22</v>
      </c>
      <c r="AY188" s="13" t="s">
        <v>125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3" t="s">
        <v>22</v>
      </c>
      <c r="BK188" s="234">
        <f>ROUND(I188*H188,2)</f>
        <v>0</v>
      </c>
      <c r="BL188" s="13" t="s">
        <v>131</v>
      </c>
      <c r="BM188" s="233" t="s">
        <v>693</v>
      </c>
    </row>
    <row r="189" s="2" customFormat="1">
      <c r="A189" s="34"/>
      <c r="B189" s="35"/>
      <c r="C189" s="36"/>
      <c r="D189" s="235" t="s">
        <v>133</v>
      </c>
      <c r="E189" s="36"/>
      <c r="F189" s="236" t="s">
        <v>296</v>
      </c>
      <c r="G189" s="36"/>
      <c r="H189" s="36"/>
      <c r="I189" s="140"/>
      <c r="J189" s="36"/>
      <c r="K189" s="36"/>
      <c r="L189" s="40"/>
      <c r="M189" s="237"/>
      <c r="N189" s="23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133</v>
      </c>
      <c r="AU189" s="13" t="s">
        <v>22</v>
      </c>
    </row>
    <row r="190" s="2" customFormat="1" ht="24" customHeight="1">
      <c r="A190" s="34"/>
      <c r="B190" s="35"/>
      <c r="C190" s="222" t="s">
        <v>266</v>
      </c>
      <c r="D190" s="222" t="s">
        <v>126</v>
      </c>
      <c r="E190" s="223" t="s">
        <v>299</v>
      </c>
      <c r="F190" s="224" t="s">
        <v>300</v>
      </c>
      <c r="G190" s="225" t="s">
        <v>162</v>
      </c>
      <c r="H190" s="226">
        <v>935</v>
      </c>
      <c r="I190" s="227"/>
      <c r="J190" s="228">
        <f>ROUND(I190*H190,2)</f>
        <v>0</v>
      </c>
      <c r="K190" s="224" t="s">
        <v>130</v>
      </c>
      <c r="L190" s="40"/>
      <c r="M190" s="229" t="s">
        <v>1</v>
      </c>
      <c r="N190" s="230" t="s">
        <v>46</v>
      </c>
      <c r="O190" s="87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33" t="s">
        <v>131</v>
      </c>
      <c r="AT190" s="233" t="s">
        <v>126</v>
      </c>
      <c r="AU190" s="233" t="s">
        <v>22</v>
      </c>
      <c r="AY190" s="13" t="s">
        <v>125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3" t="s">
        <v>22</v>
      </c>
      <c r="BK190" s="234">
        <f>ROUND(I190*H190,2)</f>
        <v>0</v>
      </c>
      <c r="BL190" s="13" t="s">
        <v>131</v>
      </c>
      <c r="BM190" s="233" t="s">
        <v>694</v>
      </c>
    </row>
    <row r="191" s="2" customFormat="1">
      <c r="A191" s="34"/>
      <c r="B191" s="35"/>
      <c r="C191" s="36"/>
      <c r="D191" s="235" t="s">
        <v>133</v>
      </c>
      <c r="E191" s="36"/>
      <c r="F191" s="236" t="s">
        <v>300</v>
      </c>
      <c r="G191" s="36"/>
      <c r="H191" s="36"/>
      <c r="I191" s="140"/>
      <c r="J191" s="36"/>
      <c r="K191" s="36"/>
      <c r="L191" s="40"/>
      <c r="M191" s="237"/>
      <c r="N191" s="23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133</v>
      </c>
      <c r="AU191" s="13" t="s">
        <v>22</v>
      </c>
    </row>
    <row r="192" s="2" customFormat="1" ht="24" customHeight="1">
      <c r="A192" s="34"/>
      <c r="B192" s="35"/>
      <c r="C192" s="239" t="s">
        <v>270</v>
      </c>
      <c r="D192" s="239" t="s">
        <v>134</v>
      </c>
      <c r="E192" s="240" t="s">
        <v>303</v>
      </c>
      <c r="F192" s="241" t="s">
        <v>304</v>
      </c>
      <c r="G192" s="242" t="s">
        <v>162</v>
      </c>
      <c r="H192" s="243">
        <v>935</v>
      </c>
      <c r="I192" s="244"/>
      <c r="J192" s="245">
        <f>ROUND(I192*H192,2)</f>
        <v>0</v>
      </c>
      <c r="K192" s="241" t="s">
        <v>130</v>
      </c>
      <c r="L192" s="246"/>
      <c r="M192" s="247" t="s">
        <v>1</v>
      </c>
      <c r="N192" s="248" t="s">
        <v>46</v>
      </c>
      <c r="O192" s="8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33" t="s">
        <v>137</v>
      </c>
      <c r="AT192" s="233" t="s">
        <v>134</v>
      </c>
      <c r="AU192" s="233" t="s">
        <v>22</v>
      </c>
      <c r="AY192" s="13" t="s">
        <v>125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3" t="s">
        <v>22</v>
      </c>
      <c r="BK192" s="234">
        <f>ROUND(I192*H192,2)</f>
        <v>0</v>
      </c>
      <c r="BL192" s="13" t="s">
        <v>131</v>
      </c>
      <c r="BM192" s="233" t="s">
        <v>695</v>
      </c>
    </row>
    <row r="193" s="2" customFormat="1">
      <c r="A193" s="34"/>
      <c r="B193" s="35"/>
      <c r="C193" s="36"/>
      <c r="D193" s="235" t="s">
        <v>133</v>
      </c>
      <c r="E193" s="36"/>
      <c r="F193" s="236" t="s">
        <v>304</v>
      </c>
      <c r="G193" s="36"/>
      <c r="H193" s="36"/>
      <c r="I193" s="140"/>
      <c r="J193" s="36"/>
      <c r="K193" s="36"/>
      <c r="L193" s="40"/>
      <c r="M193" s="237"/>
      <c r="N193" s="23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133</v>
      </c>
      <c r="AU193" s="13" t="s">
        <v>22</v>
      </c>
    </row>
    <row r="194" s="2" customFormat="1" ht="24" customHeight="1">
      <c r="A194" s="34"/>
      <c r="B194" s="35"/>
      <c r="C194" s="222" t="s">
        <v>274</v>
      </c>
      <c r="D194" s="222" t="s">
        <v>126</v>
      </c>
      <c r="E194" s="223" t="s">
        <v>307</v>
      </c>
      <c r="F194" s="224" t="s">
        <v>308</v>
      </c>
      <c r="G194" s="225" t="s">
        <v>162</v>
      </c>
      <c r="H194" s="226">
        <v>935</v>
      </c>
      <c r="I194" s="227"/>
      <c r="J194" s="228">
        <f>ROUND(I194*H194,2)</f>
        <v>0</v>
      </c>
      <c r="K194" s="224" t="s">
        <v>130</v>
      </c>
      <c r="L194" s="40"/>
      <c r="M194" s="229" t="s">
        <v>1</v>
      </c>
      <c r="N194" s="230" t="s">
        <v>46</v>
      </c>
      <c r="O194" s="8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33" t="s">
        <v>131</v>
      </c>
      <c r="AT194" s="233" t="s">
        <v>126</v>
      </c>
      <c r="AU194" s="233" t="s">
        <v>22</v>
      </c>
      <c r="AY194" s="13" t="s">
        <v>125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3" t="s">
        <v>22</v>
      </c>
      <c r="BK194" s="234">
        <f>ROUND(I194*H194,2)</f>
        <v>0</v>
      </c>
      <c r="BL194" s="13" t="s">
        <v>131</v>
      </c>
      <c r="BM194" s="233" t="s">
        <v>696</v>
      </c>
    </row>
    <row r="195" s="2" customFormat="1">
      <c r="A195" s="34"/>
      <c r="B195" s="35"/>
      <c r="C195" s="36"/>
      <c r="D195" s="235" t="s">
        <v>133</v>
      </c>
      <c r="E195" s="36"/>
      <c r="F195" s="236" t="s">
        <v>308</v>
      </c>
      <c r="G195" s="36"/>
      <c r="H195" s="36"/>
      <c r="I195" s="140"/>
      <c r="J195" s="36"/>
      <c r="K195" s="36"/>
      <c r="L195" s="40"/>
      <c r="M195" s="237"/>
      <c r="N195" s="23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133</v>
      </c>
      <c r="AU195" s="13" t="s">
        <v>22</v>
      </c>
    </row>
    <row r="196" s="2" customFormat="1" ht="24" customHeight="1">
      <c r="A196" s="34"/>
      <c r="B196" s="35"/>
      <c r="C196" s="222" t="s">
        <v>278</v>
      </c>
      <c r="D196" s="222" t="s">
        <v>126</v>
      </c>
      <c r="E196" s="223" t="s">
        <v>311</v>
      </c>
      <c r="F196" s="224" t="s">
        <v>312</v>
      </c>
      <c r="G196" s="225" t="s">
        <v>129</v>
      </c>
      <c r="H196" s="226">
        <v>2</v>
      </c>
      <c r="I196" s="227"/>
      <c r="J196" s="228">
        <f>ROUND(I196*H196,2)</f>
        <v>0</v>
      </c>
      <c r="K196" s="224" t="s">
        <v>130</v>
      </c>
      <c r="L196" s="40"/>
      <c r="M196" s="229" t="s">
        <v>1</v>
      </c>
      <c r="N196" s="230" t="s">
        <v>46</v>
      </c>
      <c r="O196" s="8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33" t="s">
        <v>131</v>
      </c>
      <c r="AT196" s="233" t="s">
        <v>126</v>
      </c>
      <c r="AU196" s="233" t="s">
        <v>22</v>
      </c>
      <c r="AY196" s="13" t="s">
        <v>125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3" t="s">
        <v>22</v>
      </c>
      <c r="BK196" s="234">
        <f>ROUND(I196*H196,2)</f>
        <v>0</v>
      </c>
      <c r="BL196" s="13" t="s">
        <v>131</v>
      </c>
      <c r="BM196" s="233" t="s">
        <v>697</v>
      </c>
    </row>
    <row r="197" s="2" customFormat="1">
      <c r="A197" s="34"/>
      <c r="B197" s="35"/>
      <c r="C197" s="36"/>
      <c r="D197" s="235" t="s">
        <v>133</v>
      </c>
      <c r="E197" s="36"/>
      <c r="F197" s="236" t="s">
        <v>312</v>
      </c>
      <c r="G197" s="36"/>
      <c r="H197" s="36"/>
      <c r="I197" s="140"/>
      <c r="J197" s="36"/>
      <c r="K197" s="36"/>
      <c r="L197" s="40"/>
      <c r="M197" s="237"/>
      <c r="N197" s="23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133</v>
      </c>
      <c r="AU197" s="13" t="s">
        <v>22</v>
      </c>
    </row>
    <row r="198" s="2" customFormat="1" ht="24" customHeight="1">
      <c r="A198" s="34"/>
      <c r="B198" s="35"/>
      <c r="C198" s="222" t="s">
        <v>282</v>
      </c>
      <c r="D198" s="222" t="s">
        <v>126</v>
      </c>
      <c r="E198" s="223" t="s">
        <v>315</v>
      </c>
      <c r="F198" s="224" t="s">
        <v>316</v>
      </c>
      <c r="G198" s="225" t="s">
        <v>129</v>
      </c>
      <c r="H198" s="226">
        <v>2</v>
      </c>
      <c r="I198" s="227"/>
      <c r="J198" s="228">
        <f>ROUND(I198*H198,2)</f>
        <v>0</v>
      </c>
      <c r="K198" s="224" t="s">
        <v>130</v>
      </c>
      <c r="L198" s="40"/>
      <c r="M198" s="229" t="s">
        <v>1</v>
      </c>
      <c r="N198" s="230" t="s">
        <v>46</v>
      </c>
      <c r="O198" s="87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33" t="s">
        <v>131</v>
      </c>
      <c r="AT198" s="233" t="s">
        <v>126</v>
      </c>
      <c r="AU198" s="233" t="s">
        <v>22</v>
      </c>
      <c r="AY198" s="13" t="s">
        <v>125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3" t="s">
        <v>22</v>
      </c>
      <c r="BK198" s="234">
        <f>ROUND(I198*H198,2)</f>
        <v>0</v>
      </c>
      <c r="BL198" s="13" t="s">
        <v>131</v>
      </c>
      <c r="BM198" s="233" t="s">
        <v>698</v>
      </c>
    </row>
    <row r="199" s="2" customFormat="1">
      <c r="A199" s="34"/>
      <c r="B199" s="35"/>
      <c r="C199" s="36"/>
      <c r="D199" s="235" t="s">
        <v>133</v>
      </c>
      <c r="E199" s="36"/>
      <c r="F199" s="236" t="s">
        <v>316</v>
      </c>
      <c r="G199" s="36"/>
      <c r="H199" s="36"/>
      <c r="I199" s="140"/>
      <c r="J199" s="36"/>
      <c r="K199" s="36"/>
      <c r="L199" s="40"/>
      <c r="M199" s="237"/>
      <c r="N199" s="23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133</v>
      </c>
      <c r="AU199" s="13" t="s">
        <v>22</v>
      </c>
    </row>
    <row r="200" s="2" customFormat="1" ht="24" customHeight="1">
      <c r="A200" s="34"/>
      <c r="B200" s="35"/>
      <c r="C200" s="222" t="s">
        <v>286</v>
      </c>
      <c r="D200" s="222" t="s">
        <v>126</v>
      </c>
      <c r="E200" s="223" t="s">
        <v>319</v>
      </c>
      <c r="F200" s="224" t="s">
        <v>320</v>
      </c>
      <c r="G200" s="225" t="s">
        <v>129</v>
      </c>
      <c r="H200" s="226">
        <v>2</v>
      </c>
      <c r="I200" s="227"/>
      <c r="J200" s="228">
        <f>ROUND(I200*H200,2)</f>
        <v>0</v>
      </c>
      <c r="K200" s="224" t="s">
        <v>130</v>
      </c>
      <c r="L200" s="40"/>
      <c r="M200" s="229" t="s">
        <v>1</v>
      </c>
      <c r="N200" s="230" t="s">
        <v>46</v>
      </c>
      <c r="O200" s="87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33" t="s">
        <v>131</v>
      </c>
      <c r="AT200" s="233" t="s">
        <v>126</v>
      </c>
      <c r="AU200" s="233" t="s">
        <v>22</v>
      </c>
      <c r="AY200" s="13" t="s">
        <v>125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3" t="s">
        <v>22</v>
      </c>
      <c r="BK200" s="234">
        <f>ROUND(I200*H200,2)</f>
        <v>0</v>
      </c>
      <c r="BL200" s="13" t="s">
        <v>131</v>
      </c>
      <c r="BM200" s="233" t="s">
        <v>699</v>
      </c>
    </row>
    <row r="201" s="2" customFormat="1">
      <c r="A201" s="34"/>
      <c r="B201" s="35"/>
      <c r="C201" s="36"/>
      <c r="D201" s="235" t="s">
        <v>133</v>
      </c>
      <c r="E201" s="36"/>
      <c r="F201" s="236" t="s">
        <v>320</v>
      </c>
      <c r="G201" s="36"/>
      <c r="H201" s="36"/>
      <c r="I201" s="140"/>
      <c r="J201" s="36"/>
      <c r="K201" s="36"/>
      <c r="L201" s="40"/>
      <c r="M201" s="237"/>
      <c r="N201" s="23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133</v>
      </c>
      <c r="AU201" s="13" t="s">
        <v>22</v>
      </c>
    </row>
    <row r="202" s="2" customFormat="1" ht="24" customHeight="1">
      <c r="A202" s="34"/>
      <c r="B202" s="35"/>
      <c r="C202" s="222" t="s">
        <v>290</v>
      </c>
      <c r="D202" s="222" t="s">
        <v>126</v>
      </c>
      <c r="E202" s="223" t="s">
        <v>323</v>
      </c>
      <c r="F202" s="224" t="s">
        <v>324</v>
      </c>
      <c r="G202" s="225" t="s">
        <v>129</v>
      </c>
      <c r="H202" s="226">
        <v>2</v>
      </c>
      <c r="I202" s="227"/>
      <c r="J202" s="228">
        <f>ROUND(I202*H202,2)</f>
        <v>0</v>
      </c>
      <c r="K202" s="224" t="s">
        <v>130</v>
      </c>
      <c r="L202" s="40"/>
      <c r="M202" s="229" t="s">
        <v>1</v>
      </c>
      <c r="N202" s="230" t="s">
        <v>46</v>
      </c>
      <c r="O202" s="8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33" t="s">
        <v>131</v>
      </c>
      <c r="AT202" s="233" t="s">
        <v>126</v>
      </c>
      <c r="AU202" s="233" t="s">
        <v>22</v>
      </c>
      <c r="AY202" s="13" t="s">
        <v>125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3" t="s">
        <v>22</v>
      </c>
      <c r="BK202" s="234">
        <f>ROUND(I202*H202,2)</f>
        <v>0</v>
      </c>
      <c r="BL202" s="13" t="s">
        <v>131</v>
      </c>
      <c r="BM202" s="233" t="s">
        <v>700</v>
      </c>
    </row>
    <row r="203" s="2" customFormat="1">
      <c r="A203" s="34"/>
      <c r="B203" s="35"/>
      <c r="C203" s="36"/>
      <c r="D203" s="235" t="s">
        <v>133</v>
      </c>
      <c r="E203" s="36"/>
      <c r="F203" s="236" t="s">
        <v>324</v>
      </c>
      <c r="G203" s="36"/>
      <c r="H203" s="36"/>
      <c r="I203" s="140"/>
      <c r="J203" s="36"/>
      <c r="K203" s="36"/>
      <c r="L203" s="40"/>
      <c r="M203" s="237"/>
      <c r="N203" s="23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133</v>
      </c>
      <c r="AU203" s="13" t="s">
        <v>22</v>
      </c>
    </row>
    <row r="204" s="2" customFormat="1" ht="24" customHeight="1">
      <c r="A204" s="34"/>
      <c r="B204" s="35"/>
      <c r="C204" s="239" t="s">
        <v>294</v>
      </c>
      <c r="D204" s="239" t="s">
        <v>134</v>
      </c>
      <c r="E204" s="240" t="s">
        <v>327</v>
      </c>
      <c r="F204" s="241" t="s">
        <v>328</v>
      </c>
      <c r="G204" s="242" t="s">
        <v>129</v>
      </c>
      <c r="H204" s="243">
        <v>2</v>
      </c>
      <c r="I204" s="244"/>
      <c r="J204" s="245">
        <f>ROUND(I204*H204,2)</f>
        <v>0</v>
      </c>
      <c r="K204" s="241" t="s">
        <v>130</v>
      </c>
      <c r="L204" s="246"/>
      <c r="M204" s="247" t="s">
        <v>1</v>
      </c>
      <c r="N204" s="248" t="s">
        <v>46</v>
      </c>
      <c r="O204" s="8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33" t="s">
        <v>137</v>
      </c>
      <c r="AT204" s="233" t="s">
        <v>134</v>
      </c>
      <c r="AU204" s="233" t="s">
        <v>22</v>
      </c>
      <c r="AY204" s="13" t="s">
        <v>125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3" t="s">
        <v>22</v>
      </c>
      <c r="BK204" s="234">
        <f>ROUND(I204*H204,2)</f>
        <v>0</v>
      </c>
      <c r="BL204" s="13" t="s">
        <v>131</v>
      </c>
      <c r="BM204" s="233" t="s">
        <v>701</v>
      </c>
    </row>
    <row r="205" s="2" customFormat="1">
      <c r="A205" s="34"/>
      <c r="B205" s="35"/>
      <c r="C205" s="36"/>
      <c r="D205" s="235" t="s">
        <v>133</v>
      </c>
      <c r="E205" s="36"/>
      <c r="F205" s="236" t="s">
        <v>328</v>
      </c>
      <c r="G205" s="36"/>
      <c r="H205" s="36"/>
      <c r="I205" s="140"/>
      <c r="J205" s="36"/>
      <c r="K205" s="36"/>
      <c r="L205" s="40"/>
      <c r="M205" s="237"/>
      <c r="N205" s="23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133</v>
      </c>
      <c r="AU205" s="13" t="s">
        <v>22</v>
      </c>
    </row>
    <row r="206" s="2" customFormat="1" ht="24" customHeight="1">
      <c r="A206" s="34"/>
      <c r="B206" s="35"/>
      <c r="C206" s="222" t="s">
        <v>298</v>
      </c>
      <c r="D206" s="222" t="s">
        <v>126</v>
      </c>
      <c r="E206" s="223" t="s">
        <v>331</v>
      </c>
      <c r="F206" s="224" t="s">
        <v>332</v>
      </c>
      <c r="G206" s="225" t="s">
        <v>129</v>
      </c>
      <c r="H206" s="226">
        <v>18</v>
      </c>
      <c r="I206" s="227"/>
      <c r="J206" s="228">
        <f>ROUND(I206*H206,2)</f>
        <v>0</v>
      </c>
      <c r="K206" s="224" t="s">
        <v>130</v>
      </c>
      <c r="L206" s="40"/>
      <c r="M206" s="229" t="s">
        <v>1</v>
      </c>
      <c r="N206" s="230" t="s">
        <v>46</v>
      </c>
      <c r="O206" s="87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33" t="s">
        <v>131</v>
      </c>
      <c r="AT206" s="233" t="s">
        <v>126</v>
      </c>
      <c r="AU206" s="233" t="s">
        <v>22</v>
      </c>
      <c r="AY206" s="13" t="s">
        <v>125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3" t="s">
        <v>22</v>
      </c>
      <c r="BK206" s="234">
        <f>ROUND(I206*H206,2)</f>
        <v>0</v>
      </c>
      <c r="BL206" s="13" t="s">
        <v>131</v>
      </c>
      <c r="BM206" s="233" t="s">
        <v>702</v>
      </c>
    </row>
    <row r="207" s="2" customFormat="1">
      <c r="A207" s="34"/>
      <c r="B207" s="35"/>
      <c r="C207" s="36"/>
      <c r="D207" s="235" t="s">
        <v>133</v>
      </c>
      <c r="E207" s="36"/>
      <c r="F207" s="236" t="s">
        <v>332</v>
      </c>
      <c r="G207" s="36"/>
      <c r="H207" s="36"/>
      <c r="I207" s="140"/>
      <c r="J207" s="36"/>
      <c r="K207" s="36"/>
      <c r="L207" s="40"/>
      <c r="M207" s="237"/>
      <c r="N207" s="23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133</v>
      </c>
      <c r="AU207" s="13" t="s">
        <v>22</v>
      </c>
    </row>
    <row r="208" s="2" customFormat="1" ht="24" customHeight="1">
      <c r="A208" s="34"/>
      <c r="B208" s="35"/>
      <c r="C208" s="239" t="s">
        <v>302</v>
      </c>
      <c r="D208" s="239" t="s">
        <v>134</v>
      </c>
      <c r="E208" s="240" t="s">
        <v>335</v>
      </c>
      <c r="F208" s="241" t="s">
        <v>336</v>
      </c>
      <c r="G208" s="242" t="s">
        <v>129</v>
      </c>
      <c r="H208" s="243">
        <v>18</v>
      </c>
      <c r="I208" s="244"/>
      <c r="J208" s="245">
        <f>ROUND(I208*H208,2)</f>
        <v>0</v>
      </c>
      <c r="K208" s="241" t="s">
        <v>130</v>
      </c>
      <c r="L208" s="246"/>
      <c r="M208" s="247" t="s">
        <v>1</v>
      </c>
      <c r="N208" s="248" t="s">
        <v>46</v>
      </c>
      <c r="O208" s="87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33" t="s">
        <v>137</v>
      </c>
      <c r="AT208" s="233" t="s">
        <v>134</v>
      </c>
      <c r="AU208" s="233" t="s">
        <v>22</v>
      </c>
      <c r="AY208" s="13" t="s">
        <v>125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3" t="s">
        <v>22</v>
      </c>
      <c r="BK208" s="234">
        <f>ROUND(I208*H208,2)</f>
        <v>0</v>
      </c>
      <c r="BL208" s="13" t="s">
        <v>131</v>
      </c>
      <c r="BM208" s="233" t="s">
        <v>703</v>
      </c>
    </row>
    <row r="209" s="2" customFormat="1">
      <c r="A209" s="34"/>
      <c r="B209" s="35"/>
      <c r="C209" s="36"/>
      <c r="D209" s="235" t="s">
        <v>133</v>
      </c>
      <c r="E209" s="36"/>
      <c r="F209" s="236" t="s">
        <v>336</v>
      </c>
      <c r="G209" s="36"/>
      <c r="H209" s="36"/>
      <c r="I209" s="140"/>
      <c r="J209" s="36"/>
      <c r="K209" s="36"/>
      <c r="L209" s="40"/>
      <c r="M209" s="237"/>
      <c r="N209" s="23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133</v>
      </c>
      <c r="AU209" s="13" t="s">
        <v>22</v>
      </c>
    </row>
    <row r="210" s="2" customFormat="1" ht="24" customHeight="1">
      <c r="A210" s="34"/>
      <c r="B210" s="35"/>
      <c r="C210" s="222" t="s">
        <v>306</v>
      </c>
      <c r="D210" s="222" t="s">
        <v>126</v>
      </c>
      <c r="E210" s="223" t="s">
        <v>339</v>
      </c>
      <c r="F210" s="224" t="s">
        <v>340</v>
      </c>
      <c r="G210" s="225" t="s">
        <v>129</v>
      </c>
      <c r="H210" s="226">
        <v>2</v>
      </c>
      <c r="I210" s="227"/>
      <c r="J210" s="228">
        <f>ROUND(I210*H210,2)</f>
        <v>0</v>
      </c>
      <c r="K210" s="224" t="s">
        <v>130</v>
      </c>
      <c r="L210" s="40"/>
      <c r="M210" s="229" t="s">
        <v>1</v>
      </c>
      <c r="N210" s="230" t="s">
        <v>46</v>
      </c>
      <c r="O210" s="87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33" t="s">
        <v>131</v>
      </c>
      <c r="AT210" s="233" t="s">
        <v>126</v>
      </c>
      <c r="AU210" s="233" t="s">
        <v>22</v>
      </c>
      <c r="AY210" s="13" t="s">
        <v>125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3" t="s">
        <v>22</v>
      </c>
      <c r="BK210" s="234">
        <f>ROUND(I210*H210,2)</f>
        <v>0</v>
      </c>
      <c r="BL210" s="13" t="s">
        <v>131</v>
      </c>
      <c r="BM210" s="233" t="s">
        <v>704</v>
      </c>
    </row>
    <row r="211" s="2" customFormat="1">
      <c r="A211" s="34"/>
      <c r="B211" s="35"/>
      <c r="C211" s="36"/>
      <c r="D211" s="235" t="s">
        <v>133</v>
      </c>
      <c r="E211" s="36"/>
      <c r="F211" s="236" t="s">
        <v>340</v>
      </c>
      <c r="G211" s="36"/>
      <c r="H211" s="36"/>
      <c r="I211" s="140"/>
      <c r="J211" s="36"/>
      <c r="K211" s="36"/>
      <c r="L211" s="40"/>
      <c r="M211" s="237"/>
      <c r="N211" s="23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133</v>
      </c>
      <c r="AU211" s="13" t="s">
        <v>22</v>
      </c>
    </row>
    <row r="212" s="2" customFormat="1" ht="24" customHeight="1">
      <c r="A212" s="34"/>
      <c r="B212" s="35"/>
      <c r="C212" s="239" t="s">
        <v>310</v>
      </c>
      <c r="D212" s="239" t="s">
        <v>134</v>
      </c>
      <c r="E212" s="240" t="s">
        <v>343</v>
      </c>
      <c r="F212" s="241" t="s">
        <v>344</v>
      </c>
      <c r="G212" s="242" t="s">
        <v>129</v>
      </c>
      <c r="H212" s="243">
        <v>2</v>
      </c>
      <c r="I212" s="244"/>
      <c r="J212" s="245">
        <f>ROUND(I212*H212,2)</f>
        <v>0</v>
      </c>
      <c r="K212" s="241" t="s">
        <v>130</v>
      </c>
      <c r="L212" s="246"/>
      <c r="M212" s="247" t="s">
        <v>1</v>
      </c>
      <c r="N212" s="248" t="s">
        <v>46</v>
      </c>
      <c r="O212" s="87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33" t="s">
        <v>137</v>
      </c>
      <c r="AT212" s="233" t="s">
        <v>134</v>
      </c>
      <c r="AU212" s="233" t="s">
        <v>22</v>
      </c>
      <c r="AY212" s="13" t="s">
        <v>125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3" t="s">
        <v>22</v>
      </c>
      <c r="BK212" s="234">
        <f>ROUND(I212*H212,2)</f>
        <v>0</v>
      </c>
      <c r="BL212" s="13" t="s">
        <v>131</v>
      </c>
      <c r="BM212" s="233" t="s">
        <v>705</v>
      </c>
    </row>
    <row r="213" s="2" customFormat="1">
      <c r="A213" s="34"/>
      <c r="B213" s="35"/>
      <c r="C213" s="36"/>
      <c r="D213" s="235" t="s">
        <v>133</v>
      </c>
      <c r="E213" s="36"/>
      <c r="F213" s="236" t="s">
        <v>344</v>
      </c>
      <c r="G213" s="36"/>
      <c r="H213" s="36"/>
      <c r="I213" s="140"/>
      <c r="J213" s="36"/>
      <c r="K213" s="36"/>
      <c r="L213" s="40"/>
      <c r="M213" s="237"/>
      <c r="N213" s="23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133</v>
      </c>
      <c r="AU213" s="13" t="s">
        <v>22</v>
      </c>
    </row>
    <row r="214" s="2" customFormat="1" ht="24" customHeight="1">
      <c r="A214" s="34"/>
      <c r="B214" s="35"/>
      <c r="C214" s="222" t="s">
        <v>314</v>
      </c>
      <c r="D214" s="222" t="s">
        <v>126</v>
      </c>
      <c r="E214" s="223" t="s">
        <v>347</v>
      </c>
      <c r="F214" s="224" t="s">
        <v>348</v>
      </c>
      <c r="G214" s="225" t="s">
        <v>129</v>
      </c>
      <c r="H214" s="226">
        <v>18</v>
      </c>
      <c r="I214" s="227"/>
      <c r="J214" s="228">
        <f>ROUND(I214*H214,2)</f>
        <v>0</v>
      </c>
      <c r="K214" s="224" t="s">
        <v>130</v>
      </c>
      <c r="L214" s="40"/>
      <c r="M214" s="229" t="s">
        <v>1</v>
      </c>
      <c r="N214" s="230" t="s">
        <v>46</v>
      </c>
      <c r="O214" s="87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33" t="s">
        <v>131</v>
      </c>
      <c r="AT214" s="233" t="s">
        <v>126</v>
      </c>
      <c r="AU214" s="233" t="s">
        <v>22</v>
      </c>
      <c r="AY214" s="13" t="s">
        <v>125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3" t="s">
        <v>22</v>
      </c>
      <c r="BK214" s="234">
        <f>ROUND(I214*H214,2)</f>
        <v>0</v>
      </c>
      <c r="BL214" s="13" t="s">
        <v>131</v>
      </c>
      <c r="BM214" s="233" t="s">
        <v>706</v>
      </c>
    </row>
    <row r="215" s="2" customFormat="1">
      <c r="A215" s="34"/>
      <c r="B215" s="35"/>
      <c r="C215" s="36"/>
      <c r="D215" s="235" t="s">
        <v>133</v>
      </c>
      <c r="E215" s="36"/>
      <c r="F215" s="236" t="s">
        <v>348</v>
      </c>
      <c r="G215" s="36"/>
      <c r="H215" s="36"/>
      <c r="I215" s="140"/>
      <c r="J215" s="36"/>
      <c r="K215" s="36"/>
      <c r="L215" s="40"/>
      <c r="M215" s="237"/>
      <c r="N215" s="23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133</v>
      </c>
      <c r="AU215" s="13" t="s">
        <v>22</v>
      </c>
    </row>
    <row r="216" s="2" customFormat="1" ht="24" customHeight="1">
      <c r="A216" s="34"/>
      <c r="B216" s="35"/>
      <c r="C216" s="239" t="s">
        <v>318</v>
      </c>
      <c r="D216" s="239" t="s">
        <v>134</v>
      </c>
      <c r="E216" s="240" t="s">
        <v>351</v>
      </c>
      <c r="F216" s="241" t="s">
        <v>352</v>
      </c>
      <c r="G216" s="242" t="s">
        <v>129</v>
      </c>
      <c r="H216" s="243">
        <v>18</v>
      </c>
      <c r="I216" s="244"/>
      <c r="J216" s="245">
        <f>ROUND(I216*H216,2)</f>
        <v>0</v>
      </c>
      <c r="K216" s="241" t="s">
        <v>130</v>
      </c>
      <c r="L216" s="246"/>
      <c r="M216" s="247" t="s">
        <v>1</v>
      </c>
      <c r="N216" s="248" t="s">
        <v>46</v>
      </c>
      <c r="O216" s="87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33" t="s">
        <v>137</v>
      </c>
      <c r="AT216" s="233" t="s">
        <v>134</v>
      </c>
      <c r="AU216" s="233" t="s">
        <v>22</v>
      </c>
      <c r="AY216" s="13" t="s">
        <v>125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3" t="s">
        <v>22</v>
      </c>
      <c r="BK216" s="234">
        <f>ROUND(I216*H216,2)</f>
        <v>0</v>
      </c>
      <c r="BL216" s="13" t="s">
        <v>131</v>
      </c>
      <c r="BM216" s="233" t="s">
        <v>707</v>
      </c>
    </row>
    <row r="217" s="2" customFormat="1">
      <c r="A217" s="34"/>
      <c r="B217" s="35"/>
      <c r="C217" s="36"/>
      <c r="D217" s="235" t="s">
        <v>133</v>
      </c>
      <c r="E217" s="36"/>
      <c r="F217" s="236" t="s">
        <v>352</v>
      </c>
      <c r="G217" s="36"/>
      <c r="H217" s="36"/>
      <c r="I217" s="140"/>
      <c r="J217" s="36"/>
      <c r="K217" s="36"/>
      <c r="L217" s="40"/>
      <c r="M217" s="237"/>
      <c r="N217" s="23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133</v>
      </c>
      <c r="AU217" s="13" t="s">
        <v>22</v>
      </c>
    </row>
    <row r="218" s="2" customFormat="1" ht="24" customHeight="1">
      <c r="A218" s="34"/>
      <c r="B218" s="35"/>
      <c r="C218" s="222" t="s">
        <v>322</v>
      </c>
      <c r="D218" s="222" t="s">
        <v>126</v>
      </c>
      <c r="E218" s="223" t="s">
        <v>355</v>
      </c>
      <c r="F218" s="224" t="s">
        <v>356</v>
      </c>
      <c r="G218" s="225" t="s">
        <v>129</v>
      </c>
      <c r="H218" s="226">
        <v>7</v>
      </c>
      <c r="I218" s="227"/>
      <c r="J218" s="228">
        <f>ROUND(I218*H218,2)</f>
        <v>0</v>
      </c>
      <c r="K218" s="224" t="s">
        <v>130</v>
      </c>
      <c r="L218" s="40"/>
      <c r="M218" s="229" t="s">
        <v>1</v>
      </c>
      <c r="N218" s="230" t="s">
        <v>46</v>
      </c>
      <c r="O218" s="87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33" t="s">
        <v>131</v>
      </c>
      <c r="AT218" s="233" t="s">
        <v>126</v>
      </c>
      <c r="AU218" s="233" t="s">
        <v>22</v>
      </c>
      <c r="AY218" s="13" t="s">
        <v>125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3" t="s">
        <v>22</v>
      </c>
      <c r="BK218" s="234">
        <f>ROUND(I218*H218,2)</f>
        <v>0</v>
      </c>
      <c r="BL218" s="13" t="s">
        <v>131</v>
      </c>
      <c r="BM218" s="233" t="s">
        <v>708</v>
      </c>
    </row>
    <row r="219" s="2" customFormat="1">
      <c r="A219" s="34"/>
      <c r="B219" s="35"/>
      <c r="C219" s="36"/>
      <c r="D219" s="235" t="s">
        <v>133</v>
      </c>
      <c r="E219" s="36"/>
      <c r="F219" s="236" t="s">
        <v>356</v>
      </c>
      <c r="G219" s="36"/>
      <c r="H219" s="36"/>
      <c r="I219" s="140"/>
      <c r="J219" s="36"/>
      <c r="K219" s="36"/>
      <c r="L219" s="40"/>
      <c r="M219" s="237"/>
      <c r="N219" s="23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133</v>
      </c>
      <c r="AU219" s="13" t="s">
        <v>22</v>
      </c>
    </row>
    <row r="220" s="2" customFormat="1" ht="24" customHeight="1">
      <c r="A220" s="34"/>
      <c r="B220" s="35"/>
      <c r="C220" s="239" t="s">
        <v>326</v>
      </c>
      <c r="D220" s="239" t="s">
        <v>134</v>
      </c>
      <c r="E220" s="240" t="s">
        <v>359</v>
      </c>
      <c r="F220" s="241" t="s">
        <v>360</v>
      </c>
      <c r="G220" s="242" t="s">
        <v>129</v>
      </c>
      <c r="H220" s="243">
        <v>7</v>
      </c>
      <c r="I220" s="244"/>
      <c r="J220" s="245">
        <f>ROUND(I220*H220,2)</f>
        <v>0</v>
      </c>
      <c r="K220" s="241" t="s">
        <v>130</v>
      </c>
      <c r="L220" s="246"/>
      <c r="M220" s="247" t="s">
        <v>1</v>
      </c>
      <c r="N220" s="248" t="s">
        <v>46</v>
      </c>
      <c r="O220" s="87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33" t="s">
        <v>137</v>
      </c>
      <c r="AT220" s="233" t="s">
        <v>134</v>
      </c>
      <c r="AU220" s="233" t="s">
        <v>22</v>
      </c>
      <c r="AY220" s="13" t="s">
        <v>125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3" t="s">
        <v>22</v>
      </c>
      <c r="BK220" s="234">
        <f>ROUND(I220*H220,2)</f>
        <v>0</v>
      </c>
      <c r="BL220" s="13" t="s">
        <v>131</v>
      </c>
      <c r="BM220" s="233" t="s">
        <v>709</v>
      </c>
    </row>
    <row r="221" s="2" customFormat="1">
      <c r="A221" s="34"/>
      <c r="B221" s="35"/>
      <c r="C221" s="36"/>
      <c r="D221" s="235" t="s">
        <v>133</v>
      </c>
      <c r="E221" s="36"/>
      <c r="F221" s="236" t="s">
        <v>360</v>
      </c>
      <c r="G221" s="36"/>
      <c r="H221" s="36"/>
      <c r="I221" s="140"/>
      <c r="J221" s="36"/>
      <c r="K221" s="36"/>
      <c r="L221" s="40"/>
      <c r="M221" s="237"/>
      <c r="N221" s="23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133</v>
      </c>
      <c r="AU221" s="13" t="s">
        <v>22</v>
      </c>
    </row>
    <row r="222" s="2" customFormat="1" ht="24" customHeight="1">
      <c r="A222" s="34"/>
      <c r="B222" s="35"/>
      <c r="C222" s="222" t="s">
        <v>330</v>
      </c>
      <c r="D222" s="222" t="s">
        <v>126</v>
      </c>
      <c r="E222" s="223" t="s">
        <v>363</v>
      </c>
      <c r="F222" s="224" t="s">
        <v>364</v>
      </c>
      <c r="G222" s="225" t="s">
        <v>129</v>
      </c>
      <c r="H222" s="226">
        <v>36</v>
      </c>
      <c r="I222" s="227"/>
      <c r="J222" s="228">
        <f>ROUND(I222*H222,2)</f>
        <v>0</v>
      </c>
      <c r="K222" s="224" t="s">
        <v>130</v>
      </c>
      <c r="L222" s="40"/>
      <c r="M222" s="229" t="s">
        <v>1</v>
      </c>
      <c r="N222" s="230" t="s">
        <v>46</v>
      </c>
      <c r="O222" s="87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33" t="s">
        <v>131</v>
      </c>
      <c r="AT222" s="233" t="s">
        <v>126</v>
      </c>
      <c r="AU222" s="233" t="s">
        <v>22</v>
      </c>
      <c r="AY222" s="13" t="s">
        <v>125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3" t="s">
        <v>22</v>
      </c>
      <c r="BK222" s="234">
        <f>ROUND(I222*H222,2)</f>
        <v>0</v>
      </c>
      <c r="BL222" s="13" t="s">
        <v>131</v>
      </c>
      <c r="BM222" s="233" t="s">
        <v>710</v>
      </c>
    </row>
    <row r="223" s="2" customFormat="1">
      <c r="A223" s="34"/>
      <c r="B223" s="35"/>
      <c r="C223" s="36"/>
      <c r="D223" s="235" t="s">
        <v>133</v>
      </c>
      <c r="E223" s="36"/>
      <c r="F223" s="236" t="s">
        <v>364</v>
      </c>
      <c r="G223" s="36"/>
      <c r="H223" s="36"/>
      <c r="I223" s="140"/>
      <c r="J223" s="36"/>
      <c r="K223" s="36"/>
      <c r="L223" s="40"/>
      <c r="M223" s="237"/>
      <c r="N223" s="23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133</v>
      </c>
      <c r="AU223" s="13" t="s">
        <v>22</v>
      </c>
    </row>
    <row r="224" s="2" customFormat="1" ht="24" customHeight="1">
      <c r="A224" s="34"/>
      <c r="B224" s="35"/>
      <c r="C224" s="239" t="s">
        <v>334</v>
      </c>
      <c r="D224" s="239" t="s">
        <v>134</v>
      </c>
      <c r="E224" s="240" t="s">
        <v>367</v>
      </c>
      <c r="F224" s="241" t="s">
        <v>368</v>
      </c>
      <c r="G224" s="242" t="s">
        <v>129</v>
      </c>
      <c r="H224" s="243">
        <v>36</v>
      </c>
      <c r="I224" s="244"/>
      <c r="J224" s="245">
        <f>ROUND(I224*H224,2)</f>
        <v>0</v>
      </c>
      <c r="K224" s="241" t="s">
        <v>130</v>
      </c>
      <c r="L224" s="246"/>
      <c r="M224" s="247" t="s">
        <v>1</v>
      </c>
      <c r="N224" s="248" t="s">
        <v>46</v>
      </c>
      <c r="O224" s="8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33" t="s">
        <v>137</v>
      </c>
      <c r="AT224" s="233" t="s">
        <v>134</v>
      </c>
      <c r="AU224" s="233" t="s">
        <v>22</v>
      </c>
      <c r="AY224" s="13" t="s">
        <v>125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3" t="s">
        <v>22</v>
      </c>
      <c r="BK224" s="234">
        <f>ROUND(I224*H224,2)</f>
        <v>0</v>
      </c>
      <c r="BL224" s="13" t="s">
        <v>131</v>
      </c>
      <c r="BM224" s="233" t="s">
        <v>711</v>
      </c>
    </row>
    <row r="225" s="2" customFormat="1">
      <c r="A225" s="34"/>
      <c r="B225" s="35"/>
      <c r="C225" s="36"/>
      <c r="D225" s="235" t="s">
        <v>133</v>
      </c>
      <c r="E225" s="36"/>
      <c r="F225" s="236" t="s">
        <v>368</v>
      </c>
      <c r="G225" s="36"/>
      <c r="H225" s="36"/>
      <c r="I225" s="140"/>
      <c r="J225" s="36"/>
      <c r="K225" s="36"/>
      <c r="L225" s="40"/>
      <c r="M225" s="237"/>
      <c r="N225" s="23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133</v>
      </c>
      <c r="AU225" s="13" t="s">
        <v>22</v>
      </c>
    </row>
    <row r="226" s="2" customFormat="1" ht="24" customHeight="1">
      <c r="A226" s="34"/>
      <c r="B226" s="35"/>
      <c r="C226" s="222" t="s">
        <v>338</v>
      </c>
      <c r="D226" s="222" t="s">
        <v>126</v>
      </c>
      <c r="E226" s="223" t="s">
        <v>371</v>
      </c>
      <c r="F226" s="224" t="s">
        <v>372</v>
      </c>
      <c r="G226" s="225" t="s">
        <v>129</v>
      </c>
      <c r="H226" s="226">
        <v>4</v>
      </c>
      <c r="I226" s="227"/>
      <c r="J226" s="228">
        <f>ROUND(I226*H226,2)</f>
        <v>0</v>
      </c>
      <c r="K226" s="224" t="s">
        <v>130</v>
      </c>
      <c r="L226" s="40"/>
      <c r="M226" s="229" t="s">
        <v>1</v>
      </c>
      <c r="N226" s="230" t="s">
        <v>46</v>
      </c>
      <c r="O226" s="8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33" t="s">
        <v>131</v>
      </c>
      <c r="AT226" s="233" t="s">
        <v>126</v>
      </c>
      <c r="AU226" s="233" t="s">
        <v>22</v>
      </c>
      <c r="AY226" s="13" t="s">
        <v>125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3" t="s">
        <v>22</v>
      </c>
      <c r="BK226" s="234">
        <f>ROUND(I226*H226,2)</f>
        <v>0</v>
      </c>
      <c r="BL226" s="13" t="s">
        <v>131</v>
      </c>
      <c r="BM226" s="233" t="s">
        <v>712</v>
      </c>
    </row>
    <row r="227" s="2" customFormat="1">
      <c r="A227" s="34"/>
      <c r="B227" s="35"/>
      <c r="C227" s="36"/>
      <c r="D227" s="235" t="s">
        <v>133</v>
      </c>
      <c r="E227" s="36"/>
      <c r="F227" s="236" t="s">
        <v>372</v>
      </c>
      <c r="G227" s="36"/>
      <c r="H227" s="36"/>
      <c r="I227" s="140"/>
      <c r="J227" s="36"/>
      <c r="K227" s="36"/>
      <c r="L227" s="40"/>
      <c r="M227" s="237"/>
      <c r="N227" s="23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133</v>
      </c>
      <c r="AU227" s="13" t="s">
        <v>22</v>
      </c>
    </row>
    <row r="228" s="2" customFormat="1" ht="24" customHeight="1">
      <c r="A228" s="34"/>
      <c r="B228" s="35"/>
      <c r="C228" s="239" t="s">
        <v>342</v>
      </c>
      <c r="D228" s="239" t="s">
        <v>134</v>
      </c>
      <c r="E228" s="240" t="s">
        <v>375</v>
      </c>
      <c r="F228" s="241" t="s">
        <v>376</v>
      </c>
      <c r="G228" s="242" t="s">
        <v>129</v>
      </c>
      <c r="H228" s="243">
        <v>4</v>
      </c>
      <c r="I228" s="244"/>
      <c r="J228" s="245">
        <f>ROUND(I228*H228,2)</f>
        <v>0</v>
      </c>
      <c r="K228" s="241" t="s">
        <v>130</v>
      </c>
      <c r="L228" s="246"/>
      <c r="M228" s="247" t="s">
        <v>1</v>
      </c>
      <c r="N228" s="248" t="s">
        <v>46</v>
      </c>
      <c r="O228" s="8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33" t="s">
        <v>137</v>
      </c>
      <c r="AT228" s="233" t="s">
        <v>134</v>
      </c>
      <c r="AU228" s="233" t="s">
        <v>22</v>
      </c>
      <c r="AY228" s="13" t="s">
        <v>125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3" t="s">
        <v>22</v>
      </c>
      <c r="BK228" s="234">
        <f>ROUND(I228*H228,2)</f>
        <v>0</v>
      </c>
      <c r="BL228" s="13" t="s">
        <v>131</v>
      </c>
      <c r="BM228" s="233" t="s">
        <v>713</v>
      </c>
    </row>
    <row r="229" s="2" customFormat="1">
      <c r="A229" s="34"/>
      <c r="B229" s="35"/>
      <c r="C229" s="36"/>
      <c r="D229" s="235" t="s">
        <v>133</v>
      </c>
      <c r="E229" s="36"/>
      <c r="F229" s="236" t="s">
        <v>376</v>
      </c>
      <c r="G229" s="36"/>
      <c r="H229" s="36"/>
      <c r="I229" s="140"/>
      <c r="J229" s="36"/>
      <c r="K229" s="36"/>
      <c r="L229" s="40"/>
      <c r="M229" s="237"/>
      <c r="N229" s="23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133</v>
      </c>
      <c r="AU229" s="13" t="s">
        <v>22</v>
      </c>
    </row>
    <row r="230" s="2" customFormat="1" ht="24" customHeight="1">
      <c r="A230" s="34"/>
      <c r="B230" s="35"/>
      <c r="C230" s="222" t="s">
        <v>346</v>
      </c>
      <c r="D230" s="222" t="s">
        <v>126</v>
      </c>
      <c r="E230" s="223" t="s">
        <v>379</v>
      </c>
      <c r="F230" s="224" t="s">
        <v>380</v>
      </c>
      <c r="G230" s="225" t="s">
        <v>129</v>
      </c>
      <c r="H230" s="226">
        <v>20</v>
      </c>
      <c r="I230" s="227"/>
      <c r="J230" s="228">
        <f>ROUND(I230*H230,2)</f>
        <v>0</v>
      </c>
      <c r="K230" s="224" t="s">
        <v>130</v>
      </c>
      <c r="L230" s="40"/>
      <c r="M230" s="229" t="s">
        <v>1</v>
      </c>
      <c r="N230" s="230" t="s">
        <v>46</v>
      </c>
      <c r="O230" s="87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33" t="s">
        <v>131</v>
      </c>
      <c r="AT230" s="233" t="s">
        <v>126</v>
      </c>
      <c r="AU230" s="233" t="s">
        <v>22</v>
      </c>
      <c r="AY230" s="13" t="s">
        <v>125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3" t="s">
        <v>22</v>
      </c>
      <c r="BK230" s="234">
        <f>ROUND(I230*H230,2)</f>
        <v>0</v>
      </c>
      <c r="BL230" s="13" t="s">
        <v>131</v>
      </c>
      <c r="BM230" s="233" t="s">
        <v>714</v>
      </c>
    </row>
    <row r="231" s="2" customFormat="1">
      <c r="A231" s="34"/>
      <c r="B231" s="35"/>
      <c r="C231" s="36"/>
      <c r="D231" s="235" t="s">
        <v>133</v>
      </c>
      <c r="E231" s="36"/>
      <c r="F231" s="236" t="s">
        <v>380</v>
      </c>
      <c r="G231" s="36"/>
      <c r="H231" s="36"/>
      <c r="I231" s="140"/>
      <c r="J231" s="36"/>
      <c r="K231" s="36"/>
      <c r="L231" s="40"/>
      <c r="M231" s="237"/>
      <c r="N231" s="23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133</v>
      </c>
      <c r="AU231" s="13" t="s">
        <v>22</v>
      </c>
    </row>
    <row r="232" s="2" customFormat="1" ht="24" customHeight="1">
      <c r="A232" s="34"/>
      <c r="B232" s="35"/>
      <c r="C232" s="239" t="s">
        <v>350</v>
      </c>
      <c r="D232" s="239" t="s">
        <v>134</v>
      </c>
      <c r="E232" s="240" t="s">
        <v>383</v>
      </c>
      <c r="F232" s="241" t="s">
        <v>384</v>
      </c>
      <c r="G232" s="242" t="s">
        <v>129</v>
      </c>
      <c r="H232" s="243">
        <v>20</v>
      </c>
      <c r="I232" s="244"/>
      <c r="J232" s="245">
        <f>ROUND(I232*H232,2)</f>
        <v>0</v>
      </c>
      <c r="K232" s="241" t="s">
        <v>130</v>
      </c>
      <c r="L232" s="246"/>
      <c r="M232" s="247" t="s">
        <v>1</v>
      </c>
      <c r="N232" s="248" t="s">
        <v>46</v>
      </c>
      <c r="O232" s="8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33" t="s">
        <v>137</v>
      </c>
      <c r="AT232" s="233" t="s">
        <v>134</v>
      </c>
      <c r="AU232" s="233" t="s">
        <v>22</v>
      </c>
      <c r="AY232" s="13" t="s">
        <v>125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3" t="s">
        <v>22</v>
      </c>
      <c r="BK232" s="234">
        <f>ROUND(I232*H232,2)</f>
        <v>0</v>
      </c>
      <c r="BL232" s="13" t="s">
        <v>131</v>
      </c>
      <c r="BM232" s="233" t="s">
        <v>715</v>
      </c>
    </row>
    <row r="233" s="2" customFormat="1">
      <c r="A233" s="34"/>
      <c r="B233" s="35"/>
      <c r="C233" s="36"/>
      <c r="D233" s="235" t="s">
        <v>133</v>
      </c>
      <c r="E233" s="36"/>
      <c r="F233" s="236" t="s">
        <v>384</v>
      </c>
      <c r="G233" s="36"/>
      <c r="H233" s="36"/>
      <c r="I233" s="140"/>
      <c r="J233" s="36"/>
      <c r="K233" s="36"/>
      <c r="L233" s="40"/>
      <c r="M233" s="237"/>
      <c r="N233" s="23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133</v>
      </c>
      <c r="AU233" s="13" t="s">
        <v>22</v>
      </c>
    </row>
    <row r="234" s="2" customFormat="1" ht="24" customHeight="1">
      <c r="A234" s="34"/>
      <c r="B234" s="35"/>
      <c r="C234" s="222" t="s">
        <v>354</v>
      </c>
      <c r="D234" s="222" t="s">
        <v>126</v>
      </c>
      <c r="E234" s="223" t="s">
        <v>386</v>
      </c>
      <c r="F234" s="224" t="s">
        <v>387</v>
      </c>
      <c r="G234" s="225" t="s">
        <v>129</v>
      </c>
      <c r="H234" s="226">
        <v>8</v>
      </c>
      <c r="I234" s="227"/>
      <c r="J234" s="228">
        <f>ROUND(I234*H234,2)</f>
        <v>0</v>
      </c>
      <c r="K234" s="224" t="s">
        <v>130</v>
      </c>
      <c r="L234" s="40"/>
      <c r="M234" s="229" t="s">
        <v>1</v>
      </c>
      <c r="N234" s="230" t="s">
        <v>46</v>
      </c>
      <c r="O234" s="87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33" t="s">
        <v>131</v>
      </c>
      <c r="AT234" s="233" t="s">
        <v>126</v>
      </c>
      <c r="AU234" s="233" t="s">
        <v>22</v>
      </c>
      <c r="AY234" s="13" t="s">
        <v>125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3" t="s">
        <v>22</v>
      </c>
      <c r="BK234" s="234">
        <f>ROUND(I234*H234,2)</f>
        <v>0</v>
      </c>
      <c r="BL234" s="13" t="s">
        <v>131</v>
      </c>
      <c r="BM234" s="233" t="s">
        <v>716</v>
      </c>
    </row>
    <row r="235" s="2" customFormat="1">
      <c r="A235" s="34"/>
      <c r="B235" s="35"/>
      <c r="C235" s="36"/>
      <c r="D235" s="235" t="s">
        <v>133</v>
      </c>
      <c r="E235" s="36"/>
      <c r="F235" s="236" t="s">
        <v>387</v>
      </c>
      <c r="G235" s="36"/>
      <c r="H235" s="36"/>
      <c r="I235" s="140"/>
      <c r="J235" s="36"/>
      <c r="K235" s="36"/>
      <c r="L235" s="40"/>
      <c r="M235" s="237"/>
      <c r="N235" s="23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133</v>
      </c>
      <c r="AU235" s="13" t="s">
        <v>22</v>
      </c>
    </row>
    <row r="236" s="2" customFormat="1" ht="24" customHeight="1">
      <c r="A236" s="34"/>
      <c r="B236" s="35"/>
      <c r="C236" s="239" t="s">
        <v>358</v>
      </c>
      <c r="D236" s="239" t="s">
        <v>134</v>
      </c>
      <c r="E236" s="240" t="s">
        <v>390</v>
      </c>
      <c r="F236" s="241" t="s">
        <v>391</v>
      </c>
      <c r="G236" s="242" t="s">
        <v>129</v>
      </c>
      <c r="H236" s="243">
        <v>8</v>
      </c>
      <c r="I236" s="244"/>
      <c r="J236" s="245">
        <f>ROUND(I236*H236,2)</f>
        <v>0</v>
      </c>
      <c r="K236" s="241" t="s">
        <v>130</v>
      </c>
      <c r="L236" s="246"/>
      <c r="M236" s="247" t="s">
        <v>1</v>
      </c>
      <c r="N236" s="248" t="s">
        <v>46</v>
      </c>
      <c r="O236" s="87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33" t="s">
        <v>137</v>
      </c>
      <c r="AT236" s="233" t="s">
        <v>134</v>
      </c>
      <c r="AU236" s="233" t="s">
        <v>22</v>
      </c>
      <c r="AY236" s="13" t="s">
        <v>125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3" t="s">
        <v>22</v>
      </c>
      <c r="BK236" s="234">
        <f>ROUND(I236*H236,2)</f>
        <v>0</v>
      </c>
      <c r="BL236" s="13" t="s">
        <v>131</v>
      </c>
      <c r="BM236" s="233" t="s">
        <v>717</v>
      </c>
    </row>
    <row r="237" s="2" customFormat="1">
      <c r="A237" s="34"/>
      <c r="B237" s="35"/>
      <c r="C237" s="36"/>
      <c r="D237" s="235" t="s">
        <v>133</v>
      </c>
      <c r="E237" s="36"/>
      <c r="F237" s="236" t="s">
        <v>391</v>
      </c>
      <c r="G237" s="36"/>
      <c r="H237" s="36"/>
      <c r="I237" s="140"/>
      <c r="J237" s="36"/>
      <c r="K237" s="36"/>
      <c r="L237" s="40"/>
      <c r="M237" s="237"/>
      <c r="N237" s="23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133</v>
      </c>
      <c r="AU237" s="13" t="s">
        <v>22</v>
      </c>
    </row>
    <row r="238" s="2" customFormat="1" ht="24" customHeight="1">
      <c r="A238" s="34"/>
      <c r="B238" s="35"/>
      <c r="C238" s="222" t="s">
        <v>362</v>
      </c>
      <c r="D238" s="222" t="s">
        <v>126</v>
      </c>
      <c r="E238" s="223" t="s">
        <v>394</v>
      </c>
      <c r="F238" s="224" t="s">
        <v>395</v>
      </c>
      <c r="G238" s="225" t="s">
        <v>129</v>
      </c>
      <c r="H238" s="226">
        <v>20</v>
      </c>
      <c r="I238" s="227"/>
      <c r="J238" s="228">
        <f>ROUND(I238*H238,2)</f>
        <v>0</v>
      </c>
      <c r="K238" s="224" t="s">
        <v>130</v>
      </c>
      <c r="L238" s="40"/>
      <c r="M238" s="229" t="s">
        <v>1</v>
      </c>
      <c r="N238" s="230" t="s">
        <v>46</v>
      </c>
      <c r="O238" s="8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33" t="s">
        <v>131</v>
      </c>
      <c r="AT238" s="233" t="s">
        <v>126</v>
      </c>
      <c r="AU238" s="233" t="s">
        <v>22</v>
      </c>
      <c r="AY238" s="13" t="s">
        <v>125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3" t="s">
        <v>22</v>
      </c>
      <c r="BK238" s="234">
        <f>ROUND(I238*H238,2)</f>
        <v>0</v>
      </c>
      <c r="BL238" s="13" t="s">
        <v>131</v>
      </c>
      <c r="BM238" s="233" t="s">
        <v>718</v>
      </c>
    </row>
    <row r="239" s="2" customFormat="1">
      <c r="A239" s="34"/>
      <c r="B239" s="35"/>
      <c r="C239" s="36"/>
      <c r="D239" s="235" t="s">
        <v>133</v>
      </c>
      <c r="E239" s="36"/>
      <c r="F239" s="236" t="s">
        <v>395</v>
      </c>
      <c r="G239" s="36"/>
      <c r="H239" s="36"/>
      <c r="I239" s="140"/>
      <c r="J239" s="36"/>
      <c r="K239" s="36"/>
      <c r="L239" s="40"/>
      <c r="M239" s="237"/>
      <c r="N239" s="23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133</v>
      </c>
      <c r="AU239" s="13" t="s">
        <v>22</v>
      </c>
    </row>
    <row r="240" s="2" customFormat="1" ht="24" customHeight="1">
      <c r="A240" s="34"/>
      <c r="B240" s="35"/>
      <c r="C240" s="239" t="s">
        <v>366</v>
      </c>
      <c r="D240" s="239" t="s">
        <v>134</v>
      </c>
      <c r="E240" s="240" t="s">
        <v>398</v>
      </c>
      <c r="F240" s="241" t="s">
        <v>399</v>
      </c>
      <c r="G240" s="242" t="s">
        <v>129</v>
      </c>
      <c r="H240" s="243">
        <v>20</v>
      </c>
      <c r="I240" s="244"/>
      <c r="J240" s="245">
        <f>ROUND(I240*H240,2)</f>
        <v>0</v>
      </c>
      <c r="K240" s="241" t="s">
        <v>130</v>
      </c>
      <c r="L240" s="246"/>
      <c r="M240" s="247" t="s">
        <v>1</v>
      </c>
      <c r="N240" s="248" t="s">
        <v>46</v>
      </c>
      <c r="O240" s="87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33" t="s">
        <v>137</v>
      </c>
      <c r="AT240" s="233" t="s">
        <v>134</v>
      </c>
      <c r="AU240" s="233" t="s">
        <v>22</v>
      </c>
      <c r="AY240" s="13" t="s">
        <v>125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3" t="s">
        <v>22</v>
      </c>
      <c r="BK240" s="234">
        <f>ROUND(I240*H240,2)</f>
        <v>0</v>
      </c>
      <c r="BL240" s="13" t="s">
        <v>131</v>
      </c>
      <c r="BM240" s="233" t="s">
        <v>719</v>
      </c>
    </row>
    <row r="241" s="2" customFormat="1">
      <c r="A241" s="34"/>
      <c r="B241" s="35"/>
      <c r="C241" s="36"/>
      <c r="D241" s="235" t="s">
        <v>133</v>
      </c>
      <c r="E241" s="36"/>
      <c r="F241" s="236" t="s">
        <v>399</v>
      </c>
      <c r="G241" s="36"/>
      <c r="H241" s="36"/>
      <c r="I241" s="140"/>
      <c r="J241" s="36"/>
      <c r="K241" s="36"/>
      <c r="L241" s="40"/>
      <c r="M241" s="237"/>
      <c r="N241" s="23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133</v>
      </c>
      <c r="AU241" s="13" t="s">
        <v>22</v>
      </c>
    </row>
    <row r="242" s="2" customFormat="1" ht="24" customHeight="1">
      <c r="A242" s="34"/>
      <c r="B242" s="35"/>
      <c r="C242" s="222" t="s">
        <v>370</v>
      </c>
      <c r="D242" s="222" t="s">
        <v>126</v>
      </c>
      <c r="E242" s="223" t="s">
        <v>402</v>
      </c>
      <c r="F242" s="224" t="s">
        <v>403</v>
      </c>
      <c r="G242" s="225" t="s">
        <v>129</v>
      </c>
      <c r="H242" s="226">
        <v>1</v>
      </c>
      <c r="I242" s="227"/>
      <c r="J242" s="228">
        <f>ROUND(I242*H242,2)</f>
        <v>0</v>
      </c>
      <c r="K242" s="224" t="s">
        <v>130</v>
      </c>
      <c r="L242" s="40"/>
      <c r="M242" s="229" t="s">
        <v>1</v>
      </c>
      <c r="N242" s="230" t="s">
        <v>46</v>
      </c>
      <c r="O242" s="8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33" t="s">
        <v>131</v>
      </c>
      <c r="AT242" s="233" t="s">
        <v>126</v>
      </c>
      <c r="AU242" s="233" t="s">
        <v>22</v>
      </c>
      <c r="AY242" s="13" t="s">
        <v>125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3" t="s">
        <v>22</v>
      </c>
      <c r="BK242" s="234">
        <f>ROUND(I242*H242,2)</f>
        <v>0</v>
      </c>
      <c r="BL242" s="13" t="s">
        <v>131</v>
      </c>
      <c r="BM242" s="233" t="s">
        <v>720</v>
      </c>
    </row>
    <row r="243" s="2" customFormat="1">
      <c r="A243" s="34"/>
      <c r="B243" s="35"/>
      <c r="C243" s="36"/>
      <c r="D243" s="235" t="s">
        <v>133</v>
      </c>
      <c r="E243" s="36"/>
      <c r="F243" s="236" t="s">
        <v>403</v>
      </c>
      <c r="G243" s="36"/>
      <c r="H243" s="36"/>
      <c r="I243" s="140"/>
      <c r="J243" s="36"/>
      <c r="K243" s="36"/>
      <c r="L243" s="40"/>
      <c r="M243" s="237"/>
      <c r="N243" s="23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133</v>
      </c>
      <c r="AU243" s="13" t="s">
        <v>22</v>
      </c>
    </row>
    <row r="244" s="2" customFormat="1" ht="24" customHeight="1">
      <c r="A244" s="34"/>
      <c r="B244" s="35"/>
      <c r="C244" s="222" t="s">
        <v>374</v>
      </c>
      <c r="D244" s="222" t="s">
        <v>126</v>
      </c>
      <c r="E244" s="223" t="s">
        <v>406</v>
      </c>
      <c r="F244" s="224" t="s">
        <v>407</v>
      </c>
      <c r="G244" s="225" t="s">
        <v>174</v>
      </c>
      <c r="H244" s="226">
        <v>130</v>
      </c>
      <c r="I244" s="227"/>
      <c r="J244" s="228">
        <f>ROUND(I244*H244,2)</f>
        <v>0</v>
      </c>
      <c r="K244" s="224" t="s">
        <v>130</v>
      </c>
      <c r="L244" s="40"/>
      <c r="M244" s="229" t="s">
        <v>1</v>
      </c>
      <c r="N244" s="230" t="s">
        <v>46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33" t="s">
        <v>131</v>
      </c>
      <c r="AT244" s="233" t="s">
        <v>126</v>
      </c>
      <c r="AU244" s="233" t="s">
        <v>22</v>
      </c>
      <c r="AY244" s="13" t="s">
        <v>125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3" t="s">
        <v>22</v>
      </c>
      <c r="BK244" s="234">
        <f>ROUND(I244*H244,2)</f>
        <v>0</v>
      </c>
      <c r="BL244" s="13" t="s">
        <v>131</v>
      </c>
      <c r="BM244" s="233" t="s">
        <v>721</v>
      </c>
    </row>
    <row r="245" s="2" customFormat="1">
      <c r="A245" s="34"/>
      <c r="B245" s="35"/>
      <c r="C245" s="36"/>
      <c r="D245" s="235" t="s">
        <v>133</v>
      </c>
      <c r="E245" s="36"/>
      <c r="F245" s="236" t="s">
        <v>407</v>
      </c>
      <c r="G245" s="36"/>
      <c r="H245" s="36"/>
      <c r="I245" s="140"/>
      <c r="J245" s="36"/>
      <c r="K245" s="36"/>
      <c r="L245" s="40"/>
      <c r="M245" s="237"/>
      <c r="N245" s="23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133</v>
      </c>
      <c r="AU245" s="13" t="s">
        <v>22</v>
      </c>
    </row>
    <row r="246" s="11" customFormat="1" ht="25.92" customHeight="1">
      <c r="A246" s="11"/>
      <c r="B246" s="208"/>
      <c r="C246" s="209"/>
      <c r="D246" s="210" t="s">
        <v>80</v>
      </c>
      <c r="E246" s="211" t="s">
        <v>409</v>
      </c>
      <c r="F246" s="211" t="s">
        <v>410</v>
      </c>
      <c r="G246" s="209"/>
      <c r="H246" s="209"/>
      <c r="I246" s="212"/>
      <c r="J246" s="213">
        <f>BK246</f>
        <v>0</v>
      </c>
      <c r="K246" s="209"/>
      <c r="L246" s="214"/>
      <c r="M246" s="215"/>
      <c r="N246" s="216"/>
      <c r="O246" s="216"/>
      <c r="P246" s="217">
        <f>SUM(P247:P278)</f>
        <v>0</v>
      </c>
      <c r="Q246" s="216"/>
      <c r="R246" s="217">
        <f>SUM(R247:R278)</f>
        <v>0</v>
      </c>
      <c r="S246" s="216"/>
      <c r="T246" s="218">
        <f>SUM(T247:T278)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219" t="s">
        <v>124</v>
      </c>
      <c r="AT246" s="220" t="s">
        <v>80</v>
      </c>
      <c r="AU246" s="220" t="s">
        <v>81</v>
      </c>
      <c r="AY246" s="219" t="s">
        <v>125</v>
      </c>
      <c r="BK246" s="221">
        <f>SUM(BK247:BK278)</f>
        <v>0</v>
      </c>
    </row>
    <row r="247" s="2" customFormat="1" ht="24" customHeight="1">
      <c r="A247" s="34"/>
      <c r="B247" s="35"/>
      <c r="C247" s="222" t="s">
        <v>378</v>
      </c>
      <c r="D247" s="222" t="s">
        <v>126</v>
      </c>
      <c r="E247" s="223" t="s">
        <v>412</v>
      </c>
      <c r="F247" s="224" t="s">
        <v>413</v>
      </c>
      <c r="G247" s="225" t="s">
        <v>141</v>
      </c>
      <c r="H247" s="226">
        <v>35.700000000000003</v>
      </c>
      <c r="I247" s="227"/>
      <c r="J247" s="228">
        <f>ROUND(I247*H247,2)</f>
        <v>0</v>
      </c>
      <c r="K247" s="224" t="s">
        <v>130</v>
      </c>
      <c r="L247" s="40"/>
      <c r="M247" s="229" t="s">
        <v>1</v>
      </c>
      <c r="N247" s="230" t="s">
        <v>46</v>
      </c>
      <c r="O247" s="87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33" t="s">
        <v>131</v>
      </c>
      <c r="AT247" s="233" t="s">
        <v>126</v>
      </c>
      <c r="AU247" s="233" t="s">
        <v>22</v>
      </c>
      <c r="AY247" s="13" t="s">
        <v>125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3" t="s">
        <v>22</v>
      </c>
      <c r="BK247" s="234">
        <f>ROUND(I247*H247,2)</f>
        <v>0</v>
      </c>
      <c r="BL247" s="13" t="s">
        <v>131</v>
      </c>
      <c r="BM247" s="233" t="s">
        <v>722</v>
      </c>
    </row>
    <row r="248" s="2" customFormat="1">
      <c r="A248" s="34"/>
      <c r="B248" s="35"/>
      <c r="C248" s="36"/>
      <c r="D248" s="235" t="s">
        <v>133</v>
      </c>
      <c r="E248" s="36"/>
      <c r="F248" s="236" t="s">
        <v>413</v>
      </c>
      <c r="G248" s="36"/>
      <c r="H248" s="36"/>
      <c r="I248" s="140"/>
      <c r="J248" s="36"/>
      <c r="K248" s="36"/>
      <c r="L248" s="40"/>
      <c r="M248" s="237"/>
      <c r="N248" s="23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133</v>
      </c>
      <c r="AU248" s="13" t="s">
        <v>22</v>
      </c>
    </row>
    <row r="249" s="2" customFormat="1" ht="24" customHeight="1">
      <c r="A249" s="34"/>
      <c r="B249" s="35"/>
      <c r="C249" s="222" t="s">
        <v>382</v>
      </c>
      <c r="D249" s="222" t="s">
        <v>126</v>
      </c>
      <c r="E249" s="223" t="s">
        <v>416</v>
      </c>
      <c r="F249" s="224" t="s">
        <v>417</v>
      </c>
      <c r="G249" s="225" t="s">
        <v>129</v>
      </c>
      <c r="H249" s="226">
        <v>16</v>
      </c>
      <c r="I249" s="227"/>
      <c r="J249" s="228">
        <f>ROUND(I249*H249,2)</f>
        <v>0</v>
      </c>
      <c r="K249" s="224" t="s">
        <v>130</v>
      </c>
      <c r="L249" s="40"/>
      <c r="M249" s="229" t="s">
        <v>1</v>
      </c>
      <c r="N249" s="230" t="s">
        <v>46</v>
      </c>
      <c r="O249" s="87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33" t="s">
        <v>131</v>
      </c>
      <c r="AT249" s="233" t="s">
        <v>126</v>
      </c>
      <c r="AU249" s="233" t="s">
        <v>22</v>
      </c>
      <c r="AY249" s="13" t="s">
        <v>125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3" t="s">
        <v>22</v>
      </c>
      <c r="BK249" s="234">
        <f>ROUND(I249*H249,2)</f>
        <v>0</v>
      </c>
      <c r="BL249" s="13" t="s">
        <v>131</v>
      </c>
      <c r="BM249" s="233" t="s">
        <v>723</v>
      </c>
    </row>
    <row r="250" s="2" customFormat="1">
      <c r="A250" s="34"/>
      <c r="B250" s="35"/>
      <c r="C250" s="36"/>
      <c r="D250" s="235" t="s">
        <v>133</v>
      </c>
      <c r="E250" s="36"/>
      <c r="F250" s="236" t="s">
        <v>417</v>
      </c>
      <c r="G250" s="36"/>
      <c r="H250" s="36"/>
      <c r="I250" s="140"/>
      <c r="J250" s="36"/>
      <c r="K250" s="36"/>
      <c r="L250" s="40"/>
      <c r="M250" s="237"/>
      <c r="N250" s="23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133</v>
      </c>
      <c r="AU250" s="13" t="s">
        <v>22</v>
      </c>
    </row>
    <row r="251" s="2" customFormat="1" ht="24" customHeight="1">
      <c r="A251" s="34"/>
      <c r="B251" s="35"/>
      <c r="C251" s="222" t="s">
        <v>131</v>
      </c>
      <c r="D251" s="222" t="s">
        <v>126</v>
      </c>
      <c r="E251" s="223" t="s">
        <v>420</v>
      </c>
      <c r="F251" s="224" t="s">
        <v>421</v>
      </c>
      <c r="G251" s="225" t="s">
        <v>129</v>
      </c>
      <c r="H251" s="226">
        <v>2</v>
      </c>
      <c r="I251" s="227"/>
      <c r="J251" s="228">
        <f>ROUND(I251*H251,2)</f>
        <v>0</v>
      </c>
      <c r="K251" s="224" t="s">
        <v>130</v>
      </c>
      <c r="L251" s="40"/>
      <c r="M251" s="229" t="s">
        <v>1</v>
      </c>
      <c r="N251" s="230" t="s">
        <v>46</v>
      </c>
      <c r="O251" s="87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33" t="s">
        <v>131</v>
      </c>
      <c r="AT251" s="233" t="s">
        <v>126</v>
      </c>
      <c r="AU251" s="233" t="s">
        <v>22</v>
      </c>
      <c r="AY251" s="13" t="s">
        <v>125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3" t="s">
        <v>22</v>
      </c>
      <c r="BK251" s="234">
        <f>ROUND(I251*H251,2)</f>
        <v>0</v>
      </c>
      <c r="BL251" s="13" t="s">
        <v>131</v>
      </c>
      <c r="BM251" s="233" t="s">
        <v>724</v>
      </c>
    </row>
    <row r="252" s="2" customFormat="1">
      <c r="A252" s="34"/>
      <c r="B252" s="35"/>
      <c r="C252" s="36"/>
      <c r="D252" s="235" t="s">
        <v>133</v>
      </c>
      <c r="E252" s="36"/>
      <c r="F252" s="236" t="s">
        <v>421</v>
      </c>
      <c r="G252" s="36"/>
      <c r="H252" s="36"/>
      <c r="I252" s="140"/>
      <c r="J252" s="36"/>
      <c r="K252" s="36"/>
      <c r="L252" s="40"/>
      <c r="M252" s="237"/>
      <c r="N252" s="238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133</v>
      </c>
      <c r="AU252" s="13" t="s">
        <v>22</v>
      </c>
    </row>
    <row r="253" s="2" customFormat="1" ht="24" customHeight="1">
      <c r="A253" s="34"/>
      <c r="B253" s="35"/>
      <c r="C253" s="222" t="s">
        <v>389</v>
      </c>
      <c r="D253" s="222" t="s">
        <v>126</v>
      </c>
      <c r="E253" s="223" t="s">
        <v>424</v>
      </c>
      <c r="F253" s="224" t="s">
        <v>425</v>
      </c>
      <c r="G253" s="225" t="s">
        <v>129</v>
      </c>
      <c r="H253" s="226">
        <v>18</v>
      </c>
      <c r="I253" s="227"/>
      <c r="J253" s="228">
        <f>ROUND(I253*H253,2)</f>
        <v>0</v>
      </c>
      <c r="K253" s="224" t="s">
        <v>130</v>
      </c>
      <c r="L253" s="40"/>
      <c r="M253" s="229" t="s">
        <v>1</v>
      </c>
      <c r="N253" s="230" t="s">
        <v>46</v>
      </c>
      <c r="O253" s="87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33" t="s">
        <v>131</v>
      </c>
      <c r="AT253" s="233" t="s">
        <v>126</v>
      </c>
      <c r="AU253" s="233" t="s">
        <v>22</v>
      </c>
      <c r="AY253" s="13" t="s">
        <v>125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3" t="s">
        <v>22</v>
      </c>
      <c r="BK253" s="234">
        <f>ROUND(I253*H253,2)</f>
        <v>0</v>
      </c>
      <c r="BL253" s="13" t="s">
        <v>131</v>
      </c>
      <c r="BM253" s="233" t="s">
        <v>725</v>
      </c>
    </row>
    <row r="254" s="2" customFormat="1">
      <c r="A254" s="34"/>
      <c r="B254" s="35"/>
      <c r="C254" s="36"/>
      <c r="D254" s="235" t="s">
        <v>133</v>
      </c>
      <c r="E254" s="36"/>
      <c r="F254" s="236" t="s">
        <v>425</v>
      </c>
      <c r="G254" s="36"/>
      <c r="H254" s="36"/>
      <c r="I254" s="140"/>
      <c r="J254" s="36"/>
      <c r="K254" s="36"/>
      <c r="L254" s="40"/>
      <c r="M254" s="237"/>
      <c r="N254" s="23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133</v>
      </c>
      <c r="AU254" s="13" t="s">
        <v>22</v>
      </c>
    </row>
    <row r="255" s="2" customFormat="1" ht="24" customHeight="1">
      <c r="A255" s="34"/>
      <c r="B255" s="35"/>
      <c r="C255" s="222" t="s">
        <v>393</v>
      </c>
      <c r="D255" s="222" t="s">
        <v>126</v>
      </c>
      <c r="E255" s="223" t="s">
        <v>428</v>
      </c>
      <c r="F255" s="224" t="s">
        <v>429</v>
      </c>
      <c r="G255" s="225" t="s">
        <v>129</v>
      </c>
      <c r="H255" s="226">
        <v>16</v>
      </c>
      <c r="I255" s="227"/>
      <c r="J255" s="228">
        <f>ROUND(I255*H255,2)</f>
        <v>0</v>
      </c>
      <c r="K255" s="224" t="s">
        <v>130</v>
      </c>
      <c r="L255" s="40"/>
      <c r="M255" s="229" t="s">
        <v>1</v>
      </c>
      <c r="N255" s="230" t="s">
        <v>46</v>
      </c>
      <c r="O255" s="87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33" t="s">
        <v>131</v>
      </c>
      <c r="AT255" s="233" t="s">
        <v>126</v>
      </c>
      <c r="AU255" s="233" t="s">
        <v>22</v>
      </c>
      <c r="AY255" s="13" t="s">
        <v>125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3" t="s">
        <v>22</v>
      </c>
      <c r="BK255" s="234">
        <f>ROUND(I255*H255,2)</f>
        <v>0</v>
      </c>
      <c r="BL255" s="13" t="s">
        <v>131</v>
      </c>
      <c r="BM255" s="233" t="s">
        <v>726</v>
      </c>
    </row>
    <row r="256" s="2" customFormat="1">
      <c r="A256" s="34"/>
      <c r="B256" s="35"/>
      <c r="C256" s="36"/>
      <c r="D256" s="235" t="s">
        <v>133</v>
      </c>
      <c r="E256" s="36"/>
      <c r="F256" s="236" t="s">
        <v>429</v>
      </c>
      <c r="G256" s="36"/>
      <c r="H256" s="36"/>
      <c r="I256" s="140"/>
      <c r="J256" s="36"/>
      <c r="K256" s="36"/>
      <c r="L256" s="40"/>
      <c r="M256" s="237"/>
      <c r="N256" s="238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133</v>
      </c>
      <c r="AU256" s="13" t="s">
        <v>22</v>
      </c>
    </row>
    <row r="257" s="2" customFormat="1" ht="24" customHeight="1">
      <c r="A257" s="34"/>
      <c r="B257" s="35"/>
      <c r="C257" s="222" t="s">
        <v>397</v>
      </c>
      <c r="D257" s="222" t="s">
        <v>126</v>
      </c>
      <c r="E257" s="223" t="s">
        <v>432</v>
      </c>
      <c r="F257" s="224" t="s">
        <v>433</v>
      </c>
      <c r="G257" s="225" t="s">
        <v>129</v>
      </c>
      <c r="H257" s="226">
        <v>154</v>
      </c>
      <c r="I257" s="227"/>
      <c r="J257" s="228">
        <f>ROUND(I257*H257,2)</f>
        <v>0</v>
      </c>
      <c r="K257" s="224" t="s">
        <v>130</v>
      </c>
      <c r="L257" s="40"/>
      <c r="M257" s="229" t="s">
        <v>1</v>
      </c>
      <c r="N257" s="230" t="s">
        <v>46</v>
      </c>
      <c r="O257" s="87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33" t="s">
        <v>131</v>
      </c>
      <c r="AT257" s="233" t="s">
        <v>126</v>
      </c>
      <c r="AU257" s="233" t="s">
        <v>22</v>
      </c>
      <c r="AY257" s="13" t="s">
        <v>125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3" t="s">
        <v>22</v>
      </c>
      <c r="BK257" s="234">
        <f>ROUND(I257*H257,2)</f>
        <v>0</v>
      </c>
      <c r="BL257" s="13" t="s">
        <v>131</v>
      </c>
      <c r="BM257" s="233" t="s">
        <v>727</v>
      </c>
    </row>
    <row r="258" s="2" customFormat="1">
      <c r="A258" s="34"/>
      <c r="B258" s="35"/>
      <c r="C258" s="36"/>
      <c r="D258" s="235" t="s">
        <v>133</v>
      </c>
      <c r="E258" s="36"/>
      <c r="F258" s="236" t="s">
        <v>433</v>
      </c>
      <c r="G258" s="36"/>
      <c r="H258" s="36"/>
      <c r="I258" s="140"/>
      <c r="J258" s="36"/>
      <c r="K258" s="36"/>
      <c r="L258" s="40"/>
      <c r="M258" s="237"/>
      <c r="N258" s="238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133</v>
      </c>
      <c r="AU258" s="13" t="s">
        <v>22</v>
      </c>
    </row>
    <row r="259" s="2" customFormat="1" ht="24" customHeight="1">
      <c r="A259" s="34"/>
      <c r="B259" s="35"/>
      <c r="C259" s="222" t="s">
        <v>401</v>
      </c>
      <c r="D259" s="222" t="s">
        <v>126</v>
      </c>
      <c r="E259" s="223" t="s">
        <v>436</v>
      </c>
      <c r="F259" s="224" t="s">
        <v>437</v>
      </c>
      <c r="G259" s="225" t="s">
        <v>129</v>
      </c>
      <c r="H259" s="226">
        <v>3</v>
      </c>
      <c r="I259" s="227"/>
      <c r="J259" s="228">
        <f>ROUND(I259*H259,2)</f>
        <v>0</v>
      </c>
      <c r="K259" s="224" t="s">
        <v>130</v>
      </c>
      <c r="L259" s="40"/>
      <c r="M259" s="229" t="s">
        <v>1</v>
      </c>
      <c r="N259" s="230" t="s">
        <v>46</v>
      </c>
      <c r="O259" s="8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33" t="s">
        <v>131</v>
      </c>
      <c r="AT259" s="233" t="s">
        <v>126</v>
      </c>
      <c r="AU259" s="233" t="s">
        <v>22</v>
      </c>
      <c r="AY259" s="13" t="s">
        <v>125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3" t="s">
        <v>22</v>
      </c>
      <c r="BK259" s="234">
        <f>ROUND(I259*H259,2)</f>
        <v>0</v>
      </c>
      <c r="BL259" s="13" t="s">
        <v>131</v>
      </c>
      <c r="BM259" s="233" t="s">
        <v>728</v>
      </c>
    </row>
    <row r="260" s="2" customFormat="1">
      <c r="A260" s="34"/>
      <c r="B260" s="35"/>
      <c r="C260" s="36"/>
      <c r="D260" s="235" t="s">
        <v>133</v>
      </c>
      <c r="E260" s="36"/>
      <c r="F260" s="236" t="s">
        <v>437</v>
      </c>
      <c r="G260" s="36"/>
      <c r="H260" s="36"/>
      <c r="I260" s="140"/>
      <c r="J260" s="36"/>
      <c r="K260" s="36"/>
      <c r="L260" s="40"/>
      <c r="M260" s="237"/>
      <c r="N260" s="23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133</v>
      </c>
      <c r="AU260" s="13" t="s">
        <v>22</v>
      </c>
    </row>
    <row r="261" s="2" customFormat="1" ht="24" customHeight="1">
      <c r="A261" s="34"/>
      <c r="B261" s="35"/>
      <c r="C261" s="222" t="s">
        <v>405</v>
      </c>
      <c r="D261" s="222" t="s">
        <v>126</v>
      </c>
      <c r="E261" s="223" t="s">
        <v>620</v>
      </c>
      <c r="F261" s="224" t="s">
        <v>621</v>
      </c>
      <c r="G261" s="225" t="s">
        <v>129</v>
      </c>
      <c r="H261" s="226">
        <v>4</v>
      </c>
      <c r="I261" s="227"/>
      <c r="J261" s="228">
        <f>ROUND(I261*H261,2)</f>
        <v>0</v>
      </c>
      <c r="K261" s="224" t="s">
        <v>130</v>
      </c>
      <c r="L261" s="40"/>
      <c r="M261" s="229" t="s">
        <v>1</v>
      </c>
      <c r="N261" s="230" t="s">
        <v>46</v>
      </c>
      <c r="O261" s="87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33" t="s">
        <v>131</v>
      </c>
      <c r="AT261" s="233" t="s">
        <v>126</v>
      </c>
      <c r="AU261" s="233" t="s">
        <v>22</v>
      </c>
      <c r="AY261" s="13" t="s">
        <v>125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3" t="s">
        <v>22</v>
      </c>
      <c r="BK261" s="234">
        <f>ROUND(I261*H261,2)</f>
        <v>0</v>
      </c>
      <c r="BL261" s="13" t="s">
        <v>131</v>
      </c>
      <c r="BM261" s="233" t="s">
        <v>729</v>
      </c>
    </row>
    <row r="262" s="2" customFormat="1">
      <c r="A262" s="34"/>
      <c r="B262" s="35"/>
      <c r="C262" s="36"/>
      <c r="D262" s="235" t="s">
        <v>133</v>
      </c>
      <c r="E262" s="36"/>
      <c r="F262" s="236" t="s">
        <v>621</v>
      </c>
      <c r="G262" s="36"/>
      <c r="H262" s="36"/>
      <c r="I262" s="140"/>
      <c r="J262" s="36"/>
      <c r="K262" s="36"/>
      <c r="L262" s="40"/>
      <c r="M262" s="237"/>
      <c r="N262" s="238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133</v>
      </c>
      <c r="AU262" s="13" t="s">
        <v>22</v>
      </c>
    </row>
    <row r="263" s="2" customFormat="1" ht="24" customHeight="1">
      <c r="A263" s="34"/>
      <c r="B263" s="35"/>
      <c r="C263" s="222" t="s">
        <v>411</v>
      </c>
      <c r="D263" s="222" t="s">
        <v>126</v>
      </c>
      <c r="E263" s="223" t="s">
        <v>440</v>
      </c>
      <c r="F263" s="224" t="s">
        <v>441</v>
      </c>
      <c r="G263" s="225" t="s">
        <v>129</v>
      </c>
      <c r="H263" s="226">
        <v>4</v>
      </c>
      <c r="I263" s="227"/>
      <c r="J263" s="228">
        <f>ROUND(I263*H263,2)</f>
        <v>0</v>
      </c>
      <c r="K263" s="224" t="s">
        <v>130</v>
      </c>
      <c r="L263" s="40"/>
      <c r="M263" s="229" t="s">
        <v>1</v>
      </c>
      <c r="N263" s="230" t="s">
        <v>46</v>
      </c>
      <c r="O263" s="87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33" t="s">
        <v>131</v>
      </c>
      <c r="AT263" s="233" t="s">
        <v>126</v>
      </c>
      <c r="AU263" s="233" t="s">
        <v>22</v>
      </c>
      <c r="AY263" s="13" t="s">
        <v>125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3" t="s">
        <v>22</v>
      </c>
      <c r="BK263" s="234">
        <f>ROUND(I263*H263,2)</f>
        <v>0</v>
      </c>
      <c r="BL263" s="13" t="s">
        <v>131</v>
      </c>
      <c r="BM263" s="233" t="s">
        <v>730</v>
      </c>
    </row>
    <row r="264" s="2" customFormat="1">
      <c r="A264" s="34"/>
      <c r="B264" s="35"/>
      <c r="C264" s="36"/>
      <c r="D264" s="235" t="s">
        <v>133</v>
      </c>
      <c r="E264" s="36"/>
      <c r="F264" s="236" t="s">
        <v>441</v>
      </c>
      <c r="G264" s="36"/>
      <c r="H264" s="36"/>
      <c r="I264" s="140"/>
      <c r="J264" s="36"/>
      <c r="K264" s="36"/>
      <c r="L264" s="40"/>
      <c r="M264" s="237"/>
      <c r="N264" s="238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133</v>
      </c>
      <c r="AU264" s="13" t="s">
        <v>22</v>
      </c>
    </row>
    <row r="265" s="2" customFormat="1" ht="24" customHeight="1">
      <c r="A265" s="34"/>
      <c r="B265" s="35"/>
      <c r="C265" s="222" t="s">
        <v>415</v>
      </c>
      <c r="D265" s="222" t="s">
        <v>126</v>
      </c>
      <c r="E265" s="223" t="s">
        <v>444</v>
      </c>
      <c r="F265" s="224" t="s">
        <v>445</v>
      </c>
      <c r="G265" s="225" t="s">
        <v>129</v>
      </c>
      <c r="H265" s="226">
        <v>1</v>
      </c>
      <c r="I265" s="227"/>
      <c r="J265" s="228">
        <f>ROUND(I265*H265,2)</f>
        <v>0</v>
      </c>
      <c r="K265" s="224" t="s">
        <v>130</v>
      </c>
      <c r="L265" s="40"/>
      <c r="M265" s="229" t="s">
        <v>1</v>
      </c>
      <c r="N265" s="230" t="s">
        <v>46</v>
      </c>
      <c r="O265" s="87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33" t="s">
        <v>131</v>
      </c>
      <c r="AT265" s="233" t="s">
        <v>126</v>
      </c>
      <c r="AU265" s="233" t="s">
        <v>22</v>
      </c>
      <c r="AY265" s="13" t="s">
        <v>125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3" t="s">
        <v>22</v>
      </c>
      <c r="BK265" s="234">
        <f>ROUND(I265*H265,2)</f>
        <v>0</v>
      </c>
      <c r="BL265" s="13" t="s">
        <v>131</v>
      </c>
      <c r="BM265" s="233" t="s">
        <v>731</v>
      </c>
    </row>
    <row r="266" s="2" customFormat="1">
      <c r="A266" s="34"/>
      <c r="B266" s="35"/>
      <c r="C266" s="36"/>
      <c r="D266" s="235" t="s">
        <v>133</v>
      </c>
      <c r="E266" s="36"/>
      <c r="F266" s="236" t="s">
        <v>445</v>
      </c>
      <c r="G266" s="36"/>
      <c r="H266" s="36"/>
      <c r="I266" s="140"/>
      <c r="J266" s="36"/>
      <c r="K266" s="36"/>
      <c r="L266" s="40"/>
      <c r="M266" s="237"/>
      <c r="N266" s="23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133</v>
      </c>
      <c r="AU266" s="13" t="s">
        <v>22</v>
      </c>
    </row>
    <row r="267" s="2" customFormat="1" ht="24" customHeight="1">
      <c r="A267" s="34"/>
      <c r="B267" s="35"/>
      <c r="C267" s="222" t="s">
        <v>419</v>
      </c>
      <c r="D267" s="222" t="s">
        <v>126</v>
      </c>
      <c r="E267" s="223" t="s">
        <v>448</v>
      </c>
      <c r="F267" s="224" t="s">
        <v>449</v>
      </c>
      <c r="G267" s="225" t="s">
        <v>162</v>
      </c>
      <c r="H267" s="226">
        <v>1035</v>
      </c>
      <c r="I267" s="227"/>
      <c r="J267" s="228">
        <f>ROUND(I267*H267,2)</f>
        <v>0</v>
      </c>
      <c r="K267" s="224" t="s">
        <v>130</v>
      </c>
      <c r="L267" s="40"/>
      <c r="M267" s="229" t="s">
        <v>1</v>
      </c>
      <c r="N267" s="230" t="s">
        <v>46</v>
      </c>
      <c r="O267" s="87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33" t="s">
        <v>131</v>
      </c>
      <c r="AT267" s="233" t="s">
        <v>126</v>
      </c>
      <c r="AU267" s="233" t="s">
        <v>22</v>
      </c>
      <c r="AY267" s="13" t="s">
        <v>125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3" t="s">
        <v>22</v>
      </c>
      <c r="BK267" s="234">
        <f>ROUND(I267*H267,2)</f>
        <v>0</v>
      </c>
      <c r="BL267" s="13" t="s">
        <v>131</v>
      </c>
      <c r="BM267" s="233" t="s">
        <v>732</v>
      </c>
    </row>
    <row r="268" s="2" customFormat="1">
      <c r="A268" s="34"/>
      <c r="B268" s="35"/>
      <c r="C268" s="36"/>
      <c r="D268" s="235" t="s">
        <v>133</v>
      </c>
      <c r="E268" s="36"/>
      <c r="F268" s="236" t="s">
        <v>449</v>
      </c>
      <c r="G268" s="36"/>
      <c r="H268" s="36"/>
      <c r="I268" s="140"/>
      <c r="J268" s="36"/>
      <c r="K268" s="36"/>
      <c r="L268" s="40"/>
      <c r="M268" s="237"/>
      <c r="N268" s="238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133</v>
      </c>
      <c r="AU268" s="13" t="s">
        <v>22</v>
      </c>
    </row>
    <row r="269" s="2" customFormat="1" ht="24" customHeight="1">
      <c r="A269" s="34"/>
      <c r="B269" s="35"/>
      <c r="C269" s="222" t="s">
        <v>423</v>
      </c>
      <c r="D269" s="222" t="s">
        <v>126</v>
      </c>
      <c r="E269" s="223" t="s">
        <v>452</v>
      </c>
      <c r="F269" s="224" t="s">
        <v>453</v>
      </c>
      <c r="G269" s="225" t="s">
        <v>162</v>
      </c>
      <c r="H269" s="226">
        <v>1035</v>
      </c>
      <c r="I269" s="227"/>
      <c r="J269" s="228">
        <f>ROUND(I269*H269,2)</f>
        <v>0</v>
      </c>
      <c r="K269" s="224" t="s">
        <v>130</v>
      </c>
      <c r="L269" s="40"/>
      <c r="M269" s="229" t="s">
        <v>1</v>
      </c>
      <c r="N269" s="230" t="s">
        <v>46</v>
      </c>
      <c r="O269" s="87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33" t="s">
        <v>131</v>
      </c>
      <c r="AT269" s="233" t="s">
        <v>126</v>
      </c>
      <c r="AU269" s="233" t="s">
        <v>22</v>
      </c>
      <c r="AY269" s="13" t="s">
        <v>125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3" t="s">
        <v>22</v>
      </c>
      <c r="BK269" s="234">
        <f>ROUND(I269*H269,2)</f>
        <v>0</v>
      </c>
      <c r="BL269" s="13" t="s">
        <v>131</v>
      </c>
      <c r="BM269" s="233" t="s">
        <v>733</v>
      </c>
    </row>
    <row r="270" s="2" customFormat="1">
      <c r="A270" s="34"/>
      <c r="B270" s="35"/>
      <c r="C270" s="36"/>
      <c r="D270" s="235" t="s">
        <v>133</v>
      </c>
      <c r="E270" s="36"/>
      <c r="F270" s="236" t="s">
        <v>453</v>
      </c>
      <c r="G270" s="36"/>
      <c r="H270" s="36"/>
      <c r="I270" s="140"/>
      <c r="J270" s="36"/>
      <c r="K270" s="36"/>
      <c r="L270" s="40"/>
      <c r="M270" s="237"/>
      <c r="N270" s="23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133</v>
      </c>
      <c r="AU270" s="13" t="s">
        <v>22</v>
      </c>
    </row>
    <row r="271" s="2" customFormat="1" ht="24" customHeight="1">
      <c r="A271" s="34"/>
      <c r="B271" s="35"/>
      <c r="C271" s="222" t="s">
        <v>427</v>
      </c>
      <c r="D271" s="222" t="s">
        <v>126</v>
      </c>
      <c r="E271" s="223" t="s">
        <v>632</v>
      </c>
      <c r="F271" s="224" t="s">
        <v>633</v>
      </c>
      <c r="G271" s="225" t="s">
        <v>129</v>
      </c>
      <c r="H271" s="226">
        <v>4</v>
      </c>
      <c r="I271" s="227"/>
      <c r="J271" s="228">
        <f>ROUND(I271*H271,2)</f>
        <v>0</v>
      </c>
      <c r="K271" s="224" t="s">
        <v>130</v>
      </c>
      <c r="L271" s="40"/>
      <c r="M271" s="229" t="s">
        <v>1</v>
      </c>
      <c r="N271" s="230" t="s">
        <v>46</v>
      </c>
      <c r="O271" s="87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33" t="s">
        <v>131</v>
      </c>
      <c r="AT271" s="233" t="s">
        <v>126</v>
      </c>
      <c r="AU271" s="233" t="s">
        <v>22</v>
      </c>
      <c r="AY271" s="13" t="s">
        <v>125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3" t="s">
        <v>22</v>
      </c>
      <c r="BK271" s="234">
        <f>ROUND(I271*H271,2)</f>
        <v>0</v>
      </c>
      <c r="BL271" s="13" t="s">
        <v>131</v>
      </c>
      <c r="BM271" s="233" t="s">
        <v>734</v>
      </c>
    </row>
    <row r="272" s="2" customFormat="1">
      <c r="A272" s="34"/>
      <c r="B272" s="35"/>
      <c r="C272" s="36"/>
      <c r="D272" s="235" t="s">
        <v>133</v>
      </c>
      <c r="E272" s="36"/>
      <c r="F272" s="236" t="s">
        <v>633</v>
      </c>
      <c r="G272" s="36"/>
      <c r="H272" s="36"/>
      <c r="I272" s="140"/>
      <c r="J272" s="36"/>
      <c r="K272" s="36"/>
      <c r="L272" s="40"/>
      <c r="M272" s="237"/>
      <c r="N272" s="238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133</v>
      </c>
      <c r="AU272" s="13" t="s">
        <v>22</v>
      </c>
    </row>
    <row r="273" s="2" customFormat="1" ht="24" customHeight="1">
      <c r="A273" s="34"/>
      <c r="B273" s="35"/>
      <c r="C273" s="222" t="s">
        <v>431</v>
      </c>
      <c r="D273" s="222" t="s">
        <v>126</v>
      </c>
      <c r="E273" s="223" t="s">
        <v>456</v>
      </c>
      <c r="F273" s="224" t="s">
        <v>457</v>
      </c>
      <c r="G273" s="225" t="s">
        <v>162</v>
      </c>
      <c r="H273" s="226">
        <v>1035</v>
      </c>
      <c r="I273" s="227"/>
      <c r="J273" s="228">
        <f>ROUND(I273*H273,2)</f>
        <v>0</v>
      </c>
      <c r="K273" s="224" t="s">
        <v>130</v>
      </c>
      <c r="L273" s="40"/>
      <c r="M273" s="229" t="s">
        <v>1</v>
      </c>
      <c r="N273" s="230" t="s">
        <v>46</v>
      </c>
      <c r="O273" s="87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33" t="s">
        <v>131</v>
      </c>
      <c r="AT273" s="233" t="s">
        <v>126</v>
      </c>
      <c r="AU273" s="233" t="s">
        <v>22</v>
      </c>
      <c r="AY273" s="13" t="s">
        <v>125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3" t="s">
        <v>22</v>
      </c>
      <c r="BK273" s="234">
        <f>ROUND(I273*H273,2)</f>
        <v>0</v>
      </c>
      <c r="BL273" s="13" t="s">
        <v>131</v>
      </c>
      <c r="BM273" s="233" t="s">
        <v>735</v>
      </c>
    </row>
    <row r="274" s="2" customFormat="1">
      <c r="A274" s="34"/>
      <c r="B274" s="35"/>
      <c r="C274" s="36"/>
      <c r="D274" s="235" t="s">
        <v>133</v>
      </c>
      <c r="E274" s="36"/>
      <c r="F274" s="236" t="s">
        <v>457</v>
      </c>
      <c r="G274" s="36"/>
      <c r="H274" s="36"/>
      <c r="I274" s="140"/>
      <c r="J274" s="36"/>
      <c r="K274" s="36"/>
      <c r="L274" s="40"/>
      <c r="M274" s="237"/>
      <c r="N274" s="238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133</v>
      </c>
      <c r="AU274" s="13" t="s">
        <v>22</v>
      </c>
    </row>
    <row r="275" s="2" customFormat="1" ht="24" customHeight="1">
      <c r="A275" s="34"/>
      <c r="B275" s="35"/>
      <c r="C275" s="222" t="s">
        <v>435</v>
      </c>
      <c r="D275" s="222" t="s">
        <v>126</v>
      </c>
      <c r="E275" s="223" t="s">
        <v>460</v>
      </c>
      <c r="F275" s="224" t="s">
        <v>461</v>
      </c>
      <c r="G275" s="225" t="s">
        <v>129</v>
      </c>
      <c r="H275" s="226">
        <v>16</v>
      </c>
      <c r="I275" s="227"/>
      <c r="J275" s="228">
        <f>ROUND(I275*H275,2)</f>
        <v>0</v>
      </c>
      <c r="K275" s="224" t="s">
        <v>130</v>
      </c>
      <c r="L275" s="40"/>
      <c r="M275" s="229" t="s">
        <v>1</v>
      </c>
      <c r="N275" s="230" t="s">
        <v>46</v>
      </c>
      <c r="O275" s="87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33" t="s">
        <v>131</v>
      </c>
      <c r="AT275" s="233" t="s">
        <v>126</v>
      </c>
      <c r="AU275" s="233" t="s">
        <v>22</v>
      </c>
      <c r="AY275" s="13" t="s">
        <v>125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3" t="s">
        <v>22</v>
      </c>
      <c r="BK275" s="234">
        <f>ROUND(I275*H275,2)</f>
        <v>0</v>
      </c>
      <c r="BL275" s="13" t="s">
        <v>131</v>
      </c>
      <c r="BM275" s="233" t="s">
        <v>736</v>
      </c>
    </row>
    <row r="276" s="2" customFormat="1">
      <c r="A276" s="34"/>
      <c r="B276" s="35"/>
      <c r="C276" s="36"/>
      <c r="D276" s="235" t="s">
        <v>133</v>
      </c>
      <c r="E276" s="36"/>
      <c r="F276" s="236" t="s">
        <v>461</v>
      </c>
      <c r="G276" s="36"/>
      <c r="H276" s="36"/>
      <c r="I276" s="140"/>
      <c r="J276" s="36"/>
      <c r="K276" s="36"/>
      <c r="L276" s="40"/>
      <c r="M276" s="237"/>
      <c r="N276" s="23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133</v>
      </c>
      <c r="AU276" s="13" t="s">
        <v>22</v>
      </c>
    </row>
    <row r="277" s="2" customFormat="1" ht="24" customHeight="1">
      <c r="A277" s="34"/>
      <c r="B277" s="35"/>
      <c r="C277" s="222" t="s">
        <v>439</v>
      </c>
      <c r="D277" s="222" t="s">
        <v>126</v>
      </c>
      <c r="E277" s="223" t="s">
        <v>464</v>
      </c>
      <c r="F277" s="224" t="s">
        <v>465</v>
      </c>
      <c r="G277" s="225" t="s">
        <v>174</v>
      </c>
      <c r="H277" s="226">
        <v>46</v>
      </c>
      <c r="I277" s="227"/>
      <c r="J277" s="228">
        <f>ROUND(I277*H277,2)</f>
        <v>0</v>
      </c>
      <c r="K277" s="224" t="s">
        <v>130</v>
      </c>
      <c r="L277" s="40"/>
      <c r="M277" s="229" t="s">
        <v>1</v>
      </c>
      <c r="N277" s="230" t="s">
        <v>46</v>
      </c>
      <c r="O277" s="8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33" t="s">
        <v>131</v>
      </c>
      <c r="AT277" s="233" t="s">
        <v>126</v>
      </c>
      <c r="AU277" s="233" t="s">
        <v>22</v>
      </c>
      <c r="AY277" s="13" t="s">
        <v>125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3" t="s">
        <v>22</v>
      </c>
      <c r="BK277" s="234">
        <f>ROUND(I277*H277,2)</f>
        <v>0</v>
      </c>
      <c r="BL277" s="13" t="s">
        <v>131</v>
      </c>
      <c r="BM277" s="233" t="s">
        <v>737</v>
      </c>
    </row>
    <row r="278" s="2" customFormat="1">
      <c r="A278" s="34"/>
      <c r="B278" s="35"/>
      <c r="C278" s="36"/>
      <c r="D278" s="235" t="s">
        <v>133</v>
      </c>
      <c r="E278" s="36"/>
      <c r="F278" s="236" t="s">
        <v>465</v>
      </c>
      <c r="G278" s="36"/>
      <c r="H278" s="36"/>
      <c r="I278" s="140"/>
      <c r="J278" s="36"/>
      <c r="K278" s="36"/>
      <c r="L278" s="40"/>
      <c r="M278" s="237"/>
      <c r="N278" s="238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133</v>
      </c>
      <c r="AU278" s="13" t="s">
        <v>22</v>
      </c>
    </row>
    <row r="279" s="11" customFormat="1" ht="25.92" customHeight="1">
      <c r="A279" s="11"/>
      <c r="B279" s="208"/>
      <c r="C279" s="209"/>
      <c r="D279" s="210" t="s">
        <v>80</v>
      </c>
      <c r="E279" s="211" t="s">
        <v>467</v>
      </c>
      <c r="F279" s="211" t="s">
        <v>468</v>
      </c>
      <c r="G279" s="209"/>
      <c r="H279" s="209"/>
      <c r="I279" s="212"/>
      <c r="J279" s="213">
        <f>BK279</f>
        <v>0</v>
      </c>
      <c r="K279" s="209"/>
      <c r="L279" s="214"/>
      <c r="M279" s="215"/>
      <c r="N279" s="216"/>
      <c r="O279" s="216"/>
      <c r="P279" s="217">
        <f>SUM(P280:P285)</f>
        <v>0</v>
      </c>
      <c r="Q279" s="216"/>
      <c r="R279" s="217">
        <f>SUM(R280:R285)</f>
        <v>0</v>
      </c>
      <c r="S279" s="216"/>
      <c r="T279" s="218">
        <f>SUM(T280:T285)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219" t="s">
        <v>124</v>
      </c>
      <c r="AT279" s="220" t="s">
        <v>80</v>
      </c>
      <c r="AU279" s="220" t="s">
        <v>81</v>
      </c>
      <c r="AY279" s="219" t="s">
        <v>125</v>
      </c>
      <c r="BK279" s="221">
        <f>SUM(BK280:BK285)</f>
        <v>0</v>
      </c>
    </row>
    <row r="280" s="2" customFormat="1" ht="24" customHeight="1">
      <c r="A280" s="34"/>
      <c r="B280" s="35"/>
      <c r="C280" s="222" t="s">
        <v>443</v>
      </c>
      <c r="D280" s="222" t="s">
        <v>126</v>
      </c>
      <c r="E280" s="223" t="s">
        <v>470</v>
      </c>
      <c r="F280" s="224" t="s">
        <v>471</v>
      </c>
      <c r="G280" s="225" t="s">
        <v>472</v>
      </c>
      <c r="H280" s="226">
        <v>75.640000000000001</v>
      </c>
      <c r="I280" s="227"/>
      <c r="J280" s="228">
        <f>ROUND(I280*H280,2)</f>
        <v>0</v>
      </c>
      <c r="K280" s="224" t="s">
        <v>130</v>
      </c>
      <c r="L280" s="40"/>
      <c r="M280" s="229" t="s">
        <v>1</v>
      </c>
      <c r="N280" s="230" t="s">
        <v>46</v>
      </c>
      <c r="O280" s="87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33" t="s">
        <v>131</v>
      </c>
      <c r="AT280" s="233" t="s">
        <v>126</v>
      </c>
      <c r="AU280" s="233" t="s">
        <v>22</v>
      </c>
      <c r="AY280" s="13" t="s">
        <v>125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3" t="s">
        <v>22</v>
      </c>
      <c r="BK280" s="234">
        <f>ROUND(I280*H280,2)</f>
        <v>0</v>
      </c>
      <c r="BL280" s="13" t="s">
        <v>131</v>
      </c>
      <c r="BM280" s="233" t="s">
        <v>738</v>
      </c>
    </row>
    <row r="281" s="2" customFormat="1">
      <c r="A281" s="34"/>
      <c r="B281" s="35"/>
      <c r="C281" s="36"/>
      <c r="D281" s="235" t="s">
        <v>133</v>
      </c>
      <c r="E281" s="36"/>
      <c r="F281" s="236" t="s">
        <v>471</v>
      </c>
      <c r="G281" s="36"/>
      <c r="H281" s="36"/>
      <c r="I281" s="140"/>
      <c r="J281" s="36"/>
      <c r="K281" s="36"/>
      <c r="L281" s="40"/>
      <c r="M281" s="237"/>
      <c r="N281" s="23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133</v>
      </c>
      <c r="AU281" s="13" t="s">
        <v>22</v>
      </c>
    </row>
    <row r="282" s="2" customFormat="1" ht="24" customHeight="1">
      <c r="A282" s="34"/>
      <c r="B282" s="35"/>
      <c r="C282" s="222" t="s">
        <v>447</v>
      </c>
      <c r="D282" s="222" t="s">
        <v>126</v>
      </c>
      <c r="E282" s="223" t="s">
        <v>475</v>
      </c>
      <c r="F282" s="224" t="s">
        <v>476</v>
      </c>
      <c r="G282" s="225" t="s">
        <v>472</v>
      </c>
      <c r="H282" s="226">
        <v>74.969999999999999</v>
      </c>
      <c r="I282" s="227"/>
      <c r="J282" s="228">
        <f>ROUND(I282*H282,2)</f>
        <v>0</v>
      </c>
      <c r="K282" s="224" t="s">
        <v>130</v>
      </c>
      <c r="L282" s="40"/>
      <c r="M282" s="229" t="s">
        <v>1</v>
      </c>
      <c r="N282" s="230" t="s">
        <v>46</v>
      </c>
      <c r="O282" s="87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33" t="s">
        <v>131</v>
      </c>
      <c r="AT282" s="233" t="s">
        <v>126</v>
      </c>
      <c r="AU282" s="233" t="s">
        <v>22</v>
      </c>
      <c r="AY282" s="13" t="s">
        <v>125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3" t="s">
        <v>22</v>
      </c>
      <c r="BK282" s="234">
        <f>ROUND(I282*H282,2)</f>
        <v>0</v>
      </c>
      <c r="BL282" s="13" t="s">
        <v>131</v>
      </c>
      <c r="BM282" s="233" t="s">
        <v>739</v>
      </c>
    </row>
    <row r="283" s="2" customFormat="1">
      <c r="A283" s="34"/>
      <c r="B283" s="35"/>
      <c r="C283" s="36"/>
      <c r="D283" s="235" t="s">
        <v>133</v>
      </c>
      <c r="E283" s="36"/>
      <c r="F283" s="236" t="s">
        <v>476</v>
      </c>
      <c r="G283" s="36"/>
      <c r="H283" s="36"/>
      <c r="I283" s="140"/>
      <c r="J283" s="36"/>
      <c r="K283" s="36"/>
      <c r="L283" s="40"/>
      <c r="M283" s="237"/>
      <c r="N283" s="238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133</v>
      </c>
      <c r="AU283" s="13" t="s">
        <v>22</v>
      </c>
    </row>
    <row r="284" s="2" customFormat="1" ht="24" customHeight="1">
      <c r="A284" s="34"/>
      <c r="B284" s="35"/>
      <c r="C284" s="222" t="s">
        <v>451</v>
      </c>
      <c r="D284" s="222" t="s">
        <v>126</v>
      </c>
      <c r="E284" s="223" t="s">
        <v>479</v>
      </c>
      <c r="F284" s="224" t="s">
        <v>480</v>
      </c>
      <c r="G284" s="225" t="s">
        <v>472</v>
      </c>
      <c r="H284" s="226">
        <v>0.67000000000000004</v>
      </c>
      <c r="I284" s="227"/>
      <c r="J284" s="228">
        <f>ROUND(I284*H284,2)</f>
        <v>0</v>
      </c>
      <c r="K284" s="224" t="s">
        <v>130</v>
      </c>
      <c r="L284" s="40"/>
      <c r="M284" s="229" t="s">
        <v>1</v>
      </c>
      <c r="N284" s="230" t="s">
        <v>46</v>
      </c>
      <c r="O284" s="8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33" t="s">
        <v>131</v>
      </c>
      <c r="AT284" s="233" t="s">
        <v>126</v>
      </c>
      <c r="AU284" s="233" t="s">
        <v>22</v>
      </c>
      <c r="AY284" s="13" t="s">
        <v>125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3" t="s">
        <v>22</v>
      </c>
      <c r="BK284" s="234">
        <f>ROUND(I284*H284,2)</f>
        <v>0</v>
      </c>
      <c r="BL284" s="13" t="s">
        <v>131</v>
      </c>
      <c r="BM284" s="233" t="s">
        <v>740</v>
      </c>
    </row>
    <row r="285" s="2" customFormat="1">
      <c r="A285" s="34"/>
      <c r="B285" s="35"/>
      <c r="C285" s="36"/>
      <c r="D285" s="235" t="s">
        <v>133</v>
      </c>
      <c r="E285" s="36"/>
      <c r="F285" s="236" t="s">
        <v>480</v>
      </c>
      <c r="G285" s="36"/>
      <c r="H285" s="36"/>
      <c r="I285" s="140"/>
      <c r="J285" s="36"/>
      <c r="K285" s="36"/>
      <c r="L285" s="40"/>
      <c r="M285" s="237"/>
      <c r="N285" s="23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133</v>
      </c>
      <c r="AU285" s="13" t="s">
        <v>22</v>
      </c>
    </row>
    <row r="286" s="11" customFormat="1" ht="25.92" customHeight="1">
      <c r="A286" s="11"/>
      <c r="B286" s="208"/>
      <c r="C286" s="209"/>
      <c r="D286" s="210" t="s">
        <v>80</v>
      </c>
      <c r="E286" s="211" t="s">
        <v>741</v>
      </c>
      <c r="F286" s="211" t="s">
        <v>742</v>
      </c>
      <c r="G286" s="209"/>
      <c r="H286" s="209"/>
      <c r="I286" s="212"/>
      <c r="J286" s="213">
        <f>BK286</f>
        <v>0</v>
      </c>
      <c r="K286" s="209"/>
      <c r="L286" s="214"/>
      <c r="M286" s="215"/>
      <c r="N286" s="216"/>
      <c r="O286" s="216"/>
      <c r="P286" s="217">
        <f>SUM(P287:P290)</f>
        <v>0</v>
      </c>
      <c r="Q286" s="216"/>
      <c r="R286" s="217">
        <f>SUM(R287:R290)</f>
        <v>0</v>
      </c>
      <c r="S286" s="216"/>
      <c r="T286" s="218">
        <f>SUM(T287:T290)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219" t="s">
        <v>143</v>
      </c>
      <c r="AT286" s="220" t="s">
        <v>80</v>
      </c>
      <c r="AU286" s="220" t="s">
        <v>81</v>
      </c>
      <c r="AY286" s="219" t="s">
        <v>125</v>
      </c>
      <c r="BK286" s="221">
        <f>SUM(BK287:BK290)</f>
        <v>0</v>
      </c>
    </row>
    <row r="287" s="2" customFormat="1" ht="24" customHeight="1">
      <c r="A287" s="34"/>
      <c r="B287" s="35"/>
      <c r="C287" s="222" t="s">
        <v>455</v>
      </c>
      <c r="D287" s="222" t="s">
        <v>126</v>
      </c>
      <c r="E287" s="223" t="s">
        <v>743</v>
      </c>
      <c r="F287" s="224" t="s">
        <v>744</v>
      </c>
      <c r="G287" s="225" t="s">
        <v>745</v>
      </c>
      <c r="H287" s="253"/>
      <c r="I287" s="227"/>
      <c r="J287" s="228">
        <f>ROUND(I287*H287,2)</f>
        <v>0</v>
      </c>
      <c r="K287" s="224" t="s">
        <v>1</v>
      </c>
      <c r="L287" s="40"/>
      <c r="M287" s="229" t="s">
        <v>1</v>
      </c>
      <c r="N287" s="230" t="s">
        <v>46</v>
      </c>
      <c r="O287" s="87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33" t="s">
        <v>746</v>
      </c>
      <c r="AT287" s="233" t="s">
        <v>126</v>
      </c>
      <c r="AU287" s="233" t="s">
        <v>22</v>
      </c>
      <c r="AY287" s="13" t="s">
        <v>125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3" t="s">
        <v>22</v>
      </c>
      <c r="BK287" s="234">
        <f>ROUND(I287*H287,2)</f>
        <v>0</v>
      </c>
      <c r="BL287" s="13" t="s">
        <v>746</v>
      </c>
      <c r="BM287" s="233" t="s">
        <v>747</v>
      </c>
    </row>
    <row r="288" s="2" customFormat="1">
      <c r="A288" s="34"/>
      <c r="B288" s="35"/>
      <c r="C288" s="36"/>
      <c r="D288" s="235" t="s">
        <v>133</v>
      </c>
      <c r="E288" s="36"/>
      <c r="F288" s="236" t="s">
        <v>744</v>
      </c>
      <c r="G288" s="36"/>
      <c r="H288" s="36"/>
      <c r="I288" s="140"/>
      <c r="J288" s="36"/>
      <c r="K288" s="36"/>
      <c r="L288" s="40"/>
      <c r="M288" s="237"/>
      <c r="N288" s="238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133</v>
      </c>
      <c r="AU288" s="13" t="s">
        <v>22</v>
      </c>
    </row>
    <row r="289" s="2" customFormat="1" ht="24" customHeight="1">
      <c r="A289" s="34"/>
      <c r="B289" s="35"/>
      <c r="C289" s="222" t="s">
        <v>459</v>
      </c>
      <c r="D289" s="222" t="s">
        <v>126</v>
      </c>
      <c r="E289" s="223" t="s">
        <v>748</v>
      </c>
      <c r="F289" s="224" t="s">
        <v>749</v>
      </c>
      <c r="G289" s="225" t="s">
        <v>745</v>
      </c>
      <c r="H289" s="253"/>
      <c r="I289" s="227"/>
      <c r="J289" s="228">
        <f>ROUND(I289*H289,2)</f>
        <v>0</v>
      </c>
      <c r="K289" s="224" t="s">
        <v>1</v>
      </c>
      <c r="L289" s="40"/>
      <c r="M289" s="229" t="s">
        <v>1</v>
      </c>
      <c r="N289" s="230" t="s">
        <v>46</v>
      </c>
      <c r="O289" s="87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33" t="s">
        <v>746</v>
      </c>
      <c r="AT289" s="233" t="s">
        <v>126</v>
      </c>
      <c r="AU289" s="233" t="s">
        <v>22</v>
      </c>
      <c r="AY289" s="13" t="s">
        <v>125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3" t="s">
        <v>22</v>
      </c>
      <c r="BK289" s="234">
        <f>ROUND(I289*H289,2)</f>
        <v>0</v>
      </c>
      <c r="BL289" s="13" t="s">
        <v>746</v>
      </c>
      <c r="BM289" s="233" t="s">
        <v>750</v>
      </c>
    </row>
    <row r="290" s="2" customFormat="1">
      <c r="A290" s="34"/>
      <c r="B290" s="35"/>
      <c r="C290" s="36"/>
      <c r="D290" s="235" t="s">
        <v>133</v>
      </c>
      <c r="E290" s="36"/>
      <c r="F290" s="236" t="s">
        <v>749</v>
      </c>
      <c r="G290" s="36"/>
      <c r="H290" s="36"/>
      <c r="I290" s="140"/>
      <c r="J290" s="36"/>
      <c r="K290" s="36"/>
      <c r="L290" s="40"/>
      <c r="M290" s="249"/>
      <c r="N290" s="250"/>
      <c r="O290" s="251"/>
      <c r="P290" s="251"/>
      <c r="Q290" s="251"/>
      <c r="R290" s="251"/>
      <c r="S290" s="251"/>
      <c r="T290" s="25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133</v>
      </c>
      <c r="AU290" s="13" t="s">
        <v>22</v>
      </c>
    </row>
    <row r="291" s="2" customFormat="1" ht="6.96" customHeight="1">
      <c r="A291" s="34"/>
      <c r="B291" s="62"/>
      <c r="C291" s="63"/>
      <c r="D291" s="63"/>
      <c r="E291" s="63"/>
      <c r="F291" s="63"/>
      <c r="G291" s="63"/>
      <c r="H291" s="63"/>
      <c r="I291" s="179"/>
      <c r="J291" s="63"/>
      <c r="K291" s="63"/>
      <c r="L291" s="40"/>
      <c r="M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</sheetData>
  <sheetProtection sheet="1" autoFilter="0" formatColumns="0" formatRows="0" objects="1" scenarios="1" spinCount="100000" saltValue="5M5Lf+vz2Wcu9l8KHUCbJSiqsCUJE3lTLycb6WNm77jySVXjMibDEcnbRs5jbrN4jQcZn1BPvRu7W6qHYFkeMA==" hashValue="jxzJs7bfqs0YuVGiDr6kTLoovPTXwTva6xKQ3UU2lpKwRQxZSoqN7MErhl6QRLY2BGvY4DSWAQUWJLNzU1Fwww==" algorithmName="SHA-512" password="CC35"/>
  <autoFilter ref="C120:K2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2019-09-16T04:14:14Z</dcterms:created>
  <dcterms:modified xsi:type="dcterms:W3CDTF">2019-09-16T04:14:18Z</dcterms:modified>
</cp:coreProperties>
</file>