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Rekapitulace" sheetId="6" r:id="rId1"/>
    <sheet name="SO_04-11-02" sheetId="5" r:id="rId2"/>
    <sheet name="km_2,170" sheetId="7" r:id="rId3"/>
    <sheet name="km_3,140" sheetId="8" r:id="rId4"/>
    <sheet name="km_3,245" sheetId="9" r:id="rId5"/>
    <sheet name="km_3,297" sheetId="10" r:id="rId6"/>
  </sheets>
  <definedNames>
    <definedName name="_xlnm._FilterDatabase" localSheetId="1" hidden="1">'SO_04-11-02'!$A$10:$K$10</definedName>
    <definedName name="_xlnm.Print_Titles" localSheetId="1">'SO_04-11-02'!$1:$10</definedName>
    <definedName name="_xlnm.Print_Area" localSheetId="2">'km_2,170'!$A$1:$K$18</definedName>
    <definedName name="_xlnm.Print_Area" localSheetId="3">'km_3,140'!$A$1:$K$27</definedName>
    <definedName name="_xlnm.Print_Area" localSheetId="4">'km_3,245'!$A$1:$K$25</definedName>
    <definedName name="_xlnm.Print_Area" localSheetId="5">'km_3,297'!$A$1:$K$22</definedName>
    <definedName name="_xlnm.Print_Area" localSheetId="0">Rekapitulace!$A$1:$D$17</definedName>
    <definedName name="_xlnm.Print_Area" localSheetId="1">'SO_04-11-02'!$A$1:$K$94</definedName>
  </definedNames>
  <calcPr calcId="152511"/>
</workbook>
</file>

<file path=xl/calcChain.xml><?xml version="1.0" encoding="utf-8"?>
<calcChain xmlns="http://schemas.openxmlformats.org/spreadsheetml/2006/main">
  <c r="E24" i="5" l="1"/>
  <c r="A46" i="5" l="1"/>
  <c r="A47" i="5" s="1"/>
  <c r="A48" i="5" s="1"/>
  <c r="A49" i="5" s="1"/>
  <c r="K46" i="5"/>
  <c r="G46" i="5"/>
  <c r="K48" i="5"/>
  <c r="K49" i="5"/>
  <c r="G48" i="5"/>
  <c r="G49" i="5"/>
  <c r="E26" i="5" l="1"/>
  <c r="E21" i="5"/>
  <c r="E23" i="5" l="1"/>
  <c r="E27" i="5" l="1"/>
  <c r="E92" i="5" l="1"/>
  <c r="E25" i="5"/>
  <c r="E28" i="5" l="1"/>
  <c r="G82" i="5"/>
  <c r="G83" i="5"/>
  <c r="G81" i="5"/>
  <c r="G75" i="5"/>
  <c r="G76" i="5"/>
  <c r="G77" i="5"/>
  <c r="G74" i="5"/>
  <c r="G45" i="5"/>
  <c r="G47" i="5"/>
  <c r="G50" i="5"/>
  <c r="G51" i="5"/>
  <c r="G44" i="5"/>
  <c r="G32" i="5"/>
  <c r="E30" i="5" l="1"/>
  <c r="E91" i="5"/>
  <c r="K75" i="5"/>
  <c r="G61" i="5"/>
  <c r="K61" i="5"/>
  <c r="K60" i="5"/>
  <c r="G60" i="5"/>
  <c r="K27" i="5"/>
  <c r="K26" i="5"/>
  <c r="K25" i="5"/>
  <c r="K24" i="5"/>
  <c r="K23" i="5"/>
  <c r="K22" i="5"/>
  <c r="K21" i="5" l="1"/>
  <c r="E19" i="5"/>
  <c r="K19" i="5" s="1"/>
  <c r="K92" i="5"/>
  <c r="K91" i="5"/>
  <c r="K94" i="5" l="1"/>
  <c r="G91" i="5"/>
  <c r="G92" i="5"/>
  <c r="I91" i="5"/>
  <c r="I92" i="5"/>
  <c r="I94" i="5" l="1"/>
  <c r="G94" i="5"/>
  <c r="K13" i="5" l="1"/>
  <c r="A13" i="5"/>
  <c r="A14" i="5" s="1"/>
  <c r="A15" i="5" s="1"/>
  <c r="C15" i="6" l="1"/>
  <c r="C14" i="6"/>
  <c r="C13" i="6"/>
  <c r="C12" i="6"/>
  <c r="C11" i="6"/>
  <c r="B11" i="6"/>
  <c r="I22" i="10"/>
  <c r="K21" i="10"/>
  <c r="K22" i="10" s="1"/>
  <c r="G21" i="10"/>
  <c r="G22" i="10" s="1"/>
  <c r="I18" i="10"/>
  <c r="K16" i="10"/>
  <c r="K18" i="10" s="1"/>
  <c r="G16" i="10"/>
  <c r="G18" i="10" s="1"/>
  <c r="I13" i="10"/>
  <c r="K11" i="10"/>
  <c r="K13" i="10" s="1"/>
  <c r="G11" i="10"/>
  <c r="G13" i="10" s="1"/>
  <c r="I25" i="9"/>
  <c r="K23" i="9"/>
  <c r="K25" i="9" s="1"/>
  <c r="G23" i="9"/>
  <c r="G25" i="9" s="1"/>
  <c r="I20" i="9"/>
  <c r="K18" i="9"/>
  <c r="K20" i="9" s="1"/>
  <c r="G18" i="9"/>
  <c r="G20" i="9" s="1"/>
  <c r="I15" i="9"/>
  <c r="K13" i="9"/>
  <c r="G13" i="9"/>
  <c r="K11" i="9"/>
  <c r="G11" i="9"/>
  <c r="G11" i="8"/>
  <c r="G13" i="8" s="1"/>
  <c r="K11" i="8"/>
  <c r="K13" i="8" s="1"/>
  <c r="I13" i="8"/>
  <c r="G16" i="8"/>
  <c r="G18" i="8" s="1"/>
  <c r="K16" i="8"/>
  <c r="K18" i="8" s="1"/>
  <c r="I18" i="8"/>
  <c r="G21" i="8"/>
  <c r="G23" i="8" s="1"/>
  <c r="K21" i="8"/>
  <c r="K23" i="8" s="1"/>
  <c r="I23" i="8"/>
  <c r="G26" i="8"/>
  <c r="G27" i="8" s="1"/>
  <c r="K26" i="8"/>
  <c r="K27" i="8" s="1"/>
  <c r="I27" i="8"/>
  <c r="I18" i="7"/>
  <c r="K16" i="7"/>
  <c r="K18" i="7" s="1"/>
  <c r="G16" i="7"/>
  <c r="G18" i="7" s="1"/>
  <c r="I13" i="7"/>
  <c r="K11" i="7"/>
  <c r="K13" i="7" s="1"/>
  <c r="G11" i="7"/>
  <c r="G13" i="7" s="1"/>
  <c r="G15" i="9" l="1"/>
  <c r="K15" i="9"/>
  <c r="K1" i="9" s="1"/>
  <c r="K1" i="10"/>
  <c r="K1" i="8"/>
  <c r="K1" i="7"/>
  <c r="P1" i="8" l="1"/>
  <c r="D13" i="6"/>
  <c r="P1" i="7"/>
  <c r="D12" i="6"/>
  <c r="P1" i="10"/>
  <c r="D15" i="6"/>
  <c r="P1" i="9"/>
  <c r="D14" i="6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K14" i="5"/>
  <c r="K15" i="5"/>
  <c r="K16" i="5"/>
  <c r="K12" i="5"/>
  <c r="G79" i="5" l="1"/>
  <c r="G37" i="5"/>
  <c r="K82" i="5"/>
  <c r="K83" i="5"/>
  <c r="I77" i="5"/>
  <c r="I79" i="5" s="1"/>
  <c r="K76" i="5"/>
  <c r="K74" i="5"/>
  <c r="C79" i="5"/>
  <c r="K79" i="5" l="1"/>
  <c r="K50" i="5" l="1"/>
  <c r="K51" i="5"/>
  <c r="I32" i="5"/>
  <c r="I37" i="5" s="1"/>
  <c r="K30" i="5"/>
  <c r="K31" i="5"/>
  <c r="K33" i="5"/>
  <c r="K34" i="5"/>
  <c r="K35" i="5"/>
  <c r="C37" i="5"/>
  <c r="I85" i="5" l="1"/>
  <c r="K29" i="5" l="1"/>
  <c r="K28" i="5" l="1"/>
  <c r="K20" i="5" l="1"/>
  <c r="I67" i="5" l="1"/>
  <c r="G67" i="5"/>
  <c r="K67" i="5"/>
  <c r="I63" i="5"/>
  <c r="K45" i="5"/>
  <c r="K47" i="5"/>
  <c r="K18" i="5"/>
  <c r="G53" i="5" l="1"/>
  <c r="E87" i="5" s="1"/>
  <c r="K81" i="5"/>
  <c r="G85" i="5" l="1"/>
  <c r="K85" i="5"/>
  <c r="A39" i="5" l="1"/>
  <c r="A40" i="5" s="1"/>
  <c r="C89" i="5"/>
  <c r="K87" i="5"/>
  <c r="C85" i="5"/>
  <c r="C72" i="5"/>
  <c r="K70" i="5"/>
  <c r="I70" i="5"/>
  <c r="G70" i="5"/>
  <c r="K69" i="5"/>
  <c r="I69" i="5"/>
  <c r="G69" i="5"/>
  <c r="C67" i="5"/>
  <c r="C63" i="5"/>
  <c r="C58" i="5"/>
  <c r="C53" i="5"/>
  <c r="I53" i="5"/>
  <c r="K44" i="5"/>
  <c r="K53" i="5" s="1"/>
  <c r="C42" i="5"/>
  <c r="K40" i="5"/>
  <c r="I40" i="5"/>
  <c r="G40" i="5"/>
  <c r="K39" i="5"/>
  <c r="I39" i="5"/>
  <c r="G39" i="5"/>
  <c r="K17" i="5"/>
  <c r="K37" i="5" s="1"/>
  <c r="K63" i="5" l="1"/>
  <c r="G63" i="5"/>
  <c r="G58" i="5"/>
  <c r="I72" i="5"/>
  <c r="K42" i="5"/>
  <c r="G42" i="5"/>
  <c r="G72" i="5"/>
  <c r="K58" i="5"/>
  <c r="I42" i="5"/>
  <c r="I58" i="5"/>
  <c r="K72" i="5"/>
  <c r="A32" i="5" l="1"/>
  <c r="A33" i="5" s="1"/>
  <c r="A34" i="5" s="1"/>
  <c r="A35" i="5" s="1"/>
  <c r="A44" i="5" s="1"/>
  <c r="A45" i="5" s="1"/>
  <c r="A50" i="5" s="1"/>
  <c r="A51" i="5" s="1"/>
  <c r="A60" i="5" s="1"/>
  <c r="A61" i="5" s="1"/>
  <c r="A74" i="5" s="1"/>
  <c r="A75" i="5" l="1"/>
  <c r="I89" i="5"/>
  <c r="K89" i="5"/>
  <c r="G89" i="5"/>
  <c r="A76" i="5" l="1"/>
  <c r="A77" i="5" s="1"/>
  <c r="A81" i="5" s="1"/>
  <c r="A82" i="5" s="1"/>
  <c r="A83" i="5" s="1"/>
  <c r="A87" i="5" s="1"/>
  <c r="A91" i="5" s="1"/>
  <c r="A92" i="5" s="1"/>
  <c r="K1" i="5"/>
  <c r="D11" i="6" l="1"/>
  <c r="D17" i="6" s="1"/>
</calcChain>
</file>

<file path=xl/sharedStrings.xml><?xml version="1.0" encoding="utf-8"?>
<sst xmlns="http://schemas.openxmlformats.org/spreadsheetml/2006/main" count="762" uniqueCount="303">
  <si>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</si>
  <si>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</si>
  <si>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</si>
  <si>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</si>
  <si>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</si>
  <si>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</si>
  <si>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</si>
  <si>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</si>
  <si>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</si>
  <si>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</si>
  <si>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</si>
  <si>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</si>
  <si>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</si>
  <si>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</si>
  <si>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</si>
  <si>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</si>
  <si>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</si>
  <si>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</si>
  <si>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</si>
  <si>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</si>
  <si>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</si>
  <si>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</si>
  <si>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</si>
  <si>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</si>
  <si>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</si>
  <si>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</si>
  <si>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</si>
  <si>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</si>
  <si>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</si>
  <si>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</si>
  <si>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</si>
  <si>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</si>
  <si>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</si>
  <si>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</si>
  <si>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</si>
  <si>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</si>
  <si>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</si>
  <si>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</si>
  <si>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</si>
  <si>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Komunikace</t>
  </si>
  <si>
    <t>Úpravy povrchů</t>
  </si>
  <si>
    <t>6</t>
  </si>
  <si>
    <t>Celkem za 6</t>
  </si>
  <si>
    <t>7</t>
  </si>
  <si>
    <t>Celkem za 7</t>
  </si>
  <si>
    <t>Celkem za 8</t>
  </si>
  <si>
    <t>Konstrukce a práce PSV</t>
  </si>
  <si>
    <t>Trubní vedení</t>
  </si>
  <si>
    <t>Cena za objekt [Kč]</t>
  </si>
  <si>
    <t>Odstranění propadu traťové rychlosti ve vybraných úsecích tratě Liberec - Tanvald</t>
  </si>
  <si>
    <t>t</t>
  </si>
  <si>
    <t>m2</t>
  </si>
  <si>
    <t>m</t>
  </si>
  <si>
    <t>m3</t>
  </si>
  <si>
    <t>kus</t>
  </si>
  <si>
    <t xml:space="preserve">SO 04-11-02 </t>
  </si>
  <si>
    <t>Liberec - Vesec u Liberce, železniční spodek</t>
  </si>
  <si>
    <t xml:space="preserve">Odkopávky a prokopávky nezapažené pro spodní stavbu železnic do 5000 m3 v hornině tř. 3   </t>
  </si>
  <si>
    <t xml:space="preserve">Příplatek k odkopávkám pro spodní stavbu železnic v hornině tř. 3 za lepivost   </t>
  </si>
  <si>
    <t xml:space="preserve">Nakládání výkopku z hornin tř. 1 až 4 přes 100 m3   </t>
  </si>
  <si>
    <t xml:space="preserve">Nakládání výkopku z hornin tř. 5 až 7 přes 100 m3   </t>
  </si>
  <si>
    <t xml:space="preserve">Vodorovné přemístění do 10000 m výkopku/sypaniny z horniny tř. 1 až 4   </t>
  </si>
  <si>
    <t xml:space="preserve">Příplatek k vodorovnému přemístění výkopku/sypaniny z horniny tř. 1 až 4 ZKD 1000 m přes 10000 m   </t>
  </si>
  <si>
    <t xml:space="preserve">Vodorovné přemístění do 10000 m výkopku/sypaniny z horniny tř. 5 až 7   </t>
  </si>
  <si>
    <t xml:space="preserve">Příplatek k vodorovnému přemístění výkopku/sypaniny z horniny tř. 5 až 7 ZKD 1000 m přes 10000 m   </t>
  </si>
  <si>
    <t xml:space="preserve">Uložení sypaniny na skládky   </t>
  </si>
  <si>
    <t xml:space="preserve">Založení trávníku ve vegetačních prefabrikátech výsevem semene ve svahu do 1:1   </t>
  </si>
  <si>
    <t xml:space="preserve">osivo směs travní univerzál   </t>
  </si>
  <si>
    <t xml:space="preserve">Svahování v zářezech v hornině tř. 1 až 4   </t>
  </si>
  <si>
    <t xml:space="preserve">Svahování v zářezech v hornině tř. 5 až 7   </t>
  </si>
  <si>
    <t>122202509</t>
  </si>
  <si>
    <t>167101102</t>
  </si>
  <si>
    <t>167101152</t>
  </si>
  <si>
    <t>162701105</t>
  </si>
  <si>
    <t>162701109</t>
  </si>
  <si>
    <t>162701155</t>
  </si>
  <si>
    <t>162701159</t>
  </si>
  <si>
    <t>171201201</t>
  </si>
  <si>
    <t>122202503</t>
  </si>
  <si>
    <t>180405113</t>
  </si>
  <si>
    <t>005724700</t>
  </si>
  <si>
    <t>kg</t>
  </si>
  <si>
    <t>181951102</t>
  </si>
  <si>
    <t>182101101</t>
  </si>
  <si>
    <t>182101102</t>
  </si>
  <si>
    <t>Zakládání</t>
  </si>
  <si>
    <t>211571111</t>
  </si>
  <si>
    <t xml:space="preserve">Trativody z drenážních trubek plastových D 150 mm bez lože   </t>
  </si>
  <si>
    <t xml:space="preserve">Podsyp pod základové konstrukce se zhutněním z netříděného štěrkopísku   </t>
  </si>
  <si>
    <t>274313611R</t>
  </si>
  <si>
    <t xml:space="preserve">Betonový základ pod polovegetační tvárnice   </t>
  </si>
  <si>
    <t>326214111</t>
  </si>
  <si>
    <t xml:space="preserve">změř. v MS, "pod bet tvárnice"   </t>
  </si>
  <si>
    <t>919726123</t>
  </si>
  <si>
    <t xml:space="preserve">Geotextilie pro ochranu, separaci a filtraci netkaná měrná hmotnost do 500 g/m2   </t>
  </si>
  <si>
    <t>596411114R</t>
  </si>
  <si>
    <t xml:space="preserve">Zpevnění svahu z vegetačních tvárnic   </t>
  </si>
  <si>
    <t>895170201R</t>
  </si>
  <si>
    <t>895170401R</t>
  </si>
  <si>
    <t xml:space="preserve">Poklop pro šachtu DN 400 plastový - montáž + dodávka   </t>
  </si>
  <si>
    <t>895611111R</t>
  </si>
  <si>
    <t xml:space="preserve">Šachta plast DN 400 - montáž + dodávka, šachty uložene do vyrov. vrstvy ze štěrkopísku tl. 200 mm      </t>
  </si>
  <si>
    <t>dle výkres Situace, Podélny řez</t>
  </si>
  <si>
    <t>998241013</t>
  </si>
  <si>
    <t xml:space="preserve">Přesun hmot pro železniční spodek drah kolejových o sklonu přes 1,5 do 2,5 %   </t>
  </si>
  <si>
    <t>Přesun hmot</t>
  </si>
  <si>
    <t>Celkem za 99</t>
  </si>
  <si>
    <t xml:space="preserve">Drenážní vyúsť z betonu C 30/37 - monolitické tretivodní výusti z betonu 30/37
 - na styku se zeminou opatrit nátěrem proti zemní vlhkosti
 - podyp ze štěrkodrti tl. 100 mm     </t>
  </si>
  <si>
    <t xml:space="preserve">tvárnice betonová zatravňovací TBM 17-40 60x40x10 cm </t>
  </si>
  <si>
    <t>162301501R</t>
  </si>
  <si>
    <t>121101102</t>
  </si>
  <si>
    <t xml:space="preserve">Sejmutí ornice s přemístěním na vzdálenost do 100 m   </t>
  </si>
  <si>
    <t xml:space="preserve">2445,806*0,1   </t>
  </si>
  <si>
    <t xml:space="preserve">1170,95*0,0325   </t>
  </si>
  <si>
    <t>změř. v MS</t>
  </si>
  <si>
    <t xml:space="preserve">32*0,073+3   "pod gabion + pod základ tvárnice"   </t>
  </si>
  <si>
    <t xml:space="preserve">změř. v MS, 0,6*0,5*32   </t>
  </si>
  <si>
    <t xml:space="preserve">1170,95/(0,6*0,4)   </t>
  </si>
  <si>
    <t>REKAPITULACE</t>
  </si>
  <si>
    <t xml:space="preserve">Stavba : </t>
  </si>
  <si>
    <t>SO 04-11-02</t>
  </si>
  <si>
    <t>Objednatel : SŽDC s.o., OŘ Hradec Králové</t>
  </si>
  <si>
    <t>Datum :</t>
  </si>
  <si>
    <t xml:space="preserve">Zhotovitel : </t>
  </si>
  <si>
    <t xml:space="preserve">Zpracoval : </t>
  </si>
  <si>
    <t>P.Č.</t>
  </si>
  <si>
    <t>Objekt č.</t>
  </si>
  <si>
    <t>Popis</t>
  </si>
  <si>
    <t xml:space="preserve">Cena celkem              </t>
  </si>
  <si>
    <t>SO</t>
  </si>
  <si>
    <t>04-11-02.3</t>
  </si>
  <si>
    <t>Celkem za SO</t>
  </si>
  <si>
    <t>FORMULÁŘ 5</t>
  </si>
  <si>
    <t/>
  </si>
  <si>
    <t>ROZPOČET</t>
  </si>
  <si>
    <t>mj dle
JKSO</t>
  </si>
  <si>
    <t>počet mj</t>
  </si>
  <si>
    <t>objektový ukazatel</t>
  </si>
  <si>
    <t>Projekt</t>
  </si>
  <si>
    <t>Liberec-Tanvald</t>
  </si>
  <si>
    <t>Název PS,SO :</t>
  </si>
  <si>
    <t>ev. km 02,170 - Propustek</t>
  </si>
  <si>
    <t>Zatřídění
objektu:
(JKSO,
JKPOV)</t>
  </si>
  <si>
    <t>Číslo PS,SO</t>
  </si>
  <si>
    <t>Žsp</t>
  </si>
  <si>
    <t>Poř.
číslo
pol.</t>
  </si>
  <si>
    <t>Číslo
položky</t>
  </si>
  <si>
    <t>Měrná
jednotka</t>
  </si>
  <si>
    <t>Množství</t>
  </si>
  <si>
    <t>Jednotková
hmotnost</t>
  </si>
  <si>
    <t>Celková
hmotnost</t>
  </si>
  <si>
    <t>CENA</t>
  </si>
  <si>
    <t>Typ řádku</t>
  </si>
  <si>
    <t>Kód datové základny</t>
  </si>
  <si>
    <t>Technická specifikace</t>
  </si>
  <si>
    <t>Výkaz výměr</t>
  </si>
  <si>
    <t>Dodávky</t>
  </si>
  <si>
    <t>Montáže</t>
  </si>
  <si>
    <t>Jednotková</t>
  </si>
  <si>
    <t>Celkem</t>
  </si>
  <si>
    <t>1</t>
  </si>
  <si>
    <t>3</t>
  </si>
  <si>
    <t>5</t>
  </si>
  <si>
    <t>8</t>
  </si>
  <si>
    <t>9</t>
  </si>
  <si>
    <t>10</t>
  </si>
  <si>
    <t>12</t>
  </si>
  <si>
    <t>13</t>
  </si>
  <si>
    <t>14</t>
  </si>
  <si>
    <t>15</t>
  </si>
  <si>
    <t>0</t>
  </si>
  <si>
    <t>Všeobecné konstrukce a práce</t>
  </si>
  <si>
    <t>014102</t>
  </si>
  <si>
    <t>POPLATKY ZA SKLÁDKU</t>
  </si>
  <si>
    <t>T</t>
  </si>
  <si>
    <t>P</t>
  </si>
  <si>
    <t>2013_OTSKP</t>
  </si>
  <si>
    <t>zahrnuje veškeré poplatky provozovateli skládky související s uložením odpadu na skládce.</t>
  </si>
  <si>
    <t>10*2,0=20.0000 [A]</t>
  </si>
  <si>
    <t>Dopln. popis</t>
  </si>
  <si>
    <t>Skládkovné zemina</t>
  </si>
  <si>
    <t>Celkem za 0</t>
  </si>
  <si>
    <t>Zemní práce</t>
  </si>
  <si>
    <t>12940</t>
  </si>
  <si>
    <t>ČIŠTĚNÍ RÁMOVÝCH A KLENBOVÝCH PROPUSTŮ OD NÁNOSŮ</t>
  </si>
  <si>
    <t>M3</t>
  </si>
  <si>
    <t>- vodorovná a svislá doprava, přemístění, přeložení, manipulace s výkopkem a uložení na skládku (bez poplatku)</t>
  </si>
  <si>
    <t>10=10.0000 [A]</t>
  </si>
  <si>
    <t>Včetně odvozu do 20 km.</t>
  </si>
  <si>
    <t>Ostatní konstrukce a práce</t>
  </si>
  <si>
    <t>Celkem za 9</t>
  </si>
  <si>
    <t>2*7=14.0000 [A]</t>
  </si>
  <si>
    <t>položka zahrnuje očištění předepsaným způsobem včetně odklizení vzniklého odpadu</t>
  </si>
  <si>
    <t>M2</t>
  </si>
  <si>
    <t>OČIŠTĚNÍ ZDIVA OD VEGETACE</t>
  </si>
  <si>
    <t>93842</t>
  </si>
  <si>
    <t>Úpravy povrchů, podlahy, výplně otvorů</t>
  </si>
  <si>
    <t>Hloubkové spárování zdiva opěr, a křídel včetně vysekání staré malty, spárovací malta bude včetně přísady pro zvýšení přilnavosti. 100% plochy kamenného zdiva.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</si>
  <si>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</si>
  <si>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SPÁROVÁNÍ STARÉHO ZDIVA CEMENTOVOU MALTOU</t>
  </si>
  <si>
    <t>62745</t>
  </si>
  <si>
    <t>5=5.0000 [A]</t>
  </si>
  <si>
    <t>5*2,0=10.0000 [A]</t>
  </si>
  <si>
    <t>ev. km 03,140 - Propustek</t>
  </si>
  <si>
    <t>ev. km 03,245 - Propustek</t>
  </si>
  <si>
    <t>014102.1</t>
  </si>
  <si>
    <t>8*2,4=19.2000 [A]</t>
  </si>
  <si>
    <t>Skládkovné beton</t>
  </si>
  <si>
    <t>03730.1</t>
  </si>
  <si>
    <t>POMOC PRÁCE ZAJIŠŤ NEBO ZŘÍZ OCHRANU INŽENÝRSKÝCH SÍTÍ</t>
  </si>
  <si>
    <t>KČ</t>
  </si>
  <si>
    <t>zahrnuje objednatelem povolené náklady na požadovaná zařízení zhotovitele</t>
  </si>
  <si>
    <t>1=1.0000 [A]</t>
  </si>
  <si>
    <t>Ochrana drážních sítí po dobu výstavby, včetně manipulace s nimi</t>
  </si>
  <si>
    <t>17180</t>
  </si>
  <si>
    <t>ULOŽENÍ SYPANINY DO NÁSYPŮ Z NAKUPOVANÝCH MATERIÁLŮ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</si>
  <si>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</si>
  <si>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1,5*1,5*10=22.5000 [A]</t>
  </si>
  <si>
    <t>Doplnění násypu v místě propustku.</t>
  </si>
  <si>
    <t>96636</t>
  </si>
  <si>
    <t>BOURÁNÍ PROPUSTŮ Z TRUB DN DO 800MM</t>
  </si>
  <si>
    <t>M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</si>
  <si>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</si>
  <si>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9=9.0000 [A]</t>
  </si>
  <si>
    <t>Včetně čel.</t>
  </si>
  <si>
    <t>ev. km 03,297 - Propustek</t>
  </si>
  <si>
    <t>4*2,0=8.0000 [A]</t>
  </si>
  <si>
    <t>4=4.0000 [A]</t>
  </si>
  <si>
    <t>2*4=8.0000 [A]</t>
  </si>
  <si>
    <t>111201103R</t>
  </si>
  <si>
    <t xml:space="preserve">Odstranění nánosů, travin, křovin a stromů průměru kmene do 100 mm i s kořeny a pařezy z celkové plochy přes 10000 m2 vč. likvidace  </t>
  </si>
  <si>
    <t>11965m2 *0,4</t>
  </si>
  <si>
    <t>112101101R</t>
  </si>
  <si>
    <t>Kácení stromů včetně pařezu</t>
  </si>
  <si>
    <t>Vodorovné přemístění křovin do 5 km D kmene do 100 mm</t>
  </si>
  <si>
    <t>odhad</t>
  </si>
  <si>
    <t xml:space="preserve">Štěpkování křovin a kořenů, ekologická likvidace </t>
  </si>
  <si>
    <t xml:space="preserve">4786*7,5/1000   </t>
  </si>
  <si>
    <t>viz položka č. 6</t>
  </si>
  <si>
    <t>viz položka č. 9</t>
  </si>
  <si>
    <t>Poplatek za skládku - O - 17-05-04 - čistá výkopová zemina - odkop (I.-IV. tř. těžitelnosti)</t>
  </si>
  <si>
    <t>Poplatek za skládku - O - 17-05-04 - zeminy a horniny V.-VII. třídy těžitelnosti</t>
  </si>
  <si>
    <t>122202508</t>
  </si>
  <si>
    <t>Příplatek k odkopávkám pro spodní stavbu železnic v hornině tř. 3 za ztížení při rekonstrukci</t>
  </si>
  <si>
    <t>122502508</t>
  </si>
  <si>
    <t>Příplatek k odkopávkám pro spodní stavbu železnic v hornině tř. 6 za ztížení při rekonstrukci</t>
  </si>
  <si>
    <t>Hloubení rýh š do 600 mm vedle kolejí strojně v hornině tř. 3</t>
  </si>
  <si>
    <t>132202509</t>
  </si>
  <si>
    <t>Příplatek u hloubení rýh š do 600 mm vedle kolejí strojně v hornině tř. 3 za lepivost</t>
  </si>
  <si>
    <t>viz položka č. 11</t>
  </si>
  <si>
    <t xml:space="preserve">změř. v MS, ((2195,3+(19+3)*(0,8*0,8*2))*1,2)-266,815-88,038   </t>
  </si>
  <si>
    <t>viz položka č. 13</t>
  </si>
  <si>
    <t>viz položka č. 15</t>
  </si>
  <si>
    <t>Zdivo z lomového kamene do drátěných košů gabionů s urovnáním hran</t>
  </si>
  <si>
    <t>919726122</t>
  </si>
  <si>
    <t>Geotextilie pro ochranu, separaci a filtraci netkaná měrná hmotnost do 300 g/m2</t>
  </si>
  <si>
    <t>Pražcové podloží podkladní vrstva ze štěrkodrtě - recyklát štěrk.lože fr.0-32mm</t>
  </si>
  <si>
    <t>564802221R</t>
  </si>
  <si>
    <t>Poplatky za skládky</t>
  </si>
  <si>
    <t>O990</t>
  </si>
  <si>
    <t>Celkem za O990</t>
  </si>
  <si>
    <t>997R1</t>
  </si>
  <si>
    <t>997R2</t>
  </si>
  <si>
    <t>Kód základny</t>
  </si>
  <si>
    <t>ÚRS</t>
  </si>
  <si>
    <t>R-pol.</t>
  </si>
  <si>
    <t>změř. v MS, 167,5*1,2</t>
  </si>
  <si>
    <t xml:space="preserve">změř. v MS, 2,97*25   </t>
  </si>
  <si>
    <t xml:space="preserve">změř. v MS, 1064,5*1,1   </t>
  </si>
  <si>
    <t>301*2,3</t>
  </si>
  <si>
    <t>301*25, skládka 25 km od meziskládky</t>
  </si>
  <si>
    <t>Položka obsahuje náklady na provedení uvedených výkonů.</t>
  </si>
  <si>
    <t>Položka obsahuje náklady na dopravu.</t>
  </si>
  <si>
    <t>Položka obsahuje náklady navíc za výkony ve ztížených podmínkách.</t>
  </si>
  <si>
    <t>Položka obsahuje náklady na vodorovné přemístění materiálu do 10 km se složením na skládku, bez nákladů za uložení na skládce. Cena neobsahuje rovněž náklady za skládkovné.</t>
  </si>
  <si>
    <t>Položka obsahuje příplatek za každý další km nad 10 km vodorovného přemístění materiálu se složením na skládku, bez nákladů za uložení na skládce. Cena neobsahuje rovněž náklady za skládkovné.</t>
  </si>
  <si>
    <t>Položka obsahuje náklady za naložení výkopku, pokud byl z odkopávky,rýhy nebo šachty přehozen do vzdálenosti uvedené v příslušné položce bez naložení.</t>
  </si>
  <si>
    <t>Položka obsahuje náklady na uložení na skládku s urovnáním zeminy, neobsahuje náklady za skládkovné.</t>
  </si>
  <si>
    <t>Položka obsahuje náklady na provedení uvedených výkonů, bez dodání materiálu.</t>
  </si>
  <si>
    <t>Položka obsahuje cenu dodávky.</t>
  </si>
  <si>
    <t xml:space="preserve">Úprava pláně v hornině tř. 1 až 4 se zhutněním - úprava pláně žel. spodku, resp. zemní pláně se zhutněním   </t>
  </si>
  <si>
    <t>Položka obsahuje náklady na provedení uvedených výkonů s dodáním veškerého materiálu na staveniště.</t>
  </si>
  <si>
    <t>Položka obsahuje náklady na provedení uvedených výkonů z recyklátu z KL získaného na stavbě.</t>
  </si>
  <si>
    <t>Položka obsahuje výši poplatku na určené skládce.</t>
  </si>
  <si>
    <t>212752313R</t>
  </si>
  <si>
    <t>212755311R</t>
  </si>
  <si>
    <t xml:space="preserve">Trativody z drenážních trubek plastových D 200 mm bez lože   </t>
  </si>
  <si>
    <t>212752314R</t>
  </si>
  <si>
    <t xml:space="preserve">Trativody z drenážních trubek plastových D 250 mm bez lože   </t>
  </si>
  <si>
    <t>Výplň odvodňovacích žeber nebo trativodů kamenivem hrubým drceným frakce 16 až 32 mm</t>
  </si>
  <si>
    <t>Lože pro trativody ze štěrkopísku tříděného</t>
  </si>
  <si>
    <t>212572111</t>
  </si>
  <si>
    <t>212312111</t>
  </si>
  <si>
    <t>Lože pro trativody z betonu prostého</t>
  </si>
  <si>
    <t xml:space="preserve">845,45*0,6*0,05   </t>
  </si>
  <si>
    <t>0,04+471,743+21,006+1366,95+2,018</t>
  </si>
  <si>
    <t>Odkopávky a prokopávky nezapažené pro spodní stavbu železnic do 1000 m3 v hornině tř. 6</t>
  </si>
  <si>
    <t xml:space="preserve">(132+167+65)*0,6*0,1 </t>
  </si>
  <si>
    <t>845,45*0,4*0,6</t>
  </si>
  <si>
    <t>2613,30+202,91, odvoz na meziskládku do 10 km</t>
  </si>
  <si>
    <t>2816,21*25, skládka 25 km od meziskládky</t>
  </si>
  <si>
    <t>2816,21+301</t>
  </si>
  <si>
    <t>2816,21*2,0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</si>
</sst>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K_č_-;\-* #,##0.00\ _K_č_-;_-* &quot;-&quot;??\ _K_č_-;_-@_-"/>
    <numFmt numFmtId="164" formatCode="0.00000"/>
    <numFmt numFmtId="165" formatCode="#,##0.000"/>
    <numFmt numFmtId="166" formatCode="###0.00"/>
    <numFmt numFmtId="167" formatCode="#"/>
    <numFmt numFmtId="168" formatCode="###\ ###\ ###\ ##0.00"/>
    <numFmt numFmtId="169" formatCode="###\ ###\ ###\ ###"/>
    <numFmt numFmtId="170" formatCode="###\ ###\ ###\ ##0.000"/>
    <numFmt numFmtId="171" formatCode="###\ ###\ ###\ ##0.000000"/>
    <numFmt numFmtId="172" formatCode="_(#,##0&quot;.&quot;_);;;_(@_)"/>
  </numFmts>
  <fonts count="5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family val="2"/>
      <charset val="238"/>
    </font>
    <font>
      <b/>
      <sz val="8"/>
      <color indexed="2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color rgb="FF0000FF"/>
      <name val="Arial"/>
      <family val="2"/>
      <charset val="238"/>
    </font>
    <font>
      <sz val="8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65"/>
        <bgColor indexed="64"/>
      </patternFill>
    </fill>
  </fills>
  <borders count="6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2" fillId="0" borderId="0" applyAlignment="0">
      <alignment vertical="top" wrapText="1"/>
      <protection locked="0"/>
    </xf>
    <xf numFmtId="0" fontId="2" fillId="0" borderId="0">
      <alignment vertical="center"/>
    </xf>
    <xf numFmtId="0" fontId="34" fillId="0" borderId="0">
      <alignment vertical="center"/>
    </xf>
    <xf numFmtId="0" fontId="2" fillId="0" borderId="0"/>
  </cellStyleXfs>
  <cellXfs count="291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4" fontId="3" fillId="2" borderId="6" xfId="1" applyNumberFormat="1" applyFont="1" applyFill="1" applyBorder="1" applyAlignment="1" applyProtection="1">
      <alignment horizontal="center" vertical="center"/>
      <protection locked="0"/>
    </xf>
    <xf numFmtId="4" fontId="5" fillId="0" borderId="16" xfId="2" applyNumberFormat="1" applyFont="1" applyBorder="1" applyAlignment="1" applyProtection="1">
      <alignment horizontal="center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4" fontId="5" fillId="0" borderId="17" xfId="2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3" fillId="2" borderId="3" xfId="1" applyFont="1" applyFill="1" applyBorder="1" applyAlignment="1" applyProtection="1">
      <alignment horizontal="left" vertical="center"/>
      <protection locked="0"/>
    </xf>
    <xf numFmtId="49" fontId="3" fillId="0" borderId="4" xfId="2" applyNumberFormat="1" applyFont="1" applyBorder="1" applyAlignment="1" applyProtection="1">
      <alignment horizontal="left" vertical="center"/>
      <protection locked="0"/>
    </xf>
    <xf numFmtId="49" fontId="5" fillId="0" borderId="0" xfId="2" applyNumberFormat="1" applyFont="1" applyBorder="1" applyAlignment="1" applyProtection="1">
      <alignment horizontal="left" vertical="center"/>
      <protection locked="0"/>
    </xf>
    <xf numFmtId="0" fontId="6" fillId="0" borderId="17" xfId="0" applyNumberFormat="1" applyFont="1" applyBorder="1" applyAlignment="1">
      <alignment horizontal="left" vertical="center"/>
    </xf>
    <xf numFmtId="0" fontId="3" fillId="0" borderId="4" xfId="2" applyNumberFormat="1" applyFont="1" applyBorder="1" applyAlignment="1" applyProtection="1">
      <alignment horizontal="left" vertical="center"/>
      <protection locked="0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11" fillId="0" borderId="0" xfId="2" applyFont="1" applyFill="1" applyAlignment="1">
      <alignment horizontal="right" vertical="center"/>
    </xf>
    <xf numFmtId="4" fontId="13" fillId="3" borderId="16" xfId="7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14" fillId="2" borderId="0" xfId="1" applyFont="1" applyFill="1" applyAlignment="1">
      <alignment horizontal="centerContinuous" vertical="center"/>
    </xf>
    <xf numFmtId="0" fontId="15" fillId="2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right" vertical="center"/>
    </xf>
    <xf numFmtId="164" fontId="15" fillId="0" borderId="0" xfId="1" applyNumberFormat="1" applyFont="1" applyFill="1" applyAlignment="1">
      <alignment horizontal="right" vertical="center"/>
    </xf>
    <xf numFmtId="0" fontId="15" fillId="0" borderId="0" xfId="1" applyFont="1" applyFill="1" applyAlignment="1">
      <alignment horizontal="centerContinuous" vertical="center"/>
    </xf>
    <xf numFmtId="0" fontId="16" fillId="3" borderId="8" xfId="1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0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64" fontId="10" fillId="0" borderId="0" xfId="1" applyNumberFormat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NumberFormat="1" applyFont="1" applyFill="1" applyAlignment="1" applyProtection="1">
      <alignment horizontal="right" vertical="center"/>
      <protection locked="0"/>
    </xf>
    <xf numFmtId="49" fontId="18" fillId="0" borderId="0" xfId="1" applyNumberFormat="1" applyFont="1" applyFill="1" applyAlignment="1" applyProtection="1">
      <alignment vertical="center"/>
      <protection locked="0"/>
    </xf>
    <xf numFmtId="0" fontId="18" fillId="0" borderId="0" xfId="1" applyNumberFormat="1" applyFont="1" applyFill="1" applyAlignment="1" applyProtection="1">
      <alignment horizontal="left" vertical="center"/>
      <protection locked="0"/>
    </xf>
    <xf numFmtId="0" fontId="19" fillId="2" borderId="0" xfId="1" applyFont="1" applyFill="1" applyAlignment="1">
      <alignment vertical="center"/>
    </xf>
    <xf numFmtId="14" fontId="20" fillId="0" borderId="0" xfId="1" applyNumberFormat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horizontal="left" vertical="center"/>
    </xf>
    <xf numFmtId="14" fontId="20" fillId="0" borderId="0" xfId="1" applyNumberFormat="1" applyFont="1" applyFill="1" applyAlignment="1" applyProtection="1">
      <alignment horizontal="center" vertical="center"/>
      <protection locked="0"/>
    </xf>
    <xf numFmtId="0" fontId="19" fillId="2" borderId="10" xfId="1" applyFont="1" applyFill="1" applyBorder="1" applyAlignment="1">
      <alignment vertical="center"/>
    </xf>
    <xf numFmtId="0" fontId="19" fillId="2" borderId="11" xfId="1" applyFont="1" applyFill="1" applyBorder="1" applyAlignment="1">
      <alignment vertical="center"/>
    </xf>
    <xf numFmtId="0" fontId="10" fillId="2" borderId="11" xfId="1" applyFont="1" applyFill="1" applyBorder="1" applyAlignment="1">
      <alignment vertical="center"/>
    </xf>
    <xf numFmtId="0" fontId="19" fillId="2" borderId="11" xfId="1" applyFont="1" applyFill="1" applyBorder="1" applyAlignment="1">
      <alignment horizontal="center" vertical="center"/>
    </xf>
    <xf numFmtId="164" fontId="19" fillId="2" borderId="11" xfId="1" applyNumberFormat="1" applyFont="1" applyFill="1" applyBorder="1" applyAlignment="1">
      <alignment horizontal="right" vertical="center"/>
    </xf>
    <xf numFmtId="0" fontId="19" fillId="2" borderId="13" xfId="1" applyFont="1" applyFill="1" applyBorder="1" applyAlignment="1">
      <alignment vertical="center"/>
    </xf>
    <xf numFmtId="0" fontId="19" fillId="2" borderId="7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vertical="center"/>
    </xf>
    <xf numFmtId="164" fontId="19" fillId="2" borderId="7" xfId="1" applyNumberFormat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Continuous" vertical="center"/>
    </xf>
    <xf numFmtId="0" fontId="19" fillId="2" borderId="5" xfId="1" applyFont="1" applyFill="1" applyBorder="1" applyAlignment="1">
      <alignment horizontal="centerContinuous" vertical="center"/>
    </xf>
    <xf numFmtId="0" fontId="19" fillId="2" borderId="14" xfId="1" applyFont="1" applyFill="1" applyBorder="1" applyAlignment="1">
      <alignment vertical="center"/>
    </xf>
    <xf numFmtId="0" fontId="19" fillId="2" borderId="5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164" fontId="19" fillId="2" borderId="5" xfId="1" applyNumberFormat="1" applyFont="1" applyFill="1" applyBorder="1" applyAlignment="1">
      <alignment horizontal="center" vertical="center"/>
    </xf>
    <xf numFmtId="0" fontId="21" fillId="2" borderId="5" xfId="1" applyFont="1" applyFill="1" applyBorder="1" applyAlignment="1">
      <alignment horizontal="center" vertical="center"/>
    </xf>
    <xf numFmtId="0" fontId="22" fillId="2" borderId="15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0" fontId="23" fillId="2" borderId="9" xfId="1" applyFont="1" applyFill="1" applyBorder="1" applyAlignment="1">
      <alignment horizontal="center" vertical="center"/>
    </xf>
    <xf numFmtId="1" fontId="22" fillId="2" borderId="9" xfId="1" applyNumberFormat="1" applyFont="1" applyFill="1" applyBorder="1" applyAlignment="1">
      <alignment horizontal="center" vertical="center"/>
    </xf>
    <xf numFmtId="1" fontId="22" fillId="2" borderId="18" xfId="1" applyNumberFormat="1" applyFont="1" applyFill="1" applyBorder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7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7" xfId="2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1" xfId="2" applyFont="1" applyFill="1" applyBorder="1" applyAlignment="1" applyProtection="1">
      <alignment horizontal="center" vertical="center"/>
      <protection locked="0"/>
    </xf>
    <xf numFmtId="0" fontId="12" fillId="0" borderId="2" xfId="2" applyFont="1" applyFill="1" applyBorder="1" applyAlignment="1" applyProtection="1">
      <alignment horizontal="center" vertical="center"/>
      <protection locked="0"/>
    </xf>
    <xf numFmtId="166" fontId="8" fillId="0" borderId="0" xfId="0" applyNumberFormat="1" applyFont="1" applyBorder="1" applyAlignment="1">
      <alignment vertical="center"/>
    </xf>
    <xf numFmtId="0" fontId="0" fillId="0" borderId="0" xfId="0" applyAlignment="1" applyProtection="1">
      <alignment horizontal="right" vertical="top"/>
      <protection locked="0"/>
    </xf>
    <xf numFmtId="4" fontId="5" fillId="0" borderId="16" xfId="2" applyNumberFormat="1" applyFont="1" applyFill="1" applyBorder="1" applyAlignment="1" applyProtection="1">
      <alignment horizontal="center" vertical="center"/>
      <protection locked="0"/>
    </xf>
    <xf numFmtId="0" fontId="6" fillId="0" borderId="17" xfId="0" applyNumberFormat="1" applyFont="1" applyFill="1" applyBorder="1" applyAlignment="1">
      <alignment horizontal="left" vertical="center" wrapText="1"/>
    </xf>
    <xf numFmtId="0" fontId="26" fillId="0" borderId="0" xfId="15" applyNumberFormat="1" applyFont="1" applyFill="1" applyAlignment="1" applyProtection="1">
      <alignment vertical="center"/>
    </xf>
    <xf numFmtId="0" fontId="27" fillId="0" borderId="0" xfId="15" applyNumberFormat="1" applyFont="1" applyFill="1" applyAlignment="1" applyProtection="1">
      <alignment vertical="center"/>
    </xf>
    <xf numFmtId="0" fontId="25" fillId="0" borderId="0" xfId="15" applyNumberFormat="1" applyFont="1" applyFill="1" applyAlignment="1" applyProtection="1">
      <alignment vertical="top"/>
    </xf>
    <xf numFmtId="0" fontId="7" fillId="0" borderId="0" xfId="15" applyNumberFormat="1" applyFont="1" applyFill="1" applyAlignment="1" applyProtection="1">
      <alignment vertical="center"/>
    </xf>
    <xf numFmtId="0" fontId="25" fillId="0" borderId="0" xfId="15" applyNumberFormat="1" applyFont="1" applyFill="1" applyAlignment="1" applyProtection="1">
      <alignment vertical="center"/>
    </xf>
    <xf numFmtId="14" fontId="25" fillId="0" borderId="0" xfId="15" applyNumberFormat="1" applyFont="1" applyFill="1" applyAlignment="1" applyProtection="1">
      <alignment vertical="center"/>
    </xf>
    <xf numFmtId="0" fontId="7" fillId="0" borderId="20" xfId="15" applyNumberFormat="1" applyFont="1" applyFill="1" applyBorder="1" applyAlignment="1" applyProtection="1">
      <alignment horizontal="center" vertical="center" wrapText="1"/>
    </xf>
    <xf numFmtId="0" fontId="7" fillId="0" borderId="21" xfId="15" applyNumberFormat="1" applyFont="1" applyFill="1" applyBorder="1" applyAlignment="1" applyProtection="1">
      <alignment horizontal="center" vertical="center" wrapText="1"/>
    </xf>
    <xf numFmtId="0" fontId="7" fillId="0" borderId="22" xfId="15" applyNumberFormat="1" applyFont="1" applyFill="1" applyBorder="1" applyAlignment="1" applyProtection="1">
      <alignment horizontal="center" vertical="center" wrapText="1"/>
    </xf>
    <xf numFmtId="0" fontId="7" fillId="0" borderId="23" xfId="15" applyNumberFormat="1" applyFont="1" applyFill="1" applyBorder="1" applyAlignment="1" applyProtection="1">
      <alignment horizontal="center" vertical="center" wrapText="1"/>
    </xf>
    <xf numFmtId="0" fontId="28" fillId="0" borderId="24" xfId="15" applyNumberFormat="1" applyFont="1" applyFill="1" applyBorder="1" applyAlignment="1" applyProtection="1">
      <alignment horizontal="center" vertical="center" wrapText="1"/>
    </xf>
    <xf numFmtId="0" fontId="28" fillId="0" borderId="25" xfId="15" applyNumberFormat="1" applyFont="1" applyFill="1" applyBorder="1" applyAlignment="1" applyProtection="1">
      <alignment horizontal="center" vertical="center" wrapText="1"/>
    </xf>
    <xf numFmtId="0" fontId="28" fillId="0" borderId="26" xfId="15" applyNumberFormat="1" applyFont="1" applyFill="1" applyBorder="1" applyAlignment="1" applyProtection="1">
      <alignment horizontal="center" vertical="center" wrapText="1"/>
    </xf>
    <xf numFmtId="0" fontId="28" fillId="0" borderId="27" xfId="15" applyNumberFormat="1" applyFont="1" applyFill="1" applyBorder="1" applyAlignment="1" applyProtection="1">
      <alignment horizontal="center" vertical="center" wrapText="1"/>
    </xf>
    <xf numFmtId="0" fontId="27" fillId="5" borderId="0" xfId="15" applyNumberFormat="1" applyFont="1" applyFill="1" applyAlignment="1" applyProtection="1">
      <alignment vertical="center"/>
    </xf>
    <xf numFmtId="0" fontId="27" fillId="5" borderId="0" xfId="15" applyNumberFormat="1" applyFont="1" applyFill="1" applyBorder="1" applyAlignment="1" applyProtection="1">
      <alignment vertical="center"/>
    </xf>
    <xf numFmtId="167" fontId="29" fillId="6" borderId="3" xfId="15" applyNumberFormat="1" applyFont="1" applyFill="1" applyBorder="1" applyAlignment="1" applyProtection="1">
      <alignment horizontal="right"/>
    </xf>
    <xf numFmtId="167" fontId="29" fillId="6" borderId="3" xfId="15" applyNumberFormat="1" applyFont="1" applyFill="1" applyBorder="1" applyAlignment="1" applyProtection="1">
      <alignment horizontal="center"/>
    </xf>
    <xf numFmtId="167" fontId="29" fillId="6" borderId="3" xfId="15" applyNumberFormat="1" applyFont="1" applyFill="1" applyBorder="1" applyAlignment="1" applyProtection="1">
      <alignment horizontal="left" wrapText="1"/>
    </xf>
    <xf numFmtId="4" fontId="29" fillId="6" borderId="3" xfId="15" applyNumberFormat="1" applyFont="1" applyFill="1" applyBorder="1" applyAlignment="1" applyProtection="1">
      <alignment horizontal="right"/>
    </xf>
    <xf numFmtId="167" fontId="7" fillId="0" borderId="28" xfId="15" applyNumberFormat="1" applyFont="1" applyFill="1" applyBorder="1" applyAlignment="1" applyProtection="1">
      <alignment horizontal="center" vertical="center"/>
    </xf>
    <xf numFmtId="49" fontId="30" fillId="0" borderId="29" xfId="15" applyNumberFormat="1" applyFont="1" applyFill="1" applyBorder="1" applyAlignment="1" applyProtection="1">
      <alignment horizontal="center" vertical="center"/>
    </xf>
    <xf numFmtId="49" fontId="30" fillId="0" borderId="30" xfId="15" applyNumberFormat="1" applyFont="1" applyFill="1" applyBorder="1" applyAlignment="1" applyProtection="1">
      <alignment horizontal="left" vertical="center"/>
      <protection hidden="1"/>
    </xf>
    <xf numFmtId="4" fontId="30" fillId="6" borderId="31" xfId="15" applyNumberFormat="1" applyFont="1" applyFill="1" applyBorder="1" applyAlignment="1" applyProtection="1">
      <alignment horizontal="right" vertical="center"/>
    </xf>
    <xf numFmtId="0" fontId="30" fillId="0" borderId="30" xfId="15" applyFont="1" applyFill="1" applyBorder="1" applyAlignment="1" applyProtection="1">
      <alignment horizontal="left" vertical="center" wrapText="1"/>
      <protection hidden="1"/>
    </xf>
    <xf numFmtId="4" fontId="30" fillId="0" borderId="31" xfId="15" applyNumberFormat="1" applyFont="1" applyFill="1" applyBorder="1" applyAlignment="1" applyProtection="1">
      <alignment horizontal="right" vertical="center"/>
    </xf>
    <xf numFmtId="167" fontId="7" fillId="6" borderId="28" xfId="15" applyNumberFormat="1" applyFont="1" applyFill="1" applyBorder="1" applyAlignment="1" applyProtection="1">
      <alignment horizontal="center" vertical="center"/>
    </xf>
    <xf numFmtId="49" fontId="7" fillId="6" borderId="29" xfId="15" applyNumberFormat="1" applyFont="1" applyFill="1" applyBorder="1" applyAlignment="1" applyProtection="1">
      <alignment horizontal="center" vertical="center"/>
    </xf>
    <xf numFmtId="49" fontId="7" fillId="0" borderId="29" xfId="15" applyNumberFormat="1" applyFont="1" applyFill="1" applyBorder="1" applyAlignment="1" applyProtection="1">
      <alignment horizontal="center" vertical="center"/>
    </xf>
    <xf numFmtId="167" fontId="7" fillId="0" borderId="29" xfId="15" applyNumberFormat="1" applyFont="1" applyFill="1" applyBorder="1" applyAlignment="1" applyProtection="1">
      <alignment horizontal="center" vertical="center"/>
    </xf>
    <xf numFmtId="0" fontId="30" fillId="0" borderId="30" xfId="15" applyFont="1" applyFill="1" applyBorder="1" applyAlignment="1" applyProtection="1">
      <alignment horizontal="left" vertical="center"/>
      <protection hidden="1"/>
    </xf>
    <xf numFmtId="0" fontId="30" fillId="0" borderId="30" xfId="15" applyFont="1" applyBorder="1" applyAlignment="1" applyProtection="1">
      <alignment horizontal="left" vertical="center"/>
      <protection hidden="1"/>
    </xf>
    <xf numFmtId="0" fontId="30" fillId="0" borderId="30" xfId="15" applyFont="1" applyFill="1" applyBorder="1" applyAlignment="1" applyProtection="1">
      <alignment horizontal="left" vertical="center" indent="1"/>
      <protection hidden="1"/>
    </xf>
    <xf numFmtId="0" fontId="31" fillId="0" borderId="30" xfId="15" applyFont="1" applyBorder="1" applyAlignment="1" applyProtection="1">
      <alignment horizontal="left" vertical="center"/>
      <protection hidden="1"/>
    </xf>
    <xf numFmtId="4" fontId="31" fillId="6" borderId="31" xfId="15" applyNumberFormat="1" applyFont="1" applyFill="1" applyBorder="1" applyAlignment="1" applyProtection="1">
      <alignment horizontal="right" vertical="center"/>
    </xf>
    <xf numFmtId="0" fontId="32" fillId="0" borderId="0" xfId="16" applyAlignment="1">
      <alignment vertical="top"/>
      <protection locked="0"/>
    </xf>
    <xf numFmtId="4" fontId="33" fillId="0" borderId="0" xfId="15" applyNumberFormat="1" applyFont="1"/>
    <xf numFmtId="4" fontId="2" fillId="0" borderId="0" xfId="15" applyNumberFormat="1"/>
    <xf numFmtId="0" fontId="35" fillId="7" borderId="0" xfId="18" applyNumberFormat="1" applyFont="1" applyFill="1" applyBorder="1" applyAlignment="1" applyProtection="1">
      <alignment horizontal="left" vertical="center"/>
    </xf>
    <xf numFmtId="0" fontId="34" fillId="0" borderId="0" xfId="18">
      <alignment vertical="center"/>
    </xf>
    <xf numFmtId="0" fontId="36" fillId="0" borderId="32" xfId="18" applyNumberFormat="1" applyFont="1" applyFill="1" applyBorder="1" applyAlignment="1" applyProtection="1">
      <alignment horizontal="right" vertical="center"/>
    </xf>
    <xf numFmtId="0" fontId="38" fillId="0" borderId="8" xfId="18" applyNumberFormat="1" applyFont="1" applyFill="1" applyBorder="1" applyAlignment="1" applyProtection="1">
      <alignment vertical="center" wrapText="1"/>
    </xf>
    <xf numFmtId="0" fontId="39" fillId="0" borderId="0" xfId="18" applyNumberFormat="1" applyFont="1" applyFill="1" applyBorder="1" applyAlignment="1" applyProtection="1">
      <alignment horizontal="center" vertical="center"/>
    </xf>
    <xf numFmtId="0" fontId="38" fillId="0" borderId="8" xfId="18" applyNumberFormat="1" applyFont="1" applyFill="1" applyBorder="1" applyAlignment="1" applyProtection="1">
      <alignment horizontal="center" vertical="center" wrapText="1"/>
    </xf>
    <xf numFmtId="0" fontId="38" fillId="0" borderId="0" xfId="18" applyNumberFormat="1" applyFont="1" applyFill="1" applyBorder="1" applyAlignment="1" applyProtection="1">
      <alignment horizontal="left" vertical="center" wrapText="1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40" fillId="0" borderId="35" xfId="18" applyNumberFormat="1" applyFont="1" applyFill="1" applyBorder="1" applyAlignment="1" applyProtection="1">
      <alignment horizontal="center" vertical="center" wrapText="1"/>
    </xf>
    <xf numFmtId="168" fontId="41" fillId="0" borderId="35" xfId="18" applyNumberFormat="1" applyFont="1" applyFill="1" applyBorder="1" applyAlignment="1" applyProtection="1">
      <alignment vertical="center"/>
    </xf>
    <xf numFmtId="169" fontId="42" fillId="0" borderId="16" xfId="18" applyNumberFormat="1" applyFont="1" applyFill="1" applyBorder="1" applyAlignment="1" applyProtection="1">
      <alignment vertical="center" wrapText="1"/>
    </xf>
    <xf numFmtId="0" fontId="42" fillId="0" borderId="16" xfId="18" applyNumberFormat="1" applyFont="1" applyFill="1" applyBorder="1" applyAlignment="1" applyProtection="1">
      <alignment vertical="center" wrapText="1"/>
    </xf>
    <xf numFmtId="170" fontId="42" fillId="0" borderId="16" xfId="18" applyNumberFormat="1" applyFont="1" applyFill="1" applyBorder="1" applyAlignment="1" applyProtection="1">
      <alignment vertical="center" wrapText="1"/>
    </xf>
    <xf numFmtId="171" fontId="42" fillId="0" borderId="16" xfId="18" applyNumberFormat="1" applyFont="1" applyFill="1" applyBorder="1" applyAlignment="1" applyProtection="1">
      <alignment vertical="center" wrapText="1"/>
    </xf>
    <xf numFmtId="168" fontId="42" fillId="0" borderId="16" xfId="18" applyNumberFormat="1" applyFont="1" applyFill="1" applyBorder="1" applyAlignment="1" applyProtection="1">
      <alignment vertical="center" wrapText="1"/>
    </xf>
    <xf numFmtId="0" fontId="42" fillId="0" borderId="6" xfId="18" applyNumberFormat="1" applyFont="1" applyFill="1" applyBorder="1" applyAlignment="1" applyProtection="1">
      <alignment vertical="center" wrapText="1"/>
    </xf>
    <xf numFmtId="0" fontId="43" fillId="0" borderId="6" xfId="18" applyNumberFormat="1" applyFont="1" applyFill="1" applyBorder="1" applyAlignment="1" applyProtection="1">
      <alignment vertical="center" wrapText="1"/>
    </xf>
    <xf numFmtId="170" fontId="41" fillId="0" borderId="35" xfId="18" applyNumberFormat="1" applyFont="1" applyFill="1" applyBorder="1" applyAlignment="1" applyProtection="1">
      <alignment vertical="center"/>
    </xf>
    <xf numFmtId="0" fontId="42" fillId="0" borderId="35" xfId="18" applyNumberFormat="1" applyFont="1" applyFill="1" applyBorder="1" applyAlignment="1" applyProtection="1">
      <alignment vertical="center" wrapText="1"/>
    </xf>
    <xf numFmtId="168" fontId="42" fillId="0" borderId="35" xfId="18" applyNumberFormat="1" applyFont="1" applyFill="1" applyBorder="1" applyAlignment="1" applyProtection="1">
      <alignment vertical="center" wrapText="1"/>
    </xf>
    <xf numFmtId="171" fontId="42" fillId="0" borderId="35" xfId="18" applyNumberFormat="1" applyFont="1" applyFill="1" applyBorder="1" applyAlignment="1" applyProtection="1">
      <alignment vertical="center" wrapText="1"/>
    </xf>
    <xf numFmtId="170" fontId="42" fillId="0" borderId="35" xfId="18" applyNumberFormat="1" applyFont="1" applyFill="1" applyBorder="1" applyAlignment="1" applyProtection="1">
      <alignment vertical="center" wrapText="1"/>
    </xf>
    <xf numFmtId="169" fontId="42" fillId="0" borderId="35" xfId="18" applyNumberFormat="1" applyFont="1" applyFill="1" applyBorder="1" applyAlignment="1" applyProtection="1">
      <alignment vertical="center" wrapText="1"/>
    </xf>
    <xf numFmtId="0" fontId="30" fillId="0" borderId="29" xfId="15" applyNumberFormat="1" applyFont="1" applyFill="1" applyBorder="1" applyAlignment="1" applyProtection="1">
      <alignment horizontal="center" vertical="center"/>
    </xf>
    <xf numFmtId="0" fontId="7" fillId="0" borderId="28" xfId="15" applyNumberFormat="1" applyFont="1" applyFill="1" applyBorder="1" applyAlignment="1" applyProtection="1">
      <alignment horizontal="center" vertical="center"/>
    </xf>
    <xf numFmtId="0" fontId="30" fillId="0" borderId="30" xfId="15" applyNumberFormat="1" applyFont="1" applyFill="1" applyBorder="1" applyAlignment="1" applyProtection="1">
      <alignment horizontal="left" vertical="center" wrapText="1"/>
      <protection hidden="1"/>
    </xf>
    <xf numFmtId="0" fontId="45" fillId="0" borderId="0" xfId="0" applyFont="1" applyBorder="1" applyAlignment="1">
      <alignment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" fontId="44" fillId="0" borderId="0" xfId="19" applyNumberFormat="1" applyFont="1" applyBorder="1" applyAlignment="1" applyProtection="1">
      <alignment vertical="center"/>
      <protection locked="0"/>
    </xf>
    <xf numFmtId="49" fontId="47" fillId="0" borderId="4" xfId="19" applyNumberFormat="1" applyFont="1" applyBorder="1" applyAlignment="1" applyProtection="1">
      <alignment horizontal="left" vertical="center"/>
      <protection locked="0"/>
    </xf>
    <xf numFmtId="49" fontId="6" fillId="0" borderId="17" xfId="19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37" xfId="0" applyFont="1" applyBorder="1" applyAlignment="1">
      <alignment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9" fontId="6" fillId="0" borderId="17" xfId="19" applyNumberFormat="1" applyFont="1" applyBorder="1" applyAlignment="1">
      <alignment horizontal="left" vertical="center" wrapText="1"/>
    </xf>
    <xf numFmtId="4" fontId="6" fillId="0" borderId="17" xfId="19" applyNumberFormat="1" applyFont="1" applyBorder="1" applyAlignment="1">
      <alignment horizontal="center" vertical="center"/>
    </xf>
    <xf numFmtId="165" fontId="6" fillId="0" borderId="17" xfId="19" applyNumberFormat="1" applyFont="1" applyBorder="1" applyAlignment="1">
      <alignment horizontal="right" vertical="center"/>
    </xf>
    <xf numFmtId="165" fontId="6" fillId="2" borderId="17" xfId="19" applyNumberFormat="1" applyFont="1" applyFill="1" applyBorder="1" applyAlignment="1">
      <alignment horizontal="right" vertical="center"/>
    </xf>
    <xf numFmtId="4" fontId="6" fillId="0" borderId="17" xfId="19" applyNumberFormat="1" applyFont="1" applyBorder="1" applyAlignment="1">
      <alignment horizontal="right" vertical="center"/>
    </xf>
    <xf numFmtId="4" fontId="6" fillId="2" borderId="17" xfId="19" applyNumberFormat="1" applyFont="1" applyFill="1" applyBorder="1" applyAlignment="1">
      <alignment horizontal="right" vertical="center"/>
    </xf>
    <xf numFmtId="4" fontId="6" fillId="0" borderId="17" xfId="19" applyNumberFormat="1" applyFont="1" applyFill="1" applyBorder="1" applyAlignment="1">
      <alignment horizontal="right" vertical="center"/>
    </xf>
    <xf numFmtId="0" fontId="6" fillId="0" borderId="37" xfId="0" applyFont="1" applyBorder="1" applyAlignment="1">
      <alignment vertical="center" wrapText="1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49" fillId="2" borderId="17" xfId="0" applyNumberFormat="1" applyFont="1" applyFill="1" applyBorder="1" applyAlignment="1">
      <alignment vertical="center"/>
    </xf>
    <xf numFmtId="4" fontId="6" fillId="0" borderId="17" xfId="0" applyNumberFormat="1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4" fontId="6" fillId="0" borderId="0" xfId="19" applyNumberFormat="1" applyFont="1" applyBorder="1" applyAlignment="1">
      <alignment horizontal="right" vertical="center"/>
    </xf>
    <xf numFmtId="0" fontId="6" fillId="0" borderId="17" xfId="0" quotePrefix="1" applyFont="1" applyBorder="1" applyAlignment="1">
      <alignment vertical="center"/>
    </xf>
    <xf numFmtId="4" fontId="6" fillId="0" borderId="0" xfId="19" applyNumberFormat="1" applyFont="1" applyBorder="1" applyAlignment="1">
      <alignment horizontal="center" vertical="center"/>
    </xf>
    <xf numFmtId="165" fontId="6" fillId="0" borderId="0" xfId="19" applyNumberFormat="1" applyFont="1" applyBorder="1" applyAlignment="1">
      <alignment horizontal="right" vertical="center"/>
    </xf>
    <xf numFmtId="4" fontId="48" fillId="0" borderId="0" xfId="19" applyNumberFormat="1" applyFont="1" applyBorder="1" applyAlignment="1" applyProtection="1">
      <alignment horizontal="center" vertical="center"/>
      <protection locked="0"/>
    </xf>
    <xf numFmtId="4" fontId="48" fillId="0" borderId="40" xfId="19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>
      <alignment horizontal="center" vertical="center"/>
    </xf>
    <xf numFmtId="4" fontId="3" fillId="2" borderId="5" xfId="1" applyNumberFormat="1" applyFont="1" applyFill="1" applyBorder="1" applyAlignment="1" applyProtection="1">
      <alignment horizontal="center" vertical="center"/>
      <protection locked="0"/>
    </xf>
    <xf numFmtId="0" fontId="50" fillId="0" borderId="7" xfId="0" applyFont="1" applyBorder="1" applyAlignment="1">
      <alignment horizontal="center" vertical="center"/>
    </xf>
    <xf numFmtId="0" fontId="19" fillId="2" borderId="38" xfId="1" applyFont="1" applyFill="1" applyBorder="1" applyAlignment="1">
      <alignment horizontal="center" vertical="center"/>
    </xf>
    <xf numFmtId="1" fontId="22" fillId="2" borderId="42" xfId="1" applyNumberFormat="1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vertical="center"/>
    </xf>
    <xf numFmtId="49" fontId="3" fillId="0" borderId="36" xfId="2" applyNumberFormat="1" applyFont="1" applyBorder="1" applyAlignment="1" applyProtection="1">
      <alignment horizontal="center" vertical="center"/>
      <protection locked="0"/>
    </xf>
    <xf numFmtId="4" fontId="5" fillId="2" borderId="44" xfId="2" applyNumberFormat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19" xfId="0" applyNumberFormat="1" applyFont="1" applyFill="1" applyBorder="1" applyAlignment="1">
      <alignment horizontal="right" vertical="center"/>
    </xf>
    <xf numFmtId="4" fontId="6" fillId="2" borderId="19" xfId="19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4" fontId="3" fillId="2" borderId="45" xfId="1" applyNumberFormat="1" applyFont="1" applyFill="1" applyBorder="1" applyAlignment="1" applyProtection="1">
      <alignment vertical="center"/>
      <protection locked="0"/>
    </xf>
    <xf numFmtId="0" fontId="49" fillId="0" borderId="0" xfId="0" applyFont="1" applyBorder="1" applyAlignment="1">
      <alignment vertical="center"/>
    </xf>
    <xf numFmtId="0" fontId="49" fillId="2" borderId="19" xfId="0" applyFont="1" applyFill="1" applyBorder="1" applyAlignment="1">
      <alignment vertical="center"/>
    </xf>
    <xf numFmtId="49" fontId="5" fillId="0" borderId="13" xfId="2" applyNumberFormat="1" applyFont="1" applyBorder="1" applyAlignment="1" applyProtection="1">
      <alignment horizontal="center" vertical="center"/>
      <protection locked="0"/>
    </xf>
    <xf numFmtId="4" fontId="5" fillId="2" borderId="19" xfId="2" applyNumberFormat="1" applyFont="1" applyFill="1" applyBorder="1" applyAlignment="1">
      <alignment vertical="center"/>
    </xf>
    <xf numFmtId="172" fontId="6" fillId="0" borderId="13" xfId="19" applyNumberFormat="1" applyFont="1" applyBorder="1" applyAlignment="1">
      <alignment horizontal="right" vertical="center"/>
    </xf>
    <xf numFmtId="0" fontId="3" fillId="2" borderId="15" xfId="1" applyFont="1" applyFill="1" applyBorder="1" applyAlignment="1" applyProtection="1">
      <alignment horizontal="center" vertical="center"/>
      <protection locked="0"/>
    </xf>
    <xf numFmtId="49" fontId="3" fillId="2" borderId="47" xfId="1" applyNumberFormat="1" applyFont="1" applyFill="1" applyBorder="1" applyAlignment="1" applyProtection="1">
      <alignment vertical="center"/>
      <protection locked="0"/>
    </xf>
    <xf numFmtId="4" fontId="3" fillId="2" borderId="46" xfId="1" applyNumberFormat="1" applyFont="1" applyFill="1" applyBorder="1" applyAlignment="1" applyProtection="1">
      <alignment horizontal="center" vertical="center"/>
      <protection locked="0"/>
    </xf>
    <xf numFmtId="4" fontId="3" fillId="2" borderId="47" xfId="1" applyNumberFormat="1" applyFont="1" applyFill="1" applyBorder="1" applyAlignment="1" applyProtection="1">
      <alignment horizontal="center" vertical="center"/>
      <protection locked="0"/>
    </xf>
    <xf numFmtId="165" fontId="3" fillId="2" borderId="46" xfId="1" applyNumberFormat="1" applyFont="1" applyFill="1" applyBorder="1" applyAlignment="1" applyProtection="1">
      <alignment horizontal="center" vertical="center"/>
      <protection locked="0"/>
    </xf>
    <xf numFmtId="165" fontId="3" fillId="2" borderId="47" xfId="1" applyNumberFormat="1" applyFont="1" applyFill="1" applyBorder="1" applyAlignment="1" applyProtection="1">
      <alignment horizontal="right" vertical="center"/>
      <protection locked="0"/>
    </xf>
    <xf numFmtId="4" fontId="3" fillId="2" borderId="46" xfId="1" applyNumberFormat="1" applyFont="1" applyFill="1" applyBorder="1" applyAlignment="1" applyProtection="1">
      <alignment vertical="center"/>
      <protection locked="0"/>
    </xf>
    <xf numFmtId="4" fontId="3" fillId="2" borderId="47" xfId="1" applyNumberFormat="1" applyFont="1" applyFill="1" applyBorder="1" applyAlignment="1" applyProtection="1">
      <alignment horizontal="right" vertical="center"/>
      <protection locked="0"/>
    </xf>
    <xf numFmtId="4" fontId="3" fillId="2" borderId="46" xfId="1" applyNumberFormat="1" applyFont="1" applyFill="1" applyBorder="1" applyAlignment="1" applyProtection="1">
      <alignment horizontal="right" vertical="center"/>
      <protection locked="0"/>
    </xf>
    <xf numFmtId="4" fontId="3" fillId="2" borderId="48" xfId="1" applyNumberFormat="1" applyFont="1" applyFill="1" applyBorder="1" applyAlignment="1" applyProtection="1">
      <alignment vertical="center"/>
      <protection locked="0"/>
    </xf>
    <xf numFmtId="168" fontId="6" fillId="0" borderId="16" xfId="18" applyNumberFormat="1" applyFont="1" applyFill="1" applyBorder="1" applyAlignment="1" applyProtection="1">
      <alignment vertical="center" wrapText="1"/>
    </xf>
    <xf numFmtId="0" fontId="19" fillId="4" borderId="52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1" fontId="22" fillId="4" borderId="39" xfId="1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vertical="center"/>
    </xf>
    <xf numFmtId="4" fontId="6" fillId="4" borderId="0" xfId="0" applyNumberFormat="1" applyFont="1" applyFill="1" applyBorder="1" applyAlignment="1">
      <alignment horizontal="right" vertical="center"/>
    </xf>
    <xf numFmtId="4" fontId="6" fillId="4" borderId="0" xfId="19" applyNumberFormat="1" applyFont="1" applyFill="1" applyBorder="1" applyAlignment="1">
      <alignment horizontal="right" vertical="center"/>
    </xf>
    <xf numFmtId="4" fontId="3" fillId="4" borderId="3" xfId="1" applyNumberFormat="1" applyFont="1" applyFill="1" applyBorder="1" applyAlignment="1" applyProtection="1">
      <alignment vertical="center"/>
      <protection locked="0"/>
    </xf>
    <xf numFmtId="4" fontId="5" fillId="4" borderId="0" xfId="2" applyNumberFormat="1" applyFont="1" applyFill="1" applyBorder="1" applyAlignment="1">
      <alignment vertical="center"/>
    </xf>
    <xf numFmtId="0" fontId="49" fillId="4" borderId="0" xfId="0" applyFont="1" applyFill="1" applyBorder="1" applyAlignment="1">
      <alignment vertical="center"/>
    </xf>
    <xf numFmtId="4" fontId="3" fillId="4" borderId="0" xfId="1" applyNumberFormat="1" applyFont="1" applyFill="1" applyBorder="1" applyAlignment="1" applyProtection="1">
      <alignment vertical="center"/>
      <protection locked="0"/>
    </xf>
    <xf numFmtId="0" fontId="50" fillId="0" borderId="0" xfId="0" applyFont="1" applyBorder="1" applyAlignment="1">
      <alignment horizontal="center" vertical="center"/>
    </xf>
    <xf numFmtId="0" fontId="19" fillId="2" borderId="54" xfId="1" applyFont="1" applyFill="1" applyBorder="1" applyAlignment="1">
      <alignment horizontal="center" vertical="center" wrapText="1"/>
    </xf>
    <xf numFmtId="0" fontId="19" fillId="2" borderId="17" xfId="1" applyFont="1" applyFill="1" applyBorder="1" applyAlignment="1">
      <alignment horizontal="center" vertical="center" wrapText="1"/>
    </xf>
    <xf numFmtId="1" fontId="22" fillId="2" borderId="55" xfId="1" applyNumberFormat="1" applyFont="1" applyFill="1" applyBorder="1" applyAlignment="1">
      <alignment horizontal="center" vertical="center"/>
    </xf>
    <xf numFmtId="4" fontId="48" fillId="0" borderId="17" xfId="19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6" fillId="2" borderId="38" xfId="0" applyFont="1" applyFill="1" applyBorder="1" applyAlignment="1">
      <alignment vertical="center"/>
    </xf>
    <xf numFmtId="0" fontId="0" fillId="4" borderId="53" xfId="0" applyFill="1" applyBorder="1" applyAlignment="1">
      <alignment horizontal="center" vertical="center"/>
    </xf>
    <xf numFmtId="4" fontId="48" fillId="0" borderId="16" xfId="19" applyNumberFormat="1" applyFont="1" applyBorder="1" applyAlignment="1" applyProtection="1">
      <alignment horizontal="center" vertical="center"/>
      <protection locked="0"/>
    </xf>
    <xf numFmtId="49" fontId="6" fillId="0" borderId="56" xfId="19" applyNumberFormat="1" applyFont="1" applyBorder="1" applyAlignment="1">
      <alignment horizontal="left" vertical="center"/>
    </xf>
    <xf numFmtId="4" fontId="48" fillId="0" borderId="37" xfId="19" applyNumberFormat="1" applyFont="1" applyBorder="1" applyAlignment="1" applyProtection="1">
      <alignment horizontal="center" vertical="center"/>
      <protection locked="0"/>
    </xf>
    <xf numFmtId="0" fontId="3" fillId="2" borderId="57" xfId="1" applyFont="1" applyFill="1" applyBorder="1" applyAlignment="1" applyProtection="1">
      <alignment horizontal="left" vertical="center"/>
      <protection locked="0"/>
    </xf>
    <xf numFmtId="4" fontId="3" fillId="4" borderId="46" xfId="1" applyNumberFormat="1" applyFont="1" applyFill="1" applyBorder="1" applyAlignment="1" applyProtection="1">
      <alignment vertical="center"/>
      <protection locked="0"/>
    </xf>
    <xf numFmtId="0" fontId="6" fillId="2" borderId="58" xfId="0" applyFont="1" applyFill="1" applyBorder="1" applyAlignment="1">
      <alignment vertical="center"/>
    </xf>
    <xf numFmtId="0" fontId="10" fillId="2" borderId="59" xfId="1" applyFont="1" applyFill="1" applyBorder="1" applyAlignment="1">
      <alignment horizontal="center" vertical="center"/>
    </xf>
    <xf numFmtId="0" fontId="19" fillId="2" borderId="19" xfId="1" applyFont="1" applyFill="1" applyBorder="1" applyAlignment="1">
      <alignment horizontal="center" vertical="center"/>
    </xf>
    <xf numFmtId="0" fontId="10" fillId="2" borderId="19" xfId="1" applyFont="1" applyFill="1" applyBorder="1" applyAlignment="1">
      <alignment horizontal="center" vertical="center"/>
    </xf>
    <xf numFmtId="0" fontId="49" fillId="0" borderId="19" xfId="0" applyFont="1" applyBorder="1" applyAlignment="1">
      <alignment vertical="center"/>
    </xf>
    <xf numFmtId="4" fontId="13" fillId="0" borderId="0" xfId="7" applyNumberFormat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46" fillId="0" borderId="17" xfId="0" applyFont="1" applyBorder="1" applyAlignment="1">
      <alignment horizontal="left" vertical="center" wrapText="1"/>
    </xf>
    <xf numFmtId="4" fontId="3" fillId="2" borderId="47" xfId="1" applyNumberFormat="1" applyFont="1" applyFill="1" applyBorder="1" applyAlignment="1" applyProtection="1">
      <alignment horizontal="center" vertical="center" wrapText="1"/>
      <protection locked="0"/>
    </xf>
    <xf numFmtId="0" fontId="0" fillId="4" borderId="49" xfId="0" applyFill="1" applyBorder="1" applyAlignment="1">
      <alignment horizontal="center" vertical="center"/>
    </xf>
    <xf numFmtId="0" fontId="8" fillId="4" borderId="60" xfId="0" applyFont="1" applyFill="1" applyBorder="1" applyAlignment="1">
      <alignment vertical="center"/>
    </xf>
    <xf numFmtId="4" fontId="33" fillId="0" borderId="17" xfId="19" applyNumberFormat="1" applyFont="1" applyBorder="1" applyAlignment="1" applyProtection="1">
      <alignment horizontal="left" vertical="center" wrapText="1"/>
      <protection locked="0"/>
    </xf>
    <xf numFmtId="0" fontId="33" fillId="0" borderId="17" xfId="0" applyFont="1" applyBorder="1" applyAlignment="1">
      <alignment horizontal="left" vertical="center" wrapText="1"/>
    </xf>
    <xf numFmtId="4" fontId="3" fillId="2" borderId="6" xfId="1" applyNumberFormat="1" applyFont="1" applyFill="1" applyBorder="1" applyAlignment="1" applyProtection="1">
      <alignment horizontal="left" vertical="center" wrapText="1"/>
      <protection locked="0"/>
    </xf>
    <xf numFmtId="4" fontId="3" fillId="2" borderId="17" xfId="1" applyNumberFormat="1" applyFont="1" applyFill="1" applyBorder="1" applyAlignment="1" applyProtection="1">
      <alignment horizontal="left" vertical="center" wrapText="1"/>
      <protection locked="0"/>
    </xf>
    <xf numFmtId="0" fontId="50" fillId="0" borderId="17" xfId="0" applyFont="1" applyBorder="1" applyAlignment="1">
      <alignment horizontal="left" vertical="center" wrapText="1"/>
    </xf>
    <xf numFmtId="4" fontId="48" fillId="0" borderId="17" xfId="19" applyNumberFormat="1" applyFont="1" applyBorder="1" applyAlignment="1" applyProtection="1">
      <alignment horizontal="left" vertical="center" wrapText="1"/>
      <protection locked="0"/>
    </xf>
    <xf numFmtId="4" fontId="38" fillId="0" borderId="8" xfId="18" applyNumberFormat="1" applyFont="1" applyFill="1" applyBorder="1" applyAlignment="1" applyProtection="1">
      <alignment vertical="center" wrapText="1"/>
    </xf>
    <xf numFmtId="4" fontId="10" fillId="0" borderId="0" xfId="2" applyNumberFormat="1" applyFont="1" applyFill="1" applyAlignment="1">
      <alignment vertical="center"/>
    </xf>
    <xf numFmtId="4" fontId="15" fillId="0" borderId="0" xfId="1" applyNumberFormat="1" applyFont="1" applyFill="1" applyAlignment="1">
      <alignment horizontal="right" vertical="center"/>
    </xf>
    <xf numFmtId="4" fontId="10" fillId="0" borderId="0" xfId="1" applyNumberFormat="1" applyFont="1" applyFill="1" applyAlignment="1" applyProtection="1">
      <alignment horizontal="right" vertical="center"/>
      <protection locked="0"/>
    </xf>
    <xf numFmtId="4" fontId="19" fillId="2" borderId="11" xfId="1" applyNumberFormat="1" applyFont="1" applyFill="1" applyBorder="1" applyAlignment="1">
      <alignment horizontal="right" vertical="center"/>
    </xf>
    <xf numFmtId="4" fontId="19" fillId="2" borderId="7" xfId="1" applyNumberFormat="1" applyFont="1" applyFill="1" applyBorder="1" applyAlignment="1">
      <alignment horizontal="right" vertical="center"/>
    </xf>
    <xf numFmtId="4" fontId="19" fillId="2" borderId="5" xfId="1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vertical="center"/>
    </xf>
    <xf numFmtId="4" fontId="6" fillId="0" borderId="17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vertical="center"/>
    </xf>
    <xf numFmtId="4" fontId="33" fillId="0" borderId="7" xfId="19" applyNumberFormat="1" applyFont="1" applyBorder="1" applyAlignment="1" applyProtection="1">
      <alignment horizontal="center" vertical="center"/>
      <protection locked="0"/>
    </xf>
    <xf numFmtId="0" fontId="49" fillId="0" borderId="0" xfId="0" applyFont="1" applyAlignment="1">
      <alignment vertical="center"/>
    </xf>
    <xf numFmtId="0" fontId="25" fillId="0" borderId="0" xfId="15" applyNumberFormat="1" applyFont="1" applyFill="1" applyAlignment="1" applyProtection="1">
      <alignment horizontal="left" vertical="top" wrapText="1"/>
    </xf>
    <xf numFmtId="0" fontId="19" fillId="2" borderId="54" xfId="1" applyFont="1" applyFill="1" applyBorder="1" applyAlignment="1">
      <alignment horizontal="center" vertical="center" wrapText="1"/>
    </xf>
    <xf numFmtId="0" fontId="19" fillId="2" borderId="17" xfId="1" applyFont="1" applyFill="1" applyBorder="1" applyAlignment="1">
      <alignment horizontal="center" vertical="center" wrapText="1"/>
    </xf>
    <xf numFmtId="0" fontId="19" fillId="2" borderId="6" xfId="1" applyFont="1" applyFill="1" applyBorder="1" applyAlignment="1">
      <alignment horizontal="center" vertical="center" wrapText="1"/>
    </xf>
    <xf numFmtId="0" fontId="19" fillId="2" borderId="49" xfId="1" applyFont="1" applyFill="1" applyBorder="1" applyAlignment="1">
      <alignment horizontal="center" vertical="center"/>
    </xf>
    <xf numFmtId="0" fontId="19" fillId="2" borderId="12" xfId="1" applyFont="1" applyFill="1" applyBorder="1" applyAlignment="1">
      <alignment horizontal="center" vertical="center"/>
    </xf>
    <xf numFmtId="0" fontId="19" fillId="2" borderId="41" xfId="1" applyFont="1" applyFill="1" applyBorder="1" applyAlignment="1">
      <alignment horizontal="center" vertical="center"/>
    </xf>
    <xf numFmtId="0" fontId="19" fillId="2" borderId="50" xfId="1" applyFont="1" applyFill="1" applyBorder="1" applyAlignment="1">
      <alignment horizontal="center" vertical="center"/>
    </xf>
    <xf numFmtId="0" fontId="19" fillId="2" borderId="51" xfId="1" applyFont="1" applyFill="1" applyBorder="1" applyAlignment="1">
      <alignment horizontal="center" vertical="center"/>
    </xf>
    <xf numFmtId="0" fontId="40" fillId="0" borderId="35" xfId="18" applyNumberFormat="1" applyFont="1" applyFill="1" applyBorder="1" applyAlignment="1" applyProtection="1">
      <alignment horizontal="center" vertical="center" wrapText="1"/>
    </xf>
    <xf numFmtId="0" fontId="40" fillId="0" borderId="35" xfId="18" applyNumberFormat="1" applyFont="1" applyFill="1" applyBorder="1" applyAlignment="1" applyProtection="1">
      <alignment horizontal="center" vertical="center" textRotation="90" wrapText="1"/>
    </xf>
    <xf numFmtId="0" fontId="37" fillId="0" borderId="33" xfId="18" applyNumberFormat="1" applyFont="1" applyFill="1" applyBorder="1" applyAlignment="1" applyProtection="1">
      <alignment horizontal="center" vertical="center"/>
    </xf>
    <xf numFmtId="0" fontId="37" fillId="0" borderId="34" xfId="18" applyNumberFormat="1" applyFont="1" applyFill="1" applyBorder="1" applyAlignment="1" applyProtection="1">
      <alignment horizontal="center" vertical="center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34" fillId="0" borderId="0" xfId="18">
      <alignment vertical="center"/>
    </xf>
  </cellXfs>
  <cellStyles count="20">
    <cellStyle name="čárky 2" xfId="4"/>
    <cellStyle name="čárky 2 2" xfId="11"/>
    <cellStyle name="čárky 3" xfId="5"/>
    <cellStyle name="čárky 3 2" xfId="12"/>
    <cellStyle name="čárky 4" xfId="3"/>
    <cellStyle name="Normálna 2" xfId="18"/>
    <cellStyle name="Normální" xfId="0" builtinId="0"/>
    <cellStyle name="normální 2" xfId="6"/>
    <cellStyle name="normální 3" xfId="2"/>
    <cellStyle name="normální 3 2" xfId="19"/>
    <cellStyle name="Normální 4" xfId="17"/>
    <cellStyle name="Normální 7" xfId="16"/>
    <cellStyle name="normální_Malé Svatoňovice oprava k č 3 a 4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0000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B15" sqref="B15"/>
    </sheetView>
  </sheetViews>
  <sheetFormatPr defaultRowHeight="15" x14ac:dyDescent="0.25"/>
  <cols>
    <col min="1" max="1" width="5.140625" customWidth="1"/>
    <col min="2" max="2" width="11.5703125" customWidth="1"/>
    <col min="3" max="3" width="67.28515625" customWidth="1"/>
    <col min="4" max="4" width="21.85546875" customWidth="1"/>
  </cols>
  <sheetData>
    <row r="1" spans="1:4" ht="18" x14ac:dyDescent="0.25">
      <c r="A1" s="86" t="s">
        <v>118</v>
      </c>
      <c r="B1" s="87"/>
      <c r="C1" s="87"/>
      <c r="D1" s="87"/>
    </row>
    <row r="2" spans="1:4" x14ac:dyDescent="0.25">
      <c r="A2" s="88" t="s">
        <v>119</v>
      </c>
      <c r="B2" s="89"/>
      <c r="C2" s="276" t="s">
        <v>49</v>
      </c>
      <c r="D2" s="276"/>
    </row>
    <row r="3" spans="1:4" x14ac:dyDescent="0.25">
      <c r="A3" s="90"/>
      <c r="B3" s="89"/>
      <c r="C3" s="91" t="s">
        <v>120</v>
      </c>
      <c r="D3" s="89"/>
    </row>
    <row r="4" spans="1:4" x14ac:dyDescent="0.25">
      <c r="A4" s="89" t="s">
        <v>121</v>
      </c>
      <c r="B4" s="89"/>
      <c r="C4" s="89"/>
      <c r="D4" s="89" t="s">
        <v>122</v>
      </c>
    </row>
    <row r="5" spans="1:4" x14ac:dyDescent="0.25">
      <c r="A5" s="89" t="s">
        <v>123</v>
      </c>
      <c r="B5" s="89"/>
      <c r="C5" s="89"/>
      <c r="D5" s="89" t="s">
        <v>124</v>
      </c>
    </row>
    <row r="6" spans="1:4" x14ac:dyDescent="0.25">
      <c r="A6" s="89"/>
      <c r="B6" s="89"/>
      <c r="C6" s="89"/>
      <c r="D6" s="87"/>
    </row>
    <row r="7" spans="1:4" x14ac:dyDescent="0.25">
      <c r="A7" s="92" t="s">
        <v>125</v>
      </c>
      <c r="B7" s="93" t="s">
        <v>126</v>
      </c>
      <c r="C7" s="94" t="s">
        <v>127</v>
      </c>
      <c r="D7" s="95" t="s">
        <v>128</v>
      </c>
    </row>
    <row r="8" spans="1:4" x14ac:dyDescent="0.25">
      <c r="A8" s="96">
        <v>1</v>
      </c>
      <c r="B8" s="97">
        <v>2</v>
      </c>
      <c r="C8" s="98">
        <v>3</v>
      </c>
      <c r="D8" s="99">
        <v>4</v>
      </c>
    </row>
    <row r="9" spans="1:4" x14ac:dyDescent="0.25">
      <c r="A9" s="100"/>
      <c r="B9" s="100"/>
      <c r="C9" s="101"/>
      <c r="D9" s="100"/>
    </row>
    <row r="10" spans="1:4" x14ac:dyDescent="0.25">
      <c r="A10" s="102"/>
      <c r="B10" s="103"/>
      <c r="C10" s="104"/>
      <c r="D10" s="105"/>
    </row>
    <row r="11" spans="1:4" ht="30" customHeight="1" x14ac:dyDescent="0.25">
      <c r="A11" s="148" t="s">
        <v>129</v>
      </c>
      <c r="B11" s="147" t="str">
        <f>'SO_04-11-02'!J4</f>
        <v xml:space="preserve">SO 04-11-02 </v>
      </c>
      <c r="C11" s="108" t="str">
        <f>'SO_04-11-02'!C4</f>
        <v>Liberec - Vesec u Liberce, železniční spodek</v>
      </c>
      <c r="D11" s="111">
        <f>'SO_04-11-02'!K1</f>
        <v>0</v>
      </c>
    </row>
    <row r="12" spans="1:4" ht="30" customHeight="1" x14ac:dyDescent="0.25">
      <c r="A12" s="148" t="s">
        <v>129</v>
      </c>
      <c r="B12" s="147" t="s">
        <v>130</v>
      </c>
      <c r="C12" s="149" t="str">
        <f>'km_2,170'!C4</f>
        <v>ev. km 02,170 - Propustek</v>
      </c>
      <c r="D12" s="111">
        <f>'km_2,170'!K1</f>
        <v>0</v>
      </c>
    </row>
    <row r="13" spans="1:4" ht="30" customHeight="1" x14ac:dyDescent="0.25">
      <c r="A13" s="148" t="s">
        <v>129</v>
      </c>
      <c r="B13" s="147" t="s">
        <v>130</v>
      </c>
      <c r="C13" s="149" t="str">
        <f>'km_3,140'!C4</f>
        <v>ev. km 03,140 - Propustek</v>
      </c>
      <c r="D13" s="111">
        <f>'km_3,140'!K1</f>
        <v>0</v>
      </c>
    </row>
    <row r="14" spans="1:4" ht="30" customHeight="1" x14ac:dyDescent="0.25">
      <c r="A14" s="148" t="s">
        <v>129</v>
      </c>
      <c r="B14" s="147" t="s">
        <v>130</v>
      </c>
      <c r="C14" s="149" t="str">
        <f>'km_3,245'!C4</f>
        <v>ev. km 03,245 - Propustek</v>
      </c>
      <c r="D14" s="111">
        <f>'km_3,245'!K1</f>
        <v>0</v>
      </c>
    </row>
    <row r="15" spans="1:4" ht="30" customHeight="1" x14ac:dyDescent="0.25">
      <c r="A15" s="148" t="s">
        <v>129</v>
      </c>
      <c r="B15" s="147" t="s">
        <v>130</v>
      </c>
      <c r="C15" s="149" t="str">
        <f>'km_3,297'!C4</f>
        <v>ev. km 03,297 - Propustek</v>
      </c>
      <c r="D15" s="111">
        <f>'km_3,297'!K1</f>
        <v>0</v>
      </c>
    </row>
    <row r="16" spans="1:4" x14ac:dyDescent="0.25">
      <c r="A16" s="112"/>
      <c r="B16" s="113"/>
      <c r="C16" s="110"/>
      <c r="D16" s="111"/>
    </row>
    <row r="17" spans="1:4" ht="18" customHeight="1" x14ac:dyDescent="0.25">
      <c r="A17" s="106"/>
      <c r="B17" s="107"/>
      <c r="C17" s="119" t="s">
        <v>131</v>
      </c>
      <c r="D17" s="120">
        <f>SUM(D11:D16)</f>
        <v>0</v>
      </c>
    </row>
    <row r="18" spans="1:4" x14ac:dyDescent="0.25">
      <c r="A18" s="112"/>
      <c r="B18" s="114"/>
      <c r="C18" s="110"/>
      <c r="D18" s="111"/>
    </row>
    <row r="19" spans="1:4" x14ac:dyDescent="0.25">
      <c r="A19" s="106"/>
      <c r="B19" s="114"/>
      <c r="C19" s="110"/>
      <c r="D19" s="111"/>
    </row>
    <row r="20" spans="1:4" x14ac:dyDescent="0.25">
      <c r="A20" s="112"/>
      <c r="B20" s="114"/>
      <c r="C20" s="110"/>
      <c r="D20" s="111"/>
    </row>
    <row r="21" spans="1:4" x14ac:dyDescent="0.25">
      <c r="A21" s="106"/>
      <c r="B21" s="114"/>
      <c r="C21" s="110"/>
      <c r="D21" s="111"/>
    </row>
    <row r="22" spans="1:4" x14ac:dyDescent="0.25">
      <c r="A22" s="106"/>
      <c r="B22" s="114"/>
      <c r="C22" s="110"/>
      <c r="D22" s="111"/>
    </row>
    <row r="23" spans="1:4" x14ac:dyDescent="0.25">
      <c r="A23" s="106"/>
      <c r="B23" s="114"/>
      <c r="C23" s="110"/>
      <c r="D23" s="111"/>
    </row>
    <row r="24" spans="1:4" x14ac:dyDescent="0.25">
      <c r="A24" s="106"/>
      <c r="B24" s="114"/>
      <c r="C24" s="110"/>
      <c r="D24" s="111"/>
    </row>
    <row r="25" spans="1:4" x14ac:dyDescent="0.25">
      <c r="A25" s="106"/>
      <c r="B25" s="115"/>
      <c r="C25" s="116"/>
      <c r="D25" s="111"/>
    </row>
    <row r="26" spans="1:4" x14ac:dyDescent="0.25">
      <c r="A26" s="106"/>
      <c r="B26" s="115"/>
      <c r="C26" s="116"/>
      <c r="D26" s="111"/>
    </row>
    <row r="27" spans="1:4" x14ac:dyDescent="0.25">
      <c r="A27" s="106"/>
      <c r="B27" s="115"/>
      <c r="C27" s="117"/>
      <c r="D27" s="109"/>
    </row>
    <row r="28" spans="1:4" x14ac:dyDescent="0.25">
      <c r="A28" s="106"/>
      <c r="B28" s="115"/>
      <c r="C28" s="117"/>
      <c r="D28" s="109"/>
    </row>
    <row r="29" spans="1:4" x14ac:dyDescent="0.25">
      <c r="A29" s="106"/>
      <c r="B29" s="115"/>
      <c r="C29" s="117"/>
      <c r="D29" s="109"/>
    </row>
    <row r="30" spans="1:4" x14ac:dyDescent="0.25">
      <c r="A30" s="106"/>
      <c r="B30" s="115"/>
      <c r="C30" s="118"/>
      <c r="D30" s="109"/>
    </row>
    <row r="31" spans="1:4" x14ac:dyDescent="0.25">
      <c r="A31" s="106"/>
      <c r="B31" s="115"/>
      <c r="C31" s="118"/>
      <c r="D31" s="109"/>
    </row>
    <row r="32" spans="1:4" x14ac:dyDescent="0.25">
      <c r="A32" s="106"/>
      <c r="B32" s="115"/>
      <c r="C32" s="119"/>
      <c r="D32" s="120"/>
    </row>
    <row r="33" spans="1:4" x14ac:dyDescent="0.25">
      <c r="A33" s="106"/>
      <c r="B33" s="115"/>
      <c r="C33" s="119"/>
      <c r="D33" s="120"/>
    </row>
    <row r="34" spans="1:4" x14ac:dyDescent="0.25">
      <c r="A34" s="106"/>
      <c r="B34" s="115"/>
      <c r="C34" s="119"/>
      <c r="D34" s="120"/>
    </row>
    <row r="35" spans="1:4" x14ac:dyDescent="0.25">
      <c r="A35" s="106"/>
      <c r="B35" s="115"/>
      <c r="C35" s="119"/>
      <c r="D35" s="120"/>
    </row>
    <row r="36" spans="1:4" x14ac:dyDescent="0.25">
      <c r="A36" s="106"/>
      <c r="B36" s="115"/>
      <c r="C36" s="119"/>
      <c r="D36" s="120"/>
    </row>
    <row r="37" spans="1:4" x14ac:dyDescent="0.25">
      <c r="A37" s="106"/>
      <c r="B37" s="115"/>
      <c r="C37" s="119"/>
      <c r="D37" s="120"/>
    </row>
    <row r="39" spans="1:4" x14ac:dyDescent="0.25">
      <c r="A39" s="121"/>
      <c r="B39" s="121"/>
      <c r="C39" s="121"/>
      <c r="D39" s="122"/>
    </row>
    <row r="40" spans="1:4" x14ac:dyDescent="0.25">
      <c r="A40" s="121"/>
      <c r="B40" s="121"/>
      <c r="C40" s="121"/>
      <c r="D40" s="123"/>
    </row>
    <row r="43" spans="1:4" x14ac:dyDescent="0.25">
      <c r="A43" s="121"/>
      <c r="B43" s="121"/>
      <c r="C43" s="121"/>
      <c r="D43" s="123"/>
    </row>
  </sheetData>
  <mergeCells count="1">
    <mergeCell ref="C2:D2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zoomScaleNormal="100" zoomScaleSheetLayoutView="115" workbookViewId="0">
      <pane xSplit="3" ySplit="9" topLeftCell="D49" activePane="bottomRight" state="frozenSplit"/>
      <selection pane="topRight" activeCell="N1" sqref="N1"/>
      <selection pane="bottomLeft" activeCell="A14" sqref="A14"/>
      <selection pane="bottomRight" activeCell="H29" sqref="H29:H34"/>
    </sheetView>
  </sheetViews>
  <sheetFormatPr defaultRowHeight="15" x14ac:dyDescent="0.25"/>
  <cols>
    <col min="1" max="1" width="5.140625" style="10" customWidth="1"/>
    <col min="2" max="2" width="15.42578125" style="10" customWidth="1"/>
    <col min="3" max="3" width="57.140625" style="78" customWidth="1"/>
    <col min="4" max="4" width="9.140625" style="79" customWidth="1"/>
    <col min="5" max="5" width="9.140625" style="273" customWidth="1"/>
    <col min="6" max="6" width="9.140625" style="10" customWidth="1"/>
    <col min="7" max="7" width="12.7109375" style="10" customWidth="1"/>
    <col min="8" max="8" width="11.7109375" style="10" customWidth="1"/>
    <col min="9" max="9" width="13.5703125" style="10" customWidth="1"/>
    <col min="10" max="10" width="11" style="10" customWidth="1"/>
    <col min="11" max="11" width="21.42578125" style="10" customWidth="1"/>
    <col min="12" max="12" width="4.7109375" style="10" customWidth="1"/>
    <col min="13" max="13" width="6.42578125" style="156" customWidth="1"/>
    <col min="14" max="14" width="9.28515625" style="156" customWidth="1"/>
    <col min="15" max="15" width="40.7109375" style="156" customWidth="1"/>
    <col min="16" max="16" width="50.85546875" style="22" customWidth="1"/>
    <col min="17" max="16384" width="9.140625" style="10"/>
  </cols>
  <sheetData>
    <row r="1" spans="1:16" ht="20.25" thickTop="1" thickBot="1" x14ac:dyDescent="0.3">
      <c r="A1" s="16" t="s">
        <v>8</v>
      </c>
      <c r="B1" s="17"/>
      <c r="C1" s="17"/>
      <c r="D1" s="18"/>
      <c r="E1" s="265"/>
      <c r="F1" s="19"/>
      <c r="G1" s="19"/>
      <c r="H1" s="20" t="s">
        <v>9</v>
      </c>
      <c r="I1" s="80" t="s">
        <v>0</v>
      </c>
      <c r="J1" s="81"/>
      <c r="K1" s="21">
        <f>SUM(I11:I530,K11:K530)/2</f>
        <v>0</v>
      </c>
      <c r="L1" s="252"/>
    </row>
    <row r="2" spans="1:16" ht="16.5" thickTop="1" thickBot="1" x14ac:dyDescent="0.3">
      <c r="A2" s="23" t="s">
        <v>10</v>
      </c>
      <c r="B2" s="23"/>
      <c r="C2" s="24"/>
      <c r="D2" s="25"/>
      <c r="E2" s="266"/>
      <c r="F2" s="27"/>
      <c r="G2" s="28"/>
      <c r="H2" s="28"/>
      <c r="I2" s="28"/>
      <c r="J2" s="26"/>
      <c r="K2" s="29" t="s">
        <v>48</v>
      </c>
      <c r="L2" s="253"/>
      <c r="P2" s="83"/>
    </row>
    <row r="3" spans="1:16" x14ac:dyDescent="0.25">
      <c r="A3" s="17" t="s">
        <v>1</v>
      </c>
      <c r="B3" s="17"/>
      <c r="C3" s="30" t="s">
        <v>49</v>
      </c>
      <c r="D3" s="31"/>
      <c r="E3" s="267"/>
      <c r="F3" s="33"/>
      <c r="G3" s="34"/>
      <c r="H3" s="34"/>
      <c r="I3" s="17" t="s">
        <v>11</v>
      </c>
      <c r="J3" s="35" t="s">
        <v>27</v>
      </c>
      <c r="K3" s="32"/>
      <c r="L3" s="32"/>
      <c r="P3" s="82"/>
    </row>
    <row r="4" spans="1:16" ht="15" customHeight="1" x14ac:dyDescent="0.25">
      <c r="A4" s="17" t="s">
        <v>3</v>
      </c>
      <c r="B4" s="17"/>
      <c r="C4" s="36" t="s">
        <v>56</v>
      </c>
      <c r="D4" s="31"/>
      <c r="E4" s="267"/>
      <c r="F4" s="33"/>
      <c r="G4" s="34"/>
      <c r="H4" s="34"/>
      <c r="I4" s="17" t="s">
        <v>12</v>
      </c>
      <c r="J4" s="37" t="s">
        <v>55</v>
      </c>
      <c r="K4" s="32"/>
      <c r="L4" s="32"/>
      <c r="P4" s="82"/>
    </row>
    <row r="5" spans="1:16" ht="15.75" thickBot="1" x14ac:dyDescent="0.3">
      <c r="A5" s="38" t="s">
        <v>2</v>
      </c>
      <c r="B5" s="17"/>
      <c r="C5" s="39"/>
      <c r="D5" s="31"/>
      <c r="E5" s="267"/>
      <c r="F5" s="33"/>
      <c r="G5" s="34"/>
      <c r="H5" s="34"/>
      <c r="I5" s="17" t="s">
        <v>13</v>
      </c>
      <c r="J5" s="40"/>
      <c r="K5" s="41" t="s">
        <v>27</v>
      </c>
      <c r="L5" s="41"/>
    </row>
    <row r="6" spans="1:16" ht="15" customHeight="1" x14ac:dyDescent="0.25">
      <c r="A6" s="42" t="s">
        <v>14</v>
      </c>
      <c r="B6" s="43"/>
      <c r="C6" s="44"/>
      <c r="D6" s="45"/>
      <c r="E6" s="268"/>
      <c r="F6" s="46"/>
      <c r="G6" s="43"/>
      <c r="H6" s="280" t="s">
        <v>15</v>
      </c>
      <c r="I6" s="281"/>
      <c r="J6" s="281"/>
      <c r="K6" s="282"/>
      <c r="L6" s="222"/>
      <c r="M6" s="277" t="s">
        <v>152</v>
      </c>
      <c r="N6" s="277" t="s">
        <v>263</v>
      </c>
      <c r="O6" s="234"/>
      <c r="P6" s="248"/>
    </row>
    <row r="7" spans="1:16" ht="15" customHeight="1" x14ac:dyDescent="0.25">
      <c r="A7" s="47" t="s">
        <v>6</v>
      </c>
      <c r="B7" s="48" t="s">
        <v>16</v>
      </c>
      <c r="C7" s="49"/>
      <c r="D7" s="48" t="s">
        <v>17</v>
      </c>
      <c r="E7" s="269"/>
      <c r="F7" s="50" t="s">
        <v>18</v>
      </c>
      <c r="G7" s="48" t="s">
        <v>19</v>
      </c>
      <c r="H7" s="51" t="s">
        <v>20</v>
      </c>
      <c r="I7" s="52"/>
      <c r="J7" s="283" t="s">
        <v>21</v>
      </c>
      <c r="K7" s="284"/>
      <c r="L7" s="223"/>
      <c r="M7" s="278"/>
      <c r="N7" s="278"/>
      <c r="O7" s="235" t="s">
        <v>154</v>
      </c>
      <c r="P7" s="249" t="s">
        <v>155</v>
      </c>
    </row>
    <row r="8" spans="1:16" ht="15" customHeight="1" x14ac:dyDescent="0.25">
      <c r="A8" s="53" t="s">
        <v>22</v>
      </c>
      <c r="B8" s="54" t="s">
        <v>23</v>
      </c>
      <c r="C8" s="55" t="s">
        <v>24</v>
      </c>
      <c r="D8" s="54" t="s">
        <v>25</v>
      </c>
      <c r="E8" s="270" t="s">
        <v>4</v>
      </c>
      <c r="F8" s="56" t="s">
        <v>26</v>
      </c>
      <c r="G8" s="54" t="s">
        <v>26</v>
      </c>
      <c r="H8" s="57" t="s">
        <v>18</v>
      </c>
      <c r="I8" s="54" t="s">
        <v>5</v>
      </c>
      <c r="J8" s="57" t="s">
        <v>18</v>
      </c>
      <c r="K8" s="188" t="s">
        <v>5</v>
      </c>
      <c r="L8" s="224"/>
      <c r="M8" s="279"/>
      <c r="N8" s="279"/>
      <c r="O8" s="235"/>
      <c r="P8" s="250"/>
    </row>
    <row r="9" spans="1:16" ht="15.75" customHeight="1" thickBot="1" x14ac:dyDescent="0.3">
      <c r="A9" s="58"/>
      <c r="B9" s="59">
        <v>1</v>
      </c>
      <c r="C9" s="60">
        <v>2</v>
      </c>
      <c r="D9" s="59">
        <v>3</v>
      </c>
      <c r="E9" s="59">
        <v>4</v>
      </c>
      <c r="F9" s="61">
        <v>5</v>
      </c>
      <c r="G9" s="59">
        <v>6</v>
      </c>
      <c r="H9" s="59">
        <v>7</v>
      </c>
      <c r="I9" s="59">
        <v>8</v>
      </c>
      <c r="J9" s="61">
        <v>9</v>
      </c>
      <c r="K9" s="189">
        <v>10</v>
      </c>
      <c r="L9" s="225"/>
      <c r="M9" s="62">
        <v>12</v>
      </c>
      <c r="N9" s="236">
        <v>13</v>
      </c>
      <c r="O9" s="236">
        <v>14</v>
      </c>
      <c r="P9" s="189">
        <v>15</v>
      </c>
    </row>
    <row r="10" spans="1:16" x14ac:dyDescent="0.25">
      <c r="A10" s="190"/>
      <c r="B10" s="191"/>
      <c r="C10" s="192"/>
      <c r="D10" s="193"/>
      <c r="E10" s="271"/>
      <c r="F10" s="191"/>
      <c r="G10" s="191"/>
      <c r="H10" s="191"/>
      <c r="I10" s="191"/>
      <c r="J10" s="191"/>
      <c r="K10" s="194"/>
      <c r="L10" s="191"/>
      <c r="M10" s="241"/>
      <c r="N10" s="256"/>
      <c r="O10" s="241"/>
      <c r="P10" s="257"/>
    </row>
    <row r="11" spans="1:16" ht="14.25" x14ac:dyDescent="0.25">
      <c r="A11" s="195" t="s">
        <v>28</v>
      </c>
      <c r="B11" s="12">
        <v>1</v>
      </c>
      <c r="C11" s="3" t="s">
        <v>7</v>
      </c>
      <c r="D11" s="4"/>
      <c r="E11" s="6"/>
      <c r="F11" s="63"/>
      <c r="G11" s="64"/>
      <c r="H11" s="65"/>
      <c r="I11" s="66"/>
      <c r="J11" s="65"/>
      <c r="K11" s="196"/>
      <c r="L11" s="226"/>
      <c r="M11" s="242"/>
      <c r="N11" s="183"/>
      <c r="O11" s="237"/>
      <c r="P11" s="251"/>
    </row>
    <row r="12" spans="1:16" ht="22.5" x14ac:dyDescent="0.25">
      <c r="A12" s="197">
        <v>1</v>
      </c>
      <c r="B12" s="198" t="s">
        <v>229</v>
      </c>
      <c r="C12" s="85" t="s">
        <v>230</v>
      </c>
      <c r="D12" s="199" t="s">
        <v>51</v>
      </c>
      <c r="E12" s="173">
        <v>11965</v>
      </c>
      <c r="F12" s="178"/>
      <c r="G12" s="159"/>
      <c r="H12" s="200"/>
      <c r="I12" s="160"/>
      <c r="J12" s="200"/>
      <c r="K12" s="201">
        <f t="shared" ref="K12:K16" si="0">E12*J12</f>
        <v>0</v>
      </c>
      <c r="L12" s="227"/>
      <c r="M12" s="238"/>
      <c r="N12" s="185" t="s">
        <v>265</v>
      </c>
      <c r="O12" s="258" t="s">
        <v>271</v>
      </c>
      <c r="P12" s="158" t="s">
        <v>114</v>
      </c>
    </row>
    <row r="13" spans="1:16" ht="22.5" x14ac:dyDescent="0.25">
      <c r="A13" s="197">
        <f t="shared" ref="A13:A31" si="1">A12+1</f>
        <v>2</v>
      </c>
      <c r="B13" s="198" t="s">
        <v>232</v>
      </c>
      <c r="C13" s="85" t="s">
        <v>233</v>
      </c>
      <c r="D13" s="199" t="s">
        <v>54</v>
      </c>
      <c r="E13" s="173">
        <v>205</v>
      </c>
      <c r="F13" s="178"/>
      <c r="G13" s="159"/>
      <c r="H13" s="200"/>
      <c r="I13" s="160"/>
      <c r="J13" s="200"/>
      <c r="K13" s="201">
        <f t="shared" si="0"/>
        <v>0</v>
      </c>
      <c r="L13" s="227"/>
      <c r="M13" s="238"/>
      <c r="N13" s="185" t="s">
        <v>265</v>
      </c>
      <c r="O13" s="258" t="s">
        <v>271</v>
      </c>
      <c r="P13" s="158" t="s">
        <v>235</v>
      </c>
    </row>
    <row r="14" spans="1:16" ht="14.25" x14ac:dyDescent="0.25">
      <c r="A14" s="197">
        <f t="shared" si="1"/>
        <v>3</v>
      </c>
      <c r="B14" s="198" t="s">
        <v>109</v>
      </c>
      <c r="C14" s="85" t="s">
        <v>234</v>
      </c>
      <c r="D14" s="199" t="s">
        <v>51</v>
      </c>
      <c r="E14" s="173">
        <v>4786</v>
      </c>
      <c r="F14" s="178"/>
      <c r="G14" s="159"/>
      <c r="H14" s="200"/>
      <c r="I14" s="160"/>
      <c r="J14" s="200"/>
      <c r="K14" s="201">
        <f t="shared" si="0"/>
        <v>0</v>
      </c>
      <c r="L14" s="227"/>
      <c r="M14" s="238"/>
      <c r="N14" s="185" t="s">
        <v>265</v>
      </c>
      <c r="O14" s="258" t="s">
        <v>272</v>
      </c>
      <c r="P14" s="158" t="s">
        <v>231</v>
      </c>
    </row>
    <row r="15" spans="1:16" ht="22.5" x14ac:dyDescent="0.25">
      <c r="A15" s="197">
        <f t="shared" si="1"/>
        <v>4</v>
      </c>
      <c r="B15" s="198">
        <v>167151101</v>
      </c>
      <c r="C15" s="85" t="s">
        <v>236</v>
      </c>
      <c r="D15" s="199" t="s">
        <v>50</v>
      </c>
      <c r="E15" s="173">
        <v>35.895000000000003</v>
      </c>
      <c r="F15" s="178"/>
      <c r="G15" s="159"/>
      <c r="H15" s="200"/>
      <c r="I15" s="160"/>
      <c r="J15" s="200"/>
      <c r="K15" s="201">
        <f t="shared" si="0"/>
        <v>0</v>
      </c>
      <c r="L15" s="227"/>
      <c r="M15" s="238"/>
      <c r="N15" s="185" t="s">
        <v>264</v>
      </c>
      <c r="O15" s="258" t="s">
        <v>271</v>
      </c>
      <c r="P15" s="158" t="s">
        <v>237</v>
      </c>
    </row>
    <row r="16" spans="1:16" ht="22.5" x14ac:dyDescent="0.25">
      <c r="A16" s="197">
        <f t="shared" si="1"/>
        <v>5</v>
      </c>
      <c r="B16" s="198" t="s">
        <v>110</v>
      </c>
      <c r="C16" s="85" t="s">
        <v>111</v>
      </c>
      <c r="D16" s="199" t="s">
        <v>53</v>
      </c>
      <c r="E16" s="173">
        <v>266.815</v>
      </c>
      <c r="F16" s="178"/>
      <c r="G16" s="159"/>
      <c r="H16" s="200"/>
      <c r="I16" s="160"/>
      <c r="J16" s="200"/>
      <c r="K16" s="201">
        <f t="shared" si="0"/>
        <v>0</v>
      </c>
      <c r="L16" s="227"/>
      <c r="M16" s="238"/>
      <c r="N16" s="185" t="s">
        <v>264</v>
      </c>
      <c r="O16" s="258" t="s">
        <v>271</v>
      </c>
      <c r="P16" s="158" t="s">
        <v>112</v>
      </c>
    </row>
    <row r="17" spans="1:19" ht="22.5" x14ac:dyDescent="0.25">
      <c r="A17" s="197">
        <f t="shared" si="1"/>
        <v>6</v>
      </c>
      <c r="B17" s="198" t="s">
        <v>78</v>
      </c>
      <c r="C17" s="85" t="s">
        <v>57</v>
      </c>
      <c r="D17" s="199" t="s">
        <v>53</v>
      </c>
      <c r="E17" s="173">
        <v>2613.3000000000002</v>
      </c>
      <c r="F17" s="178"/>
      <c r="G17" s="159"/>
      <c r="H17" s="200"/>
      <c r="I17" s="160"/>
      <c r="J17" s="200"/>
      <c r="K17" s="201">
        <f t="shared" ref="K17:K28" si="2">E17*J17</f>
        <v>0</v>
      </c>
      <c r="L17" s="227"/>
      <c r="M17" s="238"/>
      <c r="N17" s="185" t="s">
        <v>264</v>
      </c>
      <c r="O17" s="258" t="s">
        <v>271</v>
      </c>
      <c r="P17" s="158" t="s">
        <v>250</v>
      </c>
    </row>
    <row r="18" spans="1:19" ht="22.5" x14ac:dyDescent="0.25">
      <c r="A18" s="197">
        <f t="shared" si="1"/>
        <v>7</v>
      </c>
      <c r="B18" s="198" t="s">
        <v>70</v>
      </c>
      <c r="C18" s="85" t="s">
        <v>58</v>
      </c>
      <c r="D18" s="199" t="s">
        <v>53</v>
      </c>
      <c r="E18" s="173">
        <v>2613.3000000000002</v>
      </c>
      <c r="F18" s="178"/>
      <c r="G18" s="159"/>
      <c r="H18" s="200"/>
      <c r="I18" s="160"/>
      <c r="J18" s="200"/>
      <c r="K18" s="201">
        <f t="shared" si="2"/>
        <v>0</v>
      </c>
      <c r="L18" s="227"/>
      <c r="M18" s="238"/>
      <c r="N18" s="185" t="s">
        <v>264</v>
      </c>
      <c r="O18" s="258" t="s">
        <v>273</v>
      </c>
      <c r="P18" s="158" t="s">
        <v>238</v>
      </c>
      <c r="R18" s="22"/>
    </row>
    <row r="19" spans="1:19" s="152" customFormat="1" ht="22.5" x14ac:dyDescent="0.25">
      <c r="A19" s="197">
        <f t="shared" si="1"/>
        <v>8</v>
      </c>
      <c r="B19" s="155" t="s">
        <v>242</v>
      </c>
      <c r="C19" s="161" t="s">
        <v>243</v>
      </c>
      <c r="D19" s="162" t="s">
        <v>53</v>
      </c>
      <c r="E19" s="173">
        <f>E17</f>
        <v>2613.3000000000002</v>
      </c>
      <c r="F19" s="163"/>
      <c r="G19" s="164"/>
      <c r="H19" s="165"/>
      <c r="I19" s="166"/>
      <c r="J19" s="165"/>
      <c r="K19" s="202">
        <f t="shared" ref="K19" si="3">(E19*J19)</f>
        <v>0</v>
      </c>
      <c r="L19" s="228"/>
      <c r="M19" s="238"/>
      <c r="N19" s="185" t="s">
        <v>264</v>
      </c>
      <c r="O19" s="258" t="s">
        <v>273</v>
      </c>
      <c r="P19" s="158" t="s">
        <v>238</v>
      </c>
      <c r="Q19" s="150"/>
      <c r="R19" s="153"/>
      <c r="S19" s="151"/>
    </row>
    <row r="20" spans="1:19" ht="22.5" x14ac:dyDescent="0.25">
      <c r="A20" s="197">
        <f t="shared" si="1"/>
        <v>9</v>
      </c>
      <c r="B20" s="198">
        <v>122502502</v>
      </c>
      <c r="C20" s="85" t="s">
        <v>296</v>
      </c>
      <c r="D20" s="199" t="s">
        <v>53</v>
      </c>
      <c r="E20" s="173">
        <v>301</v>
      </c>
      <c r="F20" s="178"/>
      <c r="G20" s="159"/>
      <c r="H20" s="200"/>
      <c r="I20" s="160"/>
      <c r="J20" s="200"/>
      <c r="K20" s="201">
        <f t="shared" si="2"/>
        <v>0</v>
      </c>
      <c r="L20" s="227"/>
      <c r="M20" s="238"/>
      <c r="N20" s="185" t="s">
        <v>264</v>
      </c>
      <c r="O20" s="258" t="s">
        <v>271</v>
      </c>
      <c r="P20" s="158" t="s">
        <v>266</v>
      </c>
      <c r="R20" s="22"/>
    </row>
    <row r="21" spans="1:19" s="152" customFormat="1" ht="22.5" x14ac:dyDescent="0.25">
      <c r="A21" s="197">
        <f t="shared" si="1"/>
        <v>10</v>
      </c>
      <c r="B21" s="155" t="s">
        <v>244</v>
      </c>
      <c r="C21" s="161" t="s">
        <v>245</v>
      </c>
      <c r="D21" s="162" t="s">
        <v>53</v>
      </c>
      <c r="E21" s="167">
        <f>E20</f>
        <v>301</v>
      </c>
      <c r="F21" s="163"/>
      <c r="G21" s="164"/>
      <c r="H21" s="165"/>
      <c r="I21" s="166"/>
      <c r="J21" s="165"/>
      <c r="K21" s="202">
        <f t="shared" ref="K21:K23" si="4">(E21*J21)</f>
        <v>0</v>
      </c>
      <c r="L21" s="228"/>
      <c r="M21" s="238"/>
      <c r="N21" s="185" t="s">
        <v>264</v>
      </c>
      <c r="O21" s="258" t="s">
        <v>273</v>
      </c>
      <c r="P21" s="158" t="s">
        <v>239</v>
      </c>
      <c r="Q21" s="150"/>
      <c r="R21" s="153"/>
      <c r="S21" s="151"/>
    </row>
    <row r="22" spans="1:19" s="152" customFormat="1" ht="22.5" x14ac:dyDescent="0.25">
      <c r="A22" s="197">
        <f t="shared" si="1"/>
        <v>11</v>
      </c>
      <c r="B22" s="155">
        <v>132202501</v>
      </c>
      <c r="C22" s="161" t="s">
        <v>246</v>
      </c>
      <c r="D22" s="162" t="s">
        <v>53</v>
      </c>
      <c r="E22" s="167">
        <v>202.90799999999999</v>
      </c>
      <c r="F22" s="163"/>
      <c r="G22" s="164"/>
      <c r="H22" s="165"/>
      <c r="I22" s="166"/>
      <c r="J22" s="165"/>
      <c r="K22" s="202">
        <f t="shared" si="4"/>
        <v>0</v>
      </c>
      <c r="L22" s="228"/>
      <c r="M22" s="238"/>
      <c r="N22" s="185" t="s">
        <v>264</v>
      </c>
      <c r="O22" s="258" t="s">
        <v>271</v>
      </c>
      <c r="P22" s="158" t="s">
        <v>298</v>
      </c>
      <c r="Q22" s="150"/>
      <c r="R22" s="153"/>
      <c r="S22" s="151"/>
    </row>
    <row r="23" spans="1:19" s="152" customFormat="1" ht="22.5" x14ac:dyDescent="0.25">
      <c r="A23" s="197">
        <f t="shared" si="1"/>
        <v>12</v>
      </c>
      <c r="B23" s="155" t="s">
        <v>247</v>
      </c>
      <c r="C23" s="161" t="s">
        <v>248</v>
      </c>
      <c r="D23" s="162" t="s">
        <v>53</v>
      </c>
      <c r="E23" s="167">
        <f>E22</f>
        <v>202.90799999999999</v>
      </c>
      <c r="F23" s="163"/>
      <c r="G23" s="164"/>
      <c r="H23" s="165"/>
      <c r="I23" s="166"/>
      <c r="J23" s="165"/>
      <c r="K23" s="202">
        <f t="shared" si="4"/>
        <v>0</v>
      </c>
      <c r="L23" s="228"/>
      <c r="M23" s="238"/>
      <c r="N23" s="185" t="s">
        <v>264</v>
      </c>
      <c r="O23" s="258" t="s">
        <v>273</v>
      </c>
      <c r="P23" s="158" t="s">
        <v>249</v>
      </c>
      <c r="Q23" s="150"/>
      <c r="R23" s="153"/>
      <c r="S23" s="151"/>
    </row>
    <row r="24" spans="1:19" s="152" customFormat="1" ht="45" x14ac:dyDescent="0.25">
      <c r="A24" s="197">
        <f t="shared" si="1"/>
        <v>13</v>
      </c>
      <c r="B24" s="198" t="s">
        <v>73</v>
      </c>
      <c r="C24" s="85" t="s">
        <v>61</v>
      </c>
      <c r="D24" s="199" t="s">
        <v>53</v>
      </c>
      <c r="E24" s="173">
        <f>E17+E22</f>
        <v>2816.2080000000001</v>
      </c>
      <c r="F24" s="178"/>
      <c r="G24" s="159"/>
      <c r="H24" s="200"/>
      <c r="I24" s="160"/>
      <c r="J24" s="200"/>
      <c r="K24" s="201">
        <f t="shared" ref="K24:K27" si="5">E24*J24</f>
        <v>0</v>
      </c>
      <c r="L24" s="227"/>
      <c r="M24" s="238"/>
      <c r="N24" s="185" t="s">
        <v>264</v>
      </c>
      <c r="O24" s="259" t="s">
        <v>274</v>
      </c>
      <c r="P24" s="158" t="s">
        <v>299</v>
      </c>
      <c r="Q24" s="150"/>
      <c r="R24" s="153"/>
      <c r="S24" s="151"/>
    </row>
    <row r="25" spans="1:19" s="152" customFormat="1" ht="45" x14ac:dyDescent="0.25">
      <c r="A25" s="197">
        <f t="shared" si="1"/>
        <v>14</v>
      </c>
      <c r="B25" s="198" t="s">
        <v>74</v>
      </c>
      <c r="C25" s="85" t="s">
        <v>62</v>
      </c>
      <c r="D25" s="199" t="s">
        <v>53</v>
      </c>
      <c r="E25" s="173">
        <f>E24*25</f>
        <v>70405.2</v>
      </c>
      <c r="F25" s="178"/>
      <c r="G25" s="159"/>
      <c r="H25" s="200"/>
      <c r="I25" s="160"/>
      <c r="J25" s="200"/>
      <c r="K25" s="201">
        <f t="shared" si="5"/>
        <v>0</v>
      </c>
      <c r="L25" s="227"/>
      <c r="M25" s="238"/>
      <c r="N25" s="185" t="s">
        <v>264</v>
      </c>
      <c r="O25" s="259" t="s">
        <v>275</v>
      </c>
      <c r="P25" s="158" t="s">
        <v>300</v>
      </c>
      <c r="Q25" s="150"/>
      <c r="R25" s="153"/>
      <c r="S25" s="151"/>
    </row>
    <row r="26" spans="1:19" s="152" customFormat="1" ht="45" x14ac:dyDescent="0.25">
      <c r="A26" s="197">
        <f t="shared" si="1"/>
        <v>15</v>
      </c>
      <c r="B26" s="198" t="s">
        <v>75</v>
      </c>
      <c r="C26" s="85" t="s">
        <v>63</v>
      </c>
      <c r="D26" s="199" t="s">
        <v>53</v>
      </c>
      <c r="E26" s="173">
        <f>E20</f>
        <v>301</v>
      </c>
      <c r="F26" s="178"/>
      <c r="G26" s="159"/>
      <c r="H26" s="200"/>
      <c r="I26" s="160"/>
      <c r="J26" s="200"/>
      <c r="K26" s="201">
        <f t="shared" si="5"/>
        <v>0</v>
      </c>
      <c r="L26" s="227"/>
      <c r="M26" s="238"/>
      <c r="N26" s="185" t="s">
        <v>264</v>
      </c>
      <c r="O26" s="258" t="s">
        <v>274</v>
      </c>
      <c r="P26" s="158" t="s">
        <v>239</v>
      </c>
      <c r="Q26" s="150"/>
      <c r="R26" s="153"/>
      <c r="S26" s="151"/>
    </row>
    <row r="27" spans="1:19" s="152" customFormat="1" ht="45" x14ac:dyDescent="0.25">
      <c r="A27" s="197">
        <f t="shared" si="1"/>
        <v>16</v>
      </c>
      <c r="B27" s="198" t="s">
        <v>76</v>
      </c>
      <c r="C27" s="85" t="s">
        <v>64</v>
      </c>
      <c r="D27" s="199" t="s">
        <v>53</v>
      </c>
      <c r="E27" s="173">
        <f>E26*25</f>
        <v>7525</v>
      </c>
      <c r="F27" s="178"/>
      <c r="G27" s="159"/>
      <c r="H27" s="200"/>
      <c r="I27" s="160"/>
      <c r="J27" s="200"/>
      <c r="K27" s="201">
        <f t="shared" si="5"/>
        <v>0</v>
      </c>
      <c r="L27" s="227"/>
      <c r="M27" s="238"/>
      <c r="N27" s="185" t="s">
        <v>264</v>
      </c>
      <c r="O27" s="258" t="s">
        <v>275</v>
      </c>
      <c r="P27" s="158" t="s">
        <v>270</v>
      </c>
      <c r="Q27" s="150"/>
      <c r="R27" s="153"/>
      <c r="S27" s="151"/>
    </row>
    <row r="28" spans="1:19" ht="33.75" x14ac:dyDescent="0.25">
      <c r="A28" s="197">
        <f t="shared" si="1"/>
        <v>17</v>
      </c>
      <c r="B28" s="198" t="s">
        <v>71</v>
      </c>
      <c r="C28" s="85" t="s">
        <v>59</v>
      </c>
      <c r="D28" s="199" t="s">
        <v>53</v>
      </c>
      <c r="E28" s="173">
        <f>E24</f>
        <v>2816.2080000000001</v>
      </c>
      <c r="F28" s="178"/>
      <c r="G28" s="159"/>
      <c r="H28" s="200"/>
      <c r="I28" s="160"/>
      <c r="J28" s="200"/>
      <c r="K28" s="201">
        <f t="shared" si="2"/>
        <v>0</v>
      </c>
      <c r="L28" s="227"/>
      <c r="M28" s="238"/>
      <c r="N28" s="185" t="s">
        <v>264</v>
      </c>
      <c r="O28" s="258" t="s">
        <v>276</v>
      </c>
      <c r="P28" s="158" t="s">
        <v>251</v>
      </c>
    </row>
    <row r="29" spans="1:19" ht="33.75" x14ac:dyDescent="0.25">
      <c r="A29" s="197">
        <f t="shared" si="1"/>
        <v>18</v>
      </c>
      <c r="B29" s="198" t="s">
        <v>72</v>
      </c>
      <c r="C29" s="85" t="s">
        <v>60</v>
      </c>
      <c r="D29" s="199" t="s">
        <v>53</v>
      </c>
      <c r="E29" s="173">
        <v>301</v>
      </c>
      <c r="F29" s="178"/>
      <c r="G29" s="159"/>
      <c r="H29" s="200"/>
      <c r="I29" s="160"/>
      <c r="J29" s="200"/>
      <c r="K29" s="201">
        <f>E29*J29</f>
        <v>0</v>
      </c>
      <c r="L29" s="227"/>
      <c r="M29" s="238"/>
      <c r="N29" s="185" t="s">
        <v>264</v>
      </c>
      <c r="O29" s="258" t="s">
        <v>276</v>
      </c>
      <c r="P29" s="158" t="s">
        <v>252</v>
      </c>
    </row>
    <row r="30" spans="1:19" ht="22.5" x14ac:dyDescent="0.25">
      <c r="A30" s="197">
        <f t="shared" si="1"/>
        <v>19</v>
      </c>
      <c r="B30" s="198" t="s">
        <v>77</v>
      </c>
      <c r="C30" s="85" t="s">
        <v>65</v>
      </c>
      <c r="D30" s="199" t="s">
        <v>53</v>
      </c>
      <c r="E30" s="173">
        <f>E28+E29</f>
        <v>3117.2080000000001</v>
      </c>
      <c r="F30" s="178"/>
      <c r="G30" s="159"/>
      <c r="H30" s="200"/>
      <c r="I30" s="160"/>
      <c r="J30" s="200"/>
      <c r="K30" s="201">
        <f t="shared" ref="K30:K35" si="6">E30*J30</f>
        <v>0</v>
      </c>
      <c r="L30" s="227"/>
      <c r="M30" s="238"/>
      <c r="N30" s="185" t="s">
        <v>264</v>
      </c>
      <c r="O30" s="258" t="s">
        <v>277</v>
      </c>
      <c r="P30" s="158" t="s">
        <v>301</v>
      </c>
    </row>
    <row r="31" spans="1:19" ht="22.5" x14ac:dyDescent="0.25">
      <c r="A31" s="197">
        <f t="shared" si="1"/>
        <v>20</v>
      </c>
      <c r="B31" s="198" t="s">
        <v>79</v>
      </c>
      <c r="C31" s="85" t="s">
        <v>66</v>
      </c>
      <c r="D31" s="199" t="s">
        <v>51</v>
      </c>
      <c r="E31" s="173">
        <v>1170.95</v>
      </c>
      <c r="F31" s="178"/>
      <c r="G31" s="159"/>
      <c r="H31" s="200"/>
      <c r="I31" s="160"/>
      <c r="J31" s="200"/>
      <c r="K31" s="201">
        <f t="shared" si="6"/>
        <v>0</v>
      </c>
      <c r="L31" s="227"/>
      <c r="M31" s="238"/>
      <c r="N31" s="185" t="s">
        <v>264</v>
      </c>
      <c r="O31" s="258" t="s">
        <v>278</v>
      </c>
      <c r="P31" s="158" t="s">
        <v>268</v>
      </c>
    </row>
    <row r="32" spans="1:19" ht="14.25" x14ac:dyDescent="0.25">
      <c r="A32" s="197">
        <f t="shared" ref="A32:A35" si="7">A31+1</f>
        <v>21</v>
      </c>
      <c r="B32" s="198" t="s">
        <v>80</v>
      </c>
      <c r="C32" s="85" t="s">
        <v>67</v>
      </c>
      <c r="D32" s="199" t="s">
        <v>81</v>
      </c>
      <c r="E32" s="173">
        <v>38.055999999999997</v>
      </c>
      <c r="F32" s="178">
        <v>1E-3</v>
      </c>
      <c r="G32" s="159">
        <f>E32*F32</f>
        <v>3.8056E-2</v>
      </c>
      <c r="H32" s="200"/>
      <c r="I32" s="160">
        <f t="shared" ref="I32" si="8">E32*H32</f>
        <v>0</v>
      </c>
      <c r="J32" s="200"/>
      <c r="K32" s="201"/>
      <c r="L32" s="227"/>
      <c r="M32" s="238"/>
      <c r="N32" s="185" t="s">
        <v>264</v>
      </c>
      <c r="O32" s="258" t="s">
        <v>279</v>
      </c>
      <c r="P32" s="158" t="s">
        <v>113</v>
      </c>
    </row>
    <row r="33" spans="1:16" ht="22.5" x14ac:dyDescent="0.25">
      <c r="A33" s="197">
        <f t="shared" si="7"/>
        <v>22</v>
      </c>
      <c r="B33" s="198" t="s">
        <v>82</v>
      </c>
      <c r="C33" s="7" t="s">
        <v>280</v>
      </c>
      <c r="D33" s="199" t="s">
        <v>51</v>
      </c>
      <c r="E33" s="173">
        <v>9497.7000000000007</v>
      </c>
      <c r="F33" s="178"/>
      <c r="G33" s="159"/>
      <c r="H33" s="200"/>
      <c r="I33" s="160"/>
      <c r="J33" s="200"/>
      <c r="K33" s="201">
        <f t="shared" si="6"/>
        <v>0</v>
      </c>
      <c r="L33" s="227"/>
      <c r="M33" s="238"/>
      <c r="N33" s="185" t="s">
        <v>264</v>
      </c>
      <c r="O33" s="258" t="s">
        <v>271</v>
      </c>
      <c r="P33" s="158" t="s">
        <v>114</v>
      </c>
    </row>
    <row r="34" spans="1:16" ht="22.5" x14ac:dyDescent="0.25">
      <c r="A34" s="197">
        <f t="shared" si="7"/>
        <v>23</v>
      </c>
      <c r="B34" s="198" t="s">
        <v>83</v>
      </c>
      <c r="C34" s="7" t="s">
        <v>68</v>
      </c>
      <c r="D34" s="199" t="s">
        <v>51</v>
      </c>
      <c r="E34" s="173">
        <v>921.6</v>
      </c>
      <c r="F34" s="178"/>
      <c r="G34" s="159"/>
      <c r="H34" s="200"/>
      <c r="I34" s="160"/>
      <c r="J34" s="200"/>
      <c r="K34" s="201">
        <f t="shared" si="6"/>
        <v>0</v>
      </c>
      <c r="L34" s="227"/>
      <c r="M34" s="238"/>
      <c r="N34" s="185" t="s">
        <v>264</v>
      </c>
      <c r="O34" s="258" t="s">
        <v>271</v>
      </c>
      <c r="P34" s="158" t="s">
        <v>114</v>
      </c>
    </row>
    <row r="35" spans="1:16" ht="22.5" x14ac:dyDescent="0.25">
      <c r="A35" s="197">
        <f t="shared" si="7"/>
        <v>24</v>
      </c>
      <c r="B35" s="198" t="s">
        <v>84</v>
      </c>
      <c r="C35" s="7" t="s">
        <v>69</v>
      </c>
      <c r="D35" s="199" t="s">
        <v>51</v>
      </c>
      <c r="E35" s="173">
        <v>74.25</v>
      </c>
      <c r="F35" s="178"/>
      <c r="G35" s="159"/>
      <c r="H35" s="200"/>
      <c r="I35" s="160"/>
      <c r="J35" s="200"/>
      <c r="K35" s="201">
        <f t="shared" si="6"/>
        <v>0</v>
      </c>
      <c r="L35" s="227"/>
      <c r="M35" s="238"/>
      <c r="N35" s="185" t="s">
        <v>264</v>
      </c>
      <c r="O35" s="258" t="s">
        <v>271</v>
      </c>
      <c r="P35" s="158" t="s">
        <v>267</v>
      </c>
    </row>
    <row r="36" spans="1:16" ht="14.25" customHeight="1" x14ac:dyDescent="0.25">
      <c r="A36" s="197"/>
      <c r="B36" s="198"/>
      <c r="C36" s="7"/>
      <c r="D36" s="199"/>
      <c r="E36" s="173"/>
      <c r="F36" s="178"/>
      <c r="G36" s="159"/>
      <c r="H36" s="203"/>
      <c r="I36" s="160"/>
      <c r="J36" s="203"/>
      <c r="K36" s="201"/>
      <c r="L36" s="227"/>
      <c r="M36" s="238"/>
      <c r="N36" s="185"/>
      <c r="O36" s="259"/>
      <c r="P36" s="168"/>
    </row>
    <row r="37" spans="1:16" ht="14.25" x14ac:dyDescent="0.25">
      <c r="A37" s="204" t="s">
        <v>29</v>
      </c>
      <c r="B37" s="11" t="s">
        <v>30</v>
      </c>
      <c r="C37" s="2" t="str">
        <f>C11</f>
        <v xml:space="preserve">Zemní práce </v>
      </c>
      <c r="D37" s="1"/>
      <c r="E37" s="5"/>
      <c r="F37" s="67"/>
      <c r="G37" s="70">
        <f>SUM(G17:G36)</f>
        <v>3.8056E-2</v>
      </c>
      <c r="H37" s="69"/>
      <c r="I37" s="70">
        <f>SUM(I12:I35)</f>
        <v>0</v>
      </c>
      <c r="J37" s="71"/>
      <c r="K37" s="205">
        <f>SUM(K12:K35)</f>
        <v>0</v>
      </c>
      <c r="L37" s="229"/>
      <c r="M37" s="5"/>
      <c r="N37" s="186"/>
      <c r="O37" s="260"/>
      <c r="P37" s="240"/>
    </row>
    <row r="38" spans="1:16" ht="14.25" hidden="1" customHeight="1" x14ac:dyDescent="0.25">
      <c r="A38" s="195" t="s">
        <v>28</v>
      </c>
      <c r="B38" s="12" t="s">
        <v>31</v>
      </c>
      <c r="C38" s="3" t="s">
        <v>32</v>
      </c>
      <c r="D38" s="4"/>
      <c r="E38" s="6"/>
      <c r="F38" s="63"/>
      <c r="G38" s="64"/>
      <c r="H38" s="65"/>
      <c r="I38" s="66"/>
      <c r="J38" s="65"/>
      <c r="K38" s="196"/>
      <c r="L38" s="230"/>
      <c r="M38" s="238"/>
      <c r="N38" s="185"/>
      <c r="O38" s="259"/>
      <c r="P38" s="158"/>
    </row>
    <row r="39" spans="1:16" ht="14.25" hidden="1" customHeight="1" x14ac:dyDescent="0.25">
      <c r="A39" s="197">
        <f>A20+1</f>
        <v>10</v>
      </c>
      <c r="B39" s="198"/>
      <c r="C39" s="169"/>
      <c r="D39" s="199"/>
      <c r="E39" s="272"/>
      <c r="F39" s="199"/>
      <c r="G39" s="170">
        <f>E39*F39</f>
        <v>0</v>
      </c>
      <c r="H39" s="206"/>
      <c r="I39" s="171">
        <f>E39*H39</f>
        <v>0</v>
      </c>
      <c r="J39" s="206"/>
      <c r="K39" s="207">
        <f>E39*J39</f>
        <v>0</v>
      </c>
      <c r="L39" s="231"/>
      <c r="M39" s="238"/>
      <c r="N39" s="185"/>
      <c r="O39" s="259"/>
      <c r="P39" s="158"/>
    </row>
    <row r="40" spans="1:16" ht="14.25" hidden="1" customHeight="1" x14ac:dyDescent="0.25">
      <c r="A40" s="197">
        <f>A39+1</f>
        <v>11</v>
      </c>
      <c r="B40" s="198"/>
      <c r="C40" s="169"/>
      <c r="D40" s="199"/>
      <c r="E40" s="272"/>
      <c r="F40" s="199"/>
      <c r="G40" s="170">
        <f>E40*F40</f>
        <v>0</v>
      </c>
      <c r="H40" s="206"/>
      <c r="I40" s="171">
        <f>E40*H40</f>
        <v>0</v>
      </c>
      <c r="J40" s="206"/>
      <c r="K40" s="207">
        <f>E40*J40</f>
        <v>0</v>
      </c>
      <c r="L40" s="231"/>
      <c r="M40" s="238"/>
      <c r="N40" s="185"/>
      <c r="O40" s="259"/>
      <c r="P40" s="158"/>
    </row>
    <row r="41" spans="1:16" ht="14.25" hidden="1" customHeight="1" x14ac:dyDescent="0.25">
      <c r="A41" s="197"/>
      <c r="B41" s="198"/>
      <c r="C41" s="169"/>
      <c r="D41" s="199"/>
      <c r="E41" s="272"/>
      <c r="F41" s="199"/>
      <c r="G41" s="170"/>
      <c r="H41" s="206"/>
      <c r="I41" s="172"/>
      <c r="J41" s="206"/>
      <c r="K41" s="207"/>
      <c r="L41" s="231"/>
      <c r="M41" s="238"/>
      <c r="N41" s="185"/>
      <c r="O41" s="259"/>
      <c r="P41" s="158"/>
    </row>
    <row r="42" spans="1:16" ht="14.25" hidden="1" customHeight="1" x14ac:dyDescent="0.25">
      <c r="A42" s="204" t="s">
        <v>29</v>
      </c>
      <c r="B42" s="11" t="s">
        <v>33</v>
      </c>
      <c r="C42" s="2" t="str">
        <f>C38</f>
        <v>Základy</v>
      </c>
      <c r="D42" s="1"/>
      <c r="E42" s="5"/>
      <c r="F42" s="67"/>
      <c r="G42" s="72">
        <f>SUM(G39:G40)</f>
        <v>0</v>
      </c>
      <c r="H42" s="69"/>
      <c r="I42" s="70">
        <f>SUM(I39:I40)</f>
        <v>0</v>
      </c>
      <c r="J42" s="71"/>
      <c r="K42" s="205">
        <f>SUM(K39:K40)</f>
        <v>0</v>
      </c>
      <c r="L42" s="229"/>
      <c r="M42" s="5"/>
      <c r="N42" s="186"/>
      <c r="O42" s="261"/>
      <c r="P42" s="158"/>
    </row>
    <row r="43" spans="1:16" ht="14.25" x14ac:dyDescent="0.25">
      <c r="A43" s="195" t="s">
        <v>28</v>
      </c>
      <c r="B43" s="15">
        <v>2</v>
      </c>
      <c r="C43" s="3" t="s">
        <v>85</v>
      </c>
      <c r="D43" s="4"/>
      <c r="E43" s="84"/>
      <c r="F43" s="63"/>
      <c r="G43" s="64"/>
      <c r="H43" s="65"/>
      <c r="I43" s="66"/>
      <c r="J43" s="65"/>
      <c r="K43" s="196"/>
      <c r="L43" s="230"/>
      <c r="M43" s="238"/>
      <c r="N43" s="185"/>
      <c r="O43" s="259"/>
      <c r="P43" s="158"/>
    </row>
    <row r="44" spans="1:16" ht="22.5" x14ac:dyDescent="0.25">
      <c r="A44" s="197">
        <f>A35+1</f>
        <v>25</v>
      </c>
      <c r="B44" s="198" t="s">
        <v>86</v>
      </c>
      <c r="C44" s="85" t="s">
        <v>289</v>
      </c>
      <c r="D44" s="199" t="s">
        <v>53</v>
      </c>
      <c r="E44" s="177">
        <v>176.22</v>
      </c>
      <c r="F44" s="178">
        <v>1.63</v>
      </c>
      <c r="G44" s="159">
        <f>E44*F44</f>
        <v>287.23859999999996</v>
      </c>
      <c r="H44" s="200"/>
      <c r="I44" s="160"/>
      <c r="J44" s="200"/>
      <c r="K44" s="201">
        <f>E44*J44</f>
        <v>0</v>
      </c>
      <c r="L44" s="227"/>
      <c r="M44" s="238"/>
      <c r="N44" s="185" t="s">
        <v>264</v>
      </c>
      <c r="O44" s="258" t="s">
        <v>281</v>
      </c>
      <c r="P44" s="158" t="s">
        <v>114</v>
      </c>
    </row>
    <row r="45" spans="1:16" s="275" customFormat="1" ht="22.5" x14ac:dyDescent="0.25">
      <c r="A45" s="197">
        <f>A44+1</f>
        <v>26</v>
      </c>
      <c r="B45" s="155" t="s">
        <v>291</v>
      </c>
      <c r="C45" s="85" t="s">
        <v>290</v>
      </c>
      <c r="D45" s="199" t="s">
        <v>53</v>
      </c>
      <c r="E45" s="177">
        <v>25.36</v>
      </c>
      <c r="F45" s="178">
        <v>1.92</v>
      </c>
      <c r="G45" s="159">
        <f t="shared" ref="G45:G51" si="9">E45*F45</f>
        <v>48.691199999999995</v>
      </c>
      <c r="H45" s="200"/>
      <c r="I45" s="160"/>
      <c r="J45" s="200"/>
      <c r="K45" s="201">
        <f>E45*J45</f>
        <v>0</v>
      </c>
      <c r="L45" s="227"/>
      <c r="M45" s="238"/>
      <c r="N45" s="185" t="s">
        <v>264</v>
      </c>
      <c r="O45" s="258" t="s">
        <v>281</v>
      </c>
      <c r="P45" s="158" t="s">
        <v>294</v>
      </c>
    </row>
    <row r="46" spans="1:16" ht="22.5" x14ac:dyDescent="0.25">
      <c r="A46" s="197">
        <f t="shared" ref="A46:A49" si="10">A45+1</f>
        <v>27</v>
      </c>
      <c r="B46" s="155" t="s">
        <v>292</v>
      </c>
      <c r="C46" s="161" t="s">
        <v>293</v>
      </c>
      <c r="D46" s="162" t="s">
        <v>53</v>
      </c>
      <c r="E46" s="177">
        <v>21.84</v>
      </c>
      <c r="F46" s="163">
        <v>2.2563399999999998</v>
      </c>
      <c r="G46" s="159">
        <f t="shared" ref="G46" si="11">(E46*F46)</f>
        <v>49.278465599999997</v>
      </c>
      <c r="H46" s="165"/>
      <c r="I46" s="166"/>
      <c r="J46" s="165"/>
      <c r="K46" s="202">
        <f t="shared" ref="K46" si="12">(E46*J46)</f>
        <v>0</v>
      </c>
      <c r="L46" s="228"/>
      <c r="M46" s="238"/>
      <c r="N46" s="274" t="s">
        <v>264</v>
      </c>
      <c r="O46" s="258" t="s">
        <v>281</v>
      </c>
      <c r="P46" s="158" t="s">
        <v>297</v>
      </c>
    </row>
    <row r="47" spans="1:16" ht="22.5" x14ac:dyDescent="0.25">
      <c r="A47" s="197">
        <f t="shared" si="10"/>
        <v>28</v>
      </c>
      <c r="B47" s="198" t="s">
        <v>285</v>
      </c>
      <c r="C47" s="85" t="s">
        <v>87</v>
      </c>
      <c r="D47" s="199" t="s">
        <v>52</v>
      </c>
      <c r="E47" s="177">
        <v>206.8</v>
      </c>
      <c r="F47" s="178">
        <v>1.1597304336664861E-3</v>
      </c>
      <c r="G47" s="159">
        <f t="shared" si="9"/>
        <v>0.23983225368222932</v>
      </c>
      <c r="H47" s="200"/>
      <c r="I47" s="160"/>
      <c r="J47" s="200"/>
      <c r="K47" s="201">
        <f>E47*J47</f>
        <v>0</v>
      </c>
      <c r="L47" s="227"/>
      <c r="M47" s="238"/>
      <c r="N47" s="185" t="s">
        <v>265</v>
      </c>
      <c r="O47" s="258" t="s">
        <v>281</v>
      </c>
      <c r="P47" s="158" t="s">
        <v>114</v>
      </c>
    </row>
    <row r="48" spans="1:16" ht="22.5" x14ac:dyDescent="0.25">
      <c r="A48" s="197">
        <f t="shared" si="10"/>
        <v>29</v>
      </c>
      <c r="B48" s="198" t="s">
        <v>284</v>
      </c>
      <c r="C48" s="85" t="s">
        <v>286</v>
      </c>
      <c r="D48" s="199" t="s">
        <v>52</v>
      </c>
      <c r="E48" s="177">
        <v>391.59</v>
      </c>
      <c r="F48" s="178">
        <v>1.4794E-2</v>
      </c>
      <c r="G48" s="159">
        <f t="shared" si="9"/>
        <v>5.7931824599999997</v>
      </c>
      <c r="H48" s="200"/>
      <c r="I48" s="160"/>
      <c r="J48" s="200"/>
      <c r="K48" s="201">
        <f t="shared" ref="K48:K49" si="13">E48*J48</f>
        <v>0</v>
      </c>
      <c r="L48" s="227"/>
      <c r="M48" s="238"/>
      <c r="N48" s="185" t="s">
        <v>265</v>
      </c>
      <c r="O48" s="258" t="s">
        <v>281</v>
      </c>
      <c r="P48" s="158" t="s">
        <v>114</v>
      </c>
    </row>
    <row r="49" spans="1:16" ht="22.5" x14ac:dyDescent="0.25">
      <c r="A49" s="197">
        <f t="shared" si="10"/>
        <v>30</v>
      </c>
      <c r="B49" s="198" t="s">
        <v>287</v>
      </c>
      <c r="C49" s="85" t="s">
        <v>288</v>
      </c>
      <c r="D49" s="199" t="s">
        <v>52</v>
      </c>
      <c r="E49" s="177">
        <v>247.06</v>
      </c>
      <c r="F49" s="178">
        <v>2.4072E-2</v>
      </c>
      <c r="G49" s="159">
        <f t="shared" si="9"/>
        <v>5.9472283199999998</v>
      </c>
      <c r="H49" s="200"/>
      <c r="I49" s="160"/>
      <c r="J49" s="200"/>
      <c r="K49" s="201">
        <f t="shared" si="13"/>
        <v>0</v>
      </c>
      <c r="L49" s="227"/>
      <c r="M49" s="238"/>
      <c r="N49" s="185" t="s">
        <v>265</v>
      </c>
      <c r="O49" s="258" t="s">
        <v>281</v>
      </c>
      <c r="P49" s="158" t="s">
        <v>114</v>
      </c>
    </row>
    <row r="50" spans="1:16" ht="22.5" x14ac:dyDescent="0.25">
      <c r="A50" s="197">
        <f>A47+1</f>
        <v>29</v>
      </c>
      <c r="B50" s="198">
        <v>271572211</v>
      </c>
      <c r="C50" s="85" t="s">
        <v>88</v>
      </c>
      <c r="D50" s="199" t="s">
        <v>53</v>
      </c>
      <c r="E50" s="177">
        <v>5.3360000000000003</v>
      </c>
      <c r="F50" s="178">
        <v>1.9799475262368813</v>
      </c>
      <c r="G50" s="159">
        <f t="shared" si="9"/>
        <v>10.565</v>
      </c>
      <c r="H50" s="200"/>
      <c r="I50" s="160"/>
      <c r="J50" s="200"/>
      <c r="K50" s="201">
        <f t="shared" ref="K50:K51" si="14">E50*J50</f>
        <v>0</v>
      </c>
      <c r="L50" s="227"/>
      <c r="M50" s="238"/>
      <c r="N50" s="185" t="s">
        <v>264</v>
      </c>
      <c r="O50" s="258" t="s">
        <v>281</v>
      </c>
      <c r="P50" s="158" t="s">
        <v>115</v>
      </c>
    </row>
    <row r="51" spans="1:16" ht="22.5" x14ac:dyDescent="0.25">
      <c r="A51" s="197">
        <f t="shared" ref="A51" si="15">A50+1</f>
        <v>30</v>
      </c>
      <c r="B51" s="198" t="s">
        <v>89</v>
      </c>
      <c r="C51" s="7" t="s">
        <v>90</v>
      </c>
      <c r="D51" s="199" t="s">
        <v>53</v>
      </c>
      <c r="E51" s="173">
        <v>12</v>
      </c>
      <c r="F51" s="178">
        <v>2.2563400000000002</v>
      </c>
      <c r="G51" s="159">
        <f t="shared" si="9"/>
        <v>27.076080000000005</v>
      </c>
      <c r="H51" s="200"/>
      <c r="I51" s="160"/>
      <c r="J51" s="200"/>
      <c r="K51" s="201">
        <f t="shared" si="14"/>
        <v>0</v>
      </c>
      <c r="L51" s="227"/>
      <c r="M51" s="238"/>
      <c r="N51" s="185" t="s">
        <v>265</v>
      </c>
      <c r="O51" s="258" t="s">
        <v>281</v>
      </c>
      <c r="P51" s="158" t="s">
        <v>92</v>
      </c>
    </row>
    <row r="52" spans="1:16" ht="14.25" x14ac:dyDescent="0.25">
      <c r="A52" s="197"/>
      <c r="B52" s="198"/>
      <c r="C52" s="8"/>
      <c r="D52" s="199"/>
      <c r="E52" s="173"/>
      <c r="F52" s="178"/>
      <c r="G52" s="159"/>
      <c r="H52" s="178"/>
      <c r="I52" s="159"/>
      <c r="J52" s="200"/>
      <c r="K52" s="201"/>
      <c r="L52" s="227"/>
      <c r="M52" s="238"/>
      <c r="N52" s="185"/>
      <c r="O52" s="259"/>
      <c r="P52" s="158"/>
    </row>
    <row r="53" spans="1:16" ht="14.25" x14ac:dyDescent="0.25">
      <c r="A53" s="204" t="s">
        <v>29</v>
      </c>
      <c r="B53" s="11" t="s">
        <v>33</v>
      </c>
      <c r="C53" s="2" t="str">
        <f>C43</f>
        <v>Zakládání</v>
      </c>
      <c r="D53" s="1"/>
      <c r="E53" s="5"/>
      <c r="F53" s="67"/>
      <c r="G53" s="68">
        <f>SUM(G44:G52)</f>
        <v>434.82958863368219</v>
      </c>
      <c r="H53" s="69"/>
      <c r="I53" s="73">
        <f>SUM(I44:I52)</f>
        <v>0</v>
      </c>
      <c r="J53" s="71"/>
      <c r="K53" s="205">
        <f>SUM(K44:K52)</f>
        <v>0</v>
      </c>
      <c r="L53" s="229"/>
      <c r="M53" s="5"/>
      <c r="N53" s="186"/>
      <c r="O53" s="260"/>
      <c r="P53" s="240"/>
    </row>
    <row r="54" spans="1:16" ht="14.25" hidden="1" customHeight="1" x14ac:dyDescent="0.25">
      <c r="A54" s="195" t="s">
        <v>28</v>
      </c>
      <c r="B54" s="12" t="s">
        <v>36</v>
      </c>
      <c r="C54" s="3" t="s">
        <v>38</v>
      </c>
      <c r="D54" s="4"/>
      <c r="E54" s="6"/>
      <c r="F54" s="63"/>
      <c r="G54" s="64"/>
      <c r="H54" s="65"/>
      <c r="I54" s="66"/>
      <c r="J54" s="65"/>
      <c r="K54" s="196"/>
      <c r="L54" s="230"/>
      <c r="M54" s="238"/>
      <c r="N54" s="185"/>
      <c r="O54" s="259"/>
      <c r="P54" s="158"/>
    </row>
    <row r="55" spans="1:16" ht="14.25" hidden="1" customHeight="1" x14ac:dyDescent="0.25">
      <c r="A55" s="197">
        <v>7</v>
      </c>
      <c r="B55" s="198"/>
      <c r="C55" s="169"/>
      <c r="D55" s="199"/>
      <c r="E55" s="272"/>
      <c r="F55" s="199"/>
      <c r="G55" s="170"/>
      <c r="H55" s="206"/>
      <c r="I55" s="172"/>
      <c r="J55" s="206"/>
      <c r="K55" s="207"/>
      <c r="L55" s="231"/>
      <c r="M55" s="238"/>
      <c r="N55" s="185"/>
      <c r="O55" s="259"/>
      <c r="P55" s="158"/>
    </row>
    <row r="56" spans="1:16" ht="14.25" hidden="1" customHeight="1" x14ac:dyDescent="0.25">
      <c r="A56" s="197">
        <v>8</v>
      </c>
      <c r="B56" s="198"/>
      <c r="C56" s="169"/>
      <c r="D56" s="199"/>
      <c r="E56" s="272"/>
      <c r="F56" s="199"/>
      <c r="G56" s="170"/>
      <c r="H56" s="206"/>
      <c r="I56" s="172"/>
      <c r="J56" s="206"/>
      <c r="K56" s="207"/>
      <c r="L56" s="231"/>
      <c r="M56" s="238"/>
      <c r="N56" s="185"/>
      <c r="O56" s="259"/>
      <c r="P56" s="158"/>
    </row>
    <row r="57" spans="1:16" ht="14.25" hidden="1" customHeight="1" x14ac:dyDescent="0.25">
      <c r="A57" s="197"/>
      <c r="B57" s="198"/>
      <c r="C57" s="169"/>
      <c r="D57" s="199"/>
      <c r="E57" s="272"/>
      <c r="F57" s="199"/>
      <c r="G57" s="170"/>
      <c r="H57" s="206"/>
      <c r="I57" s="172"/>
      <c r="J57" s="206"/>
      <c r="K57" s="207"/>
      <c r="L57" s="231"/>
      <c r="M57" s="238"/>
      <c r="N57" s="185"/>
      <c r="O57" s="259"/>
      <c r="P57" s="158"/>
    </row>
    <row r="58" spans="1:16" ht="14.25" hidden="1" customHeight="1" x14ac:dyDescent="0.25">
      <c r="A58" s="204" t="s">
        <v>29</v>
      </c>
      <c r="B58" s="11" t="s">
        <v>37</v>
      </c>
      <c r="C58" s="2" t="str">
        <f>C54</f>
        <v>Vodorovné konstrukce</v>
      </c>
      <c r="D58" s="1"/>
      <c r="E58" s="5"/>
      <c r="F58" s="67"/>
      <c r="G58" s="72">
        <f>SUM(G55:G56)</f>
        <v>0</v>
      </c>
      <c r="H58" s="69"/>
      <c r="I58" s="70">
        <f>SUM(I55:I56)</f>
        <v>0</v>
      </c>
      <c r="J58" s="71"/>
      <c r="K58" s="205">
        <f>SUM(K55:K56)</f>
        <v>0</v>
      </c>
      <c r="L58" s="232"/>
      <c r="M58" s="238"/>
      <c r="N58" s="185"/>
      <c r="O58" s="259"/>
      <c r="P58" s="158"/>
    </row>
    <row r="59" spans="1:16" ht="14.25" x14ac:dyDescent="0.25">
      <c r="A59" s="195" t="s">
        <v>28</v>
      </c>
      <c r="B59" s="15">
        <v>3</v>
      </c>
      <c r="C59" s="3" t="s">
        <v>35</v>
      </c>
      <c r="D59" s="4"/>
      <c r="E59" s="6"/>
      <c r="F59" s="63"/>
      <c r="G59" s="64"/>
      <c r="H59" s="200"/>
      <c r="I59" s="66"/>
      <c r="J59" s="65"/>
      <c r="K59" s="196"/>
      <c r="L59" s="230"/>
      <c r="M59" s="238"/>
      <c r="N59" s="185"/>
      <c r="O59" s="259"/>
      <c r="P59" s="158"/>
    </row>
    <row r="60" spans="1:16" ht="22.5" x14ac:dyDescent="0.25">
      <c r="A60" s="197">
        <f>A51+1</f>
        <v>31</v>
      </c>
      <c r="B60" s="155" t="s">
        <v>91</v>
      </c>
      <c r="C60" s="161" t="s">
        <v>253</v>
      </c>
      <c r="D60" s="174" t="s">
        <v>53</v>
      </c>
      <c r="E60" s="167">
        <v>9.6</v>
      </c>
      <c r="F60" s="163">
        <v>2.1850000000000001</v>
      </c>
      <c r="G60" s="164">
        <f>(E60*F60)</f>
        <v>20.975999999999999</v>
      </c>
      <c r="H60" s="165"/>
      <c r="I60" s="166"/>
      <c r="J60" s="165"/>
      <c r="K60" s="202">
        <f t="shared" ref="K60" si="16">(E60*J60)</f>
        <v>0</v>
      </c>
      <c r="L60" s="228"/>
      <c r="M60" s="238"/>
      <c r="N60" s="185" t="s">
        <v>264</v>
      </c>
      <c r="O60" s="258" t="s">
        <v>281</v>
      </c>
      <c r="P60" s="157" t="s">
        <v>116</v>
      </c>
    </row>
    <row r="61" spans="1:16" ht="22.5" x14ac:dyDescent="0.25">
      <c r="A61" s="197">
        <f t="shared" ref="A61" si="17">A60+1</f>
        <v>32</v>
      </c>
      <c r="B61" s="175" t="s">
        <v>254</v>
      </c>
      <c r="C61" s="8" t="s">
        <v>255</v>
      </c>
      <c r="D61" s="176" t="s">
        <v>51</v>
      </c>
      <c r="E61" s="177">
        <v>64.03</v>
      </c>
      <c r="F61" s="178">
        <v>4.6799999999999999E-4</v>
      </c>
      <c r="G61" s="164">
        <f>(E61*F61)</f>
        <v>2.9966039999999999E-2</v>
      </c>
      <c r="H61" s="165"/>
      <c r="I61" s="166"/>
      <c r="J61" s="179"/>
      <c r="K61" s="202">
        <f>(E61*J61)</f>
        <v>0</v>
      </c>
      <c r="L61" s="228"/>
      <c r="M61" s="238"/>
      <c r="N61" s="185" t="s">
        <v>264</v>
      </c>
      <c r="O61" s="258" t="s">
        <v>281</v>
      </c>
      <c r="P61" s="158" t="s">
        <v>114</v>
      </c>
    </row>
    <row r="62" spans="1:16" ht="14.25" x14ac:dyDescent="0.25">
      <c r="A62" s="197"/>
      <c r="B62" s="198"/>
      <c r="C62" s="180"/>
      <c r="D62" s="199"/>
      <c r="E62" s="272"/>
      <c r="F62" s="199"/>
      <c r="G62" s="170"/>
      <c r="H62" s="200"/>
      <c r="I62" s="160"/>
      <c r="J62" s="206"/>
      <c r="K62" s="207"/>
      <c r="L62" s="231"/>
      <c r="M62" s="238"/>
      <c r="N62" s="185"/>
      <c r="O62" s="259"/>
      <c r="P62" s="158"/>
    </row>
    <row r="63" spans="1:16" ht="14.25" x14ac:dyDescent="0.25">
      <c r="A63" s="204" t="s">
        <v>29</v>
      </c>
      <c r="B63" s="11" t="s">
        <v>34</v>
      </c>
      <c r="C63" s="2" t="str">
        <f>C59</f>
        <v>Svislé konstrukce</v>
      </c>
      <c r="D63" s="1"/>
      <c r="E63" s="5"/>
      <c r="F63" s="67"/>
      <c r="G63" s="68">
        <f>SUM(G60:G61)</f>
        <v>21.005966040000001</v>
      </c>
      <c r="H63" s="69"/>
      <c r="I63" s="73">
        <f>SUM(I60:I61)</f>
        <v>0</v>
      </c>
      <c r="J63" s="71"/>
      <c r="K63" s="205">
        <f>SUM(K60:K61)</f>
        <v>0</v>
      </c>
      <c r="L63" s="229"/>
      <c r="M63" s="5"/>
      <c r="N63" s="186"/>
      <c r="O63" s="260"/>
      <c r="P63" s="240"/>
    </row>
    <row r="64" spans="1:16" ht="14.25" hidden="1" customHeight="1" x14ac:dyDescent="0.25">
      <c r="A64" s="195" t="s">
        <v>28</v>
      </c>
      <c r="B64" s="12" t="s">
        <v>41</v>
      </c>
      <c r="C64" s="3" t="s">
        <v>40</v>
      </c>
      <c r="D64" s="4"/>
      <c r="E64" s="6"/>
      <c r="F64" s="63"/>
      <c r="G64" s="64"/>
      <c r="H64" s="65"/>
      <c r="I64" s="66"/>
      <c r="J64" s="65"/>
      <c r="K64" s="196"/>
      <c r="L64" s="230"/>
      <c r="M64" s="239"/>
      <c r="N64" s="187"/>
      <c r="O64" s="262"/>
      <c r="P64" s="158"/>
    </row>
    <row r="65" spans="1:16" ht="14.25" hidden="1" customHeight="1" x14ac:dyDescent="0.25">
      <c r="A65" s="208"/>
      <c r="B65" s="13"/>
      <c r="C65" s="169"/>
      <c r="D65" s="199"/>
      <c r="E65" s="9"/>
      <c r="F65" s="74"/>
      <c r="G65" s="75"/>
      <c r="H65" s="76"/>
      <c r="I65" s="77"/>
      <c r="J65" s="76"/>
      <c r="K65" s="209"/>
      <c r="L65" s="230"/>
      <c r="M65" s="5"/>
      <c r="N65" s="186"/>
      <c r="O65" s="261"/>
      <c r="P65" s="158"/>
    </row>
    <row r="66" spans="1:16" ht="14.25" hidden="1" customHeight="1" x14ac:dyDescent="0.25">
      <c r="A66" s="197"/>
      <c r="B66" s="198"/>
      <c r="C66" s="8"/>
      <c r="D66" s="199"/>
      <c r="E66" s="272"/>
      <c r="F66" s="199"/>
      <c r="G66" s="170"/>
      <c r="H66" s="206"/>
      <c r="I66" s="172"/>
      <c r="J66" s="206"/>
      <c r="K66" s="207"/>
      <c r="L66" s="231"/>
      <c r="M66" s="242"/>
      <c r="N66" s="184"/>
      <c r="O66" s="263"/>
      <c r="P66" s="158"/>
    </row>
    <row r="67" spans="1:16" ht="14.25" hidden="1" customHeight="1" x14ac:dyDescent="0.25">
      <c r="A67" s="204" t="s">
        <v>29</v>
      </c>
      <c r="B67" s="11" t="s">
        <v>42</v>
      </c>
      <c r="C67" s="2" t="str">
        <f>C64</f>
        <v>Úpravy povrchů</v>
      </c>
      <c r="D67" s="1"/>
      <c r="E67" s="5"/>
      <c r="F67" s="67"/>
      <c r="G67" s="72">
        <f>SUM(G64:G66)</f>
        <v>0</v>
      </c>
      <c r="H67" s="69"/>
      <c r="I67" s="70">
        <f>SUM(I64:I66)</f>
        <v>0</v>
      </c>
      <c r="J67" s="71"/>
      <c r="K67" s="205">
        <f>SUM(K64:K66)</f>
        <v>0</v>
      </c>
      <c r="L67" s="232"/>
      <c r="M67" s="238"/>
      <c r="N67" s="185"/>
      <c r="O67" s="259"/>
      <c r="P67" s="158"/>
    </row>
    <row r="68" spans="1:16" ht="14.25" hidden="1" customHeight="1" x14ac:dyDescent="0.25">
      <c r="A68" s="195" t="s">
        <v>28</v>
      </c>
      <c r="B68" s="12" t="s">
        <v>43</v>
      </c>
      <c r="C68" s="3" t="s">
        <v>46</v>
      </c>
      <c r="D68" s="4"/>
      <c r="E68" s="6"/>
      <c r="F68" s="63"/>
      <c r="G68" s="64"/>
      <c r="H68" s="65"/>
      <c r="I68" s="66"/>
      <c r="J68" s="65"/>
      <c r="K68" s="196"/>
      <c r="L68" s="230"/>
      <c r="M68" s="238"/>
      <c r="N68" s="185"/>
      <c r="O68" s="259"/>
      <c r="P68" s="158"/>
    </row>
    <row r="69" spans="1:16" ht="14.25" hidden="1" customHeight="1" x14ac:dyDescent="0.25">
      <c r="A69" s="197">
        <v>13</v>
      </c>
      <c r="B69" s="198"/>
      <c r="C69" s="169"/>
      <c r="D69" s="199"/>
      <c r="E69" s="272"/>
      <c r="F69" s="199"/>
      <c r="G69" s="170">
        <f>E69*F69</f>
        <v>0</v>
      </c>
      <c r="H69" s="206"/>
      <c r="I69" s="160">
        <f>E69*H69</f>
        <v>0</v>
      </c>
      <c r="J69" s="206"/>
      <c r="K69" s="201">
        <f>E69*J69</f>
        <v>0</v>
      </c>
      <c r="L69" s="227"/>
      <c r="M69" s="5"/>
      <c r="N69" s="186"/>
      <c r="O69" s="261"/>
      <c r="P69" s="158"/>
    </row>
    <row r="70" spans="1:16" ht="14.25" hidden="1" customHeight="1" x14ac:dyDescent="0.25">
      <c r="A70" s="197">
        <v>14</v>
      </c>
      <c r="B70" s="198"/>
      <c r="C70" s="169"/>
      <c r="D70" s="199"/>
      <c r="E70" s="272"/>
      <c r="F70" s="199"/>
      <c r="G70" s="170">
        <f>E70*F70</f>
        <v>0</v>
      </c>
      <c r="H70" s="206"/>
      <c r="I70" s="160">
        <f>E70*H70</f>
        <v>0</v>
      </c>
      <c r="J70" s="206"/>
      <c r="K70" s="201">
        <f>E70*J70</f>
        <v>0</v>
      </c>
      <c r="L70" s="227"/>
      <c r="M70" s="238"/>
      <c r="N70" s="185"/>
      <c r="O70" s="259"/>
      <c r="P70" s="158"/>
    </row>
    <row r="71" spans="1:16" ht="14.25" hidden="1" customHeight="1" x14ac:dyDescent="0.25">
      <c r="A71" s="197"/>
      <c r="B71" s="198"/>
      <c r="C71" s="169"/>
      <c r="D71" s="199"/>
      <c r="E71" s="272"/>
      <c r="F71" s="199"/>
      <c r="G71" s="170"/>
      <c r="H71" s="206"/>
      <c r="I71" s="172"/>
      <c r="J71" s="206"/>
      <c r="K71" s="207"/>
      <c r="L71" s="231"/>
      <c r="M71" s="238"/>
      <c r="N71" s="185"/>
      <c r="O71" s="259"/>
      <c r="P71" s="158"/>
    </row>
    <row r="72" spans="1:16" ht="14.25" hidden="1" customHeight="1" x14ac:dyDescent="0.25">
      <c r="A72" s="204" t="s">
        <v>29</v>
      </c>
      <c r="B72" s="11" t="s">
        <v>44</v>
      </c>
      <c r="C72" s="2" t="str">
        <f>C68</f>
        <v>Konstrukce a práce PSV</v>
      </c>
      <c r="D72" s="1"/>
      <c r="E72" s="5"/>
      <c r="F72" s="67"/>
      <c r="G72" s="72">
        <f>SUM(G69:G70)</f>
        <v>0</v>
      </c>
      <c r="H72" s="69"/>
      <c r="I72" s="70">
        <f>SUM(I69:I70)</f>
        <v>0</v>
      </c>
      <c r="J72" s="71"/>
      <c r="K72" s="205">
        <f>SUM(K69:K70)</f>
        <v>0</v>
      </c>
      <c r="L72" s="232"/>
      <c r="M72" s="238"/>
      <c r="N72" s="185"/>
      <c r="O72" s="259"/>
      <c r="P72" s="158"/>
    </row>
    <row r="73" spans="1:16" ht="14.25" x14ac:dyDescent="0.25">
      <c r="A73" s="195" t="s">
        <v>28</v>
      </c>
      <c r="B73" s="15">
        <v>5</v>
      </c>
      <c r="C73" s="3" t="s">
        <v>39</v>
      </c>
      <c r="D73" s="4"/>
      <c r="E73" s="6"/>
      <c r="F73" s="63"/>
      <c r="G73" s="64"/>
      <c r="H73" s="65"/>
      <c r="I73" s="66"/>
      <c r="J73" s="65"/>
      <c r="K73" s="196"/>
      <c r="L73" s="230"/>
      <c r="M73" s="238"/>
      <c r="N73" s="185"/>
      <c r="O73" s="259"/>
      <c r="P73" s="158"/>
    </row>
    <row r="74" spans="1:16" ht="22.5" x14ac:dyDescent="0.25">
      <c r="A74" s="197">
        <f>A61+1</f>
        <v>33</v>
      </c>
      <c r="B74" s="14" t="s">
        <v>93</v>
      </c>
      <c r="C74" s="85" t="s">
        <v>94</v>
      </c>
      <c r="D74" s="199" t="s">
        <v>51</v>
      </c>
      <c r="E74" s="177">
        <v>1573.88</v>
      </c>
      <c r="F74" s="178">
        <v>6.9001448649198165E-4</v>
      </c>
      <c r="G74" s="159">
        <f>E74*F74</f>
        <v>1.0860000000000001</v>
      </c>
      <c r="H74" s="200"/>
      <c r="I74" s="160"/>
      <c r="J74" s="200"/>
      <c r="K74" s="201">
        <f t="shared" ref="K74:K76" si="18">E74*J74</f>
        <v>0</v>
      </c>
      <c r="L74" s="227"/>
      <c r="M74" s="238"/>
      <c r="N74" s="185" t="s">
        <v>264</v>
      </c>
      <c r="O74" s="258" t="s">
        <v>281</v>
      </c>
      <c r="P74" s="158" t="s">
        <v>114</v>
      </c>
    </row>
    <row r="75" spans="1:16" ht="22.5" x14ac:dyDescent="0.25">
      <c r="A75" s="197">
        <f>A74+1</f>
        <v>34</v>
      </c>
      <c r="B75" s="14" t="s">
        <v>257</v>
      </c>
      <c r="C75" s="161" t="s">
        <v>256</v>
      </c>
      <c r="D75" s="162" t="s">
        <v>53</v>
      </c>
      <c r="E75" s="167">
        <v>599.32500000000005</v>
      </c>
      <c r="F75" s="163">
        <v>1.8540004268943437</v>
      </c>
      <c r="G75" s="159">
        <f t="shared" ref="G75:G77" si="19">E75*F75</f>
        <v>1111.1488058484526</v>
      </c>
      <c r="H75" s="165"/>
      <c r="I75" s="166"/>
      <c r="J75" s="165"/>
      <c r="K75" s="202">
        <f>E75*J75</f>
        <v>0</v>
      </c>
      <c r="L75" s="228"/>
      <c r="M75" s="238"/>
      <c r="N75" s="185" t="s">
        <v>265</v>
      </c>
      <c r="O75" s="258" t="s">
        <v>282</v>
      </c>
      <c r="P75" s="158" t="s">
        <v>114</v>
      </c>
    </row>
    <row r="76" spans="1:16" ht="22.5" x14ac:dyDescent="0.25">
      <c r="A76" s="197">
        <f>A75+1</f>
        <v>35</v>
      </c>
      <c r="B76" s="14" t="s">
        <v>95</v>
      </c>
      <c r="C76" s="85" t="s">
        <v>96</v>
      </c>
      <c r="D76" s="199" t="s">
        <v>51</v>
      </c>
      <c r="E76" s="173">
        <v>1170.95</v>
      </c>
      <c r="F76" s="178">
        <v>8.0029890260045256E-2</v>
      </c>
      <c r="G76" s="159">
        <f t="shared" si="19"/>
        <v>93.710999999999999</v>
      </c>
      <c r="H76" s="200"/>
      <c r="I76" s="160"/>
      <c r="J76" s="200"/>
      <c r="K76" s="201">
        <f t="shared" si="18"/>
        <v>0</v>
      </c>
      <c r="L76" s="227"/>
      <c r="M76" s="238"/>
      <c r="N76" s="185" t="s">
        <v>265</v>
      </c>
      <c r="O76" s="258" t="s">
        <v>278</v>
      </c>
      <c r="P76" s="158" t="s">
        <v>114</v>
      </c>
    </row>
    <row r="77" spans="1:16" ht="14.25" x14ac:dyDescent="0.25">
      <c r="A77" s="197">
        <f t="shared" ref="A77" si="20">A76+1</f>
        <v>36</v>
      </c>
      <c r="B77" s="14">
        <v>592281150</v>
      </c>
      <c r="C77" s="85" t="s">
        <v>108</v>
      </c>
      <c r="D77" s="199" t="s">
        <v>54</v>
      </c>
      <c r="E77" s="173">
        <v>4879</v>
      </c>
      <c r="F77" s="178">
        <v>3.3000000000000002E-2</v>
      </c>
      <c r="G77" s="159">
        <f t="shared" si="19"/>
        <v>161.00700000000001</v>
      </c>
      <c r="H77" s="200"/>
      <c r="I77" s="160">
        <f t="shared" ref="I77" si="21">E77*H77</f>
        <v>0</v>
      </c>
      <c r="J77" s="206"/>
      <c r="K77" s="201"/>
      <c r="L77" s="227"/>
      <c r="M77" s="238"/>
      <c r="N77" s="185" t="s">
        <v>264</v>
      </c>
      <c r="O77" s="258" t="s">
        <v>279</v>
      </c>
      <c r="P77" s="157" t="s">
        <v>117</v>
      </c>
    </row>
    <row r="78" spans="1:16" x14ac:dyDescent="0.25">
      <c r="A78" s="197"/>
      <c r="B78" s="14"/>
      <c r="C78" s="7"/>
      <c r="D78" s="199"/>
      <c r="E78" s="173"/>
      <c r="F78" s="178"/>
      <c r="G78" s="159"/>
      <c r="H78" s="200"/>
      <c r="I78" s="160"/>
      <c r="J78" s="200"/>
      <c r="K78" s="201"/>
      <c r="L78" s="227"/>
      <c r="M78" s="239"/>
      <c r="N78" s="187"/>
      <c r="O78" s="262"/>
      <c r="P78" s="157"/>
    </row>
    <row r="79" spans="1:16" ht="14.25" x14ac:dyDescent="0.25">
      <c r="A79" s="204"/>
      <c r="B79" s="11"/>
      <c r="C79" s="2" t="str">
        <f>C73</f>
        <v>Komunikace</v>
      </c>
      <c r="D79" s="1"/>
      <c r="E79" s="5"/>
      <c r="F79" s="67"/>
      <c r="G79" s="73">
        <f>SUM(G74:G78)</f>
        <v>1366.9528058484527</v>
      </c>
      <c r="H79" s="69"/>
      <c r="I79" s="73">
        <f>SUM(I74:I78)</f>
        <v>0</v>
      </c>
      <c r="J79" s="71"/>
      <c r="K79" s="205">
        <f>SUM(K74:K78)</f>
        <v>0</v>
      </c>
      <c r="L79" s="229"/>
      <c r="M79" s="5"/>
      <c r="N79" s="186"/>
      <c r="O79" s="260"/>
      <c r="P79" s="240"/>
    </row>
    <row r="80" spans="1:16" x14ac:dyDescent="0.25">
      <c r="A80" s="195" t="s">
        <v>28</v>
      </c>
      <c r="B80" s="15">
        <v>8</v>
      </c>
      <c r="C80" s="3" t="s">
        <v>47</v>
      </c>
      <c r="D80" s="4"/>
      <c r="E80" s="6"/>
      <c r="F80" s="63"/>
      <c r="G80" s="64"/>
      <c r="H80" s="65"/>
      <c r="I80" s="66"/>
      <c r="J80" s="65"/>
      <c r="K80" s="196"/>
      <c r="L80" s="230"/>
      <c r="M80" s="239"/>
      <c r="N80" s="187"/>
      <c r="O80" s="262"/>
      <c r="P80" s="158"/>
    </row>
    <row r="81" spans="1:19" ht="22.5" x14ac:dyDescent="0.25">
      <c r="A81" s="197">
        <f>A77+1</f>
        <v>37</v>
      </c>
      <c r="B81" s="198" t="s">
        <v>97</v>
      </c>
      <c r="C81" s="7" t="s">
        <v>101</v>
      </c>
      <c r="D81" s="199" t="s">
        <v>54</v>
      </c>
      <c r="E81" s="173">
        <v>20</v>
      </c>
      <c r="F81" s="178">
        <v>1.3950000000000001E-2</v>
      </c>
      <c r="G81" s="159">
        <f>E81*F81</f>
        <v>0.27900000000000003</v>
      </c>
      <c r="H81" s="200"/>
      <c r="I81" s="160"/>
      <c r="J81" s="200"/>
      <c r="K81" s="201">
        <f>E81*J81</f>
        <v>0</v>
      </c>
      <c r="L81" s="227"/>
      <c r="M81" s="238"/>
      <c r="N81" s="185" t="s">
        <v>265</v>
      </c>
      <c r="O81" s="258" t="s">
        <v>281</v>
      </c>
      <c r="P81" s="158" t="s">
        <v>102</v>
      </c>
    </row>
    <row r="82" spans="1:19" ht="22.5" x14ac:dyDescent="0.25">
      <c r="A82" s="197">
        <f>A81+1</f>
        <v>38</v>
      </c>
      <c r="B82" s="198" t="s">
        <v>98</v>
      </c>
      <c r="C82" s="7" t="s">
        <v>99</v>
      </c>
      <c r="D82" s="199" t="s">
        <v>54</v>
      </c>
      <c r="E82" s="173">
        <v>20</v>
      </c>
      <c r="F82" s="178">
        <v>4.0499999999999998E-3</v>
      </c>
      <c r="G82" s="159">
        <f t="shared" ref="G82:G83" si="22">E82*F82</f>
        <v>8.0999999999999989E-2</v>
      </c>
      <c r="H82" s="200"/>
      <c r="I82" s="160"/>
      <c r="J82" s="200"/>
      <c r="K82" s="201">
        <f t="shared" ref="K82:K83" si="23">E82*J82</f>
        <v>0</v>
      </c>
      <c r="L82" s="227"/>
      <c r="M82" s="238"/>
      <c r="N82" s="185" t="s">
        <v>265</v>
      </c>
      <c r="O82" s="258" t="s">
        <v>281</v>
      </c>
      <c r="P82" s="158" t="s">
        <v>102</v>
      </c>
    </row>
    <row r="83" spans="1:19" ht="33.75" x14ac:dyDescent="0.25">
      <c r="A83" s="197">
        <f>A82+1</f>
        <v>39</v>
      </c>
      <c r="B83" s="198" t="s">
        <v>100</v>
      </c>
      <c r="C83" s="7" t="s">
        <v>107</v>
      </c>
      <c r="D83" s="199" t="s">
        <v>54</v>
      </c>
      <c r="E83" s="173">
        <v>3</v>
      </c>
      <c r="F83" s="178">
        <v>0.55257000000000001</v>
      </c>
      <c r="G83" s="159">
        <f t="shared" si="22"/>
        <v>1.65771</v>
      </c>
      <c r="H83" s="200"/>
      <c r="I83" s="160"/>
      <c r="J83" s="200"/>
      <c r="K83" s="201">
        <f t="shared" si="23"/>
        <v>0</v>
      </c>
      <c r="L83" s="227"/>
      <c r="M83" s="238"/>
      <c r="N83" s="185" t="s">
        <v>265</v>
      </c>
      <c r="O83" s="258" t="s">
        <v>281</v>
      </c>
      <c r="P83" s="158" t="s">
        <v>102</v>
      </c>
    </row>
    <row r="84" spans="1:19" x14ac:dyDescent="0.25">
      <c r="A84" s="197"/>
      <c r="B84" s="198"/>
      <c r="C84" s="7"/>
      <c r="D84" s="199"/>
      <c r="E84" s="173"/>
      <c r="F84" s="178"/>
      <c r="G84" s="159"/>
      <c r="H84" s="200"/>
      <c r="I84" s="160"/>
      <c r="J84" s="200"/>
      <c r="K84" s="201"/>
      <c r="L84" s="227"/>
      <c r="M84" s="239"/>
      <c r="N84" s="187"/>
      <c r="O84" s="262"/>
      <c r="P84" s="158"/>
    </row>
    <row r="85" spans="1:19" ht="14.25" x14ac:dyDescent="0.25">
      <c r="A85" s="204" t="s">
        <v>29</v>
      </c>
      <c r="B85" s="11" t="s">
        <v>45</v>
      </c>
      <c r="C85" s="2" t="str">
        <f>C80</f>
        <v>Trubní vedení</v>
      </c>
      <c r="D85" s="1"/>
      <c r="E85" s="5"/>
      <c r="F85" s="67"/>
      <c r="G85" s="68">
        <f>SUM(G81:G83)</f>
        <v>2.0177100000000001</v>
      </c>
      <c r="H85" s="69"/>
      <c r="I85" s="72">
        <f>SUM(I81:I83)</f>
        <v>0</v>
      </c>
      <c r="J85" s="71"/>
      <c r="K85" s="205">
        <f>SUM(K81:K83)</f>
        <v>0</v>
      </c>
      <c r="L85" s="229"/>
      <c r="M85" s="5"/>
      <c r="N85" s="186"/>
      <c r="O85" s="260"/>
      <c r="P85" s="240"/>
    </row>
    <row r="86" spans="1:19" x14ac:dyDescent="0.25">
      <c r="A86" s="195" t="s">
        <v>28</v>
      </c>
      <c r="B86" s="15">
        <v>99</v>
      </c>
      <c r="C86" s="3" t="s">
        <v>105</v>
      </c>
      <c r="D86" s="4"/>
      <c r="E86" s="6"/>
      <c r="F86" s="63"/>
      <c r="G86" s="64"/>
      <c r="H86" s="65"/>
      <c r="I86" s="66"/>
      <c r="J86" s="65"/>
      <c r="K86" s="196"/>
      <c r="L86" s="230"/>
      <c r="M86" s="239"/>
      <c r="N86" s="187"/>
      <c r="O86" s="262"/>
      <c r="P86" s="158"/>
    </row>
    <row r="87" spans="1:19" ht="22.5" x14ac:dyDescent="0.25">
      <c r="A87" s="197">
        <f>A83+1</f>
        <v>40</v>
      </c>
      <c r="B87" s="198" t="s">
        <v>103</v>
      </c>
      <c r="C87" s="7" t="s">
        <v>104</v>
      </c>
      <c r="D87" s="199" t="s">
        <v>50</v>
      </c>
      <c r="E87" s="173">
        <f>G37+G53+G63+G79+G85+G94</f>
        <v>1824.844126522135</v>
      </c>
      <c r="F87" s="178"/>
      <c r="G87" s="159"/>
      <c r="H87" s="200"/>
      <c r="I87" s="160"/>
      <c r="J87" s="200"/>
      <c r="K87" s="201">
        <f>E87*J87</f>
        <v>0</v>
      </c>
      <c r="L87" s="227"/>
      <c r="M87" s="238"/>
      <c r="N87" s="185" t="s">
        <v>264</v>
      </c>
      <c r="O87" s="258" t="s">
        <v>271</v>
      </c>
      <c r="P87" s="158" t="s">
        <v>295</v>
      </c>
    </row>
    <row r="88" spans="1:19" x14ac:dyDescent="0.25">
      <c r="A88" s="197"/>
      <c r="B88" s="198"/>
      <c r="C88" s="7"/>
      <c r="D88" s="199"/>
      <c r="E88" s="173"/>
      <c r="F88" s="178"/>
      <c r="G88" s="159"/>
      <c r="H88" s="200"/>
      <c r="I88" s="160"/>
      <c r="J88" s="200"/>
      <c r="K88" s="201"/>
      <c r="L88" s="227"/>
      <c r="M88" s="239"/>
      <c r="N88" s="187"/>
      <c r="O88" s="262"/>
      <c r="P88" s="158"/>
    </row>
    <row r="89" spans="1:19" ht="14.25" x14ac:dyDescent="0.25">
      <c r="A89" s="204" t="s">
        <v>29</v>
      </c>
      <c r="B89" s="11" t="s">
        <v>106</v>
      </c>
      <c r="C89" s="2" t="str">
        <f>C86</f>
        <v>Přesun hmot</v>
      </c>
      <c r="D89" s="1"/>
      <c r="E89" s="5"/>
      <c r="F89" s="67"/>
      <c r="G89" s="68">
        <f>SUM(G87:G88)</f>
        <v>0</v>
      </c>
      <c r="H89" s="69"/>
      <c r="I89" s="72">
        <f>SUM(I87:I88)</f>
        <v>0</v>
      </c>
      <c r="J89" s="71"/>
      <c r="K89" s="205">
        <f>SUM(K87:K88)</f>
        <v>0</v>
      </c>
      <c r="L89" s="229"/>
      <c r="M89" s="5"/>
      <c r="N89" s="186"/>
      <c r="O89" s="260"/>
      <c r="P89" s="240"/>
    </row>
    <row r="90" spans="1:19" x14ac:dyDescent="0.25">
      <c r="A90" s="195" t="s">
        <v>28</v>
      </c>
      <c r="B90" s="154" t="s">
        <v>259</v>
      </c>
      <c r="C90" s="3" t="s">
        <v>258</v>
      </c>
      <c r="D90" s="4"/>
      <c r="E90" s="6"/>
      <c r="F90" s="63"/>
      <c r="G90" s="64"/>
      <c r="H90" s="65"/>
      <c r="I90" s="66"/>
      <c r="J90" s="65"/>
      <c r="K90" s="196"/>
      <c r="L90" s="230"/>
      <c r="M90" s="239"/>
      <c r="N90" s="187"/>
      <c r="O90" s="262"/>
      <c r="P90" s="158"/>
    </row>
    <row r="91" spans="1:19" s="152" customFormat="1" ht="22.5" x14ac:dyDescent="0.25">
      <c r="A91" s="197">
        <f>A87+1</f>
        <v>41</v>
      </c>
      <c r="B91" s="155" t="s">
        <v>261</v>
      </c>
      <c r="C91" s="161" t="s">
        <v>240</v>
      </c>
      <c r="D91" s="162" t="s">
        <v>50</v>
      </c>
      <c r="E91" s="167">
        <f>E28*2</f>
        <v>5632.4160000000002</v>
      </c>
      <c r="F91" s="163"/>
      <c r="G91" s="164">
        <f t="shared" ref="G91:G92" si="24">(E91*F91)</f>
        <v>0</v>
      </c>
      <c r="H91" s="165"/>
      <c r="I91" s="166">
        <f t="shared" ref="I91:I92" si="25">(E91*H91)</f>
        <v>0</v>
      </c>
      <c r="J91" s="165"/>
      <c r="K91" s="202">
        <f t="shared" ref="K91:K92" si="26">(E91*J91)</f>
        <v>0</v>
      </c>
      <c r="L91" s="228"/>
      <c r="M91" s="238"/>
      <c r="N91" s="185" t="s">
        <v>265</v>
      </c>
      <c r="O91" s="258" t="s">
        <v>283</v>
      </c>
      <c r="P91" s="158" t="s">
        <v>302</v>
      </c>
      <c r="Q91" s="150"/>
      <c r="R91" s="10"/>
      <c r="S91" s="151"/>
    </row>
    <row r="92" spans="1:19" s="152" customFormat="1" x14ac:dyDescent="0.25">
      <c r="A92" s="197">
        <f>A91+1</f>
        <v>42</v>
      </c>
      <c r="B92" s="155" t="s">
        <v>262</v>
      </c>
      <c r="C92" s="161" t="s">
        <v>241</v>
      </c>
      <c r="D92" s="162" t="s">
        <v>50</v>
      </c>
      <c r="E92" s="167">
        <f>301*2.3</f>
        <v>692.3</v>
      </c>
      <c r="F92" s="163"/>
      <c r="G92" s="164">
        <f t="shared" si="24"/>
        <v>0</v>
      </c>
      <c r="H92" s="165"/>
      <c r="I92" s="166">
        <f t="shared" si="25"/>
        <v>0</v>
      </c>
      <c r="J92" s="165"/>
      <c r="K92" s="202">
        <f t="shared" si="26"/>
        <v>0</v>
      </c>
      <c r="L92" s="228"/>
      <c r="M92" s="238"/>
      <c r="N92" s="185" t="s">
        <v>265</v>
      </c>
      <c r="O92" s="258" t="s">
        <v>283</v>
      </c>
      <c r="P92" s="158" t="s">
        <v>269</v>
      </c>
      <c r="Q92" s="150"/>
      <c r="R92" s="10"/>
      <c r="S92" s="151"/>
    </row>
    <row r="93" spans="1:19" s="152" customFormat="1" x14ac:dyDescent="0.25">
      <c r="A93" s="210"/>
      <c r="B93" s="243"/>
      <c r="C93" s="161"/>
      <c r="D93" s="181"/>
      <c r="E93" s="167"/>
      <c r="F93" s="182"/>
      <c r="G93" s="164"/>
      <c r="H93" s="179"/>
      <c r="I93" s="166"/>
      <c r="J93" s="179"/>
      <c r="K93" s="202"/>
      <c r="L93" s="228"/>
      <c r="M93" s="239"/>
      <c r="N93" s="233"/>
      <c r="O93" s="254"/>
      <c r="P93" s="244"/>
      <c r="Q93" s="150"/>
      <c r="R93" s="10"/>
      <c r="S93" s="151"/>
    </row>
    <row r="94" spans="1:19" thickBot="1" x14ac:dyDescent="0.3">
      <c r="A94" s="211" t="s">
        <v>29</v>
      </c>
      <c r="B94" s="245" t="s">
        <v>260</v>
      </c>
      <c r="C94" s="212" t="s">
        <v>258</v>
      </c>
      <c r="D94" s="213"/>
      <c r="E94" s="214"/>
      <c r="F94" s="215"/>
      <c r="G94" s="216">
        <f>SUM(G91:G92)</f>
        <v>0</v>
      </c>
      <c r="H94" s="217"/>
      <c r="I94" s="218">
        <f>SUM(I91:I92)</f>
        <v>0</v>
      </c>
      <c r="J94" s="219"/>
      <c r="K94" s="220">
        <f>SUM(K91:K92)</f>
        <v>0</v>
      </c>
      <c r="L94" s="246"/>
      <c r="M94" s="214"/>
      <c r="N94" s="213"/>
      <c r="O94" s="255"/>
      <c r="P94" s="247"/>
    </row>
  </sheetData>
  <protectedRanges>
    <protectedRange sqref="B17" name="Oblast3"/>
    <protectedRange sqref="C17" name="Oblast3_1"/>
    <protectedRange sqref="D18" name="Oblast1"/>
    <protectedRange sqref="B18:C18" name="Oblast3_3"/>
  </protectedRanges>
  <autoFilter ref="A10:K10"/>
  <mergeCells count="4">
    <mergeCell ref="M6:M8"/>
    <mergeCell ref="H6:K6"/>
    <mergeCell ref="J7:K7"/>
    <mergeCell ref="N6:N8"/>
  </mergeCells>
  <pageMargins left="0.70866141732283472" right="0.70866141732283472" top="0.78740157480314965" bottom="0.78740157480314965" header="0.31496062992125984" footer="0.31496062992125984"/>
  <pageSetup paperSize="9" scale="75" fitToHeight="3" orientation="landscape" r:id="rId1"/>
  <rowBreaks count="1" manualBreakCount="1">
    <brk id="7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zoomScaleNormal="100" workbookViewId="0">
      <selection activeCell="H11" sqref="H11:H16"/>
    </sheetView>
  </sheetViews>
  <sheetFormatPr defaultRowHeight="12.75" customHeight="1" x14ac:dyDescent="0.25"/>
  <cols>
    <col min="1" max="1" width="4.7109375" style="125" customWidth="1"/>
    <col min="2" max="2" width="16.28515625" style="125" customWidth="1"/>
    <col min="3" max="3" width="57.7109375" style="125" customWidth="1"/>
    <col min="4" max="4" width="8.28515625" style="125" customWidth="1"/>
    <col min="5" max="5" width="7.7109375" style="125" customWidth="1"/>
    <col min="6" max="7" width="9.5703125" style="125" customWidth="1"/>
    <col min="8" max="8" width="9.7109375" style="125" customWidth="1"/>
    <col min="9" max="9" width="18.7109375" style="125" customWidth="1"/>
    <col min="10" max="10" width="11.7109375" style="125" customWidth="1"/>
    <col min="11" max="11" width="18.7109375" style="125" customWidth="1"/>
    <col min="12" max="12" width="3.7109375" style="125" customWidth="1"/>
    <col min="13" max="13" width="5.7109375" style="125" customWidth="1"/>
    <col min="14" max="14" width="8.7109375" style="125" customWidth="1"/>
    <col min="15" max="15" width="20.7109375" style="125" customWidth="1"/>
    <col min="16" max="16" width="40.7109375" style="125" customWidth="1"/>
    <col min="17" max="256" width="9.140625" style="125"/>
    <col min="257" max="257" width="4.7109375" style="125" customWidth="1"/>
    <col min="258" max="258" width="16.28515625" style="125" customWidth="1"/>
    <col min="259" max="259" width="57.7109375" style="125" customWidth="1"/>
    <col min="260" max="260" width="8.28515625" style="125" customWidth="1"/>
    <col min="261" max="261" width="7.7109375" style="125" customWidth="1"/>
    <col min="262" max="263" width="9.5703125" style="125" customWidth="1"/>
    <col min="264" max="264" width="9.7109375" style="125" customWidth="1"/>
    <col min="265" max="265" width="18.7109375" style="125" customWidth="1"/>
    <col min="266" max="266" width="11.7109375" style="125" customWidth="1"/>
    <col min="267" max="267" width="18.7109375" style="125" customWidth="1"/>
    <col min="268" max="268" width="3.7109375" style="125" customWidth="1"/>
    <col min="269" max="269" width="5.7109375" style="125" customWidth="1"/>
    <col min="270" max="270" width="8.7109375" style="125" customWidth="1"/>
    <col min="271" max="271" width="20.7109375" style="125" customWidth="1"/>
    <col min="272" max="272" width="40.7109375" style="125" customWidth="1"/>
    <col min="273" max="512" width="9.140625" style="125"/>
    <col min="513" max="513" width="4.7109375" style="125" customWidth="1"/>
    <col min="514" max="514" width="16.28515625" style="125" customWidth="1"/>
    <col min="515" max="515" width="57.7109375" style="125" customWidth="1"/>
    <col min="516" max="516" width="8.28515625" style="125" customWidth="1"/>
    <col min="517" max="517" width="7.7109375" style="125" customWidth="1"/>
    <col min="518" max="519" width="9.5703125" style="125" customWidth="1"/>
    <col min="520" max="520" width="9.7109375" style="125" customWidth="1"/>
    <col min="521" max="521" width="18.7109375" style="125" customWidth="1"/>
    <col min="522" max="522" width="11.7109375" style="125" customWidth="1"/>
    <col min="523" max="523" width="18.7109375" style="125" customWidth="1"/>
    <col min="524" max="524" width="3.7109375" style="125" customWidth="1"/>
    <col min="525" max="525" width="5.7109375" style="125" customWidth="1"/>
    <col min="526" max="526" width="8.7109375" style="125" customWidth="1"/>
    <col min="527" max="527" width="20.7109375" style="125" customWidth="1"/>
    <col min="528" max="528" width="40.7109375" style="125" customWidth="1"/>
    <col min="529" max="768" width="9.140625" style="125"/>
    <col min="769" max="769" width="4.7109375" style="125" customWidth="1"/>
    <col min="770" max="770" width="16.28515625" style="125" customWidth="1"/>
    <col min="771" max="771" width="57.7109375" style="125" customWidth="1"/>
    <col min="772" max="772" width="8.28515625" style="125" customWidth="1"/>
    <col min="773" max="773" width="7.7109375" style="125" customWidth="1"/>
    <col min="774" max="775" width="9.5703125" style="125" customWidth="1"/>
    <col min="776" max="776" width="9.7109375" style="125" customWidth="1"/>
    <col min="777" max="777" width="18.7109375" style="125" customWidth="1"/>
    <col min="778" max="778" width="11.7109375" style="125" customWidth="1"/>
    <col min="779" max="779" width="18.7109375" style="125" customWidth="1"/>
    <col min="780" max="780" width="3.7109375" style="125" customWidth="1"/>
    <col min="781" max="781" width="5.7109375" style="125" customWidth="1"/>
    <col min="782" max="782" width="8.7109375" style="125" customWidth="1"/>
    <col min="783" max="783" width="20.7109375" style="125" customWidth="1"/>
    <col min="784" max="784" width="40.7109375" style="125" customWidth="1"/>
    <col min="785" max="1024" width="9.140625" style="125"/>
    <col min="1025" max="1025" width="4.7109375" style="125" customWidth="1"/>
    <col min="1026" max="1026" width="16.28515625" style="125" customWidth="1"/>
    <col min="1027" max="1027" width="57.7109375" style="125" customWidth="1"/>
    <col min="1028" max="1028" width="8.28515625" style="125" customWidth="1"/>
    <col min="1029" max="1029" width="7.7109375" style="125" customWidth="1"/>
    <col min="1030" max="1031" width="9.5703125" style="125" customWidth="1"/>
    <col min="1032" max="1032" width="9.7109375" style="125" customWidth="1"/>
    <col min="1033" max="1033" width="18.7109375" style="125" customWidth="1"/>
    <col min="1034" max="1034" width="11.7109375" style="125" customWidth="1"/>
    <col min="1035" max="1035" width="18.7109375" style="125" customWidth="1"/>
    <col min="1036" max="1036" width="3.7109375" style="125" customWidth="1"/>
    <col min="1037" max="1037" width="5.7109375" style="125" customWidth="1"/>
    <col min="1038" max="1038" width="8.7109375" style="125" customWidth="1"/>
    <col min="1039" max="1039" width="20.7109375" style="125" customWidth="1"/>
    <col min="1040" max="1040" width="40.7109375" style="125" customWidth="1"/>
    <col min="1041" max="1280" width="9.140625" style="125"/>
    <col min="1281" max="1281" width="4.7109375" style="125" customWidth="1"/>
    <col min="1282" max="1282" width="16.28515625" style="125" customWidth="1"/>
    <col min="1283" max="1283" width="57.7109375" style="125" customWidth="1"/>
    <col min="1284" max="1284" width="8.28515625" style="125" customWidth="1"/>
    <col min="1285" max="1285" width="7.7109375" style="125" customWidth="1"/>
    <col min="1286" max="1287" width="9.5703125" style="125" customWidth="1"/>
    <col min="1288" max="1288" width="9.7109375" style="125" customWidth="1"/>
    <col min="1289" max="1289" width="18.7109375" style="125" customWidth="1"/>
    <col min="1290" max="1290" width="11.7109375" style="125" customWidth="1"/>
    <col min="1291" max="1291" width="18.7109375" style="125" customWidth="1"/>
    <col min="1292" max="1292" width="3.7109375" style="125" customWidth="1"/>
    <col min="1293" max="1293" width="5.7109375" style="125" customWidth="1"/>
    <col min="1294" max="1294" width="8.7109375" style="125" customWidth="1"/>
    <col min="1295" max="1295" width="20.7109375" style="125" customWidth="1"/>
    <col min="1296" max="1296" width="40.7109375" style="125" customWidth="1"/>
    <col min="1297" max="1536" width="9.140625" style="125"/>
    <col min="1537" max="1537" width="4.7109375" style="125" customWidth="1"/>
    <col min="1538" max="1538" width="16.28515625" style="125" customWidth="1"/>
    <col min="1539" max="1539" width="57.7109375" style="125" customWidth="1"/>
    <col min="1540" max="1540" width="8.28515625" style="125" customWidth="1"/>
    <col min="1541" max="1541" width="7.7109375" style="125" customWidth="1"/>
    <col min="1542" max="1543" width="9.5703125" style="125" customWidth="1"/>
    <col min="1544" max="1544" width="9.7109375" style="125" customWidth="1"/>
    <col min="1545" max="1545" width="18.7109375" style="125" customWidth="1"/>
    <col min="1546" max="1546" width="11.7109375" style="125" customWidth="1"/>
    <col min="1547" max="1547" width="18.7109375" style="125" customWidth="1"/>
    <col min="1548" max="1548" width="3.7109375" style="125" customWidth="1"/>
    <col min="1549" max="1549" width="5.7109375" style="125" customWidth="1"/>
    <col min="1550" max="1550" width="8.7109375" style="125" customWidth="1"/>
    <col min="1551" max="1551" width="20.7109375" style="125" customWidth="1"/>
    <col min="1552" max="1552" width="40.7109375" style="125" customWidth="1"/>
    <col min="1553" max="1792" width="9.140625" style="125"/>
    <col min="1793" max="1793" width="4.7109375" style="125" customWidth="1"/>
    <col min="1794" max="1794" width="16.28515625" style="125" customWidth="1"/>
    <col min="1795" max="1795" width="57.7109375" style="125" customWidth="1"/>
    <col min="1796" max="1796" width="8.28515625" style="125" customWidth="1"/>
    <col min="1797" max="1797" width="7.7109375" style="125" customWidth="1"/>
    <col min="1798" max="1799" width="9.5703125" style="125" customWidth="1"/>
    <col min="1800" max="1800" width="9.7109375" style="125" customWidth="1"/>
    <col min="1801" max="1801" width="18.7109375" style="125" customWidth="1"/>
    <col min="1802" max="1802" width="11.7109375" style="125" customWidth="1"/>
    <col min="1803" max="1803" width="18.7109375" style="125" customWidth="1"/>
    <col min="1804" max="1804" width="3.7109375" style="125" customWidth="1"/>
    <col min="1805" max="1805" width="5.7109375" style="125" customWidth="1"/>
    <col min="1806" max="1806" width="8.7109375" style="125" customWidth="1"/>
    <col min="1807" max="1807" width="20.7109375" style="125" customWidth="1"/>
    <col min="1808" max="1808" width="40.7109375" style="125" customWidth="1"/>
    <col min="1809" max="2048" width="9.140625" style="125"/>
    <col min="2049" max="2049" width="4.7109375" style="125" customWidth="1"/>
    <col min="2050" max="2050" width="16.28515625" style="125" customWidth="1"/>
    <col min="2051" max="2051" width="57.7109375" style="125" customWidth="1"/>
    <col min="2052" max="2052" width="8.28515625" style="125" customWidth="1"/>
    <col min="2053" max="2053" width="7.7109375" style="125" customWidth="1"/>
    <col min="2054" max="2055" width="9.5703125" style="125" customWidth="1"/>
    <col min="2056" max="2056" width="9.7109375" style="125" customWidth="1"/>
    <col min="2057" max="2057" width="18.7109375" style="125" customWidth="1"/>
    <col min="2058" max="2058" width="11.7109375" style="125" customWidth="1"/>
    <col min="2059" max="2059" width="18.7109375" style="125" customWidth="1"/>
    <col min="2060" max="2060" width="3.7109375" style="125" customWidth="1"/>
    <col min="2061" max="2061" width="5.7109375" style="125" customWidth="1"/>
    <col min="2062" max="2062" width="8.7109375" style="125" customWidth="1"/>
    <col min="2063" max="2063" width="20.7109375" style="125" customWidth="1"/>
    <col min="2064" max="2064" width="40.7109375" style="125" customWidth="1"/>
    <col min="2065" max="2304" width="9.140625" style="125"/>
    <col min="2305" max="2305" width="4.7109375" style="125" customWidth="1"/>
    <col min="2306" max="2306" width="16.28515625" style="125" customWidth="1"/>
    <col min="2307" max="2307" width="57.7109375" style="125" customWidth="1"/>
    <col min="2308" max="2308" width="8.28515625" style="125" customWidth="1"/>
    <col min="2309" max="2309" width="7.7109375" style="125" customWidth="1"/>
    <col min="2310" max="2311" width="9.5703125" style="125" customWidth="1"/>
    <col min="2312" max="2312" width="9.7109375" style="125" customWidth="1"/>
    <col min="2313" max="2313" width="18.7109375" style="125" customWidth="1"/>
    <col min="2314" max="2314" width="11.7109375" style="125" customWidth="1"/>
    <col min="2315" max="2315" width="18.7109375" style="125" customWidth="1"/>
    <col min="2316" max="2316" width="3.7109375" style="125" customWidth="1"/>
    <col min="2317" max="2317" width="5.7109375" style="125" customWidth="1"/>
    <col min="2318" max="2318" width="8.7109375" style="125" customWidth="1"/>
    <col min="2319" max="2319" width="20.7109375" style="125" customWidth="1"/>
    <col min="2320" max="2320" width="40.7109375" style="125" customWidth="1"/>
    <col min="2321" max="2560" width="9.140625" style="125"/>
    <col min="2561" max="2561" width="4.7109375" style="125" customWidth="1"/>
    <col min="2562" max="2562" width="16.28515625" style="125" customWidth="1"/>
    <col min="2563" max="2563" width="57.7109375" style="125" customWidth="1"/>
    <col min="2564" max="2564" width="8.28515625" style="125" customWidth="1"/>
    <col min="2565" max="2565" width="7.7109375" style="125" customWidth="1"/>
    <col min="2566" max="2567" width="9.5703125" style="125" customWidth="1"/>
    <col min="2568" max="2568" width="9.7109375" style="125" customWidth="1"/>
    <col min="2569" max="2569" width="18.7109375" style="125" customWidth="1"/>
    <col min="2570" max="2570" width="11.7109375" style="125" customWidth="1"/>
    <col min="2571" max="2571" width="18.7109375" style="125" customWidth="1"/>
    <col min="2572" max="2572" width="3.7109375" style="125" customWidth="1"/>
    <col min="2573" max="2573" width="5.7109375" style="125" customWidth="1"/>
    <col min="2574" max="2574" width="8.7109375" style="125" customWidth="1"/>
    <col min="2575" max="2575" width="20.7109375" style="125" customWidth="1"/>
    <col min="2576" max="2576" width="40.7109375" style="125" customWidth="1"/>
    <col min="2577" max="2816" width="9.140625" style="125"/>
    <col min="2817" max="2817" width="4.7109375" style="125" customWidth="1"/>
    <col min="2818" max="2818" width="16.28515625" style="125" customWidth="1"/>
    <col min="2819" max="2819" width="57.7109375" style="125" customWidth="1"/>
    <col min="2820" max="2820" width="8.28515625" style="125" customWidth="1"/>
    <col min="2821" max="2821" width="7.7109375" style="125" customWidth="1"/>
    <col min="2822" max="2823" width="9.5703125" style="125" customWidth="1"/>
    <col min="2824" max="2824" width="9.7109375" style="125" customWidth="1"/>
    <col min="2825" max="2825" width="18.7109375" style="125" customWidth="1"/>
    <col min="2826" max="2826" width="11.7109375" style="125" customWidth="1"/>
    <col min="2827" max="2827" width="18.7109375" style="125" customWidth="1"/>
    <col min="2828" max="2828" width="3.7109375" style="125" customWidth="1"/>
    <col min="2829" max="2829" width="5.7109375" style="125" customWidth="1"/>
    <col min="2830" max="2830" width="8.7109375" style="125" customWidth="1"/>
    <col min="2831" max="2831" width="20.7109375" style="125" customWidth="1"/>
    <col min="2832" max="2832" width="40.7109375" style="125" customWidth="1"/>
    <col min="2833" max="3072" width="9.140625" style="125"/>
    <col min="3073" max="3073" width="4.7109375" style="125" customWidth="1"/>
    <col min="3074" max="3074" width="16.28515625" style="125" customWidth="1"/>
    <col min="3075" max="3075" width="57.7109375" style="125" customWidth="1"/>
    <col min="3076" max="3076" width="8.28515625" style="125" customWidth="1"/>
    <col min="3077" max="3077" width="7.7109375" style="125" customWidth="1"/>
    <col min="3078" max="3079" width="9.5703125" style="125" customWidth="1"/>
    <col min="3080" max="3080" width="9.7109375" style="125" customWidth="1"/>
    <col min="3081" max="3081" width="18.7109375" style="125" customWidth="1"/>
    <col min="3082" max="3082" width="11.7109375" style="125" customWidth="1"/>
    <col min="3083" max="3083" width="18.7109375" style="125" customWidth="1"/>
    <col min="3084" max="3084" width="3.7109375" style="125" customWidth="1"/>
    <col min="3085" max="3085" width="5.7109375" style="125" customWidth="1"/>
    <col min="3086" max="3086" width="8.7109375" style="125" customWidth="1"/>
    <col min="3087" max="3087" width="20.7109375" style="125" customWidth="1"/>
    <col min="3088" max="3088" width="40.7109375" style="125" customWidth="1"/>
    <col min="3089" max="3328" width="9.140625" style="125"/>
    <col min="3329" max="3329" width="4.7109375" style="125" customWidth="1"/>
    <col min="3330" max="3330" width="16.28515625" style="125" customWidth="1"/>
    <col min="3331" max="3331" width="57.7109375" style="125" customWidth="1"/>
    <col min="3332" max="3332" width="8.28515625" style="125" customWidth="1"/>
    <col min="3333" max="3333" width="7.7109375" style="125" customWidth="1"/>
    <col min="3334" max="3335" width="9.5703125" style="125" customWidth="1"/>
    <col min="3336" max="3336" width="9.7109375" style="125" customWidth="1"/>
    <col min="3337" max="3337" width="18.7109375" style="125" customWidth="1"/>
    <col min="3338" max="3338" width="11.7109375" style="125" customWidth="1"/>
    <col min="3339" max="3339" width="18.7109375" style="125" customWidth="1"/>
    <col min="3340" max="3340" width="3.7109375" style="125" customWidth="1"/>
    <col min="3341" max="3341" width="5.7109375" style="125" customWidth="1"/>
    <col min="3342" max="3342" width="8.7109375" style="125" customWidth="1"/>
    <col min="3343" max="3343" width="20.7109375" style="125" customWidth="1"/>
    <col min="3344" max="3344" width="40.7109375" style="125" customWidth="1"/>
    <col min="3345" max="3584" width="9.140625" style="125"/>
    <col min="3585" max="3585" width="4.7109375" style="125" customWidth="1"/>
    <col min="3586" max="3586" width="16.28515625" style="125" customWidth="1"/>
    <col min="3587" max="3587" width="57.7109375" style="125" customWidth="1"/>
    <col min="3588" max="3588" width="8.28515625" style="125" customWidth="1"/>
    <col min="3589" max="3589" width="7.7109375" style="125" customWidth="1"/>
    <col min="3590" max="3591" width="9.5703125" style="125" customWidth="1"/>
    <col min="3592" max="3592" width="9.7109375" style="125" customWidth="1"/>
    <col min="3593" max="3593" width="18.7109375" style="125" customWidth="1"/>
    <col min="3594" max="3594" width="11.7109375" style="125" customWidth="1"/>
    <col min="3595" max="3595" width="18.7109375" style="125" customWidth="1"/>
    <col min="3596" max="3596" width="3.7109375" style="125" customWidth="1"/>
    <col min="3597" max="3597" width="5.7109375" style="125" customWidth="1"/>
    <col min="3598" max="3598" width="8.7109375" style="125" customWidth="1"/>
    <col min="3599" max="3599" width="20.7109375" style="125" customWidth="1"/>
    <col min="3600" max="3600" width="40.7109375" style="125" customWidth="1"/>
    <col min="3601" max="3840" width="9.140625" style="125"/>
    <col min="3841" max="3841" width="4.7109375" style="125" customWidth="1"/>
    <col min="3842" max="3842" width="16.28515625" style="125" customWidth="1"/>
    <col min="3843" max="3843" width="57.7109375" style="125" customWidth="1"/>
    <col min="3844" max="3844" width="8.28515625" style="125" customWidth="1"/>
    <col min="3845" max="3845" width="7.7109375" style="125" customWidth="1"/>
    <col min="3846" max="3847" width="9.5703125" style="125" customWidth="1"/>
    <col min="3848" max="3848" width="9.7109375" style="125" customWidth="1"/>
    <col min="3849" max="3849" width="18.7109375" style="125" customWidth="1"/>
    <col min="3850" max="3850" width="11.7109375" style="125" customWidth="1"/>
    <col min="3851" max="3851" width="18.7109375" style="125" customWidth="1"/>
    <col min="3852" max="3852" width="3.7109375" style="125" customWidth="1"/>
    <col min="3853" max="3853" width="5.7109375" style="125" customWidth="1"/>
    <col min="3854" max="3854" width="8.7109375" style="125" customWidth="1"/>
    <col min="3855" max="3855" width="20.7109375" style="125" customWidth="1"/>
    <col min="3856" max="3856" width="40.7109375" style="125" customWidth="1"/>
    <col min="3857" max="4096" width="9.140625" style="125"/>
    <col min="4097" max="4097" width="4.7109375" style="125" customWidth="1"/>
    <col min="4098" max="4098" width="16.28515625" style="125" customWidth="1"/>
    <col min="4099" max="4099" width="57.7109375" style="125" customWidth="1"/>
    <col min="4100" max="4100" width="8.28515625" style="125" customWidth="1"/>
    <col min="4101" max="4101" width="7.7109375" style="125" customWidth="1"/>
    <col min="4102" max="4103" width="9.5703125" style="125" customWidth="1"/>
    <col min="4104" max="4104" width="9.7109375" style="125" customWidth="1"/>
    <col min="4105" max="4105" width="18.7109375" style="125" customWidth="1"/>
    <col min="4106" max="4106" width="11.7109375" style="125" customWidth="1"/>
    <col min="4107" max="4107" width="18.7109375" style="125" customWidth="1"/>
    <col min="4108" max="4108" width="3.7109375" style="125" customWidth="1"/>
    <col min="4109" max="4109" width="5.7109375" style="125" customWidth="1"/>
    <col min="4110" max="4110" width="8.7109375" style="125" customWidth="1"/>
    <col min="4111" max="4111" width="20.7109375" style="125" customWidth="1"/>
    <col min="4112" max="4112" width="40.7109375" style="125" customWidth="1"/>
    <col min="4113" max="4352" width="9.140625" style="125"/>
    <col min="4353" max="4353" width="4.7109375" style="125" customWidth="1"/>
    <col min="4354" max="4354" width="16.28515625" style="125" customWidth="1"/>
    <col min="4355" max="4355" width="57.7109375" style="125" customWidth="1"/>
    <col min="4356" max="4356" width="8.28515625" style="125" customWidth="1"/>
    <col min="4357" max="4357" width="7.7109375" style="125" customWidth="1"/>
    <col min="4358" max="4359" width="9.5703125" style="125" customWidth="1"/>
    <col min="4360" max="4360" width="9.7109375" style="125" customWidth="1"/>
    <col min="4361" max="4361" width="18.7109375" style="125" customWidth="1"/>
    <col min="4362" max="4362" width="11.7109375" style="125" customWidth="1"/>
    <col min="4363" max="4363" width="18.7109375" style="125" customWidth="1"/>
    <col min="4364" max="4364" width="3.7109375" style="125" customWidth="1"/>
    <col min="4365" max="4365" width="5.7109375" style="125" customWidth="1"/>
    <col min="4366" max="4366" width="8.7109375" style="125" customWidth="1"/>
    <col min="4367" max="4367" width="20.7109375" style="125" customWidth="1"/>
    <col min="4368" max="4368" width="40.7109375" style="125" customWidth="1"/>
    <col min="4369" max="4608" width="9.140625" style="125"/>
    <col min="4609" max="4609" width="4.7109375" style="125" customWidth="1"/>
    <col min="4610" max="4610" width="16.28515625" style="125" customWidth="1"/>
    <col min="4611" max="4611" width="57.7109375" style="125" customWidth="1"/>
    <col min="4612" max="4612" width="8.28515625" style="125" customWidth="1"/>
    <col min="4613" max="4613" width="7.7109375" style="125" customWidth="1"/>
    <col min="4614" max="4615" width="9.5703125" style="125" customWidth="1"/>
    <col min="4616" max="4616" width="9.7109375" style="125" customWidth="1"/>
    <col min="4617" max="4617" width="18.7109375" style="125" customWidth="1"/>
    <col min="4618" max="4618" width="11.7109375" style="125" customWidth="1"/>
    <col min="4619" max="4619" width="18.7109375" style="125" customWidth="1"/>
    <col min="4620" max="4620" width="3.7109375" style="125" customWidth="1"/>
    <col min="4621" max="4621" width="5.7109375" style="125" customWidth="1"/>
    <col min="4622" max="4622" width="8.7109375" style="125" customWidth="1"/>
    <col min="4623" max="4623" width="20.7109375" style="125" customWidth="1"/>
    <col min="4624" max="4624" width="40.7109375" style="125" customWidth="1"/>
    <col min="4625" max="4864" width="9.140625" style="125"/>
    <col min="4865" max="4865" width="4.7109375" style="125" customWidth="1"/>
    <col min="4866" max="4866" width="16.28515625" style="125" customWidth="1"/>
    <col min="4867" max="4867" width="57.7109375" style="125" customWidth="1"/>
    <col min="4868" max="4868" width="8.28515625" style="125" customWidth="1"/>
    <col min="4869" max="4869" width="7.7109375" style="125" customWidth="1"/>
    <col min="4870" max="4871" width="9.5703125" style="125" customWidth="1"/>
    <col min="4872" max="4872" width="9.7109375" style="125" customWidth="1"/>
    <col min="4873" max="4873" width="18.7109375" style="125" customWidth="1"/>
    <col min="4874" max="4874" width="11.7109375" style="125" customWidth="1"/>
    <col min="4875" max="4875" width="18.7109375" style="125" customWidth="1"/>
    <col min="4876" max="4876" width="3.7109375" style="125" customWidth="1"/>
    <col min="4877" max="4877" width="5.7109375" style="125" customWidth="1"/>
    <col min="4878" max="4878" width="8.7109375" style="125" customWidth="1"/>
    <col min="4879" max="4879" width="20.7109375" style="125" customWidth="1"/>
    <col min="4880" max="4880" width="40.7109375" style="125" customWidth="1"/>
    <col min="4881" max="5120" width="9.140625" style="125"/>
    <col min="5121" max="5121" width="4.7109375" style="125" customWidth="1"/>
    <col min="5122" max="5122" width="16.28515625" style="125" customWidth="1"/>
    <col min="5123" max="5123" width="57.7109375" style="125" customWidth="1"/>
    <col min="5124" max="5124" width="8.28515625" style="125" customWidth="1"/>
    <col min="5125" max="5125" width="7.7109375" style="125" customWidth="1"/>
    <col min="5126" max="5127" width="9.5703125" style="125" customWidth="1"/>
    <col min="5128" max="5128" width="9.7109375" style="125" customWidth="1"/>
    <col min="5129" max="5129" width="18.7109375" style="125" customWidth="1"/>
    <col min="5130" max="5130" width="11.7109375" style="125" customWidth="1"/>
    <col min="5131" max="5131" width="18.7109375" style="125" customWidth="1"/>
    <col min="5132" max="5132" width="3.7109375" style="125" customWidth="1"/>
    <col min="5133" max="5133" width="5.7109375" style="125" customWidth="1"/>
    <col min="5134" max="5134" width="8.7109375" style="125" customWidth="1"/>
    <col min="5135" max="5135" width="20.7109375" style="125" customWidth="1"/>
    <col min="5136" max="5136" width="40.7109375" style="125" customWidth="1"/>
    <col min="5137" max="5376" width="9.140625" style="125"/>
    <col min="5377" max="5377" width="4.7109375" style="125" customWidth="1"/>
    <col min="5378" max="5378" width="16.28515625" style="125" customWidth="1"/>
    <col min="5379" max="5379" width="57.7109375" style="125" customWidth="1"/>
    <col min="5380" max="5380" width="8.28515625" style="125" customWidth="1"/>
    <col min="5381" max="5381" width="7.7109375" style="125" customWidth="1"/>
    <col min="5382" max="5383" width="9.5703125" style="125" customWidth="1"/>
    <col min="5384" max="5384" width="9.7109375" style="125" customWidth="1"/>
    <col min="5385" max="5385" width="18.7109375" style="125" customWidth="1"/>
    <col min="5386" max="5386" width="11.7109375" style="125" customWidth="1"/>
    <col min="5387" max="5387" width="18.7109375" style="125" customWidth="1"/>
    <col min="5388" max="5388" width="3.7109375" style="125" customWidth="1"/>
    <col min="5389" max="5389" width="5.7109375" style="125" customWidth="1"/>
    <col min="5390" max="5390" width="8.7109375" style="125" customWidth="1"/>
    <col min="5391" max="5391" width="20.7109375" style="125" customWidth="1"/>
    <col min="5392" max="5392" width="40.7109375" style="125" customWidth="1"/>
    <col min="5393" max="5632" width="9.140625" style="125"/>
    <col min="5633" max="5633" width="4.7109375" style="125" customWidth="1"/>
    <col min="5634" max="5634" width="16.28515625" style="125" customWidth="1"/>
    <col min="5635" max="5635" width="57.7109375" style="125" customWidth="1"/>
    <col min="5636" max="5636" width="8.28515625" style="125" customWidth="1"/>
    <col min="5637" max="5637" width="7.7109375" style="125" customWidth="1"/>
    <col min="5638" max="5639" width="9.5703125" style="125" customWidth="1"/>
    <col min="5640" max="5640" width="9.7109375" style="125" customWidth="1"/>
    <col min="5641" max="5641" width="18.7109375" style="125" customWidth="1"/>
    <col min="5642" max="5642" width="11.7109375" style="125" customWidth="1"/>
    <col min="5643" max="5643" width="18.7109375" style="125" customWidth="1"/>
    <col min="5644" max="5644" width="3.7109375" style="125" customWidth="1"/>
    <col min="5645" max="5645" width="5.7109375" style="125" customWidth="1"/>
    <col min="5646" max="5646" width="8.7109375" style="125" customWidth="1"/>
    <col min="5647" max="5647" width="20.7109375" style="125" customWidth="1"/>
    <col min="5648" max="5648" width="40.7109375" style="125" customWidth="1"/>
    <col min="5649" max="5888" width="9.140625" style="125"/>
    <col min="5889" max="5889" width="4.7109375" style="125" customWidth="1"/>
    <col min="5890" max="5890" width="16.28515625" style="125" customWidth="1"/>
    <col min="5891" max="5891" width="57.7109375" style="125" customWidth="1"/>
    <col min="5892" max="5892" width="8.28515625" style="125" customWidth="1"/>
    <col min="5893" max="5893" width="7.7109375" style="125" customWidth="1"/>
    <col min="5894" max="5895" width="9.5703125" style="125" customWidth="1"/>
    <col min="5896" max="5896" width="9.7109375" style="125" customWidth="1"/>
    <col min="5897" max="5897" width="18.7109375" style="125" customWidth="1"/>
    <col min="5898" max="5898" width="11.7109375" style="125" customWidth="1"/>
    <col min="5899" max="5899" width="18.7109375" style="125" customWidth="1"/>
    <col min="5900" max="5900" width="3.7109375" style="125" customWidth="1"/>
    <col min="5901" max="5901" width="5.7109375" style="125" customWidth="1"/>
    <col min="5902" max="5902" width="8.7109375" style="125" customWidth="1"/>
    <col min="5903" max="5903" width="20.7109375" style="125" customWidth="1"/>
    <col min="5904" max="5904" width="40.7109375" style="125" customWidth="1"/>
    <col min="5905" max="6144" width="9.140625" style="125"/>
    <col min="6145" max="6145" width="4.7109375" style="125" customWidth="1"/>
    <col min="6146" max="6146" width="16.28515625" style="125" customWidth="1"/>
    <col min="6147" max="6147" width="57.7109375" style="125" customWidth="1"/>
    <col min="6148" max="6148" width="8.28515625" style="125" customWidth="1"/>
    <col min="6149" max="6149" width="7.7109375" style="125" customWidth="1"/>
    <col min="6150" max="6151" width="9.5703125" style="125" customWidth="1"/>
    <col min="6152" max="6152" width="9.7109375" style="125" customWidth="1"/>
    <col min="6153" max="6153" width="18.7109375" style="125" customWidth="1"/>
    <col min="6154" max="6154" width="11.7109375" style="125" customWidth="1"/>
    <col min="6155" max="6155" width="18.7109375" style="125" customWidth="1"/>
    <col min="6156" max="6156" width="3.7109375" style="125" customWidth="1"/>
    <col min="6157" max="6157" width="5.7109375" style="125" customWidth="1"/>
    <col min="6158" max="6158" width="8.7109375" style="125" customWidth="1"/>
    <col min="6159" max="6159" width="20.7109375" style="125" customWidth="1"/>
    <col min="6160" max="6160" width="40.7109375" style="125" customWidth="1"/>
    <col min="6161" max="6400" width="9.140625" style="125"/>
    <col min="6401" max="6401" width="4.7109375" style="125" customWidth="1"/>
    <col min="6402" max="6402" width="16.28515625" style="125" customWidth="1"/>
    <col min="6403" max="6403" width="57.7109375" style="125" customWidth="1"/>
    <col min="6404" max="6404" width="8.28515625" style="125" customWidth="1"/>
    <col min="6405" max="6405" width="7.7109375" style="125" customWidth="1"/>
    <col min="6406" max="6407" width="9.5703125" style="125" customWidth="1"/>
    <col min="6408" max="6408" width="9.7109375" style="125" customWidth="1"/>
    <col min="6409" max="6409" width="18.7109375" style="125" customWidth="1"/>
    <col min="6410" max="6410" width="11.7109375" style="125" customWidth="1"/>
    <col min="6411" max="6411" width="18.7109375" style="125" customWidth="1"/>
    <col min="6412" max="6412" width="3.7109375" style="125" customWidth="1"/>
    <col min="6413" max="6413" width="5.7109375" style="125" customWidth="1"/>
    <col min="6414" max="6414" width="8.7109375" style="125" customWidth="1"/>
    <col min="6415" max="6415" width="20.7109375" style="125" customWidth="1"/>
    <col min="6416" max="6416" width="40.7109375" style="125" customWidth="1"/>
    <col min="6417" max="6656" width="9.140625" style="125"/>
    <col min="6657" max="6657" width="4.7109375" style="125" customWidth="1"/>
    <col min="6658" max="6658" width="16.28515625" style="125" customWidth="1"/>
    <col min="6659" max="6659" width="57.7109375" style="125" customWidth="1"/>
    <col min="6660" max="6660" width="8.28515625" style="125" customWidth="1"/>
    <col min="6661" max="6661" width="7.7109375" style="125" customWidth="1"/>
    <col min="6662" max="6663" width="9.5703125" style="125" customWidth="1"/>
    <col min="6664" max="6664" width="9.7109375" style="125" customWidth="1"/>
    <col min="6665" max="6665" width="18.7109375" style="125" customWidth="1"/>
    <col min="6666" max="6666" width="11.7109375" style="125" customWidth="1"/>
    <col min="6667" max="6667" width="18.7109375" style="125" customWidth="1"/>
    <col min="6668" max="6668" width="3.7109375" style="125" customWidth="1"/>
    <col min="6669" max="6669" width="5.7109375" style="125" customWidth="1"/>
    <col min="6670" max="6670" width="8.7109375" style="125" customWidth="1"/>
    <col min="6671" max="6671" width="20.7109375" style="125" customWidth="1"/>
    <col min="6672" max="6672" width="40.7109375" style="125" customWidth="1"/>
    <col min="6673" max="6912" width="9.140625" style="125"/>
    <col min="6913" max="6913" width="4.7109375" style="125" customWidth="1"/>
    <col min="6914" max="6914" width="16.28515625" style="125" customWidth="1"/>
    <col min="6915" max="6915" width="57.7109375" style="125" customWidth="1"/>
    <col min="6916" max="6916" width="8.28515625" style="125" customWidth="1"/>
    <col min="6917" max="6917" width="7.7109375" style="125" customWidth="1"/>
    <col min="6918" max="6919" width="9.5703125" style="125" customWidth="1"/>
    <col min="6920" max="6920" width="9.7109375" style="125" customWidth="1"/>
    <col min="6921" max="6921" width="18.7109375" style="125" customWidth="1"/>
    <col min="6922" max="6922" width="11.7109375" style="125" customWidth="1"/>
    <col min="6923" max="6923" width="18.7109375" style="125" customWidth="1"/>
    <col min="6924" max="6924" width="3.7109375" style="125" customWidth="1"/>
    <col min="6925" max="6925" width="5.7109375" style="125" customWidth="1"/>
    <col min="6926" max="6926" width="8.7109375" style="125" customWidth="1"/>
    <col min="6927" max="6927" width="20.7109375" style="125" customWidth="1"/>
    <col min="6928" max="6928" width="40.7109375" style="125" customWidth="1"/>
    <col min="6929" max="7168" width="9.140625" style="125"/>
    <col min="7169" max="7169" width="4.7109375" style="125" customWidth="1"/>
    <col min="7170" max="7170" width="16.28515625" style="125" customWidth="1"/>
    <col min="7171" max="7171" width="57.7109375" style="125" customWidth="1"/>
    <col min="7172" max="7172" width="8.28515625" style="125" customWidth="1"/>
    <col min="7173" max="7173" width="7.7109375" style="125" customWidth="1"/>
    <col min="7174" max="7175" width="9.5703125" style="125" customWidth="1"/>
    <col min="7176" max="7176" width="9.7109375" style="125" customWidth="1"/>
    <col min="7177" max="7177" width="18.7109375" style="125" customWidth="1"/>
    <col min="7178" max="7178" width="11.7109375" style="125" customWidth="1"/>
    <col min="7179" max="7179" width="18.7109375" style="125" customWidth="1"/>
    <col min="7180" max="7180" width="3.7109375" style="125" customWidth="1"/>
    <col min="7181" max="7181" width="5.7109375" style="125" customWidth="1"/>
    <col min="7182" max="7182" width="8.7109375" style="125" customWidth="1"/>
    <col min="7183" max="7183" width="20.7109375" style="125" customWidth="1"/>
    <col min="7184" max="7184" width="40.7109375" style="125" customWidth="1"/>
    <col min="7185" max="7424" width="9.140625" style="125"/>
    <col min="7425" max="7425" width="4.7109375" style="125" customWidth="1"/>
    <col min="7426" max="7426" width="16.28515625" style="125" customWidth="1"/>
    <col min="7427" max="7427" width="57.7109375" style="125" customWidth="1"/>
    <col min="7428" max="7428" width="8.28515625" style="125" customWidth="1"/>
    <col min="7429" max="7429" width="7.7109375" style="125" customWidth="1"/>
    <col min="7430" max="7431" width="9.5703125" style="125" customWidth="1"/>
    <col min="7432" max="7432" width="9.7109375" style="125" customWidth="1"/>
    <col min="7433" max="7433" width="18.7109375" style="125" customWidth="1"/>
    <col min="7434" max="7434" width="11.7109375" style="125" customWidth="1"/>
    <col min="7435" max="7435" width="18.7109375" style="125" customWidth="1"/>
    <col min="7436" max="7436" width="3.7109375" style="125" customWidth="1"/>
    <col min="7437" max="7437" width="5.7109375" style="125" customWidth="1"/>
    <col min="7438" max="7438" width="8.7109375" style="125" customWidth="1"/>
    <col min="7439" max="7439" width="20.7109375" style="125" customWidth="1"/>
    <col min="7440" max="7440" width="40.7109375" style="125" customWidth="1"/>
    <col min="7441" max="7680" width="9.140625" style="125"/>
    <col min="7681" max="7681" width="4.7109375" style="125" customWidth="1"/>
    <col min="7682" max="7682" width="16.28515625" style="125" customWidth="1"/>
    <col min="7683" max="7683" width="57.7109375" style="125" customWidth="1"/>
    <col min="7684" max="7684" width="8.28515625" style="125" customWidth="1"/>
    <col min="7685" max="7685" width="7.7109375" style="125" customWidth="1"/>
    <col min="7686" max="7687" width="9.5703125" style="125" customWidth="1"/>
    <col min="7688" max="7688" width="9.7109375" style="125" customWidth="1"/>
    <col min="7689" max="7689" width="18.7109375" style="125" customWidth="1"/>
    <col min="7690" max="7690" width="11.7109375" style="125" customWidth="1"/>
    <col min="7691" max="7691" width="18.7109375" style="125" customWidth="1"/>
    <col min="7692" max="7692" width="3.7109375" style="125" customWidth="1"/>
    <col min="7693" max="7693" width="5.7109375" style="125" customWidth="1"/>
    <col min="7694" max="7694" width="8.7109375" style="125" customWidth="1"/>
    <col min="7695" max="7695" width="20.7109375" style="125" customWidth="1"/>
    <col min="7696" max="7696" width="40.7109375" style="125" customWidth="1"/>
    <col min="7697" max="7936" width="9.140625" style="125"/>
    <col min="7937" max="7937" width="4.7109375" style="125" customWidth="1"/>
    <col min="7938" max="7938" width="16.28515625" style="125" customWidth="1"/>
    <col min="7939" max="7939" width="57.7109375" style="125" customWidth="1"/>
    <col min="7940" max="7940" width="8.28515625" style="125" customWidth="1"/>
    <col min="7941" max="7941" width="7.7109375" style="125" customWidth="1"/>
    <col min="7942" max="7943" width="9.5703125" style="125" customWidth="1"/>
    <col min="7944" max="7944" width="9.7109375" style="125" customWidth="1"/>
    <col min="7945" max="7945" width="18.7109375" style="125" customWidth="1"/>
    <col min="7946" max="7946" width="11.7109375" style="125" customWidth="1"/>
    <col min="7947" max="7947" width="18.7109375" style="125" customWidth="1"/>
    <col min="7948" max="7948" width="3.7109375" style="125" customWidth="1"/>
    <col min="7949" max="7949" width="5.7109375" style="125" customWidth="1"/>
    <col min="7950" max="7950" width="8.7109375" style="125" customWidth="1"/>
    <col min="7951" max="7951" width="20.7109375" style="125" customWidth="1"/>
    <col min="7952" max="7952" width="40.7109375" style="125" customWidth="1"/>
    <col min="7953" max="8192" width="9.140625" style="125"/>
    <col min="8193" max="8193" width="4.7109375" style="125" customWidth="1"/>
    <col min="8194" max="8194" width="16.28515625" style="125" customWidth="1"/>
    <col min="8195" max="8195" width="57.7109375" style="125" customWidth="1"/>
    <col min="8196" max="8196" width="8.28515625" style="125" customWidth="1"/>
    <col min="8197" max="8197" width="7.7109375" style="125" customWidth="1"/>
    <col min="8198" max="8199" width="9.5703125" style="125" customWidth="1"/>
    <col min="8200" max="8200" width="9.7109375" style="125" customWidth="1"/>
    <col min="8201" max="8201" width="18.7109375" style="125" customWidth="1"/>
    <col min="8202" max="8202" width="11.7109375" style="125" customWidth="1"/>
    <col min="8203" max="8203" width="18.7109375" style="125" customWidth="1"/>
    <col min="8204" max="8204" width="3.7109375" style="125" customWidth="1"/>
    <col min="8205" max="8205" width="5.7109375" style="125" customWidth="1"/>
    <col min="8206" max="8206" width="8.7109375" style="125" customWidth="1"/>
    <col min="8207" max="8207" width="20.7109375" style="125" customWidth="1"/>
    <col min="8208" max="8208" width="40.7109375" style="125" customWidth="1"/>
    <col min="8209" max="8448" width="9.140625" style="125"/>
    <col min="8449" max="8449" width="4.7109375" style="125" customWidth="1"/>
    <col min="8450" max="8450" width="16.28515625" style="125" customWidth="1"/>
    <col min="8451" max="8451" width="57.7109375" style="125" customWidth="1"/>
    <col min="8452" max="8452" width="8.28515625" style="125" customWidth="1"/>
    <col min="8453" max="8453" width="7.7109375" style="125" customWidth="1"/>
    <col min="8454" max="8455" width="9.5703125" style="125" customWidth="1"/>
    <col min="8456" max="8456" width="9.7109375" style="125" customWidth="1"/>
    <col min="8457" max="8457" width="18.7109375" style="125" customWidth="1"/>
    <col min="8458" max="8458" width="11.7109375" style="125" customWidth="1"/>
    <col min="8459" max="8459" width="18.7109375" style="125" customWidth="1"/>
    <col min="8460" max="8460" width="3.7109375" style="125" customWidth="1"/>
    <col min="8461" max="8461" width="5.7109375" style="125" customWidth="1"/>
    <col min="8462" max="8462" width="8.7109375" style="125" customWidth="1"/>
    <col min="8463" max="8463" width="20.7109375" style="125" customWidth="1"/>
    <col min="8464" max="8464" width="40.7109375" style="125" customWidth="1"/>
    <col min="8465" max="8704" width="9.140625" style="125"/>
    <col min="8705" max="8705" width="4.7109375" style="125" customWidth="1"/>
    <col min="8706" max="8706" width="16.28515625" style="125" customWidth="1"/>
    <col min="8707" max="8707" width="57.7109375" style="125" customWidth="1"/>
    <col min="8708" max="8708" width="8.28515625" style="125" customWidth="1"/>
    <col min="8709" max="8709" width="7.7109375" style="125" customWidth="1"/>
    <col min="8710" max="8711" width="9.5703125" style="125" customWidth="1"/>
    <col min="8712" max="8712" width="9.7109375" style="125" customWidth="1"/>
    <col min="8713" max="8713" width="18.7109375" style="125" customWidth="1"/>
    <col min="8714" max="8714" width="11.7109375" style="125" customWidth="1"/>
    <col min="8715" max="8715" width="18.7109375" style="125" customWidth="1"/>
    <col min="8716" max="8716" width="3.7109375" style="125" customWidth="1"/>
    <col min="8717" max="8717" width="5.7109375" style="125" customWidth="1"/>
    <col min="8718" max="8718" width="8.7109375" style="125" customWidth="1"/>
    <col min="8719" max="8719" width="20.7109375" style="125" customWidth="1"/>
    <col min="8720" max="8720" width="40.7109375" style="125" customWidth="1"/>
    <col min="8721" max="8960" width="9.140625" style="125"/>
    <col min="8961" max="8961" width="4.7109375" style="125" customWidth="1"/>
    <col min="8962" max="8962" width="16.28515625" style="125" customWidth="1"/>
    <col min="8963" max="8963" width="57.7109375" style="125" customWidth="1"/>
    <col min="8964" max="8964" width="8.28515625" style="125" customWidth="1"/>
    <col min="8965" max="8965" width="7.7109375" style="125" customWidth="1"/>
    <col min="8966" max="8967" width="9.5703125" style="125" customWidth="1"/>
    <col min="8968" max="8968" width="9.7109375" style="125" customWidth="1"/>
    <col min="8969" max="8969" width="18.7109375" style="125" customWidth="1"/>
    <col min="8970" max="8970" width="11.7109375" style="125" customWidth="1"/>
    <col min="8971" max="8971" width="18.7109375" style="125" customWidth="1"/>
    <col min="8972" max="8972" width="3.7109375" style="125" customWidth="1"/>
    <col min="8973" max="8973" width="5.7109375" style="125" customWidth="1"/>
    <col min="8974" max="8974" width="8.7109375" style="125" customWidth="1"/>
    <col min="8975" max="8975" width="20.7109375" style="125" customWidth="1"/>
    <col min="8976" max="8976" width="40.7109375" style="125" customWidth="1"/>
    <col min="8977" max="9216" width="9.140625" style="125"/>
    <col min="9217" max="9217" width="4.7109375" style="125" customWidth="1"/>
    <col min="9218" max="9218" width="16.28515625" style="125" customWidth="1"/>
    <col min="9219" max="9219" width="57.7109375" style="125" customWidth="1"/>
    <col min="9220" max="9220" width="8.28515625" style="125" customWidth="1"/>
    <col min="9221" max="9221" width="7.7109375" style="125" customWidth="1"/>
    <col min="9222" max="9223" width="9.5703125" style="125" customWidth="1"/>
    <col min="9224" max="9224" width="9.7109375" style="125" customWidth="1"/>
    <col min="9225" max="9225" width="18.7109375" style="125" customWidth="1"/>
    <col min="9226" max="9226" width="11.7109375" style="125" customWidth="1"/>
    <col min="9227" max="9227" width="18.7109375" style="125" customWidth="1"/>
    <col min="9228" max="9228" width="3.7109375" style="125" customWidth="1"/>
    <col min="9229" max="9229" width="5.7109375" style="125" customWidth="1"/>
    <col min="9230" max="9230" width="8.7109375" style="125" customWidth="1"/>
    <col min="9231" max="9231" width="20.7109375" style="125" customWidth="1"/>
    <col min="9232" max="9232" width="40.7109375" style="125" customWidth="1"/>
    <col min="9233" max="9472" width="9.140625" style="125"/>
    <col min="9473" max="9473" width="4.7109375" style="125" customWidth="1"/>
    <col min="9474" max="9474" width="16.28515625" style="125" customWidth="1"/>
    <col min="9475" max="9475" width="57.7109375" style="125" customWidth="1"/>
    <col min="9476" max="9476" width="8.28515625" style="125" customWidth="1"/>
    <col min="9477" max="9477" width="7.7109375" style="125" customWidth="1"/>
    <col min="9478" max="9479" width="9.5703125" style="125" customWidth="1"/>
    <col min="9480" max="9480" width="9.7109375" style="125" customWidth="1"/>
    <col min="9481" max="9481" width="18.7109375" style="125" customWidth="1"/>
    <col min="9482" max="9482" width="11.7109375" style="125" customWidth="1"/>
    <col min="9483" max="9483" width="18.7109375" style="125" customWidth="1"/>
    <col min="9484" max="9484" width="3.7109375" style="125" customWidth="1"/>
    <col min="9485" max="9485" width="5.7109375" style="125" customWidth="1"/>
    <col min="9486" max="9486" width="8.7109375" style="125" customWidth="1"/>
    <col min="9487" max="9487" width="20.7109375" style="125" customWidth="1"/>
    <col min="9488" max="9488" width="40.7109375" style="125" customWidth="1"/>
    <col min="9489" max="9728" width="9.140625" style="125"/>
    <col min="9729" max="9729" width="4.7109375" style="125" customWidth="1"/>
    <col min="9730" max="9730" width="16.28515625" style="125" customWidth="1"/>
    <col min="9731" max="9731" width="57.7109375" style="125" customWidth="1"/>
    <col min="9732" max="9732" width="8.28515625" style="125" customWidth="1"/>
    <col min="9733" max="9733" width="7.7109375" style="125" customWidth="1"/>
    <col min="9734" max="9735" width="9.5703125" style="125" customWidth="1"/>
    <col min="9736" max="9736" width="9.7109375" style="125" customWidth="1"/>
    <col min="9737" max="9737" width="18.7109375" style="125" customWidth="1"/>
    <col min="9738" max="9738" width="11.7109375" style="125" customWidth="1"/>
    <col min="9739" max="9739" width="18.7109375" style="125" customWidth="1"/>
    <col min="9740" max="9740" width="3.7109375" style="125" customWidth="1"/>
    <col min="9741" max="9741" width="5.7109375" style="125" customWidth="1"/>
    <col min="9742" max="9742" width="8.7109375" style="125" customWidth="1"/>
    <col min="9743" max="9743" width="20.7109375" style="125" customWidth="1"/>
    <col min="9744" max="9744" width="40.7109375" style="125" customWidth="1"/>
    <col min="9745" max="9984" width="9.140625" style="125"/>
    <col min="9985" max="9985" width="4.7109375" style="125" customWidth="1"/>
    <col min="9986" max="9986" width="16.28515625" style="125" customWidth="1"/>
    <col min="9987" max="9987" width="57.7109375" style="125" customWidth="1"/>
    <col min="9988" max="9988" width="8.28515625" style="125" customWidth="1"/>
    <col min="9989" max="9989" width="7.7109375" style="125" customWidth="1"/>
    <col min="9990" max="9991" width="9.5703125" style="125" customWidth="1"/>
    <col min="9992" max="9992" width="9.7109375" style="125" customWidth="1"/>
    <col min="9993" max="9993" width="18.7109375" style="125" customWidth="1"/>
    <col min="9994" max="9994" width="11.7109375" style="125" customWidth="1"/>
    <col min="9995" max="9995" width="18.7109375" style="125" customWidth="1"/>
    <col min="9996" max="9996" width="3.7109375" style="125" customWidth="1"/>
    <col min="9997" max="9997" width="5.7109375" style="125" customWidth="1"/>
    <col min="9998" max="9998" width="8.7109375" style="125" customWidth="1"/>
    <col min="9999" max="9999" width="20.7109375" style="125" customWidth="1"/>
    <col min="10000" max="10000" width="40.7109375" style="125" customWidth="1"/>
    <col min="10001" max="10240" width="9.140625" style="125"/>
    <col min="10241" max="10241" width="4.7109375" style="125" customWidth="1"/>
    <col min="10242" max="10242" width="16.28515625" style="125" customWidth="1"/>
    <col min="10243" max="10243" width="57.7109375" style="125" customWidth="1"/>
    <col min="10244" max="10244" width="8.28515625" style="125" customWidth="1"/>
    <col min="10245" max="10245" width="7.7109375" style="125" customWidth="1"/>
    <col min="10246" max="10247" width="9.5703125" style="125" customWidth="1"/>
    <col min="10248" max="10248" width="9.7109375" style="125" customWidth="1"/>
    <col min="10249" max="10249" width="18.7109375" style="125" customWidth="1"/>
    <col min="10250" max="10250" width="11.7109375" style="125" customWidth="1"/>
    <col min="10251" max="10251" width="18.7109375" style="125" customWidth="1"/>
    <col min="10252" max="10252" width="3.7109375" style="125" customWidth="1"/>
    <col min="10253" max="10253" width="5.7109375" style="125" customWidth="1"/>
    <col min="10254" max="10254" width="8.7109375" style="125" customWidth="1"/>
    <col min="10255" max="10255" width="20.7109375" style="125" customWidth="1"/>
    <col min="10256" max="10256" width="40.7109375" style="125" customWidth="1"/>
    <col min="10257" max="10496" width="9.140625" style="125"/>
    <col min="10497" max="10497" width="4.7109375" style="125" customWidth="1"/>
    <col min="10498" max="10498" width="16.28515625" style="125" customWidth="1"/>
    <col min="10499" max="10499" width="57.7109375" style="125" customWidth="1"/>
    <col min="10500" max="10500" width="8.28515625" style="125" customWidth="1"/>
    <col min="10501" max="10501" width="7.7109375" style="125" customWidth="1"/>
    <col min="10502" max="10503" width="9.5703125" style="125" customWidth="1"/>
    <col min="10504" max="10504" width="9.7109375" style="125" customWidth="1"/>
    <col min="10505" max="10505" width="18.7109375" style="125" customWidth="1"/>
    <col min="10506" max="10506" width="11.7109375" style="125" customWidth="1"/>
    <col min="10507" max="10507" width="18.7109375" style="125" customWidth="1"/>
    <col min="10508" max="10508" width="3.7109375" style="125" customWidth="1"/>
    <col min="10509" max="10509" width="5.7109375" style="125" customWidth="1"/>
    <col min="10510" max="10510" width="8.7109375" style="125" customWidth="1"/>
    <col min="10511" max="10511" width="20.7109375" style="125" customWidth="1"/>
    <col min="10512" max="10512" width="40.7109375" style="125" customWidth="1"/>
    <col min="10513" max="10752" width="9.140625" style="125"/>
    <col min="10753" max="10753" width="4.7109375" style="125" customWidth="1"/>
    <col min="10754" max="10754" width="16.28515625" style="125" customWidth="1"/>
    <col min="10755" max="10755" width="57.7109375" style="125" customWidth="1"/>
    <col min="10756" max="10756" width="8.28515625" style="125" customWidth="1"/>
    <col min="10757" max="10757" width="7.7109375" style="125" customWidth="1"/>
    <col min="10758" max="10759" width="9.5703125" style="125" customWidth="1"/>
    <col min="10760" max="10760" width="9.7109375" style="125" customWidth="1"/>
    <col min="10761" max="10761" width="18.7109375" style="125" customWidth="1"/>
    <col min="10762" max="10762" width="11.7109375" style="125" customWidth="1"/>
    <col min="10763" max="10763" width="18.7109375" style="125" customWidth="1"/>
    <col min="10764" max="10764" width="3.7109375" style="125" customWidth="1"/>
    <col min="10765" max="10765" width="5.7109375" style="125" customWidth="1"/>
    <col min="10766" max="10766" width="8.7109375" style="125" customWidth="1"/>
    <col min="10767" max="10767" width="20.7109375" style="125" customWidth="1"/>
    <col min="10768" max="10768" width="40.7109375" style="125" customWidth="1"/>
    <col min="10769" max="11008" width="9.140625" style="125"/>
    <col min="11009" max="11009" width="4.7109375" style="125" customWidth="1"/>
    <col min="11010" max="11010" width="16.28515625" style="125" customWidth="1"/>
    <col min="11011" max="11011" width="57.7109375" style="125" customWidth="1"/>
    <col min="11012" max="11012" width="8.28515625" style="125" customWidth="1"/>
    <col min="11013" max="11013" width="7.7109375" style="125" customWidth="1"/>
    <col min="11014" max="11015" width="9.5703125" style="125" customWidth="1"/>
    <col min="11016" max="11016" width="9.7109375" style="125" customWidth="1"/>
    <col min="11017" max="11017" width="18.7109375" style="125" customWidth="1"/>
    <col min="11018" max="11018" width="11.7109375" style="125" customWidth="1"/>
    <col min="11019" max="11019" width="18.7109375" style="125" customWidth="1"/>
    <col min="11020" max="11020" width="3.7109375" style="125" customWidth="1"/>
    <col min="11021" max="11021" width="5.7109375" style="125" customWidth="1"/>
    <col min="11022" max="11022" width="8.7109375" style="125" customWidth="1"/>
    <col min="11023" max="11023" width="20.7109375" style="125" customWidth="1"/>
    <col min="11024" max="11024" width="40.7109375" style="125" customWidth="1"/>
    <col min="11025" max="11264" width="9.140625" style="125"/>
    <col min="11265" max="11265" width="4.7109375" style="125" customWidth="1"/>
    <col min="11266" max="11266" width="16.28515625" style="125" customWidth="1"/>
    <col min="11267" max="11267" width="57.7109375" style="125" customWidth="1"/>
    <col min="11268" max="11268" width="8.28515625" style="125" customWidth="1"/>
    <col min="11269" max="11269" width="7.7109375" style="125" customWidth="1"/>
    <col min="11270" max="11271" width="9.5703125" style="125" customWidth="1"/>
    <col min="11272" max="11272" width="9.7109375" style="125" customWidth="1"/>
    <col min="11273" max="11273" width="18.7109375" style="125" customWidth="1"/>
    <col min="11274" max="11274" width="11.7109375" style="125" customWidth="1"/>
    <col min="11275" max="11275" width="18.7109375" style="125" customWidth="1"/>
    <col min="11276" max="11276" width="3.7109375" style="125" customWidth="1"/>
    <col min="11277" max="11277" width="5.7109375" style="125" customWidth="1"/>
    <col min="11278" max="11278" width="8.7109375" style="125" customWidth="1"/>
    <col min="11279" max="11279" width="20.7109375" style="125" customWidth="1"/>
    <col min="11280" max="11280" width="40.7109375" style="125" customWidth="1"/>
    <col min="11281" max="11520" width="9.140625" style="125"/>
    <col min="11521" max="11521" width="4.7109375" style="125" customWidth="1"/>
    <col min="11522" max="11522" width="16.28515625" style="125" customWidth="1"/>
    <col min="11523" max="11523" width="57.7109375" style="125" customWidth="1"/>
    <col min="11524" max="11524" width="8.28515625" style="125" customWidth="1"/>
    <col min="11525" max="11525" width="7.7109375" style="125" customWidth="1"/>
    <col min="11526" max="11527" width="9.5703125" style="125" customWidth="1"/>
    <col min="11528" max="11528" width="9.7109375" style="125" customWidth="1"/>
    <col min="11529" max="11529" width="18.7109375" style="125" customWidth="1"/>
    <col min="11530" max="11530" width="11.7109375" style="125" customWidth="1"/>
    <col min="11531" max="11531" width="18.7109375" style="125" customWidth="1"/>
    <col min="11532" max="11532" width="3.7109375" style="125" customWidth="1"/>
    <col min="11533" max="11533" width="5.7109375" style="125" customWidth="1"/>
    <col min="11534" max="11534" width="8.7109375" style="125" customWidth="1"/>
    <col min="11535" max="11535" width="20.7109375" style="125" customWidth="1"/>
    <col min="11536" max="11536" width="40.7109375" style="125" customWidth="1"/>
    <col min="11537" max="11776" width="9.140625" style="125"/>
    <col min="11777" max="11777" width="4.7109375" style="125" customWidth="1"/>
    <col min="11778" max="11778" width="16.28515625" style="125" customWidth="1"/>
    <col min="11779" max="11779" width="57.7109375" style="125" customWidth="1"/>
    <col min="11780" max="11780" width="8.28515625" style="125" customWidth="1"/>
    <col min="11781" max="11781" width="7.7109375" style="125" customWidth="1"/>
    <col min="11782" max="11783" width="9.5703125" style="125" customWidth="1"/>
    <col min="11784" max="11784" width="9.7109375" style="125" customWidth="1"/>
    <col min="11785" max="11785" width="18.7109375" style="125" customWidth="1"/>
    <col min="11786" max="11786" width="11.7109375" style="125" customWidth="1"/>
    <col min="11787" max="11787" width="18.7109375" style="125" customWidth="1"/>
    <col min="11788" max="11788" width="3.7109375" style="125" customWidth="1"/>
    <col min="11789" max="11789" width="5.7109375" style="125" customWidth="1"/>
    <col min="11790" max="11790" width="8.7109375" style="125" customWidth="1"/>
    <col min="11791" max="11791" width="20.7109375" style="125" customWidth="1"/>
    <col min="11792" max="11792" width="40.7109375" style="125" customWidth="1"/>
    <col min="11793" max="12032" width="9.140625" style="125"/>
    <col min="12033" max="12033" width="4.7109375" style="125" customWidth="1"/>
    <col min="12034" max="12034" width="16.28515625" style="125" customWidth="1"/>
    <col min="12035" max="12035" width="57.7109375" style="125" customWidth="1"/>
    <col min="12036" max="12036" width="8.28515625" style="125" customWidth="1"/>
    <col min="12037" max="12037" width="7.7109375" style="125" customWidth="1"/>
    <col min="12038" max="12039" width="9.5703125" style="125" customWidth="1"/>
    <col min="12040" max="12040" width="9.7109375" style="125" customWidth="1"/>
    <col min="12041" max="12041" width="18.7109375" style="125" customWidth="1"/>
    <col min="12042" max="12042" width="11.7109375" style="125" customWidth="1"/>
    <col min="12043" max="12043" width="18.7109375" style="125" customWidth="1"/>
    <col min="12044" max="12044" width="3.7109375" style="125" customWidth="1"/>
    <col min="12045" max="12045" width="5.7109375" style="125" customWidth="1"/>
    <col min="12046" max="12046" width="8.7109375" style="125" customWidth="1"/>
    <col min="12047" max="12047" width="20.7109375" style="125" customWidth="1"/>
    <col min="12048" max="12048" width="40.7109375" style="125" customWidth="1"/>
    <col min="12049" max="12288" width="9.140625" style="125"/>
    <col min="12289" max="12289" width="4.7109375" style="125" customWidth="1"/>
    <col min="12290" max="12290" width="16.28515625" style="125" customWidth="1"/>
    <col min="12291" max="12291" width="57.7109375" style="125" customWidth="1"/>
    <col min="12292" max="12292" width="8.28515625" style="125" customWidth="1"/>
    <col min="12293" max="12293" width="7.7109375" style="125" customWidth="1"/>
    <col min="12294" max="12295" width="9.5703125" style="125" customWidth="1"/>
    <col min="12296" max="12296" width="9.7109375" style="125" customWidth="1"/>
    <col min="12297" max="12297" width="18.7109375" style="125" customWidth="1"/>
    <col min="12298" max="12298" width="11.7109375" style="125" customWidth="1"/>
    <col min="12299" max="12299" width="18.7109375" style="125" customWidth="1"/>
    <col min="12300" max="12300" width="3.7109375" style="125" customWidth="1"/>
    <col min="12301" max="12301" width="5.7109375" style="125" customWidth="1"/>
    <col min="12302" max="12302" width="8.7109375" style="125" customWidth="1"/>
    <col min="12303" max="12303" width="20.7109375" style="125" customWidth="1"/>
    <col min="12304" max="12304" width="40.7109375" style="125" customWidth="1"/>
    <col min="12305" max="12544" width="9.140625" style="125"/>
    <col min="12545" max="12545" width="4.7109375" style="125" customWidth="1"/>
    <col min="12546" max="12546" width="16.28515625" style="125" customWidth="1"/>
    <col min="12547" max="12547" width="57.7109375" style="125" customWidth="1"/>
    <col min="12548" max="12548" width="8.28515625" style="125" customWidth="1"/>
    <col min="12549" max="12549" width="7.7109375" style="125" customWidth="1"/>
    <col min="12550" max="12551" width="9.5703125" style="125" customWidth="1"/>
    <col min="12552" max="12552" width="9.7109375" style="125" customWidth="1"/>
    <col min="12553" max="12553" width="18.7109375" style="125" customWidth="1"/>
    <col min="12554" max="12554" width="11.7109375" style="125" customWidth="1"/>
    <col min="12555" max="12555" width="18.7109375" style="125" customWidth="1"/>
    <col min="12556" max="12556" width="3.7109375" style="125" customWidth="1"/>
    <col min="12557" max="12557" width="5.7109375" style="125" customWidth="1"/>
    <col min="12558" max="12558" width="8.7109375" style="125" customWidth="1"/>
    <col min="12559" max="12559" width="20.7109375" style="125" customWidth="1"/>
    <col min="12560" max="12560" width="40.7109375" style="125" customWidth="1"/>
    <col min="12561" max="12800" width="9.140625" style="125"/>
    <col min="12801" max="12801" width="4.7109375" style="125" customWidth="1"/>
    <col min="12802" max="12802" width="16.28515625" style="125" customWidth="1"/>
    <col min="12803" max="12803" width="57.7109375" style="125" customWidth="1"/>
    <col min="12804" max="12804" width="8.28515625" style="125" customWidth="1"/>
    <col min="12805" max="12805" width="7.7109375" style="125" customWidth="1"/>
    <col min="12806" max="12807" width="9.5703125" style="125" customWidth="1"/>
    <col min="12808" max="12808" width="9.7109375" style="125" customWidth="1"/>
    <col min="12809" max="12809" width="18.7109375" style="125" customWidth="1"/>
    <col min="12810" max="12810" width="11.7109375" style="125" customWidth="1"/>
    <col min="12811" max="12811" width="18.7109375" style="125" customWidth="1"/>
    <col min="12812" max="12812" width="3.7109375" style="125" customWidth="1"/>
    <col min="12813" max="12813" width="5.7109375" style="125" customWidth="1"/>
    <col min="12814" max="12814" width="8.7109375" style="125" customWidth="1"/>
    <col min="12815" max="12815" width="20.7109375" style="125" customWidth="1"/>
    <col min="12816" max="12816" width="40.7109375" style="125" customWidth="1"/>
    <col min="12817" max="13056" width="9.140625" style="125"/>
    <col min="13057" max="13057" width="4.7109375" style="125" customWidth="1"/>
    <col min="13058" max="13058" width="16.28515625" style="125" customWidth="1"/>
    <col min="13059" max="13059" width="57.7109375" style="125" customWidth="1"/>
    <col min="13060" max="13060" width="8.28515625" style="125" customWidth="1"/>
    <col min="13061" max="13061" width="7.7109375" style="125" customWidth="1"/>
    <col min="13062" max="13063" width="9.5703125" style="125" customWidth="1"/>
    <col min="13064" max="13064" width="9.7109375" style="125" customWidth="1"/>
    <col min="13065" max="13065" width="18.7109375" style="125" customWidth="1"/>
    <col min="13066" max="13066" width="11.7109375" style="125" customWidth="1"/>
    <col min="13067" max="13067" width="18.7109375" style="125" customWidth="1"/>
    <col min="13068" max="13068" width="3.7109375" style="125" customWidth="1"/>
    <col min="13069" max="13069" width="5.7109375" style="125" customWidth="1"/>
    <col min="13070" max="13070" width="8.7109375" style="125" customWidth="1"/>
    <col min="13071" max="13071" width="20.7109375" style="125" customWidth="1"/>
    <col min="13072" max="13072" width="40.7109375" style="125" customWidth="1"/>
    <col min="13073" max="13312" width="9.140625" style="125"/>
    <col min="13313" max="13313" width="4.7109375" style="125" customWidth="1"/>
    <col min="13314" max="13314" width="16.28515625" style="125" customWidth="1"/>
    <col min="13315" max="13315" width="57.7109375" style="125" customWidth="1"/>
    <col min="13316" max="13316" width="8.28515625" style="125" customWidth="1"/>
    <col min="13317" max="13317" width="7.7109375" style="125" customWidth="1"/>
    <col min="13318" max="13319" width="9.5703125" style="125" customWidth="1"/>
    <col min="13320" max="13320" width="9.7109375" style="125" customWidth="1"/>
    <col min="13321" max="13321" width="18.7109375" style="125" customWidth="1"/>
    <col min="13322" max="13322" width="11.7109375" style="125" customWidth="1"/>
    <col min="13323" max="13323" width="18.7109375" style="125" customWidth="1"/>
    <col min="13324" max="13324" width="3.7109375" style="125" customWidth="1"/>
    <col min="13325" max="13325" width="5.7109375" style="125" customWidth="1"/>
    <col min="13326" max="13326" width="8.7109375" style="125" customWidth="1"/>
    <col min="13327" max="13327" width="20.7109375" style="125" customWidth="1"/>
    <col min="13328" max="13328" width="40.7109375" style="125" customWidth="1"/>
    <col min="13329" max="13568" width="9.140625" style="125"/>
    <col min="13569" max="13569" width="4.7109375" style="125" customWidth="1"/>
    <col min="13570" max="13570" width="16.28515625" style="125" customWidth="1"/>
    <col min="13571" max="13571" width="57.7109375" style="125" customWidth="1"/>
    <col min="13572" max="13572" width="8.28515625" style="125" customWidth="1"/>
    <col min="13573" max="13573" width="7.7109375" style="125" customWidth="1"/>
    <col min="13574" max="13575" width="9.5703125" style="125" customWidth="1"/>
    <col min="13576" max="13576" width="9.7109375" style="125" customWidth="1"/>
    <col min="13577" max="13577" width="18.7109375" style="125" customWidth="1"/>
    <col min="13578" max="13578" width="11.7109375" style="125" customWidth="1"/>
    <col min="13579" max="13579" width="18.7109375" style="125" customWidth="1"/>
    <col min="13580" max="13580" width="3.7109375" style="125" customWidth="1"/>
    <col min="13581" max="13581" width="5.7109375" style="125" customWidth="1"/>
    <col min="13582" max="13582" width="8.7109375" style="125" customWidth="1"/>
    <col min="13583" max="13583" width="20.7109375" style="125" customWidth="1"/>
    <col min="13584" max="13584" width="40.7109375" style="125" customWidth="1"/>
    <col min="13585" max="13824" width="9.140625" style="125"/>
    <col min="13825" max="13825" width="4.7109375" style="125" customWidth="1"/>
    <col min="13826" max="13826" width="16.28515625" style="125" customWidth="1"/>
    <col min="13827" max="13827" width="57.7109375" style="125" customWidth="1"/>
    <col min="13828" max="13828" width="8.28515625" style="125" customWidth="1"/>
    <col min="13829" max="13829" width="7.7109375" style="125" customWidth="1"/>
    <col min="13830" max="13831" width="9.5703125" style="125" customWidth="1"/>
    <col min="13832" max="13832" width="9.7109375" style="125" customWidth="1"/>
    <col min="13833" max="13833" width="18.7109375" style="125" customWidth="1"/>
    <col min="13834" max="13834" width="11.7109375" style="125" customWidth="1"/>
    <col min="13835" max="13835" width="18.7109375" style="125" customWidth="1"/>
    <col min="13836" max="13836" width="3.7109375" style="125" customWidth="1"/>
    <col min="13837" max="13837" width="5.7109375" style="125" customWidth="1"/>
    <col min="13838" max="13838" width="8.7109375" style="125" customWidth="1"/>
    <col min="13839" max="13839" width="20.7109375" style="125" customWidth="1"/>
    <col min="13840" max="13840" width="40.7109375" style="125" customWidth="1"/>
    <col min="13841" max="14080" width="9.140625" style="125"/>
    <col min="14081" max="14081" width="4.7109375" style="125" customWidth="1"/>
    <col min="14082" max="14082" width="16.28515625" style="125" customWidth="1"/>
    <col min="14083" max="14083" width="57.7109375" style="125" customWidth="1"/>
    <col min="14084" max="14084" width="8.28515625" style="125" customWidth="1"/>
    <col min="14085" max="14085" width="7.7109375" style="125" customWidth="1"/>
    <col min="14086" max="14087" width="9.5703125" style="125" customWidth="1"/>
    <col min="14088" max="14088" width="9.7109375" style="125" customWidth="1"/>
    <col min="14089" max="14089" width="18.7109375" style="125" customWidth="1"/>
    <col min="14090" max="14090" width="11.7109375" style="125" customWidth="1"/>
    <col min="14091" max="14091" width="18.7109375" style="125" customWidth="1"/>
    <col min="14092" max="14092" width="3.7109375" style="125" customWidth="1"/>
    <col min="14093" max="14093" width="5.7109375" style="125" customWidth="1"/>
    <col min="14094" max="14094" width="8.7109375" style="125" customWidth="1"/>
    <col min="14095" max="14095" width="20.7109375" style="125" customWidth="1"/>
    <col min="14096" max="14096" width="40.7109375" style="125" customWidth="1"/>
    <col min="14097" max="14336" width="9.140625" style="125"/>
    <col min="14337" max="14337" width="4.7109375" style="125" customWidth="1"/>
    <col min="14338" max="14338" width="16.28515625" style="125" customWidth="1"/>
    <col min="14339" max="14339" width="57.7109375" style="125" customWidth="1"/>
    <col min="14340" max="14340" width="8.28515625" style="125" customWidth="1"/>
    <col min="14341" max="14341" width="7.7109375" style="125" customWidth="1"/>
    <col min="14342" max="14343" width="9.5703125" style="125" customWidth="1"/>
    <col min="14344" max="14344" width="9.7109375" style="125" customWidth="1"/>
    <col min="14345" max="14345" width="18.7109375" style="125" customWidth="1"/>
    <col min="14346" max="14346" width="11.7109375" style="125" customWidth="1"/>
    <col min="14347" max="14347" width="18.7109375" style="125" customWidth="1"/>
    <col min="14348" max="14348" width="3.7109375" style="125" customWidth="1"/>
    <col min="14349" max="14349" width="5.7109375" style="125" customWidth="1"/>
    <col min="14350" max="14350" width="8.7109375" style="125" customWidth="1"/>
    <col min="14351" max="14351" width="20.7109375" style="125" customWidth="1"/>
    <col min="14352" max="14352" width="40.7109375" style="125" customWidth="1"/>
    <col min="14353" max="14592" width="9.140625" style="125"/>
    <col min="14593" max="14593" width="4.7109375" style="125" customWidth="1"/>
    <col min="14594" max="14594" width="16.28515625" style="125" customWidth="1"/>
    <col min="14595" max="14595" width="57.7109375" style="125" customWidth="1"/>
    <col min="14596" max="14596" width="8.28515625" style="125" customWidth="1"/>
    <col min="14597" max="14597" width="7.7109375" style="125" customWidth="1"/>
    <col min="14598" max="14599" width="9.5703125" style="125" customWidth="1"/>
    <col min="14600" max="14600" width="9.7109375" style="125" customWidth="1"/>
    <col min="14601" max="14601" width="18.7109375" style="125" customWidth="1"/>
    <col min="14602" max="14602" width="11.7109375" style="125" customWidth="1"/>
    <col min="14603" max="14603" width="18.7109375" style="125" customWidth="1"/>
    <col min="14604" max="14604" width="3.7109375" style="125" customWidth="1"/>
    <col min="14605" max="14605" width="5.7109375" style="125" customWidth="1"/>
    <col min="14606" max="14606" width="8.7109375" style="125" customWidth="1"/>
    <col min="14607" max="14607" width="20.7109375" style="125" customWidth="1"/>
    <col min="14608" max="14608" width="40.7109375" style="125" customWidth="1"/>
    <col min="14609" max="14848" width="9.140625" style="125"/>
    <col min="14849" max="14849" width="4.7109375" style="125" customWidth="1"/>
    <col min="14850" max="14850" width="16.28515625" style="125" customWidth="1"/>
    <col min="14851" max="14851" width="57.7109375" style="125" customWidth="1"/>
    <col min="14852" max="14852" width="8.28515625" style="125" customWidth="1"/>
    <col min="14853" max="14853" width="7.7109375" style="125" customWidth="1"/>
    <col min="14854" max="14855" width="9.5703125" style="125" customWidth="1"/>
    <col min="14856" max="14856" width="9.7109375" style="125" customWidth="1"/>
    <col min="14857" max="14857" width="18.7109375" style="125" customWidth="1"/>
    <col min="14858" max="14858" width="11.7109375" style="125" customWidth="1"/>
    <col min="14859" max="14859" width="18.7109375" style="125" customWidth="1"/>
    <col min="14860" max="14860" width="3.7109375" style="125" customWidth="1"/>
    <col min="14861" max="14861" width="5.7109375" style="125" customWidth="1"/>
    <col min="14862" max="14862" width="8.7109375" style="125" customWidth="1"/>
    <col min="14863" max="14863" width="20.7109375" style="125" customWidth="1"/>
    <col min="14864" max="14864" width="40.7109375" style="125" customWidth="1"/>
    <col min="14865" max="15104" width="9.140625" style="125"/>
    <col min="15105" max="15105" width="4.7109375" style="125" customWidth="1"/>
    <col min="15106" max="15106" width="16.28515625" style="125" customWidth="1"/>
    <col min="15107" max="15107" width="57.7109375" style="125" customWidth="1"/>
    <col min="15108" max="15108" width="8.28515625" style="125" customWidth="1"/>
    <col min="15109" max="15109" width="7.7109375" style="125" customWidth="1"/>
    <col min="15110" max="15111" width="9.5703125" style="125" customWidth="1"/>
    <col min="15112" max="15112" width="9.7109375" style="125" customWidth="1"/>
    <col min="15113" max="15113" width="18.7109375" style="125" customWidth="1"/>
    <col min="15114" max="15114" width="11.7109375" style="125" customWidth="1"/>
    <col min="15115" max="15115" width="18.7109375" style="125" customWidth="1"/>
    <col min="15116" max="15116" width="3.7109375" style="125" customWidth="1"/>
    <col min="15117" max="15117" width="5.7109375" style="125" customWidth="1"/>
    <col min="15118" max="15118" width="8.7109375" style="125" customWidth="1"/>
    <col min="15119" max="15119" width="20.7109375" style="125" customWidth="1"/>
    <col min="15120" max="15120" width="40.7109375" style="125" customWidth="1"/>
    <col min="15121" max="15360" width="9.140625" style="125"/>
    <col min="15361" max="15361" width="4.7109375" style="125" customWidth="1"/>
    <col min="15362" max="15362" width="16.28515625" style="125" customWidth="1"/>
    <col min="15363" max="15363" width="57.7109375" style="125" customWidth="1"/>
    <col min="15364" max="15364" width="8.28515625" style="125" customWidth="1"/>
    <col min="15365" max="15365" width="7.7109375" style="125" customWidth="1"/>
    <col min="15366" max="15367" width="9.5703125" style="125" customWidth="1"/>
    <col min="15368" max="15368" width="9.7109375" style="125" customWidth="1"/>
    <col min="15369" max="15369" width="18.7109375" style="125" customWidth="1"/>
    <col min="15370" max="15370" width="11.7109375" style="125" customWidth="1"/>
    <col min="15371" max="15371" width="18.7109375" style="125" customWidth="1"/>
    <col min="15372" max="15372" width="3.7109375" style="125" customWidth="1"/>
    <col min="15373" max="15373" width="5.7109375" style="125" customWidth="1"/>
    <col min="15374" max="15374" width="8.7109375" style="125" customWidth="1"/>
    <col min="15375" max="15375" width="20.7109375" style="125" customWidth="1"/>
    <col min="15376" max="15376" width="40.7109375" style="125" customWidth="1"/>
    <col min="15377" max="15616" width="9.140625" style="125"/>
    <col min="15617" max="15617" width="4.7109375" style="125" customWidth="1"/>
    <col min="15618" max="15618" width="16.28515625" style="125" customWidth="1"/>
    <col min="15619" max="15619" width="57.7109375" style="125" customWidth="1"/>
    <col min="15620" max="15620" width="8.28515625" style="125" customWidth="1"/>
    <col min="15621" max="15621" width="7.7109375" style="125" customWidth="1"/>
    <col min="15622" max="15623" width="9.5703125" style="125" customWidth="1"/>
    <col min="15624" max="15624" width="9.7109375" style="125" customWidth="1"/>
    <col min="15625" max="15625" width="18.7109375" style="125" customWidth="1"/>
    <col min="15626" max="15626" width="11.7109375" style="125" customWidth="1"/>
    <col min="15627" max="15627" width="18.7109375" style="125" customWidth="1"/>
    <col min="15628" max="15628" width="3.7109375" style="125" customWidth="1"/>
    <col min="15629" max="15629" width="5.7109375" style="125" customWidth="1"/>
    <col min="15630" max="15630" width="8.7109375" style="125" customWidth="1"/>
    <col min="15631" max="15631" width="20.7109375" style="125" customWidth="1"/>
    <col min="15632" max="15632" width="40.7109375" style="125" customWidth="1"/>
    <col min="15633" max="15872" width="9.140625" style="125"/>
    <col min="15873" max="15873" width="4.7109375" style="125" customWidth="1"/>
    <col min="15874" max="15874" width="16.28515625" style="125" customWidth="1"/>
    <col min="15875" max="15875" width="57.7109375" style="125" customWidth="1"/>
    <col min="15876" max="15876" width="8.28515625" style="125" customWidth="1"/>
    <col min="15877" max="15877" width="7.7109375" style="125" customWidth="1"/>
    <col min="15878" max="15879" width="9.5703125" style="125" customWidth="1"/>
    <col min="15880" max="15880" width="9.7109375" style="125" customWidth="1"/>
    <col min="15881" max="15881" width="18.7109375" style="125" customWidth="1"/>
    <col min="15882" max="15882" width="11.7109375" style="125" customWidth="1"/>
    <col min="15883" max="15883" width="18.7109375" style="125" customWidth="1"/>
    <col min="15884" max="15884" width="3.7109375" style="125" customWidth="1"/>
    <col min="15885" max="15885" width="5.7109375" style="125" customWidth="1"/>
    <col min="15886" max="15886" width="8.7109375" style="125" customWidth="1"/>
    <col min="15887" max="15887" width="20.7109375" style="125" customWidth="1"/>
    <col min="15888" max="15888" width="40.7109375" style="125" customWidth="1"/>
    <col min="15889" max="16128" width="9.140625" style="125"/>
    <col min="16129" max="16129" width="4.7109375" style="125" customWidth="1"/>
    <col min="16130" max="16130" width="16.28515625" style="125" customWidth="1"/>
    <col min="16131" max="16131" width="57.7109375" style="125" customWidth="1"/>
    <col min="16132" max="16132" width="8.28515625" style="125" customWidth="1"/>
    <col min="16133" max="16133" width="7.7109375" style="125" customWidth="1"/>
    <col min="16134" max="16135" width="9.5703125" style="125" customWidth="1"/>
    <col min="16136" max="16136" width="9.7109375" style="125" customWidth="1"/>
    <col min="16137" max="16137" width="18.7109375" style="125" customWidth="1"/>
    <col min="16138" max="16138" width="11.7109375" style="125" customWidth="1"/>
    <col min="16139" max="16139" width="18.7109375" style="125" customWidth="1"/>
    <col min="16140" max="16140" width="3.7109375" style="125" customWidth="1"/>
    <col min="16141" max="16141" width="5.7109375" style="125" customWidth="1"/>
    <col min="16142" max="16142" width="8.7109375" style="125" customWidth="1"/>
    <col min="16143" max="16143" width="20.7109375" style="125" customWidth="1"/>
    <col min="16144" max="16144" width="40.7109375" style="125" customWidth="1"/>
    <col min="16145" max="16384" width="9.140625" style="125"/>
  </cols>
  <sheetData>
    <row r="1" spans="1:16" ht="20.25" thickTop="1" thickBot="1" x14ac:dyDescent="0.3">
      <c r="A1" s="124" t="s">
        <v>132</v>
      </c>
      <c r="H1" s="126" t="s">
        <v>9</v>
      </c>
      <c r="I1" s="287" t="s">
        <v>0</v>
      </c>
      <c r="J1" s="288"/>
      <c r="K1" s="264">
        <f>ROUND((SUM(I11:I19)+SUM(K11:K19))/2,0)</f>
        <v>0</v>
      </c>
      <c r="N1" s="127" t="s">
        <v>133</v>
      </c>
      <c r="O1" s="127">
        <v>1</v>
      </c>
      <c r="P1" s="127">
        <f>K1/O1</f>
        <v>0</v>
      </c>
    </row>
    <row r="2" spans="1:16" ht="27" thickTop="1" thickBot="1" x14ac:dyDescent="0.3">
      <c r="C2" s="128" t="s">
        <v>134</v>
      </c>
      <c r="K2" s="129" t="s">
        <v>48</v>
      </c>
      <c r="N2" s="129" t="s">
        <v>135</v>
      </c>
      <c r="O2" s="129" t="s">
        <v>136</v>
      </c>
      <c r="P2" s="129" t="s">
        <v>137</v>
      </c>
    </row>
    <row r="3" spans="1:16" ht="25.5" x14ac:dyDescent="0.25">
      <c r="A3" s="289" t="s">
        <v>1</v>
      </c>
      <c r="B3" s="290"/>
      <c r="C3" s="130" t="s">
        <v>138</v>
      </c>
      <c r="I3" s="131" t="s">
        <v>11</v>
      </c>
      <c r="J3" s="130" t="s">
        <v>139</v>
      </c>
    </row>
    <row r="4" spans="1:16" ht="51" x14ac:dyDescent="0.25">
      <c r="A4" s="289" t="s">
        <v>140</v>
      </c>
      <c r="B4" s="290"/>
      <c r="C4" s="130" t="s">
        <v>141</v>
      </c>
      <c r="D4" s="131" t="s">
        <v>142</v>
      </c>
      <c r="E4" s="130" t="s">
        <v>133</v>
      </c>
      <c r="I4" s="131" t="s">
        <v>143</v>
      </c>
      <c r="J4" s="130" t="s">
        <v>144</v>
      </c>
    </row>
    <row r="5" spans="1:16" x14ac:dyDescent="0.25">
      <c r="A5" s="289" t="s">
        <v>2</v>
      </c>
      <c r="B5" s="290"/>
      <c r="C5" s="130" t="s">
        <v>133</v>
      </c>
      <c r="I5" s="131" t="s">
        <v>13</v>
      </c>
      <c r="J5" s="130" t="s">
        <v>133</v>
      </c>
    </row>
    <row r="6" spans="1:16" x14ac:dyDescent="0.25">
      <c r="A6" s="285" t="s">
        <v>145</v>
      </c>
      <c r="B6" s="285" t="s">
        <v>146</v>
      </c>
      <c r="C6" s="285" t="s">
        <v>24</v>
      </c>
      <c r="D6" s="285" t="s">
        <v>147</v>
      </c>
      <c r="E6" s="285" t="s">
        <v>148</v>
      </c>
      <c r="F6" s="285" t="s">
        <v>149</v>
      </c>
      <c r="G6" s="285" t="s">
        <v>150</v>
      </c>
      <c r="H6" s="285" t="s">
        <v>151</v>
      </c>
      <c r="I6" s="285"/>
      <c r="J6" s="285"/>
      <c r="K6" s="285"/>
      <c r="L6" s="285"/>
      <c r="M6" s="286" t="s">
        <v>152</v>
      </c>
      <c r="N6" s="286" t="s">
        <v>153</v>
      </c>
      <c r="O6" s="285" t="s">
        <v>154</v>
      </c>
      <c r="P6" s="285" t="s">
        <v>155</v>
      </c>
    </row>
    <row r="7" spans="1:16" x14ac:dyDescent="0.25">
      <c r="A7" s="285"/>
      <c r="B7" s="285"/>
      <c r="C7" s="285"/>
      <c r="D7" s="285"/>
      <c r="E7" s="285"/>
      <c r="F7" s="285"/>
      <c r="G7" s="285"/>
      <c r="H7" s="285" t="s">
        <v>156</v>
      </c>
      <c r="I7" s="285"/>
      <c r="J7" s="285" t="s">
        <v>157</v>
      </c>
      <c r="K7" s="285"/>
      <c r="L7" s="285"/>
      <c r="M7" s="285"/>
      <c r="N7" s="285"/>
      <c r="O7" s="285"/>
      <c r="P7" s="285"/>
    </row>
    <row r="8" spans="1:16" ht="27" customHeight="1" x14ac:dyDescent="0.25">
      <c r="A8" s="285"/>
      <c r="B8" s="285"/>
      <c r="C8" s="285"/>
      <c r="D8" s="285"/>
      <c r="E8" s="285"/>
      <c r="F8" s="285"/>
      <c r="G8" s="285"/>
      <c r="H8" s="132" t="s">
        <v>158</v>
      </c>
      <c r="I8" s="132" t="s">
        <v>159</v>
      </c>
      <c r="J8" s="132" t="s">
        <v>158</v>
      </c>
      <c r="K8" s="132" t="s">
        <v>159</v>
      </c>
      <c r="L8" s="285"/>
      <c r="M8" s="285"/>
      <c r="N8" s="285"/>
      <c r="O8" s="285"/>
      <c r="P8" s="285"/>
    </row>
    <row r="9" spans="1:16" x14ac:dyDescent="0.25">
      <c r="A9" s="132"/>
      <c r="B9" s="132" t="s">
        <v>160</v>
      </c>
      <c r="C9" s="132" t="s">
        <v>31</v>
      </c>
      <c r="D9" s="132" t="s">
        <v>161</v>
      </c>
      <c r="E9" s="132" t="s">
        <v>36</v>
      </c>
      <c r="F9" s="132" t="s">
        <v>162</v>
      </c>
      <c r="G9" s="132" t="s">
        <v>41</v>
      </c>
      <c r="H9" s="132" t="s">
        <v>43</v>
      </c>
      <c r="I9" s="132" t="s">
        <v>163</v>
      </c>
      <c r="J9" s="132" t="s">
        <v>164</v>
      </c>
      <c r="K9" s="132" t="s">
        <v>165</v>
      </c>
      <c r="L9" s="132"/>
      <c r="M9" s="132" t="s">
        <v>166</v>
      </c>
      <c r="N9" s="132" t="s">
        <v>167</v>
      </c>
      <c r="O9" s="132" t="s">
        <v>168</v>
      </c>
      <c r="P9" s="132" t="s">
        <v>169</v>
      </c>
    </row>
    <row r="10" spans="1:16" x14ac:dyDescent="0.25">
      <c r="A10" s="133"/>
      <c r="B10" s="133" t="s">
        <v>170</v>
      </c>
      <c r="C10" s="133" t="s">
        <v>171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 t="s">
        <v>29</v>
      </c>
      <c r="N10" s="133"/>
      <c r="O10" s="133"/>
      <c r="P10" s="133"/>
    </row>
    <row r="11" spans="1:16" ht="45" x14ac:dyDescent="0.25">
      <c r="A11" s="134">
        <v>1</v>
      </c>
      <c r="B11" s="135" t="s">
        <v>172</v>
      </c>
      <c r="C11" s="135" t="s">
        <v>173</v>
      </c>
      <c r="D11" s="135" t="s">
        <v>174</v>
      </c>
      <c r="E11" s="136">
        <v>20</v>
      </c>
      <c r="F11" s="137">
        <v>0</v>
      </c>
      <c r="G11" s="137">
        <f>ROUND(E11*F11,6)</f>
        <v>0</v>
      </c>
      <c r="H11" s="138"/>
      <c r="I11" s="138">
        <v>0</v>
      </c>
      <c r="J11" s="221"/>
      <c r="K11" s="138">
        <f>ROUND(E11*J11,2)</f>
        <v>0</v>
      </c>
      <c r="L11" s="135"/>
      <c r="M11" s="135" t="s">
        <v>175</v>
      </c>
      <c r="N11" s="135" t="s">
        <v>176</v>
      </c>
      <c r="O11" s="135" t="s">
        <v>177</v>
      </c>
      <c r="P11" s="135" t="s">
        <v>178</v>
      </c>
    </row>
    <row r="12" spans="1:16" x14ac:dyDescent="0.25">
      <c r="A12" s="139"/>
      <c r="B12" s="140" t="s">
        <v>179</v>
      </c>
      <c r="C12" s="139" t="s">
        <v>180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6" x14ac:dyDescent="0.25">
      <c r="A13" s="133"/>
      <c r="B13" s="133" t="s">
        <v>181</v>
      </c>
      <c r="C13" s="133" t="s">
        <v>171</v>
      </c>
      <c r="D13" s="133"/>
      <c r="E13" s="133"/>
      <c r="F13" s="133"/>
      <c r="G13" s="141">
        <f>SUM(G11:G12)</f>
        <v>0</v>
      </c>
      <c r="H13" s="133"/>
      <c r="I13" s="133">
        <f>SUM(I11:I12)</f>
        <v>0</v>
      </c>
      <c r="J13" s="133"/>
      <c r="K13" s="133">
        <f>SUM(K11:K12)</f>
        <v>0</v>
      </c>
      <c r="L13" s="133"/>
      <c r="M13" s="133"/>
      <c r="N13" s="133"/>
      <c r="O13" s="133"/>
      <c r="P13" s="133"/>
    </row>
    <row r="15" spans="1:16" x14ac:dyDescent="0.25">
      <c r="A15" s="133"/>
      <c r="B15" s="133" t="s">
        <v>160</v>
      </c>
      <c r="C15" s="133" t="s">
        <v>182</v>
      </c>
      <c r="D15" s="133"/>
      <c r="E15" s="133"/>
      <c r="F15" s="133"/>
      <c r="G15" s="133"/>
      <c r="H15" s="133"/>
      <c r="I15" s="133"/>
      <c r="J15" s="133"/>
      <c r="K15" s="133"/>
      <c r="L15" s="133"/>
      <c r="M15" s="133" t="s">
        <v>29</v>
      </c>
      <c r="N15" s="133"/>
      <c r="O15" s="133"/>
      <c r="P15" s="133"/>
    </row>
    <row r="16" spans="1:16" ht="56.25" x14ac:dyDescent="0.25">
      <c r="A16" s="134">
        <v>2</v>
      </c>
      <c r="B16" s="135" t="s">
        <v>183</v>
      </c>
      <c r="C16" s="135" t="s">
        <v>184</v>
      </c>
      <c r="D16" s="135" t="s">
        <v>185</v>
      </c>
      <c r="E16" s="136">
        <v>10</v>
      </c>
      <c r="F16" s="137">
        <v>0</v>
      </c>
      <c r="G16" s="137">
        <f>ROUND(E16*F16,6)</f>
        <v>0</v>
      </c>
      <c r="H16" s="138"/>
      <c r="I16" s="138">
        <v>0</v>
      </c>
      <c r="J16" s="138"/>
      <c r="K16" s="138">
        <f>ROUND(E16*J16,2)</f>
        <v>0</v>
      </c>
      <c r="L16" s="135"/>
      <c r="M16" s="135" t="s">
        <v>175</v>
      </c>
      <c r="N16" s="135" t="s">
        <v>176</v>
      </c>
      <c r="O16" s="135" t="s">
        <v>186</v>
      </c>
      <c r="P16" s="135" t="s">
        <v>187</v>
      </c>
    </row>
    <row r="17" spans="1:16" x14ac:dyDescent="0.25">
      <c r="A17" s="139"/>
      <c r="B17" s="140" t="s">
        <v>179</v>
      </c>
      <c r="C17" s="139" t="s">
        <v>188</v>
      </c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</row>
    <row r="18" spans="1:16" x14ac:dyDescent="0.25">
      <c r="A18" s="133"/>
      <c r="B18" s="133" t="s">
        <v>30</v>
      </c>
      <c r="C18" s="133" t="s">
        <v>182</v>
      </c>
      <c r="D18" s="133"/>
      <c r="E18" s="133"/>
      <c r="F18" s="133"/>
      <c r="G18" s="141">
        <f>SUM(G16:G17)</f>
        <v>0</v>
      </c>
      <c r="H18" s="133"/>
      <c r="I18" s="133">
        <f>SUM(I16:I17)</f>
        <v>0</v>
      </c>
      <c r="J18" s="133"/>
      <c r="K18" s="133">
        <f>SUM(K16:K17)</f>
        <v>0</v>
      </c>
      <c r="L18" s="133"/>
      <c r="M18" s="133"/>
      <c r="N18" s="133"/>
      <c r="O18" s="133"/>
      <c r="P18" s="133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6" zoomScaleNormal="100" workbookViewId="0">
      <selection activeCell="J16" sqref="J16"/>
    </sheetView>
  </sheetViews>
  <sheetFormatPr defaultRowHeight="12.75" customHeight="1" x14ac:dyDescent="0.25"/>
  <cols>
    <col min="1" max="1" width="4.7109375" style="125" customWidth="1"/>
    <col min="2" max="2" width="16.28515625" style="125" customWidth="1"/>
    <col min="3" max="3" width="57.7109375" style="125" customWidth="1"/>
    <col min="4" max="4" width="8.28515625" style="125" customWidth="1"/>
    <col min="5" max="5" width="7.7109375" style="125" customWidth="1"/>
    <col min="6" max="7" width="9.5703125" style="125" customWidth="1"/>
    <col min="8" max="8" width="9.7109375" style="125" customWidth="1"/>
    <col min="9" max="9" width="18.7109375" style="125" customWidth="1"/>
    <col min="10" max="10" width="11.7109375" style="125" customWidth="1"/>
    <col min="11" max="11" width="18.7109375" style="125" customWidth="1"/>
    <col min="12" max="12" width="3.7109375" style="125" customWidth="1"/>
    <col min="13" max="13" width="5.7109375" style="125" customWidth="1"/>
    <col min="14" max="14" width="8.7109375" style="125" customWidth="1"/>
    <col min="15" max="15" width="20.7109375" style="125" customWidth="1"/>
    <col min="16" max="16" width="40.7109375" style="125" customWidth="1"/>
    <col min="17" max="16384" width="9.140625" style="125"/>
  </cols>
  <sheetData>
    <row r="1" spans="1:16" ht="20.25" thickTop="1" thickBot="1" x14ac:dyDescent="0.3">
      <c r="A1" s="124" t="s">
        <v>132</v>
      </c>
      <c r="H1" s="126" t="s">
        <v>9</v>
      </c>
      <c r="I1" s="287" t="s">
        <v>0</v>
      </c>
      <c r="J1" s="288"/>
      <c r="K1" s="264">
        <f>ROUND((SUM(I11:I28)+SUM(K11:K28))/2,0)</f>
        <v>0</v>
      </c>
      <c r="N1" s="127" t="s">
        <v>133</v>
      </c>
      <c r="O1" s="127">
        <v>1</v>
      </c>
      <c r="P1" s="127">
        <f>K1/O1</f>
        <v>0</v>
      </c>
    </row>
    <row r="2" spans="1:16" ht="27" thickTop="1" thickBot="1" x14ac:dyDescent="0.3">
      <c r="C2" s="128" t="s">
        <v>134</v>
      </c>
      <c r="K2" s="129" t="s">
        <v>48</v>
      </c>
      <c r="N2" s="129" t="s">
        <v>135</v>
      </c>
      <c r="O2" s="129" t="s">
        <v>136</v>
      </c>
      <c r="P2" s="129" t="s">
        <v>137</v>
      </c>
    </row>
    <row r="3" spans="1:16" ht="25.5" x14ac:dyDescent="0.25">
      <c r="A3" s="289" t="s">
        <v>1</v>
      </c>
      <c r="B3" s="290"/>
      <c r="C3" s="130" t="s">
        <v>138</v>
      </c>
      <c r="I3" s="131" t="s">
        <v>11</v>
      </c>
      <c r="J3" s="130" t="s">
        <v>139</v>
      </c>
    </row>
    <row r="4" spans="1:16" ht="51" x14ac:dyDescent="0.25">
      <c r="A4" s="289" t="s">
        <v>140</v>
      </c>
      <c r="B4" s="290"/>
      <c r="C4" s="130" t="s">
        <v>203</v>
      </c>
      <c r="D4" s="131" t="s">
        <v>142</v>
      </c>
      <c r="E4" s="130" t="s">
        <v>133</v>
      </c>
      <c r="I4" s="131" t="s">
        <v>143</v>
      </c>
      <c r="J4" s="130" t="s">
        <v>144</v>
      </c>
    </row>
    <row r="5" spans="1:16" x14ac:dyDescent="0.25">
      <c r="A5" s="289" t="s">
        <v>2</v>
      </c>
      <c r="B5" s="290"/>
      <c r="C5" s="130" t="s">
        <v>133</v>
      </c>
      <c r="I5" s="131" t="s">
        <v>13</v>
      </c>
      <c r="J5" s="130" t="s">
        <v>133</v>
      </c>
    </row>
    <row r="6" spans="1:16" x14ac:dyDescent="0.25">
      <c r="A6" s="285" t="s">
        <v>145</v>
      </c>
      <c r="B6" s="285" t="s">
        <v>146</v>
      </c>
      <c r="C6" s="285" t="s">
        <v>24</v>
      </c>
      <c r="D6" s="285" t="s">
        <v>147</v>
      </c>
      <c r="E6" s="285" t="s">
        <v>148</v>
      </c>
      <c r="F6" s="285" t="s">
        <v>149</v>
      </c>
      <c r="G6" s="285" t="s">
        <v>150</v>
      </c>
      <c r="H6" s="285" t="s">
        <v>151</v>
      </c>
      <c r="I6" s="285"/>
      <c r="J6" s="285"/>
      <c r="K6" s="285"/>
      <c r="L6" s="285"/>
      <c r="M6" s="286" t="s">
        <v>152</v>
      </c>
      <c r="N6" s="286" t="s">
        <v>153</v>
      </c>
      <c r="O6" s="285" t="s">
        <v>154</v>
      </c>
      <c r="P6" s="285" t="s">
        <v>155</v>
      </c>
    </row>
    <row r="7" spans="1:16" x14ac:dyDescent="0.25">
      <c r="A7" s="285"/>
      <c r="B7" s="285"/>
      <c r="C7" s="285"/>
      <c r="D7" s="285"/>
      <c r="E7" s="285"/>
      <c r="F7" s="285"/>
      <c r="G7" s="285"/>
      <c r="H7" s="285" t="s">
        <v>156</v>
      </c>
      <c r="I7" s="285"/>
      <c r="J7" s="285" t="s">
        <v>157</v>
      </c>
      <c r="K7" s="285"/>
      <c r="L7" s="285"/>
      <c r="M7" s="285"/>
      <c r="N7" s="285"/>
      <c r="O7" s="285"/>
      <c r="P7" s="285"/>
    </row>
    <row r="8" spans="1:16" ht="27" customHeight="1" x14ac:dyDescent="0.25">
      <c r="A8" s="285"/>
      <c r="B8" s="285"/>
      <c r="C8" s="285"/>
      <c r="D8" s="285"/>
      <c r="E8" s="285"/>
      <c r="F8" s="285"/>
      <c r="G8" s="285"/>
      <c r="H8" s="132" t="s">
        <v>158</v>
      </c>
      <c r="I8" s="132" t="s">
        <v>159</v>
      </c>
      <c r="J8" s="132" t="s">
        <v>158</v>
      </c>
      <c r="K8" s="132" t="s">
        <v>159</v>
      </c>
      <c r="L8" s="285"/>
      <c r="M8" s="285"/>
      <c r="N8" s="285"/>
      <c r="O8" s="285"/>
      <c r="P8" s="285"/>
    </row>
    <row r="9" spans="1:16" x14ac:dyDescent="0.25">
      <c r="A9" s="132"/>
      <c r="B9" s="132" t="s">
        <v>160</v>
      </c>
      <c r="C9" s="132" t="s">
        <v>31</v>
      </c>
      <c r="D9" s="132" t="s">
        <v>161</v>
      </c>
      <c r="E9" s="132" t="s">
        <v>36</v>
      </c>
      <c r="F9" s="132" t="s">
        <v>162</v>
      </c>
      <c r="G9" s="132" t="s">
        <v>41</v>
      </c>
      <c r="H9" s="132" t="s">
        <v>43</v>
      </c>
      <c r="I9" s="132" t="s">
        <v>163</v>
      </c>
      <c r="J9" s="132" t="s">
        <v>164</v>
      </c>
      <c r="K9" s="132" t="s">
        <v>165</v>
      </c>
      <c r="L9" s="132"/>
      <c r="M9" s="132" t="s">
        <v>166</v>
      </c>
      <c r="N9" s="132" t="s">
        <v>167</v>
      </c>
      <c r="O9" s="132" t="s">
        <v>168</v>
      </c>
      <c r="P9" s="132" t="s">
        <v>169</v>
      </c>
    </row>
    <row r="10" spans="1:16" x14ac:dyDescent="0.25">
      <c r="A10" s="133"/>
      <c r="B10" s="133" t="s">
        <v>170</v>
      </c>
      <c r="C10" s="133" t="s">
        <v>171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 t="s">
        <v>29</v>
      </c>
      <c r="N10" s="133"/>
      <c r="O10" s="133"/>
      <c r="P10" s="133"/>
    </row>
    <row r="11" spans="1:16" ht="45" x14ac:dyDescent="0.25">
      <c r="A11" s="134">
        <v>1</v>
      </c>
      <c r="B11" s="135" t="s">
        <v>172</v>
      </c>
      <c r="C11" s="135" t="s">
        <v>173</v>
      </c>
      <c r="D11" s="135" t="s">
        <v>174</v>
      </c>
      <c r="E11" s="136">
        <v>10</v>
      </c>
      <c r="F11" s="137">
        <v>0</v>
      </c>
      <c r="G11" s="137">
        <f>ROUND(E11*F11,6)</f>
        <v>0</v>
      </c>
      <c r="H11" s="138"/>
      <c r="I11" s="138">
        <v>0</v>
      </c>
      <c r="J11" s="221"/>
      <c r="K11" s="138">
        <f>ROUND(E11*J11,2)</f>
        <v>0</v>
      </c>
      <c r="L11" s="135"/>
      <c r="M11" s="135" t="s">
        <v>175</v>
      </c>
      <c r="N11" s="135" t="s">
        <v>176</v>
      </c>
      <c r="O11" s="135" t="s">
        <v>177</v>
      </c>
      <c r="P11" s="135" t="s">
        <v>202</v>
      </c>
    </row>
    <row r="12" spans="1:16" x14ac:dyDescent="0.25">
      <c r="A12" s="139"/>
      <c r="B12" s="140" t="s">
        <v>179</v>
      </c>
      <c r="C12" s="139" t="s">
        <v>180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6" x14ac:dyDescent="0.25">
      <c r="A13" s="133"/>
      <c r="B13" s="133" t="s">
        <v>181</v>
      </c>
      <c r="C13" s="133" t="s">
        <v>171</v>
      </c>
      <c r="D13" s="133"/>
      <c r="E13" s="133"/>
      <c r="F13" s="133"/>
      <c r="G13" s="141">
        <f>SUM(G11:G12)</f>
        <v>0</v>
      </c>
      <c r="H13" s="133"/>
      <c r="I13" s="133">
        <f>SUM(I11:I12)</f>
        <v>0</v>
      </c>
      <c r="J13" s="133"/>
      <c r="K13" s="133">
        <f>SUM(K11:K12)</f>
        <v>0</v>
      </c>
      <c r="L13" s="133"/>
      <c r="M13" s="133"/>
      <c r="N13" s="133"/>
      <c r="O13" s="133"/>
      <c r="P13" s="133"/>
    </row>
    <row r="15" spans="1:16" x14ac:dyDescent="0.25">
      <c r="A15" s="133"/>
      <c r="B15" s="133" t="s">
        <v>160</v>
      </c>
      <c r="C15" s="133" t="s">
        <v>182</v>
      </c>
      <c r="D15" s="133"/>
      <c r="E15" s="133"/>
      <c r="F15" s="133"/>
      <c r="G15" s="133"/>
      <c r="H15" s="133"/>
      <c r="I15" s="133"/>
      <c r="J15" s="133"/>
      <c r="K15" s="133"/>
      <c r="L15" s="133"/>
      <c r="M15" s="133" t="s">
        <v>29</v>
      </c>
      <c r="N15" s="133"/>
      <c r="O15" s="133"/>
      <c r="P15" s="133"/>
    </row>
    <row r="16" spans="1:16" ht="56.25" x14ac:dyDescent="0.25">
      <c r="A16" s="134">
        <v>2</v>
      </c>
      <c r="B16" s="135" t="s">
        <v>183</v>
      </c>
      <c r="C16" s="135" t="s">
        <v>184</v>
      </c>
      <c r="D16" s="135" t="s">
        <v>185</v>
      </c>
      <c r="E16" s="136">
        <v>5</v>
      </c>
      <c r="F16" s="137">
        <v>0</v>
      </c>
      <c r="G16" s="137">
        <f>ROUND(E16*F16,6)</f>
        <v>0</v>
      </c>
      <c r="H16" s="138"/>
      <c r="I16" s="138">
        <v>0</v>
      </c>
      <c r="J16" s="138"/>
      <c r="K16" s="138">
        <f>ROUND(E16*J16,2)</f>
        <v>0</v>
      </c>
      <c r="L16" s="135"/>
      <c r="M16" s="135" t="s">
        <v>175</v>
      </c>
      <c r="N16" s="135" t="s">
        <v>176</v>
      </c>
      <c r="O16" s="135" t="s">
        <v>186</v>
      </c>
      <c r="P16" s="135" t="s">
        <v>201</v>
      </c>
    </row>
    <row r="17" spans="1:16" x14ac:dyDescent="0.25">
      <c r="A17" s="139"/>
      <c r="B17" s="140" t="s">
        <v>179</v>
      </c>
      <c r="C17" s="139" t="s">
        <v>188</v>
      </c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</row>
    <row r="18" spans="1:16" x14ac:dyDescent="0.25">
      <c r="A18" s="133"/>
      <c r="B18" s="133" t="s">
        <v>30</v>
      </c>
      <c r="C18" s="133" t="s">
        <v>182</v>
      </c>
      <c r="D18" s="133"/>
      <c r="E18" s="133"/>
      <c r="F18" s="133"/>
      <c r="G18" s="141">
        <f>SUM(G16:G17)</f>
        <v>0</v>
      </c>
      <c r="H18" s="133"/>
      <c r="I18" s="133">
        <f>SUM(I16:I17)</f>
        <v>0</v>
      </c>
      <c r="J18" s="133"/>
      <c r="K18" s="133">
        <f>SUM(K16:K17)</f>
        <v>0</v>
      </c>
      <c r="L18" s="133"/>
      <c r="M18" s="133"/>
      <c r="N18" s="133"/>
      <c r="O18" s="133"/>
      <c r="P18" s="133"/>
    </row>
    <row r="20" spans="1:16" x14ac:dyDescent="0.25">
      <c r="A20" s="133"/>
      <c r="B20" s="133" t="s">
        <v>41</v>
      </c>
      <c r="C20" s="133" t="s">
        <v>196</v>
      </c>
      <c r="D20" s="133"/>
      <c r="E20" s="133"/>
      <c r="F20" s="133"/>
      <c r="G20" s="133"/>
      <c r="H20" s="133"/>
      <c r="I20" s="133"/>
      <c r="J20" s="133"/>
      <c r="K20" s="133"/>
      <c r="L20" s="133"/>
      <c r="M20" s="133" t="s">
        <v>29</v>
      </c>
      <c r="N20" s="133"/>
      <c r="O20" s="133"/>
      <c r="P20" s="133"/>
    </row>
    <row r="21" spans="1:16" ht="135" x14ac:dyDescent="0.25">
      <c r="A21" s="134">
        <v>3</v>
      </c>
      <c r="B21" s="135" t="s">
        <v>200</v>
      </c>
      <c r="C21" s="135" t="s">
        <v>199</v>
      </c>
      <c r="D21" s="135" t="s">
        <v>193</v>
      </c>
      <c r="E21" s="136">
        <v>14</v>
      </c>
      <c r="F21" s="137">
        <v>0</v>
      </c>
      <c r="G21" s="137">
        <f>ROUND(E21*F21,6)</f>
        <v>0</v>
      </c>
      <c r="H21" s="138"/>
      <c r="I21" s="138">
        <v>0</v>
      </c>
      <c r="J21" s="138"/>
      <c r="K21" s="138">
        <f>ROUND(E21*J21,2)</f>
        <v>0</v>
      </c>
      <c r="L21" s="135"/>
      <c r="M21" s="135" t="s">
        <v>175</v>
      </c>
      <c r="N21" s="135" t="s">
        <v>176</v>
      </c>
      <c r="O21" s="135" t="s">
        <v>198</v>
      </c>
      <c r="P21" s="135" t="s">
        <v>191</v>
      </c>
    </row>
    <row r="22" spans="1:16" ht="33.75" x14ac:dyDescent="0.25">
      <c r="A22" s="139"/>
      <c r="B22" s="140" t="s">
        <v>179</v>
      </c>
      <c r="C22" s="139" t="s">
        <v>197</v>
      </c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</row>
    <row r="23" spans="1:16" x14ac:dyDescent="0.25">
      <c r="A23" s="133"/>
      <c r="B23" s="133" t="s">
        <v>42</v>
      </c>
      <c r="C23" s="133" t="s">
        <v>196</v>
      </c>
      <c r="D23" s="133"/>
      <c r="E23" s="133"/>
      <c r="F23" s="133"/>
      <c r="G23" s="141">
        <f>SUM(G21:G22)</f>
        <v>0</v>
      </c>
      <c r="H23" s="133"/>
      <c r="I23" s="133">
        <f>SUM(I21:I22)</f>
        <v>0</v>
      </c>
      <c r="J23" s="133"/>
      <c r="K23" s="133">
        <f>SUM(K21:K22)</f>
        <v>0</v>
      </c>
      <c r="L23" s="133"/>
      <c r="M23" s="133"/>
      <c r="N23" s="133"/>
      <c r="O23" s="133"/>
      <c r="P23" s="133"/>
    </row>
    <row r="25" spans="1:16" x14ac:dyDescent="0.25">
      <c r="A25" s="133"/>
      <c r="B25" s="133" t="s">
        <v>164</v>
      </c>
      <c r="C25" s="133" t="s">
        <v>189</v>
      </c>
      <c r="D25" s="133"/>
      <c r="E25" s="133"/>
      <c r="F25" s="133"/>
      <c r="G25" s="133"/>
      <c r="H25" s="133"/>
      <c r="I25" s="133"/>
      <c r="J25" s="133"/>
      <c r="K25" s="133"/>
      <c r="L25" s="133"/>
      <c r="M25" s="133" t="s">
        <v>29</v>
      </c>
      <c r="N25" s="133"/>
      <c r="O25" s="133"/>
      <c r="P25" s="133"/>
    </row>
    <row r="26" spans="1:16" ht="45" x14ac:dyDescent="0.25">
      <c r="A26" s="146">
        <v>4</v>
      </c>
      <c r="B26" s="142" t="s">
        <v>195</v>
      </c>
      <c r="C26" s="142" t="s">
        <v>194</v>
      </c>
      <c r="D26" s="142" t="s">
        <v>193</v>
      </c>
      <c r="E26" s="145">
        <v>14</v>
      </c>
      <c r="F26" s="144">
        <v>0</v>
      </c>
      <c r="G26" s="144">
        <f>ROUND(E26*F26,6)</f>
        <v>0</v>
      </c>
      <c r="H26" s="143"/>
      <c r="I26" s="143">
        <v>0</v>
      </c>
      <c r="J26" s="143"/>
      <c r="K26" s="143">
        <f>ROUND(E26*J26,2)</f>
        <v>0</v>
      </c>
      <c r="L26" s="142"/>
      <c r="M26" s="142" t="s">
        <v>175</v>
      </c>
      <c r="N26" s="142" t="s">
        <v>176</v>
      </c>
      <c r="O26" s="142" t="s">
        <v>192</v>
      </c>
      <c r="P26" s="142" t="s">
        <v>191</v>
      </c>
    </row>
    <row r="27" spans="1:16" x14ac:dyDescent="0.25">
      <c r="A27" s="133"/>
      <c r="B27" s="133" t="s">
        <v>190</v>
      </c>
      <c r="C27" s="133" t="s">
        <v>189</v>
      </c>
      <c r="D27" s="133"/>
      <c r="E27" s="133"/>
      <c r="F27" s="133"/>
      <c r="G27" s="141">
        <f>SUM(G26:G26)</f>
        <v>0</v>
      </c>
      <c r="H27" s="133"/>
      <c r="I27" s="133">
        <f>SUM(I26:I26)</f>
        <v>0</v>
      </c>
      <c r="J27" s="133"/>
      <c r="K27" s="133">
        <f>SUM(K26:K26)</f>
        <v>0</v>
      </c>
      <c r="L27" s="133"/>
      <c r="M27" s="133"/>
      <c r="N27" s="133"/>
      <c r="O27" s="133"/>
      <c r="P27" s="133"/>
    </row>
  </sheetData>
  <mergeCells count="19">
    <mergeCell ref="A6:A8"/>
    <mergeCell ref="B6:B8"/>
    <mergeCell ref="C6:C8"/>
    <mergeCell ref="D6:D8"/>
    <mergeCell ref="I1:J1"/>
    <mergeCell ref="A3:B3"/>
    <mergeCell ref="A4:B4"/>
    <mergeCell ref="A5:B5"/>
    <mergeCell ref="E6:E8"/>
    <mergeCell ref="F6:F8"/>
    <mergeCell ref="G6:G8"/>
    <mergeCell ref="H6:K6"/>
    <mergeCell ref="H7:I7"/>
    <mergeCell ref="J7:K7"/>
    <mergeCell ref="P6:P8"/>
    <mergeCell ref="L6:L8"/>
    <mergeCell ref="M6:M8"/>
    <mergeCell ref="N6:N8"/>
    <mergeCell ref="O6:O8"/>
  </mergeCells>
  <pageMargins left="0.7" right="0.7" top="0.75" bottom="0.75" header="0.3" footer="0.3"/>
  <pageSetup paperSize="9" scale="7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125" customWidth="1"/>
    <col min="2" max="2" width="16.28515625" style="125" customWidth="1"/>
    <col min="3" max="3" width="57.7109375" style="125" customWidth="1"/>
    <col min="4" max="4" width="8.28515625" style="125" customWidth="1"/>
    <col min="5" max="5" width="7.7109375" style="125" customWidth="1"/>
    <col min="6" max="7" width="9.5703125" style="125" customWidth="1"/>
    <col min="8" max="8" width="9.7109375" style="125" customWidth="1"/>
    <col min="9" max="9" width="18.7109375" style="125" customWidth="1"/>
    <col min="10" max="10" width="11.7109375" style="125" customWidth="1"/>
    <col min="11" max="11" width="18.7109375" style="125" customWidth="1"/>
    <col min="12" max="12" width="3.7109375" style="125" customWidth="1"/>
    <col min="13" max="13" width="5.7109375" style="125" customWidth="1"/>
    <col min="14" max="14" width="8.7109375" style="125" customWidth="1"/>
    <col min="15" max="15" width="20.7109375" style="125" customWidth="1"/>
    <col min="16" max="16" width="40.7109375" style="125" customWidth="1"/>
    <col min="17" max="256" width="9.140625" style="125"/>
    <col min="257" max="257" width="4.7109375" style="125" customWidth="1"/>
    <col min="258" max="258" width="16.28515625" style="125" customWidth="1"/>
    <col min="259" max="259" width="57.7109375" style="125" customWidth="1"/>
    <col min="260" max="260" width="8.28515625" style="125" customWidth="1"/>
    <col min="261" max="261" width="7.7109375" style="125" customWidth="1"/>
    <col min="262" max="263" width="9.5703125" style="125" customWidth="1"/>
    <col min="264" max="264" width="9.7109375" style="125" customWidth="1"/>
    <col min="265" max="265" width="18.7109375" style="125" customWidth="1"/>
    <col min="266" max="266" width="11.7109375" style="125" customWidth="1"/>
    <col min="267" max="267" width="18.7109375" style="125" customWidth="1"/>
    <col min="268" max="268" width="3.7109375" style="125" customWidth="1"/>
    <col min="269" max="269" width="5.7109375" style="125" customWidth="1"/>
    <col min="270" max="270" width="8.7109375" style="125" customWidth="1"/>
    <col min="271" max="271" width="20.7109375" style="125" customWidth="1"/>
    <col min="272" max="272" width="40.7109375" style="125" customWidth="1"/>
    <col min="273" max="512" width="9.140625" style="125"/>
    <col min="513" max="513" width="4.7109375" style="125" customWidth="1"/>
    <col min="514" max="514" width="16.28515625" style="125" customWidth="1"/>
    <col min="515" max="515" width="57.7109375" style="125" customWidth="1"/>
    <col min="516" max="516" width="8.28515625" style="125" customWidth="1"/>
    <col min="517" max="517" width="7.7109375" style="125" customWidth="1"/>
    <col min="518" max="519" width="9.5703125" style="125" customWidth="1"/>
    <col min="520" max="520" width="9.7109375" style="125" customWidth="1"/>
    <col min="521" max="521" width="18.7109375" style="125" customWidth="1"/>
    <col min="522" max="522" width="11.7109375" style="125" customWidth="1"/>
    <col min="523" max="523" width="18.7109375" style="125" customWidth="1"/>
    <col min="524" max="524" width="3.7109375" style="125" customWidth="1"/>
    <col min="525" max="525" width="5.7109375" style="125" customWidth="1"/>
    <col min="526" max="526" width="8.7109375" style="125" customWidth="1"/>
    <col min="527" max="527" width="20.7109375" style="125" customWidth="1"/>
    <col min="528" max="528" width="40.7109375" style="125" customWidth="1"/>
    <col min="529" max="768" width="9.140625" style="125"/>
    <col min="769" max="769" width="4.7109375" style="125" customWidth="1"/>
    <col min="770" max="770" width="16.28515625" style="125" customWidth="1"/>
    <col min="771" max="771" width="57.7109375" style="125" customWidth="1"/>
    <col min="772" max="772" width="8.28515625" style="125" customWidth="1"/>
    <col min="773" max="773" width="7.7109375" style="125" customWidth="1"/>
    <col min="774" max="775" width="9.5703125" style="125" customWidth="1"/>
    <col min="776" max="776" width="9.7109375" style="125" customWidth="1"/>
    <col min="777" max="777" width="18.7109375" style="125" customWidth="1"/>
    <col min="778" max="778" width="11.7109375" style="125" customWidth="1"/>
    <col min="779" max="779" width="18.7109375" style="125" customWidth="1"/>
    <col min="780" max="780" width="3.7109375" style="125" customWidth="1"/>
    <col min="781" max="781" width="5.7109375" style="125" customWidth="1"/>
    <col min="782" max="782" width="8.7109375" style="125" customWidth="1"/>
    <col min="783" max="783" width="20.7109375" style="125" customWidth="1"/>
    <col min="784" max="784" width="40.7109375" style="125" customWidth="1"/>
    <col min="785" max="1024" width="9.140625" style="125"/>
    <col min="1025" max="1025" width="4.7109375" style="125" customWidth="1"/>
    <col min="1026" max="1026" width="16.28515625" style="125" customWidth="1"/>
    <col min="1027" max="1027" width="57.7109375" style="125" customWidth="1"/>
    <col min="1028" max="1028" width="8.28515625" style="125" customWidth="1"/>
    <col min="1029" max="1029" width="7.7109375" style="125" customWidth="1"/>
    <col min="1030" max="1031" width="9.5703125" style="125" customWidth="1"/>
    <col min="1032" max="1032" width="9.7109375" style="125" customWidth="1"/>
    <col min="1033" max="1033" width="18.7109375" style="125" customWidth="1"/>
    <col min="1034" max="1034" width="11.7109375" style="125" customWidth="1"/>
    <col min="1035" max="1035" width="18.7109375" style="125" customWidth="1"/>
    <col min="1036" max="1036" width="3.7109375" style="125" customWidth="1"/>
    <col min="1037" max="1037" width="5.7109375" style="125" customWidth="1"/>
    <col min="1038" max="1038" width="8.7109375" style="125" customWidth="1"/>
    <col min="1039" max="1039" width="20.7109375" style="125" customWidth="1"/>
    <col min="1040" max="1040" width="40.7109375" style="125" customWidth="1"/>
    <col min="1041" max="1280" width="9.140625" style="125"/>
    <col min="1281" max="1281" width="4.7109375" style="125" customWidth="1"/>
    <col min="1282" max="1282" width="16.28515625" style="125" customWidth="1"/>
    <col min="1283" max="1283" width="57.7109375" style="125" customWidth="1"/>
    <col min="1284" max="1284" width="8.28515625" style="125" customWidth="1"/>
    <col min="1285" max="1285" width="7.7109375" style="125" customWidth="1"/>
    <col min="1286" max="1287" width="9.5703125" style="125" customWidth="1"/>
    <col min="1288" max="1288" width="9.7109375" style="125" customWidth="1"/>
    <col min="1289" max="1289" width="18.7109375" style="125" customWidth="1"/>
    <col min="1290" max="1290" width="11.7109375" style="125" customWidth="1"/>
    <col min="1291" max="1291" width="18.7109375" style="125" customWidth="1"/>
    <col min="1292" max="1292" width="3.7109375" style="125" customWidth="1"/>
    <col min="1293" max="1293" width="5.7109375" style="125" customWidth="1"/>
    <col min="1294" max="1294" width="8.7109375" style="125" customWidth="1"/>
    <col min="1295" max="1295" width="20.7109375" style="125" customWidth="1"/>
    <col min="1296" max="1296" width="40.7109375" style="125" customWidth="1"/>
    <col min="1297" max="1536" width="9.140625" style="125"/>
    <col min="1537" max="1537" width="4.7109375" style="125" customWidth="1"/>
    <col min="1538" max="1538" width="16.28515625" style="125" customWidth="1"/>
    <col min="1539" max="1539" width="57.7109375" style="125" customWidth="1"/>
    <col min="1540" max="1540" width="8.28515625" style="125" customWidth="1"/>
    <col min="1541" max="1541" width="7.7109375" style="125" customWidth="1"/>
    <col min="1542" max="1543" width="9.5703125" style="125" customWidth="1"/>
    <col min="1544" max="1544" width="9.7109375" style="125" customWidth="1"/>
    <col min="1545" max="1545" width="18.7109375" style="125" customWidth="1"/>
    <col min="1546" max="1546" width="11.7109375" style="125" customWidth="1"/>
    <col min="1547" max="1547" width="18.7109375" style="125" customWidth="1"/>
    <col min="1548" max="1548" width="3.7109375" style="125" customWidth="1"/>
    <col min="1549" max="1549" width="5.7109375" style="125" customWidth="1"/>
    <col min="1550" max="1550" width="8.7109375" style="125" customWidth="1"/>
    <col min="1551" max="1551" width="20.7109375" style="125" customWidth="1"/>
    <col min="1552" max="1552" width="40.7109375" style="125" customWidth="1"/>
    <col min="1553" max="1792" width="9.140625" style="125"/>
    <col min="1793" max="1793" width="4.7109375" style="125" customWidth="1"/>
    <col min="1794" max="1794" width="16.28515625" style="125" customWidth="1"/>
    <col min="1795" max="1795" width="57.7109375" style="125" customWidth="1"/>
    <col min="1796" max="1796" width="8.28515625" style="125" customWidth="1"/>
    <col min="1797" max="1797" width="7.7109375" style="125" customWidth="1"/>
    <col min="1798" max="1799" width="9.5703125" style="125" customWidth="1"/>
    <col min="1800" max="1800" width="9.7109375" style="125" customWidth="1"/>
    <col min="1801" max="1801" width="18.7109375" style="125" customWidth="1"/>
    <col min="1802" max="1802" width="11.7109375" style="125" customWidth="1"/>
    <col min="1803" max="1803" width="18.7109375" style="125" customWidth="1"/>
    <col min="1804" max="1804" width="3.7109375" style="125" customWidth="1"/>
    <col min="1805" max="1805" width="5.7109375" style="125" customWidth="1"/>
    <col min="1806" max="1806" width="8.7109375" style="125" customWidth="1"/>
    <col min="1807" max="1807" width="20.7109375" style="125" customWidth="1"/>
    <col min="1808" max="1808" width="40.7109375" style="125" customWidth="1"/>
    <col min="1809" max="2048" width="9.140625" style="125"/>
    <col min="2049" max="2049" width="4.7109375" style="125" customWidth="1"/>
    <col min="2050" max="2050" width="16.28515625" style="125" customWidth="1"/>
    <col min="2051" max="2051" width="57.7109375" style="125" customWidth="1"/>
    <col min="2052" max="2052" width="8.28515625" style="125" customWidth="1"/>
    <col min="2053" max="2053" width="7.7109375" style="125" customWidth="1"/>
    <col min="2054" max="2055" width="9.5703125" style="125" customWidth="1"/>
    <col min="2056" max="2056" width="9.7109375" style="125" customWidth="1"/>
    <col min="2057" max="2057" width="18.7109375" style="125" customWidth="1"/>
    <col min="2058" max="2058" width="11.7109375" style="125" customWidth="1"/>
    <col min="2059" max="2059" width="18.7109375" style="125" customWidth="1"/>
    <col min="2060" max="2060" width="3.7109375" style="125" customWidth="1"/>
    <col min="2061" max="2061" width="5.7109375" style="125" customWidth="1"/>
    <col min="2062" max="2062" width="8.7109375" style="125" customWidth="1"/>
    <col min="2063" max="2063" width="20.7109375" style="125" customWidth="1"/>
    <col min="2064" max="2064" width="40.7109375" style="125" customWidth="1"/>
    <col min="2065" max="2304" width="9.140625" style="125"/>
    <col min="2305" max="2305" width="4.7109375" style="125" customWidth="1"/>
    <col min="2306" max="2306" width="16.28515625" style="125" customWidth="1"/>
    <col min="2307" max="2307" width="57.7109375" style="125" customWidth="1"/>
    <col min="2308" max="2308" width="8.28515625" style="125" customWidth="1"/>
    <col min="2309" max="2309" width="7.7109375" style="125" customWidth="1"/>
    <col min="2310" max="2311" width="9.5703125" style="125" customWidth="1"/>
    <col min="2312" max="2312" width="9.7109375" style="125" customWidth="1"/>
    <col min="2313" max="2313" width="18.7109375" style="125" customWidth="1"/>
    <col min="2314" max="2314" width="11.7109375" style="125" customWidth="1"/>
    <col min="2315" max="2315" width="18.7109375" style="125" customWidth="1"/>
    <col min="2316" max="2316" width="3.7109375" style="125" customWidth="1"/>
    <col min="2317" max="2317" width="5.7109375" style="125" customWidth="1"/>
    <col min="2318" max="2318" width="8.7109375" style="125" customWidth="1"/>
    <col min="2319" max="2319" width="20.7109375" style="125" customWidth="1"/>
    <col min="2320" max="2320" width="40.7109375" style="125" customWidth="1"/>
    <col min="2321" max="2560" width="9.140625" style="125"/>
    <col min="2561" max="2561" width="4.7109375" style="125" customWidth="1"/>
    <col min="2562" max="2562" width="16.28515625" style="125" customWidth="1"/>
    <col min="2563" max="2563" width="57.7109375" style="125" customWidth="1"/>
    <col min="2564" max="2564" width="8.28515625" style="125" customWidth="1"/>
    <col min="2565" max="2565" width="7.7109375" style="125" customWidth="1"/>
    <col min="2566" max="2567" width="9.5703125" style="125" customWidth="1"/>
    <col min="2568" max="2568" width="9.7109375" style="125" customWidth="1"/>
    <col min="2569" max="2569" width="18.7109375" style="125" customWidth="1"/>
    <col min="2570" max="2570" width="11.7109375" style="125" customWidth="1"/>
    <col min="2571" max="2571" width="18.7109375" style="125" customWidth="1"/>
    <col min="2572" max="2572" width="3.7109375" style="125" customWidth="1"/>
    <col min="2573" max="2573" width="5.7109375" style="125" customWidth="1"/>
    <col min="2574" max="2574" width="8.7109375" style="125" customWidth="1"/>
    <col min="2575" max="2575" width="20.7109375" style="125" customWidth="1"/>
    <col min="2576" max="2576" width="40.7109375" style="125" customWidth="1"/>
    <col min="2577" max="2816" width="9.140625" style="125"/>
    <col min="2817" max="2817" width="4.7109375" style="125" customWidth="1"/>
    <col min="2818" max="2818" width="16.28515625" style="125" customWidth="1"/>
    <col min="2819" max="2819" width="57.7109375" style="125" customWidth="1"/>
    <col min="2820" max="2820" width="8.28515625" style="125" customWidth="1"/>
    <col min="2821" max="2821" width="7.7109375" style="125" customWidth="1"/>
    <col min="2822" max="2823" width="9.5703125" style="125" customWidth="1"/>
    <col min="2824" max="2824" width="9.7109375" style="125" customWidth="1"/>
    <col min="2825" max="2825" width="18.7109375" style="125" customWidth="1"/>
    <col min="2826" max="2826" width="11.7109375" style="125" customWidth="1"/>
    <col min="2827" max="2827" width="18.7109375" style="125" customWidth="1"/>
    <col min="2828" max="2828" width="3.7109375" style="125" customWidth="1"/>
    <col min="2829" max="2829" width="5.7109375" style="125" customWidth="1"/>
    <col min="2830" max="2830" width="8.7109375" style="125" customWidth="1"/>
    <col min="2831" max="2831" width="20.7109375" style="125" customWidth="1"/>
    <col min="2832" max="2832" width="40.7109375" style="125" customWidth="1"/>
    <col min="2833" max="3072" width="9.140625" style="125"/>
    <col min="3073" max="3073" width="4.7109375" style="125" customWidth="1"/>
    <col min="3074" max="3074" width="16.28515625" style="125" customWidth="1"/>
    <col min="3075" max="3075" width="57.7109375" style="125" customWidth="1"/>
    <col min="3076" max="3076" width="8.28515625" style="125" customWidth="1"/>
    <col min="3077" max="3077" width="7.7109375" style="125" customWidth="1"/>
    <col min="3078" max="3079" width="9.5703125" style="125" customWidth="1"/>
    <col min="3080" max="3080" width="9.7109375" style="125" customWidth="1"/>
    <col min="3081" max="3081" width="18.7109375" style="125" customWidth="1"/>
    <col min="3082" max="3082" width="11.7109375" style="125" customWidth="1"/>
    <col min="3083" max="3083" width="18.7109375" style="125" customWidth="1"/>
    <col min="3084" max="3084" width="3.7109375" style="125" customWidth="1"/>
    <col min="3085" max="3085" width="5.7109375" style="125" customWidth="1"/>
    <col min="3086" max="3086" width="8.7109375" style="125" customWidth="1"/>
    <col min="3087" max="3087" width="20.7109375" style="125" customWidth="1"/>
    <col min="3088" max="3088" width="40.7109375" style="125" customWidth="1"/>
    <col min="3089" max="3328" width="9.140625" style="125"/>
    <col min="3329" max="3329" width="4.7109375" style="125" customWidth="1"/>
    <col min="3330" max="3330" width="16.28515625" style="125" customWidth="1"/>
    <col min="3331" max="3331" width="57.7109375" style="125" customWidth="1"/>
    <col min="3332" max="3332" width="8.28515625" style="125" customWidth="1"/>
    <col min="3333" max="3333" width="7.7109375" style="125" customWidth="1"/>
    <col min="3334" max="3335" width="9.5703125" style="125" customWidth="1"/>
    <col min="3336" max="3336" width="9.7109375" style="125" customWidth="1"/>
    <col min="3337" max="3337" width="18.7109375" style="125" customWidth="1"/>
    <col min="3338" max="3338" width="11.7109375" style="125" customWidth="1"/>
    <col min="3339" max="3339" width="18.7109375" style="125" customWidth="1"/>
    <col min="3340" max="3340" width="3.7109375" style="125" customWidth="1"/>
    <col min="3341" max="3341" width="5.7109375" style="125" customWidth="1"/>
    <col min="3342" max="3342" width="8.7109375" style="125" customWidth="1"/>
    <col min="3343" max="3343" width="20.7109375" style="125" customWidth="1"/>
    <col min="3344" max="3344" width="40.7109375" style="125" customWidth="1"/>
    <col min="3345" max="3584" width="9.140625" style="125"/>
    <col min="3585" max="3585" width="4.7109375" style="125" customWidth="1"/>
    <col min="3586" max="3586" width="16.28515625" style="125" customWidth="1"/>
    <col min="3587" max="3587" width="57.7109375" style="125" customWidth="1"/>
    <col min="3588" max="3588" width="8.28515625" style="125" customWidth="1"/>
    <col min="3589" max="3589" width="7.7109375" style="125" customWidth="1"/>
    <col min="3590" max="3591" width="9.5703125" style="125" customWidth="1"/>
    <col min="3592" max="3592" width="9.7109375" style="125" customWidth="1"/>
    <col min="3593" max="3593" width="18.7109375" style="125" customWidth="1"/>
    <col min="3594" max="3594" width="11.7109375" style="125" customWidth="1"/>
    <col min="3595" max="3595" width="18.7109375" style="125" customWidth="1"/>
    <col min="3596" max="3596" width="3.7109375" style="125" customWidth="1"/>
    <col min="3597" max="3597" width="5.7109375" style="125" customWidth="1"/>
    <col min="3598" max="3598" width="8.7109375" style="125" customWidth="1"/>
    <col min="3599" max="3599" width="20.7109375" style="125" customWidth="1"/>
    <col min="3600" max="3600" width="40.7109375" style="125" customWidth="1"/>
    <col min="3601" max="3840" width="9.140625" style="125"/>
    <col min="3841" max="3841" width="4.7109375" style="125" customWidth="1"/>
    <col min="3842" max="3842" width="16.28515625" style="125" customWidth="1"/>
    <col min="3843" max="3843" width="57.7109375" style="125" customWidth="1"/>
    <col min="3844" max="3844" width="8.28515625" style="125" customWidth="1"/>
    <col min="3845" max="3845" width="7.7109375" style="125" customWidth="1"/>
    <col min="3846" max="3847" width="9.5703125" style="125" customWidth="1"/>
    <col min="3848" max="3848" width="9.7109375" style="125" customWidth="1"/>
    <col min="3849" max="3849" width="18.7109375" style="125" customWidth="1"/>
    <col min="3850" max="3850" width="11.7109375" style="125" customWidth="1"/>
    <col min="3851" max="3851" width="18.7109375" style="125" customWidth="1"/>
    <col min="3852" max="3852" width="3.7109375" style="125" customWidth="1"/>
    <col min="3853" max="3853" width="5.7109375" style="125" customWidth="1"/>
    <col min="3854" max="3854" width="8.7109375" style="125" customWidth="1"/>
    <col min="3855" max="3855" width="20.7109375" style="125" customWidth="1"/>
    <col min="3856" max="3856" width="40.7109375" style="125" customWidth="1"/>
    <col min="3857" max="4096" width="9.140625" style="125"/>
    <col min="4097" max="4097" width="4.7109375" style="125" customWidth="1"/>
    <col min="4098" max="4098" width="16.28515625" style="125" customWidth="1"/>
    <col min="4099" max="4099" width="57.7109375" style="125" customWidth="1"/>
    <col min="4100" max="4100" width="8.28515625" style="125" customWidth="1"/>
    <col min="4101" max="4101" width="7.7109375" style="125" customWidth="1"/>
    <col min="4102" max="4103" width="9.5703125" style="125" customWidth="1"/>
    <col min="4104" max="4104" width="9.7109375" style="125" customWidth="1"/>
    <col min="4105" max="4105" width="18.7109375" style="125" customWidth="1"/>
    <col min="4106" max="4106" width="11.7109375" style="125" customWidth="1"/>
    <col min="4107" max="4107" width="18.7109375" style="125" customWidth="1"/>
    <col min="4108" max="4108" width="3.7109375" style="125" customWidth="1"/>
    <col min="4109" max="4109" width="5.7109375" style="125" customWidth="1"/>
    <col min="4110" max="4110" width="8.7109375" style="125" customWidth="1"/>
    <col min="4111" max="4111" width="20.7109375" style="125" customWidth="1"/>
    <col min="4112" max="4112" width="40.7109375" style="125" customWidth="1"/>
    <col min="4113" max="4352" width="9.140625" style="125"/>
    <col min="4353" max="4353" width="4.7109375" style="125" customWidth="1"/>
    <col min="4354" max="4354" width="16.28515625" style="125" customWidth="1"/>
    <col min="4355" max="4355" width="57.7109375" style="125" customWidth="1"/>
    <col min="4356" max="4356" width="8.28515625" style="125" customWidth="1"/>
    <col min="4357" max="4357" width="7.7109375" style="125" customWidth="1"/>
    <col min="4358" max="4359" width="9.5703125" style="125" customWidth="1"/>
    <col min="4360" max="4360" width="9.7109375" style="125" customWidth="1"/>
    <col min="4361" max="4361" width="18.7109375" style="125" customWidth="1"/>
    <col min="4362" max="4362" width="11.7109375" style="125" customWidth="1"/>
    <col min="4363" max="4363" width="18.7109375" style="125" customWidth="1"/>
    <col min="4364" max="4364" width="3.7109375" style="125" customWidth="1"/>
    <col min="4365" max="4365" width="5.7109375" style="125" customWidth="1"/>
    <col min="4366" max="4366" width="8.7109375" style="125" customWidth="1"/>
    <col min="4367" max="4367" width="20.7109375" style="125" customWidth="1"/>
    <col min="4368" max="4368" width="40.7109375" style="125" customWidth="1"/>
    <col min="4369" max="4608" width="9.140625" style="125"/>
    <col min="4609" max="4609" width="4.7109375" style="125" customWidth="1"/>
    <col min="4610" max="4610" width="16.28515625" style="125" customWidth="1"/>
    <col min="4611" max="4611" width="57.7109375" style="125" customWidth="1"/>
    <col min="4612" max="4612" width="8.28515625" style="125" customWidth="1"/>
    <col min="4613" max="4613" width="7.7109375" style="125" customWidth="1"/>
    <col min="4614" max="4615" width="9.5703125" style="125" customWidth="1"/>
    <col min="4616" max="4616" width="9.7109375" style="125" customWidth="1"/>
    <col min="4617" max="4617" width="18.7109375" style="125" customWidth="1"/>
    <col min="4618" max="4618" width="11.7109375" style="125" customWidth="1"/>
    <col min="4619" max="4619" width="18.7109375" style="125" customWidth="1"/>
    <col min="4620" max="4620" width="3.7109375" style="125" customWidth="1"/>
    <col min="4621" max="4621" width="5.7109375" style="125" customWidth="1"/>
    <col min="4622" max="4622" width="8.7109375" style="125" customWidth="1"/>
    <col min="4623" max="4623" width="20.7109375" style="125" customWidth="1"/>
    <col min="4624" max="4624" width="40.7109375" style="125" customWidth="1"/>
    <col min="4625" max="4864" width="9.140625" style="125"/>
    <col min="4865" max="4865" width="4.7109375" style="125" customWidth="1"/>
    <col min="4866" max="4866" width="16.28515625" style="125" customWidth="1"/>
    <col min="4867" max="4867" width="57.7109375" style="125" customWidth="1"/>
    <col min="4868" max="4868" width="8.28515625" style="125" customWidth="1"/>
    <col min="4869" max="4869" width="7.7109375" style="125" customWidth="1"/>
    <col min="4870" max="4871" width="9.5703125" style="125" customWidth="1"/>
    <col min="4872" max="4872" width="9.7109375" style="125" customWidth="1"/>
    <col min="4873" max="4873" width="18.7109375" style="125" customWidth="1"/>
    <col min="4874" max="4874" width="11.7109375" style="125" customWidth="1"/>
    <col min="4875" max="4875" width="18.7109375" style="125" customWidth="1"/>
    <col min="4876" max="4876" width="3.7109375" style="125" customWidth="1"/>
    <col min="4877" max="4877" width="5.7109375" style="125" customWidth="1"/>
    <col min="4878" max="4878" width="8.7109375" style="125" customWidth="1"/>
    <col min="4879" max="4879" width="20.7109375" style="125" customWidth="1"/>
    <col min="4880" max="4880" width="40.7109375" style="125" customWidth="1"/>
    <col min="4881" max="5120" width="9.140625" style="125"/>
    <col min="5121" max="5121" width="4.7109375" style="125" customWidth="1"/>
    <col min="5122" max="5122" width="16.28515625" style="125" customWidth="1"/>
    <col min="5123" max="5123" width="57.7109375" style="125" customWidth="1"/>
    <col min="5124" max="5124" width="8.28515625" style="125" customWidth="1"/>
    <col min="5125" max="5125" width="7.7109375" style="125" customWidth="1"/>
    <col min="5126" max="5127" width="9.5703125" style="125" customWidth="1"/>
    <col min="5128" max="5128" width="9.7109375" style="125" customWidth="1"/>
    <col min="5129" max="5129" width="18.7109375" style="125" customWidth="1"/>
    <col min="5130" max="5130" width="11.7109375" style="125" customWidth="1"/>
    <col min="5131" max="5131" width="18.7109375" style="125" customWidth="1"/>
    <col min="5132" max="5132" width="3.7109375" style="125" customWidth="1"/>
    <col min="5133" max="5133" width="5.7109375" style="125" customWidth="1"/>
    <col min="5134" max="5134" width="8.7109375" style="125" customWidth="1"/>
    <col min="5135" max="5135" width="20.7109375" style="125" customWidth="1"/>
    <col min="5136" max="5136" width="40.7109375" style="125" customWidth="1"/>
    <col min="5137" max="5376" width="9.140625" style="125"/>
    <col min="5377" max="5377" width="4.7109375" style="125" customWidth="1"/>
    <col min="5378" max="5378" width="16.28515625" style="125" customWidth="1"/>
    <col min="5379" max="5379" width="57.7109375" style="125" customWidth="1"/>
    <col min="5380" max="5380" width="8.28515625" style="125" customWidth="1"/>
    <col min="5381" max="5381" width="7.7109375" style="125" customWidth="1"/>
    <col min="5382" max="5383" width="9.5703125" style="125" customWidth="1"/>
    <col min="5384" max="5384" width="9.7109375" style="125" customWidth="1"/>
    <col min="5385" max="5385" width="18.7109375" style="125" customWidth="1"/>
    <col min="5386" max="5386" width="11.7109375" style="125" customWidth="1"/>
    <col min="5387" max="5387" width="18.7109375" style="125" customWidth="1"/>
    <col min="5388" max="5388" width="3.7109375" style="125" customWidth="1"/>
    <col min="5389" max="5389" width="5.7109375" style="125" customWidth="1"/>
    <col min="5390" max="5390" width="8.7109375" style="125" customWidth="1"/>
    <col min="5391" max="5391" width="20.7109375" style="125" customWidth="1"/>
    <col min="5392" max="5392" width="40.7109375" style="125" customWidth="1"/>
    <col min="5393" max="5632" width="9.140625" style="125"/>
    <col min="5633" max="5633" width="4.7109375" style="125" customWidth="1"/>
    <col min="5634" max="5634" width="16.28515625" style="125" customWidth="1"/>
    <col min="5635" max="5635" width="57.7109375" style="125" customWidth="1"/>
    <col min="5636" max="5636" width="8.28515625" style="125" customWidth="1"/>
    <col min="5637" max="5637" width="7.7109375" style="125" customWidth="1"/>
    <col min="5638" max="5639" width="9.5703125" style="125" customWidth="1"/>
    <col min="5640" max="5640" width="9.7109375" style="125" customWidth="1"/>
    <col min="5641" max="5641" width="18.7109375" style="125" customWidth="1"/>
    <col min="5642" max="5642" width="11.7109375" style="125" customWidth="1"/>
    <col min="5643" max="5643" width="18.7109375" style="125" customWidth="1"/>
    <col min="5644" max="5644" width="3.7109375" style="125" customWidth="1"/>
    <col min="5645" max="5645" width="5.7109375" style="125" customWidth="1"/>
    <col min="5646" max="5646" width="8.7109375" style="125" customWidth="1"/>
    <col min="5647" max="5647" width="20.7109375" style="125" customWidth="1"/>
    <col min="5648" max="5648" width="40.7109375" style="125" customWidth="1"/>
    <col min="5649" max="5888" width="9.140625" style="125"/>
    <col min="5889" max="5889" width="4.7109375" style="125" customWidth="1"/>
    <col min="5890" max="5890" width="16.28515625" style="125" customWidth="1"/>
    <col min="5891" max="5891" width="57.7109375" style="125" customWidth="1"/>
    <col min="5892" max="5892" width="8.28515625" style="125" customWidth="1"/>
    <col min="5893" max="5893" width="7.7109375" style="125" customWidth="1"/>
    <col min="5894" max="5895" width="9.5703125" style="125" customWidth="1"/>
    <col min="5896" max="5896" width="9.7109375" style="125" customWidth="1"/>
    <col min="5897" max="5897" width="18.7109375" style="125" customWidth="1"/>
    <col min="5898" max="5898" width="11.7109375" style="125" customWidth="1"/>
    <col min="5899" max="5899" width="18.7109375" style="125" customWidth="1"/>
    <col min="5900" max="5900" width="3.7109375" style="125" customWidth="1"/>
    <col min="5901" max="5901" width="5.7109375" style="125" customWidth="1"/>
    <col min="5902" max="5902" width="8.7109375" style="125" customWidth="1"/>
    <col min="5903" max="5903" width="20.7109375" style="125" customWidth="1"/>
    <col min="5904" max="5904" width="40.7109375" style="125" customWidth="1"/>
    <col min="5905" max="6144" width="9.140625" style="125"/>
    <col min="6145" max="6145" width="4.7109375" style="125" customWidth="1"/>
    <col min="6146" max="6146" width="16.28515625" style="125" customWidth="1"/>
    <col min="6147" max="6147" width="57.7109375" style="125" customWidth="1"/>
    <col min="6148" max="6148" width="8.28515625" style="125" customWidth="1"/>
    <col min="6149" max="6149" width="7.7109375" style="125" customWidth="1"/>
    <col min="6150" max="6151" width="9.5703125" style="125" customWidth="1"/>
    <col min="6152" max="6152" width="9.7109375" style="125" customWidth="1"/>
    <col min="6153" max="6153" width="18.7109375" style="125" customWidth="1"/>
    <col min="6154" max="6154" width="11.7109375" style="125" customWidth="1"/>
    <col min="6155" max="6155" width="18.7109375" style="125" customWidth="1"/>
    <col min="6156" max="6156" width="3.7109375" style="125" customWidth="1"/>
    <col min="6157" max="6157" width="5.7109375" style="125" customWidth="1"/>
    <col min="6158" max="6158" width="8.7109375" style="125" customWidth="1"/>
    <col min="6159" max="6159" width="20.7109375" style="125" customWidth="1"/>
    <col min="6160" max="6160" width="40.7109375" style="125" customWidth="1"/>
    <col min="6161" max="6400" width="9.140625" style="125"/>
    <col min="6401" max="6401" width="4.7109375" style="125" customWidth="1"/>
    <col min="6402" max="6402" width="16.28515625" style="125" customWidth="1"/>
    <col min="6403" max="6403" width="57.7109375" style="125" customWidth="1"/>
    <col min="6404" max="6404" width="8.28515625" style="125" customWidth="1"/>
    <col min="6405" max="6405" width="7.7109375" style="125" customWidth="1"/>
    <col min="6406" max="6407" width="9.5703125" style="125" customWidth="1"/>
    <col min="6408" max="6408" width="9.7109375" style="125" customWidth="1"/>
    <col min="6409" max="6409" width="18.7109375" style="125" customWidth="1"/>
    <col min="6410" max="6410" width="11.7109375" style="125" customWidth="1"/>
    <col min="6411" max="6411" width="18.7109375" style="125" customWidth="1"/>
    <col min="6412" max="6412" width="3.7109375" style="125" customWidth="1"/>
    <col min="6413" max="6413" width="5.7109375" style="125" customWidth="1"/>
    <col min="6414" max="6414" width="8.7109375" style="125" customWidth="1"/>
    <col min="6415" max="6415" width="20.7109375" style="125" customWidth="1"/>
    <col min="6416" max="6416" width="40.7109375" style="125" customWidth="1"/>
    <col min="6417" max="6656" width="9.140625" style="125"/>
    <col min="6657" max="6657" width="4.7109375" style="125" customWidth="1"/>
    <col min="6658" max="6658" width="16.28515625" style="125" customWidth="1"/>
    <col min="6659" max="6659" width="57.7109375" style="125" customWidth="1"/>
    <col min="6660" max="6660" width="8.28515625" style="125" customWidth="1"/>
    <col min="6661" max="6661" width="7.7109375" style="125" customWidth="1"/>
    <col min="6662" max="6663" width="9.5703125" style="125" customWidth="1"/>
    <col min="6664" max="6664" width="9.7109375" style="125" customWidth="1"/>
    <col min="6665" max="6665" width="18.7109375" style="125" customWidth="1"/>
    <col min="6666" max="6666" width="11.7109375" style="125" customWidth="1"/>
    <col min="6667" max="6667" width="18.7109375" style="125" customWidth="1"/>
    <col min="6668" max="6668" width="3.7109375" style="125" customWidth="1"/>
    <col min="6669" max="6669" width="5.7109375" style="125" customWidth="1"/>
    <col min="6670" max="6670" width="8.7109375" style="125" customWidth="1"/>
    <col min="6671" max="6671" width="20.7109375" style="125" customWidth="1"/>
    <col min="6672" max="6672" width="40.7109375" style="125" customWidth="1"/>
    <col min="6673" max="6912" width="9.140625" style="125"/>
    <col min="6913" max="6913" width="4.7109375" style="125" customWidth="1"/>
    <col min="6914" max="6914" width="16.28515625" style="125" customWidth="1"/>
    <col min="6915" max="6915" width="57.7109375" style="125" customWidth="1"/>
    <col min="6916" max="6916" width="8.28515625" style="125" customWidth="1"/>
    <col min="6917" max="6917" width="7.7109375" style="125" customWidth="1"/>
    <col min="6918" max="6919" width="9.5703125" style="125" customWidth="1"/>
    <col min="6920" max="6920" width="9.7109375" style="125" customWidth="1"/>
    <col min="6921" max="6921" width="18.7109375" style="125" customWidth="1"/>
    <col min="6922" max="6922" width="11.7109375" style="125" customWidth="1"/>
    <col min="6923" max="6923" width="18.7109375" style="125" customWidth="1"/>
    <col min="6924" max="6924" width="3.7109375" style="125" customWidth="1"/>
    <col min="6925" max="6925" width="5.7109375" style="125" customWidth="1"/>
    <col min="6926" max="6926" width="8.7109375" style="125" customWidth="1"/>
    <col min="6927" max="6927" width="20.7109375" style="125" customWidth="1"/>
    <col min="6928" max="6928" width="40.7109375" style="125" customWidth="1"/>
    <col min="6929" max="7168" width="9.140625" style="125"/>
    <col min="7169" max="7169" width="4.7109375" style="125" customWidth="1"/>
    <col min="7170" max="7170" width="16.28515625" style="125" customWidth="1"/>
    <col min="7171" max="7171" width="57.7109375" style="125" customWidth="1"/>
    <col min="7172" max="7172" width="8.28515625" style="125" customWidth="1"/>
    <col min="7173" max="7173" width="7.7109375" style="125" customWidth="1"/>
    <col min="7174" max="7175" width="9.5703125" style="125" customWidth="1"/>
    <col min="7176" max="7176" width="9.7109375" style="125" customWidth="1"/>
    <col min="7177" max="7177" width="18.7109375" style="125" customWidth="1"/>
    <col min="7178" max="7178" width="11.7109375" style="125" customWidth="1"/>
    <col min="7179" max="7179" width="18.7109375" style="125" customWidth="1"/>
    <col min="7180" max="7180" width="3.7109375" style="125" customWidth="1"/>
    <col min="7181" max="7181" width="5.7109375" style="125" customWidth="1"/>
    <col min="7182" max="7182" width="8.7109375" style="125" customWidth="1"/>
    <col min="7183" max="7183" width="20.7109375" style="125" customWidth="1"/>
    <col min="7184" max="7184" width="40.7109375" style="125" customWidth="1"/>
    <col min="7185" max="7424" width="9.140625" style="125"/>
    <col min="7425" max="7425" width="4.7109375" style="125" customWidth="1"/>
    <col min="7426" max="7426" width="16.28515625" style="125" customWidth="1"/>
    <col min="7427" max="7427" width="57.7109375" style="125" customWidth="1"/>
    <col min="7428" max="7428" width="8.28515625" style="125" customWidth="1"/>
    <col min="7429" max="7429" width="7.7109375" style="125" customWidth="1"/>
    <col min="7430" max="7431" width="9.5703125" style="125" customWidth="1"/>
    <col min="7432" max="7432" width="9.7109375" style="125" customWidth="1"/>
    <col min="7433" max="7433" width="18.7109375" style="125" customWidth="1"/>
    <col min="7434" max="7434" width="11.7109375" style="125" customWidth="1"/>
    <col min="7435" max="7435" width="18.7109375" style="125" customWidth="1"/>
    <col min="7436" max="7436" width="3.7109375" style="125" customWidth="1"/>
    <col min="7437" max="7437" width="5.7109375" style="125" customWidth="1"/>
    <col min="7438" max="7438" width="8.7109375" style="125" customWidth="1"/>
    <col min="7439" max="7439" width="20.7109375" style="125" customWidth="1"/>
    <col min="7440" max="7440" width="40.7109375" style="125" customWidth="1"/>
    <col min="7441" max="7680" width="9.140625" style="125"/>
    <col min="7681" max="7681" width="4.7109375" style="125" customWidth="1"/>
    <col min="7682" max="7682" width="16.28515625" style="125" customWidth="1"/>
    <col min="7683" max="7683" width="57.7109375" style="125" customWidth="1"/>
    <col min="7684" max="7684" width="8.28515625" style="125" customWidth="1"/>
    <col min="7685" max="7685" width="7.7109375" style="125" customWidth="1"/>
    <col min="7686" max="7687" width="9.5703125" style="125" customWidth="1"/>
    <col min="7688" max="7688" width="9.7109375" style="125" customWidth="1"/>
    <col min="7689" max="7689" width="18.7109375" style="125" customWidth="1"/>
    <col min="7690" max="7690" width="11.7109375" style="125" customWidth="1"/>
    <col min="7691" max="7691" width="18.7109375" style="125" customWidth="1"/>
    <col min="7692" max="7692" width="3.7109375" style="125" customWidth="1"/>
    <col min="7693" max="7693" width="5.7109375" style="125" customWidth="1"/>
    <col min="7694" max="7694" width="8.7109375" style="125" customWidth="1"/>
    <col min="7695" max="7695" width="20.7109375" style="125" customWidth="1"/>
    <col min="7696" max="7696" width="40.7109375" style="125" customWidth="1"/>
    <col min="7697" max="7936" width="9.140625" style="125"/>
    <col min="7937" max="7937" width="4.7109375" style="125" customWidth="1"/>
    <col min="7938" max="7938" width="16.28515625" style="125" customWidth="1"/>
    <col min="7939" max="7939" width="57.7109375" style="125" customWidth="1"/>
    <col min="7940" max="7940" width="8.28515625" style="125" customWidth="1"/>
    <col min="7941" max="7941" width="7.7109375" style="125" customWidth="1"/>
    <col min="7942" max="7943" width="9.5703125" style="125" customWidth="1"/>
    <col min="7944" max="7944" width="9.7109375" style="125" customWidth="1"/>
    <col min="7945" max="7945" width="18.7109375" style="125" customWidth="1"/>
    <col min="7946" max="7946" width="11.7109375" style="125" customWidth="1"/>
    <col min="7947" max="7947" width="18.7109375" style="125" customWidth="1"/>
    <col min="7948" max="7948" width="3.7109375" style="125" customWidth="1"/>
    <col min="7949" max="7949" width="5.7109375" style="125" customWidth="1"/>
    <col min="7950" max="7950" width="8.7109375" style="125" customWidth="1"/>
    <col min="7951" max="7951" width="20.7109375" style="125" customWidth="1"/>
    <col min="7952" max="7952" width="40.7109375" style="125" customWidth="1"/>
    <col min="7953" max="8192" width="9.140625" style="125"/>
    <col min="8193" max="8193" width="4.7109375" style="125" customWidth="1"/>
    <col min="8194" max="8194" width="16.28515625" style="125" customWidth="1"/>
    <col min="8195" max="8195" width="57.7109375" style="125" customWidth="1"/>
    <col min="8196" max="8196" width="8.28515625" style="125" customWidth="1"/>
    <col min="8197" max="8197" width="7.7109375" style="125" customWidth="1"/>
    <col min="8198" max="8199" width="9.5703125" style="125" customWidth="1"/>
    <col min="8200" max="8200" width="9.7109375" style="125" customWidth="1"/>
    <col min="8201" max="8201" width="18.7109375" style="125" customWidth="1"/>
    <col min="8202" max="8202" width="11.7109375" style="125" customWidth="1"/>
    <col min="8203" max="8203" width="18.7109375" style="125" customWidth="1"/>
    <col min="8204" max="8204" width="3.7109375" style="125" customWidth="1"/>
    <col min="8205" max="8205" width="5.7109375" style="125" customWidth="1"/>
    <col min="8206" max="8206" width="8.7109375" style="125" customWidth="1"/>
    <col min="8207" max="8207" width="20.7109375" style="125" customWidth="1"/>
    <col min="8208" max="8208" width="40.7109375" style="125" customWidth="1"/>
    <col min="8209" max="8448" width="9.140625" style="125"/>
    <col min="8449" max="8449" width="4.7109375" style="125" customWidth="1"/>
    <col min="8450" max="8450" width="16.28515625" style="125" customWidth="1"/>
    <col min="8451" max="8451" width="57.7109375" style="125" customWidth="1"/>
    <col min="8452" max="8452" width="8.28515625" style="125" customWidth="1"/>
    <col min="8453" max="8453" width="7.7109375" style="125" customWidth="1"/>
    <col min="8454" max="8455" width="9.5703125" style="125" customWidth="1"/>
    <col min="8456" max="8456" width="9.7109375" style="125" customWidth="1"/>
    <col min="8457" max="8457" width="18.7109375" style="125" customWidth="1"/>
    <col min="8458" max="8458" width="11.7109375" style="125" customWidth="1"/>
    <col min="8459" max="8459" width="18.7109375" style="125" customWidth="1"/>
    <col min="8460" max="8460" width="3.7109375" style="125" customWidth="1"/>
    <col min="8461" max="8461" width="5.7109375" style="125" customWidth="1"/>
    <col min="8462" max="8462" width="8.7109375" style="125" customWidth="1"/>
    <col min="8463" max="8463" width="20.7109375" style="125" customWidth="1"/>
    <col min="8464" max="8464" width="40.7109375" style="125" customWidth="1"/>
    <col min="8465" max="8704" width="9.140625" style="125"/>
    <col min="8705" max="8705" width="4.7109375" style="125" customWidth="1"/>
    <col min="8706" max="8706" width="16.28515625" style="125" customWidth="1"/>
    <col min="8707" max="8707" width="57.7109375" style="125" customWidth="1"/>
    <col min="8708" max="8708" width="8.28515625" style="125" customWidth="1"/>
    <col min="8709" max="8709" width="7.7109375" style="125" customWidth="1"/>
    <col min="8710" max="8711" width="9.5703125" style="125" customWidth="1"/>
    <col min="8712" max="8712" width="9.7109375" style="125" customWidth="1"/>
    <col min="8713" max="8713" width="18.7109375" style="125" customWidth="1"/>
    <col min="8714" max="8714" width="11.7109375" style="125" customWidth="1"/>
    <col min="8715" max="8715" width="18.7109375" style="125" customWidth="1"/>
    <col min="8716" max="8716" width="3.7109375" style="125" customWidth="1"/>
    <col min="8717" max="8717" width="5.7109375" style="125" customWidth="1"/>
    <col min="8718" max="8718" width="8.7109375" style="125" customWidth="1"/>
    <col min="8719" max="8719" width="20.7109375" style="125" customWidth="1"/>
    <col min="8720" max="8720" width="40.7109375" style="125" customWidth="1"/>
    <col min="8721" max="8960" width="9.140625" style="125"/>
    <col min="8961" max="8961" width="4.7109375" style="125" customWidth="1"/>
    <col min="8962" max="8962" width="16.28515625" style="125" customWidth="1"/>
    <col min="8963" max="8963" width="57.7109375" style="125" customWidth="1"/>
    <col min="8964" max="8964" width="8.28515625" style="125" customWidth="1"/>
    <col min="8965" max="8965" width="7.7109375" style="125" customWidth="1"/>
    <col min="8966" max="8967" width="9.5703125" style="125" customWidth="1"/>
    <col min="8968" max="8968" width="9.7109375" style="125" customWidth="1"/>
    <col min="8969" max="8969" width="18.7109375" style="125" customWidth="1"/>
    <col min="8970" max="8970" width="11.7109375" style="125" customWidth="1"/>
    <col min="8971" max="8971" width="18.7109375" style="125" customWidth="1"/>
    <col min="8972" max="8972" width="3.7109375" style="125" customWidth="1"/>
    <col min="8973" max="8973" width="5.7109375" style="125" customWidth="1"/>
    <col min="8974" max="8974" width="8.7109375" style="125" customWidth="1"/>
    <col min="8975" max="8975" width="20.7109375" style="125" customWidth="1"/>
    <col min="8976" max="8976" width="40.7109375" style="125" customWidth="1"/>
    <col min="8977" max="9216" width="9.140625" style="125"/>
    <col min="9217" max="9217" width="4.7109375" style="125" customWidth="1"/>
    <col min="9218" max="9218" width="16.28515625" style="125" customWidth="1"/>
    <col min="9219" max="9219" width="57.7109375" style="125" customWidth="1"/>
    <col min="9220" max="9220" width="8.28515625" style="125" customWidth="1"/>
    <col min="9221" max="9221" width="7.7109375" style="125" customWidth="1"/>
    <col min="9222" max="9223" width="9.5703125" style="125" customWidth="1"/>
    <col min="9224" max="9224" width="9.7109375" style="125" customWidth="1"/>
    <col min="9225" max="9225" width="18.7109375" style="125" customWidth="1"/>
    <col min="9226" max="9226" width="11.7109375" style="125" customWidth="1"/>
    <col min="9227" max="9227" width="18.7109375" style="125" customWidth="1"/>
    <col min="9228" max="9228" width="3.7109375" style="125" customWidth="1"/>
    <col min="9229" max="9229" width="5.7109375" style="125" customWidth="1"/>
    <col min="9230" max="9230" width="8.7109375" style="125" customWidth="1"/>
    <col min="9231" max="9231" width="20.7109375" style="125" customWidth="1"/>
    <col min="9232" max="9232" width="40.7109375" style="125" customWidth="1"/>
    <col min="9233" max="9472" width="9.140625" style="125"/>
    <col min="9473" max="9473" width="4.7109375" style="125" customWidth="1"/>
    <col min="9474" max="9474" width="16.28515625" style="125" customWidth="1"/>
    <col min="9475" max="9475" width="57.7109375" style="125" customWidth="1"/>
    <col min="9476" max="9476" width="8.28515625" style="125" customWidth="1"/>
    <col min="9477" max="9477" width="7.7109375" style="125" customWidth="1"/>
    <col min="9478" max="9479" width="9.5703125" style="125" customWidth="1"/>
    <col min="9480" max="9480" width="9.7109375" style="125" customWidth="1"/>
    <col min="9481" max="9481" width="18.7109375" style="125" customWidth="1"/>
    <col min="9482" max="9482" width="11.7109375" style="125" customWidth="1"/>
    <col min="9483" max="9483" width="18.7109375" style="125" customWidth="1"/>
    <col min="9484" max="9484" width="3.7109375" style="125" customWidth="1"/>
    <col min="9485" max="9485" width="5.7109375" style="125" customWidth="1"/>
    <col min="9486" max="9486" width="8.7109375" style="125" customWidth="1"/>
    <col min="9487" max="9487" width="20.7109375" style="125" customWidth="1"/>
    <col min="9488" max="9488" width="40.7109375" style="125" customWidth="1"/>
    <col min="9489" max="9728" width="9.140625" style="125"/>
    <col min="9729" max="9729" width="4.7109375" style="125" customWidth="1"/>
    <col min="9730" max="9730" width="16.28515625" style="125" customWidth="1"/>
    <col min="9731" max="9731" width="57.7109375" style="125" customWidth="1"/>
    <col min="9732" max="9732" width="8.28515625" style="125" customWidth="1"/>
    <col min="9733" max="9733" width="7.7109375" style="125" customWidth="1"/>
    <col min="9734" max="9735" width="9.5703125" style="125" customWidth="1"/>
    <col min="9736" max="9736" width="9.7109375" style="125" customWidth="1"/>
    <col min="9737" max="9737" width="18.7109375" style="125" customWidth="1"/>
    <col min="9738" max="9738" width="11.7109375" style="125" customWidth="1"/>
    <col min="9739" max="9739" width="18.7109375" style="125" customWidth="1"/>
    <col min="9740" max="9740" width="3.7109375" style="125" customWidth="1"/>
    <col min="9741" max="9741" width="5.7109375" style="125" customWidth="1"/>
    <col min="9742" max="9742" width="8.7109375" style="125" customWidth="1"/>
    <col min="9743" max="9743" width="20.7109375" style="125" customWidth="1"/>
    <col min="9744" max="9744" width="40.7109375" style="125" customWidth="1"/>
    <col min="9745" max="9984" width="9.140625" style="125"/>
    <col min="9985" max="9985" width="4.7109375" style="125" customWidth="1"/>
    <col min="9986" max="9986" width="16.28515625" style="125" customWidth="1"/>
    <col min="9987" max="9987" width="57.7109375" style="125" customWidth="1"/>
    <col min="9988" max="9988" width="8.28515625" style="125" customWidth="1"/>
    <col min="9989" max="9989" width="7.7109375" style="125" customWidth="1"/>
    <col min="9990" max="9991" width="9.5703125" style="125" customWidth="1"/>
    <col min="9992" max="9992" width="9.7109375" style="125" customWidth="1"/>
    <col min="9993" max="9993" width="18.7109375" style="125" customWidth="1"/>
    <col min="9994" max="9994" width="11.7109375" style="125" customWidth="1"/>
    <col min="9995" max="9995" width="18.7109375" style="125" customWidth="1"/>
    <col min="9996" max="9996" width="3.7109375" style="125" customWidth="1"/>
    <col min="9997" max="9997" width="5.7109375" style="125" customWidth="1"/>
    <col min="9998" max="9998" width="8.7109375" style="125" customWidth="1"/>
    <col min="9999" max="9999" width="20.7109375" style="125" customWidth="1"/>
    <col min="10000" max="10000" width="40.7109375" style="125" customWidth="1"/>
    <col min="10001" max="10240" width="9.140625" style="125"/>
    <col min="10241" max="10241" width="4.7109375" style="125" customWidth="1"/>
    <col min="10242" max="10242" width="16.28515625" style="125" customWidth="1"/>
    <col min="10243" max="10243" width="57.7109375" style="125" customWidth="1"/>
    <col min="10244" max="10244" width="8.28515625" style="125" customWidth="1"/>
    <col min="10245" max="10245" width="7.7109375" style="125" customWidth="1"/>
    <col min="10246" max="10247" width="9.5703125" style="125" customWidth="1"/>
    <col min="10248" max="10248" width="9.7109375" style="125" customWidth="1"/>
    <col min="10249" max="10249" width="18.7109375" style="125" customWidth="1"/>
    <col min="10250" max="10250" width="11.7109375" style="125" customWidth="1"/>
    <col min="10251" max="10251" width="18.7109375" style="125" customWidth="1"/>
    <col min="10252" max="10252" width="3.7109375" style="125" customWidth="1"/>
    <col min="10253" max="10253" width="5.7109375" style="125" customWidth="1"/>
    <col min="10254" max="10254" width="8.7109375" style="125" customWidth="1"/>
    <col min="10255" max="10255" width="20.7109375" style="125" customWidth="1"/>
    <col min="10256" max="10256" width="40.7109375" style="125" customWidth="1"/>
    <col min="10257" max="10496" width="9.140625" style="125"/>
    <col min="10497" max="10497" width="4.7109375" style="125" customWidth="1"/>
    <col min="10498" max="10498" width="16.28515625" style="125" customWidth="1"/>
    <col min="10499" max="10499" width="57.7109375" style="125" customWidth="1"/>
    <col min="10500" max="10500" width="8.28515625" style="125" customWidth="1"/>
    <col min="10501" max="10501" width="7.7109375" style="125" customWidth="1"/>
    <col min="10502" max="10503" width="9.5703125" style="125" customWidth="1"/>
    <col min="10504" max="10504" width="9.7109375" style="125" customWidth="1"/>
    <col min="10505" max="10505" width="18.7109375" style="125" customWidth="1"/>
    <col min="10506" max="10506" width="11.7109375" style="125" customWidth="1"/>
    <col min="10507" max="10507" width="18.7109375" style="125" customWidth="1"/>
    <col min="10508" max="10508" width="3.7109375" style="125" customWidth="1"/>
    <col min="10509" max="10509" width="5.7109375" style="125" customWidth="1"/>
    <col min="10510" max="10510" width="8.7109375" style="125" customWidth="1"/>
    <col min="10511" max="10511" width="20.7109375" style="125" customWidth="1"/>
    <col min="10512" max="10512" width="40.7109375" style="125" customWidth="1"/>
    <col min="10513" max="10752" width="9.140625" style="125"/>
    <col min="10753" max="10753" width="4.7109375" style="125" customWidth="1"/>
    <col min="10754" max="10754" width="16.28515625" style="125" customWidth="1"/>
    <col min="10755" max="10755" width="57.7109375" style="125" customWidth="1"/>
    <col min="10756" max="10756" width="8.28515625" style="125" customWidth="1"/>
    <col min="10757" max="10757" width="7.7109375" style="125" customWidth="1"/>
    <col min="10758" max="10759" width="9.5703125" style="125" customWidth="1"/>
    <col min="10760" max="10760" width="9.7109375" style="125" customWidth="1"/>
    <col min="10761" max="10761" width="18.7109375" style="125" customWidth="1"/>
    <col min="10762" max="10762" width="11.7109375" style="125" customWidth="1"/>
    <col min="10763" max="10763" width="18.7109375" style="125" customWidth="1"/>
    <col min="10764" max="10764" width="3.7109375" style="125" customWidth="1"/>
    <col min="10765" max="10765" width="5.7109375" style="125" customWidth="1"/>
    <col min="10766" max="10766" width="8.7109375" style="125" customWidth="1"/>
    <col min="10767" max="10767" width="20.7109375" style="125" customWidth="1"/>
    <col min="10768" max="10768" width="40.7109375" style="125" customWidth="1"/>
    <col min="10769" max="11008" width="9.140625" style="125"/>
    <col min="11009" max="11009" width="4.7109375" style="125" customWidth="1"/>
    <col min="11010" max="11010" width="16.28515625" style="125" customWidth="1"/>
    <col min="11011" max="11011" width="57.7109375" style="125" customWidth="1"/>
    <col min="11012" max="11012" width="8.28515625" style="125" customWidth="1"/>
    <col min="11013" max="11013" width="7.7109375" style="125" customWidth="1"/>
    <col min="11014" max="11015" width="9.5703125" style="125" customWidth="1"/>
    <col min="11016" max="11016" width="9.7109375" style="125" customWidth="1"/>
    <col min="11017" max="11017" width="18.7109375" style="125" customWidth="1"/>
    <col min="11018" max="11018" width="11.7109375" style="125" customWidth="1"/>
    <col min="11019" max="11019" width="18.7109375" style="125" customWidth="1"/>
    <col min="11020" max="11020" width="3.7109375" style="125" customWidth="1"/>
    <col min="11021" max="11021" width="5.7109375" style="125" customWidth="1"/>
    <col min="11022" max="11022" width="8.7109375" style="125" customWidth="1"/>
    <col min="11023" max="11023" width="20.7109375" style="125" customWidth="1"/>
    <col min="11024" max="11024" width="40.7109375" style="125" customWidth="1"/>
    <col min="11025" max="11264" width="9.140625" style="125"/>
    <col min="11265" max="11265" width="4.7109375" style="125" customWidth="1"/>
    <col min="11266" max="11266" width="16.28515625" style="125" customWidth="1"/>
    <col min="11267" max="11267" width="57.7109375" style="125" customWidth="1"/>
    <col min="11268" max="11268" width="8.28515625" style="125" customWidth="1"/>
    <col min="11269" max="11269" width="7.7109375" style="125" customWidth="1"/>
    <col min="11270" max="11271" width="9.5703125" style="125" customWidth="1"/>
    <col min="11272" max="11272" width="9.7109375" style="125" customWidth="1"/>
    <col min="11273" max="11273" width="18.7109375" style="125" customWidth="1"/>
    <col min="11274" max="11274" width="11.7109375" style="125" customWidth="1"/>
    <col min="11275" max="11275" width="18.7109375" style="125" customWidth="1"/>
    <col min="11276" max="11276" width="3.7109375" style="125" customWidth="1"/>
    <col min="11277" max="11277" width="5.7109375" style="125" customWidth="1"/>
    <col min="11278" max="11278" width="8.7109375" style="125" customWidth="1"/>
    <col min="11279" max="11279" width="20.7109375" style="125" customWidth="1"/>
    <col min="11280" max="11280" width="40.7109375" style="125" customWidth="1"/>
    <col min="11281" max="11520" width="9.140625" style="125"/>
    <col min="11521" max="11521" width="4.7109375" style="125" customWidth="1"/>
    <col min="11522" max="11522" width="16.28515625" style="125" customWidth="1"/>
    <col min="11523" max="11523" width="57.7109375" style="125" customWidth="1"/>
    <col min="11524" max="11524" width="8.28515625" style="125" customWidth="1"/>
    <col min="11525" max="11525" width="7.7109375" style="125" customWidth="1"/>
    <col min="11526" max="11527" width="9.5703125" style="125" customWidth="1"/>
    <col min="11528" max="11528" width="9.7109375" style="125" customWidth="1"/>
    <col min="11529" max="11529" width="18.7109375" style="125" customWidth="1"/>
    <col min="11530" max="11530" width="11.7109375" style="125" customWidth="1"/>
    <col min="11531" max="11531" width="18.7109375" style="125" customWidth="1"/>
    <col min="11532" max="11532" width="3.7109375" style="125" customWidth="1"/>
    <col min="11533" max="11533" width="5.7109375" style="125" customWidth="1"/>
    <col min="11534" max="11534" width="8.7109375" style="125" customWidth="1"/>
    <col min="11535" max="11535" width="20.7109375" style="125" customWidth="1"/>
    <col min="11536" max="11536" width="40.7109375" style="125" customWidth="1"/>
    <col min="11537" max="11776" width="9.140625" style="125"/>
    <col min="11777" max="11777" width="4.7109375" style="125" customWidth="1"/>
    <col min="11778" max="11778" width="16.28515625" style="125" customWidth="1"/>
    <col min="11779" max="11779" width="57.7109375" style="125" customWidth="1"/>
    <col min="11780" max="11780" width="8.28515625" style="125" customWidth="1"/>
    <col min="11781" max="11781" width="7.7109375" style="125" customWidth="1"/>
    <col min="11782" max="11783" width="9.5703125" style="125" customWidth="1"/>
    <col min="11784" max="11784" width="9.7109375" style="125" customWidth="1"/>
    <col min="11785" max="11785" width="18.7109375" style="125" customWidth="1"/>
    <col min="11786" max="11786" width="11.7109375" style="125" customWidth="1"/>
    <col min="11787" max="11787" width="18.7109375" style="125" customWidth="1"/>
    <col min="11788" max="11788" width="3.7109375" style="125" customWidth="1"/>
    <col min="11789" max="11789" width="5.7109375" style="125" customWidth="1"/>
    <col min="11790" max="11790" width="8.7109375" style="125" customWidth="1"/>
    <col min="11791" max="11791" width="20.7109375" style="125" customWidth="1"/>
    <col min="11792" max="11792" width="40.7109375" style="125" customWidth="1"/>
    <col min="11793" max="12032" width="9.140625" style="125"/>
    <col min="12033" max="12033" width="4.7109375" style="125" customWidth="1"/>
    <col min="12034" max="12034" width="16.28515625" style="125" customWidth="1"/>
    <col min="12035" max="12035" width="57.7109375" style="125" customWidth="1"/>
    <col min="12036" max="12036" width="8.28515625" style="125" customWidth="1"/>
    <col min="12037" max="12037" width="7.7109375" style="125" customWidth="1"/>
    <col min="12038" max="12039" width="9.5703125" style="125" customWidth="1"/>
    <col min="12040" max="12040" width="9.7109375" style="125" customWidth="1"/>
    <col min="12041" max="12041" width="18.7109375" style="125" customWidth="1"/>
    <col min="12042" max="12042" width="11.7109375" style="125" customWidth="1"/>
    <col min="12043" max="12043" width="18.7109375" style="125" customWidth="1"/>
    <col min="12044" max="12044" width="3.7109375" style="125" customWidth="1"/>
    <col min="12045" max="12045" width="5.7109375" style="125" customWidth="1"/>
    <col min="12046" max="12046" width="8.7109375" style="125" customWidth="1"/>
    <col min="12047" max="12047" width="20.7109375" style="125" customWidth="1"/>
    <col min="12048" max="12048" width="40.7109375" style="125" customWidth="1"/>
    <col min="12049" max="12288" width="9.140625" style="125"/>
    <col min="12289" max="12289" width="4.7109375" style="125" customWidth="1"/>
    <col min="12290" max="12290" width="16.28515625" style="125" customWidth="1"/>
    <col min="12291" max="12291" width="57.7109375" style="125" customWidth="1"/>
    <col min="12292" max="12292" width="8.28515625" style="125" customWidth="1"/>
    <col min="12293" max="12293" width="7.7109375" style="125" customWidth="1"/>
    <col min="12294" max="12295" width="9.5703125" style="125" customWidth="1"/>
    <col min="12296" max="12296" width="9.7109375" style="125" customWidth="1"/>
    <col min="12297" max="12297" width="18.7109375" style="125" customWidth="1"/>
    <col min="12298" max="12298" width="11.7109375" style="125" customWidth="1"/>
    <col min="12299" max="12299" width="18.7109375" style="125" customWidth="1"/>
    <col min="12300" max="12300" width="3.7109375" style="125" customWidth="1"/>
    <col min="12301" max="12301" width="5.7109375" style="125" customWidth="1"/>
    <col min="12302" max="12302" width="8.7109375" style="125" customWidth="1"/>
    <col min="12303" max="12303" width="20.7109375" style="125" customWidth="1"/>
    <col min="12304" max="12304" width="40.7109375" style="125" customWidth="1"/>
    <col min="12305" max="12544" width="9.140625" style="125"/>
    <col min="12545" max="12545" width="4.7109375" style="125" customWidth="1"/>
    <col min="12546" max="12546" width="16.28515625" style="125" customWidth="1"/>
    <col min="12547" max="12547" width="57.7109375" style="125" customWidth="1"/>
    <col min="12548" max="12548" width="8.28515625" style="125" customWidth="1"/>
    <col min="12549" max="12549" width="7.7109375" style="125" customWidth="1"/>
    <col min="12550" max="12551" width="9.5703125" style="125" customWidth="1"/>
    <col min="12552" max="12552" width="9.7109375" style="125" customWidth="1"/>
    <col min="12553" max="12553" width="18.7109375" style="125" customWidth="1"/>
    <col min="12554" max="12554" width="11.7109375" style="125" customWidth="1"/>
    <col min="12555" max="12555" width="18.7109375" style="125" customWidth="1"/>
    <col min="12556" max="12556" width="3.7109375" style="125" customWidth="1"/>
    <col min="12557" max="12557" width="5.7109375" style="125" customWidth="1"/>
    <col min="12558" max="12558" width="8.7109375" style="125" customWidth="1"/>
    <col min="12559" max="12559" width="20.7109375" style="125" customWidth="1"/>
    <col min="12560" max="12560" width="40.7109375" style="125" customWidth="1"/>
    <col min="12561" max="12800" width="9.140625" style="125"/>
    <col min="12801" max="12801" width="4.7109375" style="125" customWidth="1"/>
    <col min="12802" max="12802" width="16.28515625" style="125" customWidth="1"/>
    <col min="12803" max="12803" width="57.7109375" style="125" customWidth="1"/>
    <col min="12804" max="12804" width="8.28515625" style="125" customWidth="1"/>
    <col min="12805" max="12805" width="7.7109375" style="125" customWidth="1"/>
    <col min="12806" max="12807" width="9.5703125" style="125" customWidth="1"/>
    <col min="12808" max="12808" width="9.7109375" style="125" customWidth="1"/>
    <col min="12809" max="12809" width="18.7109375" style="125" customWidth="1"/>
    <col min="12810" max="12810" width="11.7109375" style="125" customWidth="1"/>
    <col min="12811" max="12811" width="18.7109375" style="125" customWidth="1"/>
    <col min="12812" max="12812" width="3.7109375" style="125" customWidth="1"/>
    <col min="12813" max="12813" width="5.7109375" style="125" customWidth="1"/>
    <col min="12814" max="12814" width="8.7109375" style="125" customWidth="1"/>
    <col min="12815" max="12815" width="20.7109375" style="125" customWidth="1"/>
    <col min="12816" max="12816" width="40.7109375" style="125" customWidth="1"/>
    <col min="12817" max="13056" width="9.140625" style="125"/>
    <col min="13057" max="13057" width="4.7109375" style="125" customWidth="1"/>
    <col min="13058" max="13058" width="16.28515625" style="125" customWidth="1"/>
    <col min="13059" max="13059" width="57.7109375" style="125" customWidth="1"/>
    <col min="13060" max="13060" width="8.28515625" style="125" customWidth="1"/>
    <col min="13061" max="13061" width="7.7109375" style="125" customWidth="1"/>
    <col min="13062" max="13063" width="9.5703125" style="125" customWidth="1"/>
    <col min="13064" max="13064" width="9.7109375" style="125" customWidth="1"/>
    <col min="13065" max="13065" width="18.7109375" style="125" customWidth="1"/>
    <col min="13066" max="13066" width="11.7109375" style="125" customWidth="1"/>
    <col min="13067" max="13067" width="18.7109375" style="125" customWidth="1"/>
    <col min="13068" max="13068" width="3.7109375" style="125" customWidth="1"/>
    <col min="13069" max="13069" width="5.7109375" style="125" customWidth="1"/>
    <col min="13070" max="13070" width="8.7109375" style="125" customWidth="1"/>
    <col min="13071" max="13071" width="20.7109375" style="125" customWidth="1"/>
    <col min="13072" max="13072" width="40.7109375" style="125" customWidth="1"/>
    <col min="13073" max="13312" width="9.140625" style="125"/>
    <col min="13313" max="13313" width="4.7109375" style="125" customWidth="1"/>
    <col min="13314" max="13314" width="16.28515625" style="125" customWidth="1"/>
    <col min="13315" max="13315" width="57.7109375" style="125" customWidth="1"/>
    <col min="13316" max="13316" width="8.28515625" style="125" customWidth="1"/>
    <col min="13317" max="13317" width="7.7109375" style="125" customWidth="1"/>
    <col min="13318" max="13319" width="9.5703125" style="125" customWidth="1"/>
    <col min="13320" max="13320" width="9.7109375" style="125" customWidth="1"/>
    <col min="13321" max="13321" width="18.7109375" style="125" customWidth="1"/>
    <col min="13322" max="13322" width="11.7109375" style="125" customWidth="1"/>
    <col min="13323" max="13323" width="18.7109375" style="125" customWidth="1"/>
    <col min="13324" max="13324" width="3.7109375" style="125" customWidth="1"/>
    <col min="13325" max="13325" width="5.7109375" style="125" customWidth="1"/>
    <col min="13326" max="13326" width="8.7109375" style="125" customWidth="1"/>
    <col min="13327" max="13327" width="20.7109375" style="125" customWidth="1"/>
    <col min="13328" max="13328" width="40.7109375" style="125" customWidth="1"/>
    <col min="13329" max="13568" width="9.140625" style="125"/>
    <col min="13569" max="13569" width="4.7109375" style="125" customWidth="1"/>
    <col min="13570" max="13570" width="16.28515625" style="125" customWidth="1"/>
    <col min="13571" max="13571" width="57.7109375" style="125" customWidth="1"/>
    <col min="13572" max="13572" width="8.28515625" style="125" customWidth="1"/>
    <col min="13573" max="13573" width="7.7109375" style="125" customWidth="1"/>
    <col min="13574" max="13575" width="9.5703125" style="125" customWidth="1"/>
    <col min="13576" max="13576" width="9.7109375" style="125" customWidth="1"/>
    <col min="13577" max="13577" width="18.7109375" style="125" customWidth="1"/>
    <col min="13578" max="13578" width="11.7109375" style="125" customWidth="1"/>
    <col min="13579" max="13579" width="18.7109375" style="125" customWidth="1"/>
    <col min="13580" max="13580" width="3.7109375" style="125" customWidth="1"/>
    <col min="13581" max="13581" width="5.7109375" style="125" customWidth="1"/>
    <col min="13582" max="13582" width="8.7109375" style="125" customWidth="1"/>
    <col min="13583" max="13583" width="20.7109375" style="125" customWidth="1"/>
    <col min="13584" max="13584" width="40.7109375" style="125" customWidth="1"/>
    <col min="13585" max="13824" width="9.140625" style="125"/>
    <col min="13825" max="13825" width="4.7109375" style="125" customWidth="1"/>
    <col min="13826" max="13826" width="16.28515625" style="125" customWidth="1"/>
    <col min="13827" max="13827" width="57.7109375" style="125" customWidth="1"/>
    <col min="13828" max="13828" width="8.28515625" style="125" customWidth="1"/>
    <col min="13829" max="13829" width="7.7109375" style="125" customWidth="1"/>
    <col min="13830" max="13831" width="9.5703125" style="125" customWidth="1"/>
    <col min="13832" max="13832" width="9.7109375" style="125" customWidth="1"/>
    <col min="13833" max="13833" width="18.7109375" style="125" customWidth="1"/>
    <col min="13834" max="13834" width="11.7109375" style="125" customWidth="1"/>
    <col min="13835" max="13835" width="18.7109375" style="125" customWidth="1"/>
    <col min="13836" max="13836" width="3.7109375" style="125" customWidth="1"/>
    <col min="13837" max="13837" width="5.7109375" style="125" customWidth="1"/>
    <col min="13838" max="13838" width="8.7109375" style="125" customWidth="1"/>
    <col min="13839" max="13839" width="20.7109375" style="125" customWidth="1"/>
    <col min="13840" max="13840" width="40.7109375" style="125" customWidth="1"/>
    <col min="13841" max="14080" width="9.140625" style="125"/>
    <col min="14081" max="14081" width="4.7109375" style="125" customWidth="1"/>
    <col min="14082" max="14082" width="16.28515625" style="125" customWidth="1"/>
    <col min="14083" max="14083" width="57.7109375" style="125" customWidth="1"/>
    <col min="14084" max="14084" width="8.28515625" style="125" customWidth="1"/>
    <col min="14085" max="14085" width="7.7109375" style="125" customWidth="1"/>
    <col min="14086" max="14087" width="9.5703125" style="125" customWidth="1"/>
    <col min="14088" max="14088" width="9.7109375" style="125" customWidth="1"/>
    <col min="14089" max="14089" width="18.7109375" style="125" customWidth="1"/>
    <col min="14090" max="14090" width="11.7109375" style="125" customWidth="1"/>
    <col min="14091" max="14091" width="18.7109375" style="125" customWidth="1"/>
    <col min="14092" max="14092" width="3.7109375" style="125" customWidth="1"/>
    <col min="14093" max="14093" width="5.7109375" style="125" customWidth="1"/>
    <col min="14094" max="14094" width="8.7109375" style="125" customWidth="1"/>
    <col min="14095" max="14095" width="20.7109375" style="125" customWidth="1"/>
    <col min="14096" max="14096" width="40.7109375" style="125" customWidth="1"/>
    <col min="14097" max="14336" width="9.140625" style="125"/>
    <col min="14337" max="14337" width="4.7109375" style="125" customWidth="1"/>
    <col min="14338" max="14338" width="16.28515625" style="125" customWidth="1"/>
    <col min="14339" max="14339" width="57.7109375" style="125" customWidth="1"/>
    <col min="14340" max="14340" width="8.28515625" style="125" customWidth="1"/>
    <col min="14341" max="14341" width="7.7109375" style="125" customWidth="1"/>
    <col min="14342" max="14343" width="9.5703125" style="125" customWidth="1"/>
    <col min="14344" max="14344" width="9.7109375" style="125" customWidth="1"/>
    <col min="14345" max="14345" width="18.7109375" style="125" customWidth="1"/>
    <col min="14346" max="14346" width="11.7109375" style="125" customWidth="1"/>
    <col min="14347" max="14347" width="18.7109375" style="125" customWidth="1"/>
    <col min="14348" max="14348" width="3.7109375" style="125" customWidth="1"/>
    <col min="14349" max="14349" width="5.7109375" style="125" customWidth="1"/>
    <col min="14350" max="14350" width="8.7109375" style="125" customWidth="1"/>
    <col min="14351" max="14351" width="20.7109375" style="125" customWidth="1"/>
    <col min="14352" max="14352" width="40.7109375" style="125" customWidth="1"/>
    <col min="14353" max="14592" width="9.140625" style="125"/>
    <col min="14593" max="14593" width="4.7109375" style="125" customWidth="1"/>
    <col min="14594" max="14594" width="16.28515625" style="125" customWidth="1"/>
    <col min="14595" max="14595" width="57.7109375" style="125" customWidth="1"/>
    <col min="14596" max="14596" width="8.28515625" style="125" customWidth="1"/>
    <col min="14597" max="14597" width="7.7109375" style="125" customWidth="1"/>
    <col min="14598" max="14599" width="9.5703125" style="125" customWidth="1"/>
    <col min="14600" max="14600" width="9.7109375" style="125" customWidth="1"/>
    <col min="14601" max="14601" width="18.7109375" style="125" customWidth="1"/>
    <col min="14602" max="14602" width="11.7109375" style="125" customWidth="1"/>
    <col min="14603" max="14603" width="18.7109375" style="125" customWidth="1"/>
    <col min="14604" max="14604" width="3.7109375" style="125" customWidth="1"/>
    <col min="14605" max="14605" width="5.7109375" style="125" customWidth="1"/>
    <col min="14606" max="14606" width="8.7109375" style="125" customWidth="1"/>
    <col min="14607" max="14607" width="20.7109375" style="125" customWidth="1"/>
    <col min="14608" max="14608" width="40.7109375" style="125" customWidth="1"/>
    <col min="14609" max="14848" width="9.140625" style="125"/>
    <col min="14849" max="14849" width="4.7109375" style="125" customWidth="1"/>
    <col min="14850" max="14850" width="16.28515625" style="125" customWidth="1"/>
    <col min="14851" max="14851" width="57.7109375" style="125" customWidth="1"/>
    <col min="14852" max="14852" width="8.28515625" style="125" customWidth="1"/>
    <col min="14853" max="14853" width="7.7109375" style="125" customWidth="1"/>
    <col min="14854" max="14855" width="9.5703125" style="125" customWidth="1"/>
    <col min="14856" max="14856" width="9.7109375" style="125" customWidth="1"/>
    <col min="14857" max="14857" width="18.7109375" style="125" customWidth="1"/>
    <col min="14858" max="14858" width="11.7109375" style="125" customWidth="1"/>
    <col min="14859" max="14859" width="18.7109375" style="125" customWidth="1"/>
    <col min="14860" max="14860" width="3.7109375" style="125" customWidth="1"/>
    <col min="14861" max="14861" width="5.7109375" style="125" customWidth="1"/>
    <col min="14862" max="14862" width="8.7109375" style="125" customWidth="1"/>
    <col min="14863" max="14863" width="20.7109375" style="125" customWidth="1"/>
    <col min="14864" max="14864" width="40.7109375" style="125" customWidth="1"/>
    <col min="14865" max="15104" width="9.140625" style="125"/>
    <col min="15105" max="15105" width="4.7109375" style="125" customWidth="1"/>
    <col min="15106" max="15106" width="16.28515625" style="125" customWidth="1"/>
    <col min="15107" max="15107" width="57.7109375" style="125" customWidth="1"/>
    <col min="15108" max="15108" width="8.28515625" style="125" customWidth="1"/>
    <col min="15109" max="15109" width="7.7109375" style="125" customWidth="1"/>
    <col min="15110" max="15111" width="9.5703125" style="125" customWidth="1"/>
    <col min="15112" max="15112" width="9.7109375" style="125" customWidth="1"/>
    <col min="15113" max="15113" width="18.7109375" style="125" customWidth="1"/>
    <col min="15114" max="15114" width="11.7109375" style="125" customWidth="1"/>
    <col min="15115" max="15115" width="18.7109375" style="125" customWidth="1"/>
    <col min="15116" max="15116" width="3.7109375" style="125" customWidth="1"/>
    <col min="15117" max="15117" width="5.7109375" style="125" customWidth="1"/>
    <col min="15118" max="15118" width="8.7109375" style="125" customWidth="1"/>
    <col min="15119" max="15119" width="20.7109375" style="125" customWidth="1"/>
    <col min="15120" max="15120" width="40.7109375" style="125" customWidth="1"/>
    <col min="15121" max="15360" width="9.140625" style="125"/>
    <col min="15361" max="15361" width="4.7109375" style="125" customWidth="1"/>
    <col min="15362" max="15362" width="16.28515625" style="125" customWidth="1"/>
    <col min="15363" max="15363" width="57.7109375" style="125" customWidth="1"/>
    <col min="15364" max="15364" width="8.28515625" style="125" customWidth="1"/>
    <col min="15365" max="15365" width="7.7109375" style="125" customWidth="1"/>
    <col min="15366" max="15367" width="9.5703125" style="125" customWidth="1"/>
    <col min="15368" max="15368" width="9.7109375" style="125" customWidth="1"/>
    <col min="15369" max="15369" width="18.7109375" style="125" customWidth="1"/>
    <col min="15370" max="15370" width="11.7109375" style="125" customWidth="1"/>
    <col min="15371" max="15371" width="18.7109375" style="125" customWidth="1"/>
    <col min="15372" max="15372" width="3.7109375" style="125" customWidth="1"/>
    <col min="15373" max="15373" width="5.7109375" style="125" customWidth="1"/>
    <col min="15374" max="15374" width="8.7109375" style="125" customWidth="1"/>
    <col min="15375" max="15375" width="20.7109375" style="125" customWidth="1"/>
    <col min="15376" max="15376" width="40.7109375" style="125" customWidth="1"/>
    <col min="15377" max="15616" width="9.140625" style="125"/>
    <col min="15617" max="15617" width="4.7109375" style="125" customWidth="1"/>
    <col min="15618" max="15618" width="16.28515625" style="125" customWidth="1"/>
    <col min="15619" max="15619" width="57.7109375" style="125" customWidth="1"/>
    <col min="15620" max="15620" width="8.28515625" style="125" customWidth="1"/>
    <col min="15621" max="15621" width="7.7109375" style="125" customWidth="1"/>
    <col min="15622" max="15623" width="9.5703125" style="125" customWidth="1"/>
    <col min="15624" max="15624" width="9.7109375" style="125" customWidth="1"/>
    <col min="15625" max="15625" width="18.7109375" style="125" customWidth="1"/>
    <col min="15626" max="15626" width="11.7109375" style="125" customWidth="1"/>
    <col min="15627" max="15627" width="18.7109375" style="125" customWidth="1"/>
    <col min="15628" max="15628" width="3.7109375" style="125" customWidth="1"/>
    <col min="15629" max="15629" width="5.7109375" style="125" customWidth="1"/>
    <col min="15630" max="15630" width="8.7109375" style="125" customWidth="1"/>
    <col min="15631" max="15631" width="20.7109375" style="125" customWidth="1"/>
    <col min="15632" max="15632" width="40.7109375" style="125" customWidth="1"/>
    <col min="15633" max="15872" width="9.140625" style="125"/>
    <col min="15873" max="15873" width="4.7109375" style="125" customWidth="1"/>
    <col min="15874" max="15874" width="16.28515625" style="125" customWidth="1"/>
    <col min="15875" max="15875" width="57.7109375" style="125" customWidth="1"/>
    <col min="15876" max="15876" width="8.28515625" style="125" customWidth="1"/>
    <col min="15877" max="15877" width="7.7109375" style="125" customWidth="1"/>
    <col min="15878" max="15879" width="9.5703125" style="125" customWidth="1"/>
    <col min="15880" max="15880" width="9.7109375" style="125" customWidth="1"/>
    <col min="15881" max="15881" width="18.7109375" style="125" customWidth="1"/>
    <col min="15882" max="15882" width="11.7109375" style="125" customWidth="1"/>
    <col min="15883" max="15883" width="18.7109375" style="125" customWidth="1"/>
    <col min="15884" max="15884" width="3.7109375" style="125" customWidth="1"/>
    <col min="15885" max="15885" width="5.7109375" style="125" customWidth="1"/>
    <col min="15886" max="15886" width="8.7109375" style="125" customWidth="1"/>
    <col min="15887" max="15887" width="20.7109375" style="125" customWidth="1"/>
    <col min="15888" max="15888" width="40.7109375" style="125" customWidth="1"/>
    <col min="15889" max="16128" width="9.140625" style="125"/>
    <col min="16129" max="16129" width="4.7109375" style="125" customWidth="1"/>
    <col min="16130" max="16130" width="16.28515625" style="125" customWidth="1"/>
    <col min="16131" max="16131" width="57.7109375" style="125" customWidth="1"/>
    <col min="16132" max="16132" width="8.28515625" style="125" customWidth="1"/>
    <col min="16133" max="16133" width="7.7109375" style="125" customWidth="1"/>
    <col min="16134" max="16135" width="9.5703125" style="125" customWidth="1"/>
    <col min="16136" max="16136" width="9.7109375" style="125" customWidth="1"/>
    <col min="16137" max="16137" width="18.7109375" style="125" customWidth="1"/>
    <col min="16138" max="16138" width="11.7109375" style="125" customWidth="1"/>
    <col min="16139" max="16139" width="18.7109375" style="125" customWidth="1"/>
    <col min="16140" max="16140" width="3.7109375" style="125" customWidth="1"/>
    <col min="16141" max="16141" width="5.7109375" style="125" customWidth="1"/>
    <col min="16142" max="16142" width="8.7109375" style="125" customWidth="1"/>
    <col min="16143" max="16143" width="20.7109375" style="125" customWidth="1"/>
    <col min="16144" max="16144" width="40.7109375" style="125" customWidth="1"/>
    <col min="16145" max="16384" width="9.140625" style="125"/>
  </cols>
  <sheetData>
    <row r="1" spans="1:16" ht="20.25" thickTop="1" thickBot="1" x14ac:dyDescent="0.3">
      <c r="A1" s="124" t="s">
        <v>132</v>
      </c>
      <c r="H1" s="126" t="s">
        <v>9</v>
      </c>
      <c r="I1" s="287" t="s">
        <v>0</v>
      </c>
      <c r="J1" s="288"/>
      <c r="K1" s="264">
        <f>ROUND((SUM(I11:I26)+SUM(K11:K26))/2,0)</f>
        <v>0</v>
      </c>
      <c r="N1" s="127" t="s">
        <v>133</v>
      </c>
      <c r="O1" s="127">
        <v>1</v>
      </c>
      <c r="P1" s="127">
        <f>K1/O1</f>
        <v>0</v>
      </c>
    </row>
    <row r="2" spans="1:16" ht="27" thickTop="1" thickBot="1" x14ac:dyDescent="0.3">
      <c r="C2" s="128" t="s">
        <v>134</v>
      </c>
      <c r="K2" s="129" t="s">
        <v>48</v>
      </c>
      <c r="N2" s="129" t="s">
        <v>135</v>
      </c>
      <c r="O2" s="129" t="s">
        <v>136</v>
      </c>
      <c r="P2" s="129" t="s">
        <v>137</v>
      </c>
    </row>
    <row r="3" spans="1:16" ht="25.5" x14ac:dyDescent="0.25">
      <c r="A3" s="289" t="s">
        <v>1</v>
      </c>
      <c r="B3" s="290"/>
      <c r="C3" s="130" t="s">
        <v>138</v>
      </c>
      <c r="I3" s="131" t="s">
        <v>11</v>
      </c>
      <c r="J3" s="130" t="s">
        <v>139</v>
      </c>
    </row>
    <row r="4" spans="1:16" ht="51" x14ac:dyDescent="0.25">
      <c r="A4" s="289" t="s">
        <v>140</v>
      </c>
      <c r="B4" s="290"/>
      <c r="C4" s="130" t="s">
        <v>204</v>
      </c>
      <c r="D4" s="131" t="s">
        <v>142</v>
      </c>
      <c r="E4" s="130" t="s">
        <v>133</v>
      </c>
      <c r="I4" s="131" t="s">
        <v>143</v>
      </c>
      <c r="J4" s="130" t="s">
        <v>144</v>
      </c>
    </row>
    <row r="5" spans="1:16" x14ac:dyDescent="0.25">
      <c r="A5" s="289" t="s">
        <v>2</v>
      </c>
      <c r="B5" s="290"/>
      <c r="C5" s="130" t="s">
        <v>133</v>
      </c>
      <c r="I5" s="131" t="s">
        <v>13</v>
      </c>
      <c r="J5" s="130" t="s">
        <v>133</v>
      </c>
    </row>
    <row r="6" spans="1:16" x14ac:dyDescent="0.25">
      <c r="A6" s="285" t="s">
        <v>145</v>
      </c>
      <c r="B6" s="285" t="s">
        <v>146</v>
      </c>
      <c r="C6" s="285" t="s">
        <v>24</v>
      </c>
      <c r="D6" s="285" t="s">
        <v>147</v>
      </c>
      <c r="E6" s="285" t="s">
        <v>148</v>
      </c>
      <c r="F6" s="285" t="s">
        <v>149</v>
      </c>
      <c r="G6" s="285" t="s">
        <v>150</v>
      </c>
      <c r="H6" s="285" t="s">
        <v>151</v>
      </c>
      <c r="I6" s="285"/>
      <c r="J6" s="285"/>
      <c r="K6" s="285"/>
      <c r="L6" s="285"/>
      <c r="M6" s="286" t="s">
        <v>152</v>
      </c>
      <c r="N6" s="286" t="s">
        <v>153</v>
      </c>
      <c r="O6" s="285" t="s">
        <v>154</v>
      </c>
      <c r="P6" s="285" t="s">
        <v>155</v>
      </c>
    </row>
    <row r="7" spans="1:16" x14ac:dyDescent="0.25">
      <c r="A7" s="285"/>
      <c r="B7" s="285"/>
      <c r="C7" s="285"/>
      <c r="D7" s="285"/>
      <c r="E7" s="285"/>
      <c r="F7" s="285"/>
      <c r="G7" s="285"/>
      <c r="H7" s="285" t="s">
        <v>156</v>
      </c>
      <c r="I7" s="285"/>
      <c r="J7" s="285" t="s">
        <v>157</v>
      </c>
      <c r="K7" s="285"/>
      <c r="L7" s="285"/>
      <c r="M7" s="285"/>
      <c r="N7" s="285"/>
      <c r="O7" s="285"/>
      <c r="P7" s="285"/>
    </row>
    <row r="8" spans="1:16" ht="27" customHeight="1" x14ac:dyDescent="0.25">
      <c r="A8" s="285"/>
      <c r="B8" s="285"/>
      <c r="C8" s="285"/>
      <c r="D8" s="285"/>
      <c r="E8" s="285"/>
      <c r="F8" s="285"/>
      <c r="G8" s="285"/>
      <c r="H8" s="132" t="s">
        <v>158</v>
      </c>
      <c r="I8" s="132" t="s">
        <v>159</v>
      </c>
      <c r="J8" s="132" t="s">
        <v>158</v>
      </c>
      <c r="K8" s="132" t="s">
        <v>159</v>
      </c>
      <c r="L8" s="285"/>
      <c r="M8" s="285"/>
      <c r="N8" s="285"/>
      <c r="O8" s="285"/>
      <c r="P8" s="285"/>
    </row>
    <row r="9" spans="1:16" x14ac:dyDescent="0.25">
      <c r="A9" s="132"/>
      <c r="B9" s="132" t="s">
        <v>160</v>
      </c>
      <c r="C9" s="132" t="s">
        <v>31</v>
      </c>
      <c r="D9" s="132" t="s">
        <v>161</v>
      </c>
      <c r="E9" s="132" t="s">
        <v>36</v>
      </c>
      <c r="F9" s="132" t="s">
        <v>162</v>
      </c>
      <c r="G9" s="132" t="s">
        <v>41</v>
      </c>
      <c r="H9" s="132" t="s">
        <v>43</v>
      </c>
      <c r="I9" s="132" t="s">
        <v>163</v>
      </c>
      <c r="J9" s="132" t="s">
        <v>164</v>
      </c>
      <c r="K9" s="132" t="s">
        <v>165</v>
      </c>
      <c r="L9" s="132"/>
      <c r="M9" s="132" t="s">
        <v>166</v>
      </c>
      <c r="N9" s="132" t="s">
        <v>167</v>
      </c>
      <c r="O9" s="132" t="s">
        <v>168</v>
      </c>
      <c r="P9" s="132" t="s">
        <v>169</v>
      </c>
    </row>
    <row r="10" spans="1:16" x14ac:dyDescent="0.25">
      <c r="A10" s="133"/>
      <c r="B10" s="133" t="s">
        <v>170</v>
      </c>
      <c r="C10" s="133" t="s">
        <v>171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 t="s">
        <v>29</v>
      </c>
      <c r="N10" s="133"/>
      <c r="O10" s="133"/>
      <c r="P10" s="133"/>
    </row>
    <row r="11" spans="1:16" ht="45" x14ac:dyDescent="0.25">
      <c r="A11" s="134">
        <v>1</v>
      </c>
      <c r="B11" s="135" t="s">
        <v>205</v>
      </c>
      <c r="C11" s="135" t="s">
        <v>173</v>
      </c>
      <c r="D11" s="135" t="s">
        <v>174</v>
      </c>
      <c r="E11" s="136">
        <v>19.2</v>
      </c>
      <c r="F11" s="137">
        <v>0</v>
      </c>
      <c r="G11" s="137">
        <f>ROUND(E11*F11,6)</f>
        <v>0</v>
      </c>
      <c r="H11" s="138"/>
      <c r="I11" s="138">
        <v>0</v>
      </c>
      <c r="J11" s="221"/>
      <c r="K11" s="138">
        <f>ROUND(E11*J11,2)</f>
        <v>0</v>
      </c>
      <c r="L11" s="135"/>
      <c r="M11" s="135" t="s">
        <v>175</v>
      </c>
      <c r="N11" s="135" t="s">
        <v>176</v>
      </c>
      <c r="O11" s="135" t="s">
        <v>177</v>
      </c>
      <c r="P11" s="135" t="s">
        <v>206</v>
      </c>
    </row>
    <row r="12" spans="1:16" x14ac:dyDescent="0.25">
      <c r="A12" s="139"/>
      <c r="B12" s="140" t="s">
        <v>179</v>
      </c>
      <c r="C12" s="139" t="s">
        <v>207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6" ht="45" x14ac:dyDescent="0.25">
      <c r="A13" s="134">
        <v>2</v>
      </c>
      <c r="B13" s="135" t="s">
        <v>208</v>
      </c>
      <c r="C13" s="135" t="s">
        <v>209</v>
      </c>
      <c r="D13" s="135" t="s">
        <v>210</v>
      </c>
      <c r="E13" s="136">
        <v>1</v>
      </c>
      <c r="F13" s="137">
        <v>0</v>
      </c>
      <c r="G13" s="137">
        <f>ROUND(E13*F13,6)</f>
        <v>0</v>
      </c>
      <c r="H13" s="138"/>
      <c r="I13" s="138">
        <v>0</v>
      </c>
      <c r="J13" s="138"/>
      <c r="K13" s="138">
        <f>ROUND(E13*J13,2)</f>
        <v>0</v>
      </c>
      <c r="L13" s="135"/>
      <c r="M13" s="135" t="s">
        <v>175</v>
      </c>
      <c r="N13" s="135" t="s">
        <v>176</v>
      </c>
      <c r="O13" s="135" t="s">
        <v>211</v>
      </c>
      <c r="P13" s="135" t="s">
        <v>212</v>
      </c>
    </row>
    <row r="14" spans="1:16" x14ac:dyDescent="0.25">
      <c r="A14" s="139"/>
      <c r="B14" s="140" t="s">
        <v>179</v>
      </c>
      <c r="C14" s="139" t="s">
        <v>213</v>
      </c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</row>
    <row r="15" spans="1:16" x14ac:dyDescent="0.25">
      <c r="A15" s="133"/>
      <c r="B15" s="133" t="s">
        <v>181</v>
      </c>
      <c r="C15" s="133" t="s">
        <v>171</v>
      </c>
      <c r="D15" s="133"/>
      <c r="E15" s="133"/>
      <c r="F15" s="133"/>
      <c r="G15" s="141">
        <f>SUM(G11:G14)</f>
        <v>0</v>
      </c>
      <c r="H15" s="133"/>
      <c r="I15" s="133">
        <f>SUM(I11:I14)</f>
        <v>0</v>
      </c>
      <c r="J15" s="133"/>
      <c r="K15" s="133">
        <f>SUM(K11:K14)</f>
        <v>0</v>
      </c>
      <c r="L15" s="133"/>
      <c r="M15" s="133"/>
      <c r="N15" s="133"/>
      <c r="O15" s="133"/>
      <c r="P15" s="133"/>
    </row>
    <row r="17" spans="1:16" x14ac:dyDescent="0.25">
      <c r="A17" s="133"/>
      <c r="B17" s="133" t="s">
        <v>160</v>
      </c>
      <c r="C17" s="133" t="s">
        <v>182</v>
      </c>
      <c r="D17" s="133"/>
      <c r="E17" s="133"/>
      <c r="F17" s="133"/>
      <c r="G17" s="133"/>
      <c r="H17" s="133"/>
      <c r="I17" s="133"/>
      <c r="J17" s="133"/>
      <c r="K17" s="133"/>
      <c r="L17" s="133"/>
      <c r="M17" s="133" t="s">
        <v>29</v>
      </c>
      <c r="N17" s="133"/>
      <c r="O17" s="133"/>
      <c r="P17" s="133"/>
    </row>
    <row r="18" spans="1:16" ht="33" customHeight="1" x14ac:dyDescent="0.25">
      <c r="A18" s="134">
        <v>3</v>
      </c>
      <c r="B18" s="135" t="s">
        <v>214</v>
      </c>
      <c r="C18" s="135" t="s">
        <v>215</v>
      </c>
      <c r="D18" s="135" t="s">
        <v>185</v>
      </c>
      <c r="E18" s="136">
        <v>22.5</v>
      </c>
      <c r="F18" s="137">
        <v>0</v>
      </c>
      <c r="G18" s="137">
        <f>ROUND(E18*F18,6)</f>
        <v>0</v>
      </c>
      <c r="H18" s="138"/>
      <c r="I18" s="138">
        <v>0</v>
      </c>
      <c r="J18" s="138"/>
      <c r="K18" s="138">
        <f>ROUND(E18*J18,2)</f>
        <v>0</v>
      </c>
      <c r="L18" s="135"/>
      <c r="M18" s="135" t="s">
        <v>175</v>
      </c>
      <c r="N18" s="135" t="s">
        <v>176</v>
      </c>
      <c r="O18" s="135" t="s">
        <v>216</v>
      </c>
      <c r="P18" s="135" t="s">
        <v>217</v>
      </c>
    </row>
    <row r="19" spans="1:16" x14ac:dyDescent="0.25">
      <c r="A19" s="139"/>
      <c r="B19" s="140" t="s">
        <v>179</v>
      </c>
      <c r="C19" s="139" t="s">
        <v>218</v>
      </c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</row>
    <row r="20" spans="1:16" x14ac:dyDescent="0.25">
      <c r="A20" s="133"/>
      <c r="B20" s="133" t="s">
        <v>30</v>
      </c>
      <c r="C20" s="133" t="s">
        <v>182</v>
      </c>
      <c r="D20" s="133"/>
      <c r="E20" s="133"/>
      <c r="F20" s="133"/>
      <c r="G20" s="141">
        <f>SUM(G18:G19)</f>
        <v>0</v>
      </c>
      <c r="H20" s="133"/>
      <c r="I20" s="133">
        <f>SUM(I18:I19)</f>
        <v>0</v>
      </c>
      <c r="J20" s="133"/>
      <c r="K20" s="133">
        <f>SUM(K18:K19)</f>
        <v>0</v>
      </c>
      <c r="L20" s="133"/>
      <c r="M20" s="133"/>
      <c r="N20" s="133"/>
      <c r="O20" s="133"/>
      <c r="P20" s="133"/>
    </row>
    <row r="22" spans="1:16" x14ac:dyDescent="0.25">
      <c r="A22" s="133"/>
      <c r="B22" s="133" t="s">
        <v>164</v>
      </c>
      <c r="C22" s="133" t="s">
        <v>189</v>
      </c>
      <c r="D22" s="133"/>
      <c r="E22" s="133"/>
      <c r="F22" s="133"/>
      <c r="G22" s="133"/>
      <c r="H22" s="133"/>
      <c r="I22" s="133"/>
      <c r="J22" s="133"/>
      <c r="K22" s="133"/>
      <c r="L22" s="133"/>
      <c r="M22" s="133" t="s">
        <v>29</v>
      </c>
      <c r="N22" s="133"/>
      <c r="O22" s="133"/>
      <c r="P22" s="133"/>
    </row>
    <row r="23" spans="1:16" ht="30.75" customHeight="1" x14ac:dyDescent="0.25">
      <c r="A23" s="134">
        <v>4</v>
      </c>
      <c r="B23" s="135" t="s">
        <v>219</v>
      </c>
      <c r="C23" s="135" t="s">
        <v>220</v>
      </c>
      <c r="D23" s="135" t="s">
        <v>221</v>
      </c>
      <c r="E23" s="136">
        <v>9</v>
      </c>
      <c r="F23" s="137">
        <v>0</v>
      </c>
      <c r="G23" s="137">
        <f>ROUND(E23*F23,6)</f>
        <v>0</v>
      </c>
      <c r="H23" s="138"/>
      <c r="I23" s="138">
        <v>0</v>
      </c>
      <c r="J23" s="138"/>
      <c r="K23" s="138">
        <f>ROUND(E23*J23,2)</f>
        <v>0</v>
      </c>
      <c r="L23" s="135"/>
      <c r="M23" s="135" t="s">
        <v>175</v>
      </c>
      <c r="N23" s="135" t="s">
        <v>176</v>
      </c>
      <c r="O23" s="135" t="s">
        <v>222</v>
      </c>
      <c r="P23" s="135" t="s">
        <v>223</v>
      </c>
    </row>
    <row r="24" spans="1:16" x14ac:dyDescent="0.25">
      <c r="A24" s="139"/>
      <c r="B24" s="140" t="s">
        <v>179</v>
      </c>
      <c r="C24" s="139" t="s">
        <v>224</v>
      </c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</row>
    <row r="25" spans="1:16" x14ac:dyDescent="0.25">
      <c r="A25" s="133"/>
      <c r="B25" s="133" t="s">
        <v>190</v>
      </c>
      <c r="C25" s="133" t="s">
        <v>189</v>
      </c>
      <c r="D25" s="133"/>
      <c r="E25" s="133"/>
      <c r="F25" s="133"/>
      <c r="G25" s="141">
        <f>SUM(G23:G24)</f>
        <v>0</v>
      </c>
      <c r="H25" s="133"/>
      <c r="I25" s="133">
        <f>SUM(I23:I24)</f>
        <v>0</v>
      </c>
      <c r="J25" s="133"/>
      <c r="K25" s="133">
        <f>SUM(K23:K24)</f>
        <v>0</v>
      </c>
      <c r="L25" s="133"/>
      <c r="M25" s="133"/>
      <c r="N25" s="133"/>
      <c r="O25" s="133"/>
      <c r="P25" s="133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G29" sqref="G29"/>
    </sheetView>
  </sheetViews>
  <sheetFormatPr defaultRowHeight="12.75" customHeight="1" x14ac:dyDescent="0.25"/>
  <cols>
    <col min="1" max="1" width="4.7109375" style="125" customWidth="1"/>
    <col min="2" max="2" width="16.28515625" style="125" customWidth="1"/>
    <col min="3" max="3" width="57.7109375" style="125" customWidth="1"/>
    <col min="4" max="4" width="8.28515625" style="125" customWidth="1"/>
    <col min="5" max="5" width="7.7109375" style="125" customWidth="1"/>
    <col min="6" max="7" width="9.5703125" style="125" customWidth="1"/>
    <col min="8" max="8" width="9.7109375" style="125" customWidth="1"/>
    <col min="9" max="9" width="18.7109375" style="125" customWidth="1"/>
    <col min="10" max="10" width="11.7109375" style="125" customWidth="1"/>
    <col min="11" max="11" width="18.7109375" style="125" customWidth="1"/>
    <col min="12" max="12" width="3.7109375" style="125" customWidth="1"/>
    <col min="13" max="13" width="5.7109375" style="125" customWidth="1"/>
    <col min="14" max="14" width="8.7109375" style="125" customWidth="1"/>
    <col min="15" max="15" width="20.7109375" style="125" customWidth="1"/>
    <col min="16" max="16" width="40.7109375" style="125" customWidth="1"/>
    <col min="17" max="256" width="9.140625" style="125"/>
    <col min="257" max="257" width="4.7109375" style="125" customWidth="1"/>
    <col min="258" max="258" width="16.28515625" style="125" customWidth="1"/>
    <col min="259" max="259" width="57.7109375" style="125" customWidth="1"/>
    <col min="260" max="260" width="8.28515625" style="125" customWidth="1"/>
    <col min="261" max="261" width="7.7109375" style="125" customWidth="1"/>
    <col min="262" max="263" width="9.5703125" style="125" customWidth="1"/>
    <col min="264" max="264" width="9.7109375" style="125" customWidth="1"/>
    <col min="265" max="265" width="18.7109375" style="125" customWidth="1"/>
    <col min="266" max="266" width="11.7109375" style="125" customWidth="1"/>
    <col min="267" max="267" width="18.7109375" style="125" customWidth="1"/>
    <col min="268" max="268" width="3.7109375" style="125" customWidth="1"/>
    <col min="269" max="269" width="5.7109375" style="125" customWidth="1"/>
    <col min="270" max="270" width="8.7109375" style="125" customWidth="1"/>
    <col min="271" max="271" width="20.7109375" style="125" customWidth="1"/>
    <col min="272" max="272" width="40.7109375" style="125" customWidth="1"/>
    <col min="273" max="512" width="9.140625" style="125"/>
    <col min="513" max="513" width="4.7109375" style="125" customWidth="1"/>
    <col min="514" max="514" width="16.28515625" style="125" customWidth="1"/>
    <col min="515" max="515" width="57.7109375" style="125" customWidth="1"/>
    <col min="516" max="516" width="8.28515625" style="125" customWidth="1"/>
    <col min="517" max="517" width="7.7109375" style="125" customWidth="1"/>
    <col min="518" max="519" width="9.5703125" style="125" customWidth="1"/>
    <col min="520" max="520" width="9.7109375" style="125" customWidth="1"/>
    <col min="521" max="521" width="18.7109375" style="125" customWidth="1"/>
    <col min="522" max="522" width="11.7109375" style="125" customWidth="1"/>
    <col min="523" max="523" width="18.7109375" style="125" customWidth="1"/>
    <col min="524" max="524" width="3.7109375" style="125" customWidth="1"/>
    <col min="525" max="525" width="5.7109375" style="125" customWidth="1"/>
    <col min="526" max="526" width="8.7109375" style="125" customWidth="1"/>
    <col min="527" max="527" width="20.7109375" style="125" customWidth="1"/>
    <col min="528" max="528" width="40.7109375" style="125" customWidth="1"/>
    <col min="529" max="768" width="9.140625" style="125"/>
    <col min="769" max="769" width="4.7109375" style="125" customWidth="1"/>
    <col min="770" max="770" width="16.28515625" style="125" customWidth="1"/>
    <col min="771" max="771" width="57.7109375" style="125" customWidth="1"/>
    <col min="772" max="772" width="8.28515625" style="125" customWidth="1"/>
    <col min="773" max="773" width="7.7109375" style="125" customWidth="1"/>
    <col min="774" max="775" width="9.5703125" style="125" customWidth="1"/>
    <col min="776" max="776" width="9.7109375" style="125" customWidth="1"/>
    <col min="777" max="777" width="18.7109375" style="125" customWidth="1"/>
    <col min="778" max="778" width="11.7109375" style="125" customWidth="1"/>
    <col min="779" max="779" width="18.7109375" style="125" customWidth="1"/>
    <col min="780" max="780" width="3.7109375" style="125" customWidth="1"/>
    <col min="781" max="781" width="5.7109375" style="125" customWidth="1"/>
    <col min="782" max="782" width="8.7109375" style="125" customWidth="1"/>
    <col min="783" max="783" width="20.7109375" style="125" customWidth="1"/>
    <col min="784" max="784" width="40.7109375" style="125" customWidth="1"/>
    <col min="785" max="1024" width="9.140625" style="125"/>
    <col min="1025" max="1025" width="4.7109375" style="125" customWidth="1"/>
    <col min="1026" max="1026" width="16.28515625" style="125" customWidth="1"/>
    <col min="1027" max="1027" width="57.7109375" style="125" customWidth="1"/>
    <col min="1028" max="1028" width="8.28515625" style="125" customWidth="1"/>
    <col min="1029" max="1029" width="7.7109375" style="125" customWidth="1"/>
    <col min="1030" max="1031" width="9.5703125" style="125" customWidth="1"/>
    <col min="1032" max="1032" width="9.7109375" style="125" customWidth="1"/>
    <col min="1033" max="1033" width="18.7109375" style="125" customWidth="1"/>
    <col min="1034" max="1034" width="11.7109375" style="125" customWidth="1"/>
    <col min="1035" max="1035" width="18.7109375" style="125" customWidth="1"/>
    <col min="1036" max="1036" width="3.7109375" style="125" customWidth="1"/>
    <col min="1037" max="1037" width="5.7109375" style="125" customWidth="1"/>
    <col min="1038" max="1038" width="8.7109375" style="125" customWidth="1"/>
    <col min="1039" max="1039" width="20.7109375" style="125" customWidth="1"/>
    <col min="1040" max="1040" width="40.7109375" style="125" customWidth="1"/>
    <col min="1041" max="1280" width="9.140625" style="125"/>
    <col min="1281" max="1281" width="4.7109375" style="125" customWidth="1"/>
    <col min="1282" max="1282" width="16.28515625" style="125" customWidth="1"/>
    <col min="1283" max="1283" width="57.7109375" style="125" customWidth="1"/>
    <col min="1284" max="1284" width="8.28515625" style="125" customWidth="1"/>
    <col min="1285" max="1285" width="7.7109375" style="125" customWidth="1"/>
    <col min="1286" max="1287" width="9.5703125" style="125" customWidth="1"/>
    <col min="1288" max="1288" width="9.7109375" style="125" customWidth="1"/>
    <col min="1289" max="1289" width="18.7109375" style="125" customWidth="1"/>
    <col min="1290" max="1290" width="11.7109375" style="125" customWidth="1"/>
    <col min="1291" max="1291" width="18.7109375" style="125" customWidth="1"/>
    <col min="1292" max="1292" width="3.7109375" style="125" customWidth="1"/>
    <col min="1293" max="1293" width="5.7109375" style="125" customWidth="1"/>
    <col min="1294" max="1294" width="8.7109375" style="125" customWidth="1"/>
    <col min="1295" max="1295" width="20.7109375" style="125" customWidth="1"/>
    <col min="1296" max="1296" width="40.7109375" style="125" customWidth="1"/>
    <col min="1297" max="1536" width="9.140625" style="125"/>
    <col min="1537" max="1537" width="4.7109375" style="125" customWidth="1"/>
    <col min="1538" max="1538" width="16.28515625" style="125" customWidth="1"/>
    <col min="1539" max="1539" width="57.7109375" style="125" customWidth="1"/>
    <col min="1540" max="1540" width="8.28515625" style="125" customWidth="1"/>
    <col min="1541" max="1541" width="7.7109375" style="125" customWidth="1"/>
    <col min="1542" max="1543" width="9.5703125" style="125" customWidth="1"/>
    <col min="1544" max="1544" width="9.7109375" style="125" customWidth="1"/>
    <col min="1545" max="1545" width="18.7109375" style="125" customWidth="1"/>
    <col min="1546" max="1546" width="11.7109375" style="125" customWidth="1"/>
    <col min="1547" max="1547" width="18.7109375" style="125" customWidth="1"/>
    <col min="1548" max="1548" width="3.7109375" style="125" customWidth="1"/>
    <col min="1549" max="1549" width="5.7109375" style="125" customWidth="1"/>
    <col min="1550" max="1550" width="8.7109375" style="125" customWidth="1"/>
    <col min="1551" max="1551" width="20.7109375" style="125" customWidth="1"/>
    <col min="1552" max="1552" width="40.7109375" style="125" customWidth="1"/>
    <col min="1553" max="1792" width="9.140625" style="125"/>
    <col min="1793" max="1793" width="4.7109375" style="125" customWidth="1"/>
    <col min="1794" max="1794" width="16.28515625" style="125" customWidth="1"/>
    <col min="1795" max="1795" width="57.7109375" style="125" customWidth="1"/>
    <col min="1796" max="1796" width="8.28515625" style="125" customWidth="1"/>
    <col min="1797" max="1797" width="7.7109375" style="125" customWidth="1"/>
    <col min="1798" max="1799" width="9.5703125" style="125" customWidth="1"/>
    <col min="1800" max="1800" width="9.7109375" style="125" customWidth="1"/>
    <col min="1801" max="1801" width="18.7109375" style="125" customWidth="1"/>
    <col min="1802" max="1802" width="11.7109375" style="125" customWidth="1"/>
    <col min="1803" max="1803" width="18.7109375" style="125" customWidth="1"/>
    <col min="1804" max="1804" width="3.7109375" style="125" customWidth="1"/>
    <col min="1805" max="1805" width="5.7109375" style="125" customWidth="1"/>
    <col min="1806" max="1806" width="8.7109375" style="125" customWidth="1"/>
    <col min="1807" max="1807" width="20.7109375" style="125" customWidth="1"/>
    <col min="1808" max="1808" width="40.7109375" style="125" customWidth="1"/>
    <col min="1809" max="2048" width="9.140625" style="125"/>
    <col min="2049" max="2049" width="4.7109375" style="125" customWidth="1"/>
    <col min="2050" max="2050" width="16.28515625" style="125" customWidth="1"/>
    <col min="2051" max="2051" width="57.7109375" style="125" customWidth="1"/>
    <col min="2052" max="2052" width="8.28515625" style="125" customWidth="1"/>
    <col min="2053" max="2053" width="7.7109375" style="125" customWidth="1"/>
    <col min="2054" max="2055" width="9.5703125" style="125" customWidth="1"/>
    <col min="2056" max="2056" width="9.7109375" style="125" customWidth="1"/>
    <col min="2057" max="2057" width="18.7109375" style="125" customWidth="1"/>
    <col min="2058" max="2058" width="11.7109375" style="125" customWidth="1"/>
    <col min="2059" max="2059" width="18.7109375" style="125" customWidth="1"/>
    <col min="2060" max="2060" width="3.7109375" style="125" customWidth="1"/>
    <col min="2061" max="2061" width="5.7109375" style="125" customWidth="1"/>
    <col min="2062" max="2062" width="8.7109375" style="125" customWidth="1"/>
    <col min="2063" max="2063" width="20.7109375" style="125" customWidth="1"/>
    <col min="2064" max="2064" width="40.7109375" style="125" customWidth="1"/>
    <col min="2065" max="2304" width="9.140625" style="125"/>
    <col min="2305" max="2305" width="4.7109375" style="125" customWidth="1"/>
    <col min="2306" max="2306" width="16.28515625" style="125" customWidth="1"/>
    <col min="2307" max="2307" width="57.7109375" style="125" customWidth="1"/>
    <col min="2308" max="2308" width="8.28515625" style="125" customWidth="1"/>
    <col min="2309" max="2309" width="7.7109375" style="125" customWidth="1"/>
    <col min="2310" max="2311" width="9.5703125" style="125" customWidth="1"/>
    <col min="2312" max="2312" width="9.7109375" style="125" customWidth="1"/>
    <col min="2313" max="2313" width="18.7109375" style="125" customWidth="1"/>
    <col min="2314" max="2314" width="11.7109375" style="125" customWidth="1"/>
    <col min="2315" max="2315" width="18.7109375" style="125" customWidth="1"/>
    <col min="2316" max="2316" width="3.7109375" style="125" customWidth="1"/>
    <col min="2317" max="2317" width="5.7109375" style="125" customWidth="1"/>
    <col min="2318" max="2318" width="8.7109375" style="125" customWidth="1"/>
    <col min="2319" max="2319" width="20.7109375" style="125" customWidth="1"/>
    <col min="2320" max="2320" width="40.7109375" style="125" customWidth="1"/>
    <col min="2321" max="2560" width="9.140625" style="125"/>
    <col min="2561" max="2561" width="4.7109375" style="125" customWidth="1"/>
    <col min="2562" max="2562" width="16.28515625" style="125" customWidth="1"/>
    <col min="2563" max="2563" width="57.7109375" style="125" customWidth="1"/>
    <col min="2564" max="2564" width="8.28515625" style="125" customWidth="1"/>
    <col min="2565" max="2565" width="7.7109375" style="125" customWidth="1"/>
    <col min="2566" max="2567" width="9.5703125" style="125" customWidth="1"/>
    <col min="2568" max="2568" width="9.7109375" style="125" customWidth="1"/>
    <col min="2569" max="2569" width="18.7109375" style="125" customWidth="1"/>
    <col min="2570" max="2570" width="11.7109375" style="125" customWidth="1"/>
    <col min="2571" max="2571" width="18.7109375" style="125" customWidth="1"/>
    <col min="2572" max="2572" width="3.7109375" style="125" customWidth="1"/>
    <col min="2573" max="2573" width="5.7109375" style="125" customWidth="1"/>
    <col min="2574" max="2574" width="8.7109375" style="125" customWidth="1"/>
    <col min="2575" max="2575" width="20.7109375" style="125" customWidth="1"/>
    <col min="2576" max="2576" width="40.7109375" style="125" customWidth="1"/>
    <col min="2577" max="2816" width="9.140625" style="125"/>
    <col min="2817" max="2817" width="4.7109375" style="125" customWidth="1"/>
    <col min="2818" max="2818" width="16.28515625" style="125" customWidth="1"/>
    <col min="2819" max="2819" width="57.7109375" style="125" customWidth="1"/>
    <col min="2820" max="2820" width="8.28515625" style="125" customWidth="1"/>
    <col min="2821" max="2821" width="7.7109375" style="125" customWidth="1"/>
    <col min="2822" max="2823" width="9.5703125" style="125" customWidth="1"/>
    <col min="2824" max="2824" width="9.7109375" style="125" customWidth="1"/>
    <col min="2825" max="2825" width="18.7109375" style="125" customWidth="1"/>
    <col min="2826" max="2826" width="11.7109375" style="125" customWidth="1"/>
    <col min="2827" max="2827" width="18.7109375" style="125" customWidth="1"/>
    <col min="2828" max="2828" width="3.7109375" style="125" customWidth="1"/>
    <col min="2829" max="2829" width="5.7109375" style="125" customWidth="1"/>
    <col min="2830" max="2830" width="8.7109375" style="125" customWidth="1"/>
    <col min="2831" max="2831" width="20.7109375" style="125" customWidth="1"/>
    <col min="2832" max="2832" width="40.7109375" style="125" customWidth="1"/>
    <col min="2833" max="3072" width="9.140625" style="125"/>
    <col min="3073" max="3073" width="4.7109375" style="125" customWidth="1"/>
    <col min="3074" max="3074" width="16.28515625" style="125" customWidth="1"/>
    <col min="3075" max="3075" width="57.7109375" style="125" customWidth="1"/>
    <col min="3076" max="3076" width="8.28515625" style="125" customWidth="1"/>
    <col min="3077" max="3077" width="7.7109375" style="125" customWidth="1"/>
    <col min="3078" max="3079" width="9.5703125" style="125" customWidth="1"/>
    <col min="3080" max="3080" width="9.7109375" style="125" customWidth="1"/>
    <col min="3081" max="3081" width="18.7109375" style="125" customWidth="1"/>
    <col min="3082" max="3082" width="11.7109375" style="125" customWidth="1"/>
    <col min="3083" max="3083" width="18.7109375" style="125" customWidth="1"/>
    <col min="3084" max="3084" width="3.7109375" style="125" customWidth="1"/>
    <col min="3085" max="3085" width="5.7109375" style="125" customWidth="1"/>
    <col min="3086" max="3086" width="8.7109375" style="125" customWidth="1"/>
    <col min="3087" max="3087" width="20.7109375" style="125" customWidth="1"/>
    <col min="3088" max="3088" width="40.7109375" style="125" customWidth="1"/>
    <col min="3089" max="3328" width="9.140625" style="125"/>
    <col min="3329" max="3329" width="4.7109375" style="125" customWidth="1"/>
    <col min="3330" max="3330" width="16.28515625" style="125" customWidth="1"/>
    <col min="3331" max="3331" width="57.7109375" style="125" customWidth="1"/>
    <col min="3332" max="3332" width="8.28515625" style="125" customWidth="1"/>
    <col min="3333" max="3333" width="7.7109375" style="125" customWidth="1"/>
    <col min="3334" max="3335" width="9.5703125" style="125" customWidth="1"/>
    <col min="3336" max="3336" width="9.7109375" style="125" customWidth="1"/>
    <col min="3337" max="3337" width="18.7109375" style="125" customWidth="1"/>
    <col min="3338" max="3338" width="11.7109375" style="125" customWidth="1"/>
    <col min="3339" max="3339" width="18.7109375" style="125" customWidth="1"/>
    <col min="3340" max="3340" width="3.7109375" style="125" customWidth="1"/>
    <col min="3341" max="3341" width="5.7109375" style="125" customWidth="1"/>
    <col min="3342" max="3342" width="8.7109375" style="125" customWidth="1"/>
    <col min="3343" max="3343" width="20.7109375" style="125" customWidth="1"/>
    <col min="3344" max="3344" width="40.7109375" style="125" customWidth="1"/>
    <col min="3345" max="3584" width="9.140625" style="125"/>
    <col min="3585" max="3585" width="4.7109375" style="125" customWidth="1"/>
    <col min="3586" max="3586" width="16.28515625" style="125" customWidth="1"/>
    <col min="3587" max="3587" width="57.7109375" style="125" customWidth="1"/>
    <col min="3588" max="3588" width="8.28515625" style="125" customWidth="1"/>
    <col min="3589" max="3589" width="7.7109375" style="125" customWidth="1"/>
    <col min="3590" max="3591" width="9.5703125" style="125" customWidth="1"/>
    <col min="3592" max="3592" width="9.7109375" style="125" customWidth="1"/>
    <col min="3593" max="3593" width="18.7109375" style="125" customWidth="1"/>
    <col min="3594" max="3594" width="11.7109375" style="125" customWidth="1"/>
    <col min="3595" max="3595" width="18.7109375" style="125" customWidth="1"/>
    <col min="3596" max="3596" width="3.7109375" style="125" customWidth="1"/>
    <col min="3597" max="3597" width="5.7109375" style="125" customWidth="1"/>
    <col min="3598" max="3598" width="8.7109375" style="125" customWidth="1"/>
    <col min="3599" max="3599" width="20.7109375" style="125" customWidth="1"/>
    <col min="3600" max="3600" width="40.7109375" style="125" customWidth="1"/>
    <col min="3601" max="3840" width="9.140625" style="125"/>
    <col min="3841" max="3841" width="4.7109375" style="125" customWidth="1"/>
    <col min="3842" max="3842" width="16.28515625" style="125" customWidth="1"/>
    <col min="3843" max="3843" width="57.7109375" style="125" customWidth="1"/>
    <col min="3844" max="3844" width="8.28515625" style="125" customWidth="1"/>
    <col min="3845" max="3845" width="7.7109375" style="125" customWidth="1"/>
    <col min="3846" max="3847" width="9.5703125" style="125" customWidth="1"/>
    <col min="3848" max="3848" width="9.7109375" style="125" customWidth="1"/>
    <col min="3849" max="3849" width="18.7109375" style="125" customWidth="1"/>
    <col min="3850" max="3850" width="11.7109375" style="125" customWidth="1"/>
    <col min="3851" max="3851" width="18.7109375" style="125" customWidth="1"/>
    <col min="3852" max="3852" width="3.7109375" style="125" customWidth="1"/>
    <col min="3853" max="3853" width="5.7109375" style="125" customWidth="1"/>
    <col min="3854" max="3854" width="8.7109375" style="125" customWidth="1"/>
    <col min="3855" max="3855" width="20.7109375" style="125" customWidth="1"/>
    <col min="3856" max="3856" width="40.7109375" style="125" customWidth="1"/>
    <col min="3857" max="4096" width="9.140625" style="125"/>
    <col min="4097" max="4097" width="4.7109375" style="125" customWidth="1"/>
    <col min="4098" max="4098" width="16.28515625" style="125" customWidth="1"/>
    <col min="4099" max="4099" width="57.7109375" style="125" customWidth="1"/>
    <col min="4100" max="4100" width="8.28515625" style="125" customWidth="1"/>
    <col min="4101" max="4101" width="7.7109375" style="125" customWidth="1"/>
    <col min="4102" max="4103" width="9.5703125" style="125" customWidth="1"/>
    <col min="4104" max="4104" width="9.7109375" style="125" customWidth="1"/>
    <col min="4105" max="4105" width="18.7109375" style="125" customWidth="1"/>
    <col min="4106" max="4106" width="11.7109375" style="125" customWidth="1"/>
    <col min="4107" max="4107" width="18.7109375" style="125" customWidth="1"/>
    <col min="4108" max="4108" width="3.7109375" style="125" customWidth="1"/>
    <col min="4109" max="4109" width="5.7109375" style="125" customWidth="1"/>
    <col min="4110" max="4110" width="8.7109375" style="125" customWidth="1"/>
    <col min="4111" max="4111" width="20.7109375" style="125" customWidth="1"/>
    <col min="4112" max="4112" width="40.7109375" style="125" customWidth="1"/>
    <col min="4113" max="4352" width="9.140625" style="125"/>
    <col min="4353" max="4353" width="4.7109375" style="125" customWidth="1"/>
    <col min="4354" max="4354" width="16.28515625" style="125" customWidth="1"/>
    <col min="4355" max="4355" width="57.7109375" style="125" customWidth="1"/>
    <col min="4356" max="4356" width="8.28515625" style="125" customWidth="1"/>
    <col min="4357" max="4357" width="7.7109375" style="125" customWidth="1"/>
    <col min="4358" max="4359" width="9.5703125" style="125" customWidth="1"/>
    <col min="4360" max="4360" width="9.7109375" style="125" customWidth="1"/>
    <col min="4361" max="4361" width="18.7109375" style="125" customWidth="1"/>
    <col min="4362" max="4362" width="11.7109375" style="125" customWidth="1"/>
    <col min="4363" max="4363" width="18.7109375" style="125" customWidth="1"/>
    <col min="4364" max="4364" width="3.7109375" style="125" customWidth="1"/>
    <col min="4365" max="4365" width="5.7109375" style="125" customWidth="1"/>
    <col min="4366" max="4366" width="8.7109375" style="125" customWidth="1"/>
    <col min="4367" max="4367" width="20.7109375" style="125" customWidth="1"/>
    <col min="4368" max="4368" width="40.7109375" style="125" customWidth="1"/>
    <col min="4369" max="4608" width="9.140625" style="125"/>
    <col min="4609" max="4609" width="4.7109375" style="125" customWidth="1"/>
    <col min="4610" max="4610" width="16.28515625" style="125" customWidth="1"/>
    <col min="4611" max="4611" width="57.7109375" style="125" customWidth="1"/>
    <col min="4612" max="4612" width="8.28515625" style="125" customWidth="1"/>
    <col min="4613" max="4613" width="7.7109375" style="125" customWidth="1"/>
    <col min="4614" max="4615" width="9.5703125" style="125" customWidth="1"/>
    <col min="4616" max="4616" width="9.7109375" style="125" customWidth="1"/>
    <col min="4617" max="4617" width="18.7109375" style="125" customWidth="1"/>
    <col min="4618" max="4618" width="11.7109375" style="125" customWidth="1"/>
    <col min="4619" max="4619" width="18.7109375" style="125" customWidth="1"/>
    <col min="4620" max="4620" width="3.7109375" style="125" customWidth="1"/>
    <col min="4621" max="4621" width="5.7109375" style="125" customWidth="1"/>
    <col min="4622" max="4622" width="8.7109375" style="125" customWidth="1"/>
    <col min="4623" max="4623" width="20.7109375" style="125" customWidth="1"/>
    <col min="4624" max="4624" width="40.7109375" style="125" customWidth="1"/>
    <col min="4625" max="4864" width="9.140625" style="125"/>
    <col min="4865" max="4865" width="4.7109375" style="125" customWidth="1"/>
    <col min="4866" max="4866" width="16.28515625" style="125" customWidth="1"/>
    <col min="4867" max="4867" width="57.7109375" style="125" customWidth="1"/>
    <col min="4868" max="4868" width="8.28515625" style="125" customWidth="1"/>
    <col min="4869" max="4869" width="7.7109375" style="125" customWidth="1"/>
    <col min="4870" max="4871" width="9.5703125" style="125" customWidth="1"/>
    <col min="4872" max="4872" width="9.7109375" style="125" customWidth="1"/>
    <col min="4873" max="4873" width="18.7109375" style="125" customWidth="1"/>
    <col min="4874" max="4874" width="11.7109375" style="125" customWidth="1"/>
    <col min="4875" max="4875" width="18.7109375" style="125" customWidth="1"/>
    <col min="4876" max="4876" width="3.7109375" style="125" customWidth="1"/>
    <col min="4877" max="4877" width="5.7109375" style="125" customWidth="1"/>
    <col min="4878" max="4878" width="8.7109375" style="125" customWidth="1"/>
    <col min="4879" max="4879" width="20.7109375" style="125" customWidth="1"/>
    <col min="4880" max="4880" width="40.7109375" style="125" customWidth="1"/>
    <col min="4881" max="5120" width="9.140625" style="125"/>
    <col min="5121" max="5121" width="4.7109375" style="125" customWidth="1"/>
    <col min="5122" max="5122" width="16.28515625" style="125" customWidth="1"/>
    <col min="5123" max="5123" width="57.7109375" style="125" customWidth="1"/>
    <col min="5124" max="5124" width="8.28515625" style="125" customWidth="1"/>
    <col min="5125" max="5125" width="7.7109375" style="125" customWidth="1"/>
    <col min="5126" max="5127" width="9.5703125" style="125" customWidth="1"/>
    <col min="5128" max="5128" width="9.7109375" style="125" customWidth="1"/>
    <col min="5129" max="5129" width="18.7109375" style="125" customWidth="1"/>
    <col min="5130" max="5130" width="11.7109375" style="125" customWidth="1"/>
    <col min="5131" max="5131" width="18.7109375" style="125" customWidth="1"/>
    <col min="5132" max="5132" width="3.7109375" style="125" customWidth="1"/>
    <col min="5133" max="5133" width="5.7109375" style="125" customWidth="1"/>
    <col min="5134" max="5134" width="8.7109375" style="125" customWidth="1"/>
    <col min="5135" max="5135" width="20.7109375" style="125" customWidth="1"/>
    <col min="5136" max="5136" width="40.7109375" style="125" customWidth="1"/>
    <col min="5137" max="5376" width="9.140625" style="125"/>
    <col min="5377" max="5377" width="4.7109375" style="125" customWidth="1"/>
    <col min="5378" max="5378" width="16.28515625" style="125" customWidth="1"/>
    <col min="5379" max="5379" width="57.7109375" style="125" customWidth="1"/>
    <col min="5380" max="5380" width="8.28515625" style="125" customWidth="1"/>
    <col min="5381" max="5381" width="7.7109375" style="125" customWidth="1"/>
    <col min="5382" max="5383" width="9.5703125" style="125" customWidth="1"/>
    <col min="5384" max="5384" width="9.7109375" style="125" customWidth="1"/>
    <col min="5385" max="5385" width="18.7109375" style="125" customWidth="1"/>
    <col min="5386" max="5386" width="11.7109375" style="125" customWidth="1"/>
    <col min="5387" max="5387" width="18.7109375" style="125" customWidth="1"/>
    <col min="5388" max="5388" width="3.7109375" style="125" customWidth="1"/>
    <col min="5389" max="5389" width="5.7109375" style="125" customWidth="1"/>
    <col min="5390" max="5390" width="8.7109375" style="125" customWidth="1"/>
    <col min="5391" max="5391" width="20.7109375" style="125" customWidth="1"/>
    <col min="5392" max="5392" width="40.7109375" style="125" customWidth="1"/>
    <col min="5393" max="5632" width="9.140625" style="125"/>
    <col min="5633" max="5633" width="4.7109375" style="125" customWidth="1"/>
    <col min="5634" max="5634" width="16.28515625" style="125" customWidth="1"/>
    <col min="5635" max="5635" width="57.7109375" style="125" customWidth="1"/>
    <col min="5636" max="5636" width="8.28515625" style="125" customWidth="1"/>
    <col min="5637" max="5637" width="7.7109375" style="125" customWidth="1"/>
    <col min="5638" max="5639" width="9.5703125" style="125" customWidth="1"/>
    <col min="5640" max="5640" width="9.7109375" style="125" customWidth="1"/>
    <col min="5641" max="5641" width="18.7109375" style="125" customWidth="1"/>
    <col min="5642" max="5642" width="11.7109375" style="125" customWidth="1"/>
    <col min="5643" max="5643" width="18.7109375" style="125" customWidth="1"/>
    <col min="5644" max="5644" width="3.7109375" style="125" customWidth="1"/>
    <col min="5645" max="5645" width="5.7109375" style="125" customWidth="1"/>
    <col min="5646" max="5646" width="8.7109375" style="125" customWidth="1"/>
    <col min="5647" max="5647" width="20.7109375" style="125" customWidth="1"/>
    <col min="5648" max="5648" width="40.7109375" style="125" customWidth="1"/>
    <col min="5649" max="5888" width="9.140625" style="125"/>
    <col min="5889" max="5889" width="4.7109375" style="125" customWidth="1"/>
    <col min="5890" max="5890" width="16.28515625" style="125" customWidth="1"/>
    <col min="5891" max="5891" width="57.7109375" style="125" customWidth="1"/>
    <col min="5892" max="5892" width="8.28515625" style="125" customWidth="1"/>
    <col min="5893" max="5893" width="7.7109375" style="125" customWidth="1"/>
    <col min="5894" max="5895" width="9.5703125" style="125" customWidth="1"/>
    <col min="5896" max="5896" width="9.7109375" style="125" customWidth="1"/>
    <col min="5897" max="5897" width="18.7109375" style="125" customWidth="1"/>
    <col min="5898" max="5898" width="11.7109375" style="125" customWidth="1"/>
    <col min="5899" max="5899" width="18.7109375" style="125" customWidth="1"/>
    <col min="5900" max="5900" width="3.7109375" style="125" customWidth="1"/>
    <col min="5901" max="5901" width="5.7109375" style="125" customWidth="1"/>
    <col min="5902" max="5902" width="8.7109375" style="125" customWidth="1"/>
    <col min="5903" max="5903" width="20.7109375" style="125" customWidth="1"/>
    <col min="5904" max="5904" width="40.7109375" style="125" customWidth="1"/>
    <col min="5905" max="6144" width="9.140625" style="125"/>
    <col min="6145" max="6145" width="4.7109375" style="125" customWidth="1"/>
    <col min="6146" max="6146" width="16.28515625" style="125" customWidth="1"/>
    <col min="6147" max="6147" width="57.7109375" style="125" customWidth="1"/>
    <col min="6148" max="6148" width="8.28515625" style="125" customWidth="1"/>
    <col min="6149" max="6149" width="7.7109375" style="125" customWidth="1"/>
    <col min="6150" max="6151" width="9.5703125" style="125" customWidth="1"/>
    <col min="6152" max="6152" width="9.7109375" style="125" customWidth="1"/>
    <col min="6153" max="6153" width="18.7109375" style="125" customWidth="1"/>
    <col min="6154" max="6154" width="11.7109375" style="125" customWidth="1"/>
    <col min="6155" max="6155" width="18.7109375" style="125" customWidth="1"/>
    <col min="6156" max="6156" width="3.7109375" style="125" customWidth="1"/>
    <col min="6157" max="6157" width="5.7109375" style="125" customWidth="1"/>
    <col min="6158" max="6158" width="8.7109375" style="125" customWidth="1"/>
    <col min="6159" max="6159" width="20.7109375" style="125" customWidth="1"/>
    <col min="6160" max="6160" width="40.7109375" style="125" customWidth="1"/>
    <col min="6161" max="6400" width="9.140625" style="125"/>
    <col min="6401" max="6401" width="4.7109375" style="125" customWidth="1"/>
    <col min="6402" max="6402" width="16.28515625" style="125" customWidth="1"/>
    <col min="6403" max="6403" width="57.7109375" style="125" customWidth="1"/>
    <col min="6404" max="6404" width="8.28515625" style="125" customWidth="1"/>
    <col min="6405" max="6405" width="7.7109375" style="125" customWidth="1"/>
    <col min="6406" max="6407" width="9.5703125" style="125" customWidth="1"/>
    <col min="6408" max="6408" width="9.7109375" style="125" customWidth="1"/>
    <col min="6409" max="6409" width="18.7109375" style="125" customWidth="1"/>
    <col min="6410" max="6410" width="11.7109375" style="125" customWidth="1"/>
    <col min="6411" max="6411" width="18.7109375" style="125" customWidth="1"/>
    <col min="6412" max="6412" width="3.7109375" style="125" customWidth="1"/>
    <col min="6413" max="6413" width="5.7109375" style="125" customWidth="1"/>
    <col min="6414" max="6414" width="8.7109375" style="125" customWidth="1"/>
    <col min="6415" max="6415" width="20.7109375" style="125" customWidth="1"/>
    <col min="6416" max="6416" width="40.7109375" style="125" customWidth="1"/>
    <col min="6417" max="6656" width="9.140625" style="125"/>
    <col min="6657" max="6657" width="4.7109375" style="125" customWidth="1"/>
    <col min="6658" max="6658" width="16.28515625" style="125" customWidth="1"/>
    <col min="6659" max="6659" width="57.7109375" style="125" customWidth="1"/>
    <col min="6660" max="6660" width="8.28515625" style="125" customWidth="1"/>
    <col min="6661" max="6661" width="7.7109375" style="125" customWidth="1"/>
    <col min="6662" max="6663" width="9.5703125" style="125" customWidth="1"/>
    <col min="6664" max="6664" width="9.7109375" style="125" customWidth="1"/>
    <col min="6665" max="6665" width="18.7109375" style="125" customWidth="1"/>
    <col min="6666" max="6666" width="11.7109375" style="125" customWidth="1"/>
    <col min="6667" max="6667" width="18.7109375" style="125" customWidth="1"/>
    <col min="6668" max="6668" width="3.7109375" style="125" customWidth="1"/>
    <col min="6669" max="6669" width="5.7109375" style="125" customWidth="1"/>
    <col min="6670" max="6670" width="8.7109375" style="125" customWidth="1"/>
    <col min="6671" max="6671" width="20.7109375" style="125" customWidth="1"/>
    <col min="6672" max="6672" width="40.7109375" style="125" customWidth="1"/>
    <col min="6673" max="6912" width="9.140625" style="125"/>
    <col min="6913" max="6913" width="4.7109375" style="125" customWidth="1"/>
    <col min="6914" max="6914" width="16.28515625" style="125" customWidth="1"/>
    <col min="6915" max="6915" width="57.7109375" style="125" customWidth="1"/>
    <col min="6916" max="6916" width="8.28515625" style="125" customWidth="1"/>
    <col min="6917" max="6917" width="7.7109375" style="125" customWidth="1"/>
    <col min="6918" max="6919" width="9.5703125" style="125" customWidth="1"/>
    <col min="6920" max="6920" width="9.7109375" style="125" customWidth="1"/>
    <col min="6921" max="6921" width="18.7109375" style="125" customWidth="1"/>
    <col min="6922" max="6922" width="11.7109375" style="125" customWidth="1"/>
    <col min="6923" max="6923" width="18.7109375" style="125" customWidth="1"/>
    <col min="6924" max="6924" width="3.7109375" style="125" customWidth="1"/>
    <col min="6925" max="6925" width="5.7109375" style="125" customWidth="1"/>
    <col min="6926" max="6926" width="8.7109375" style="125" customWidth="1"/>
    <col min="6927" max="6927" width="20.7109375" style="125" customWidth="1"/>
    <col min="6928" max="6928" width="40.7109375" style="125" customWidth="1"/>
    <col min="6929" max="7168" width="9.140625" style="125"/>
    <col min="7169" max="7169" width="4.7109375" style="125" customWidth="1"/>
    <col min="7170" max="7170" width="16.28515625" style="125" customWidth="1"/>
    <col min="7171" max="7171" width="57.7109375" style="125" customWidth="1"/>
    <col min="7172" max="7172" width="8.28515625" style="125" customWidth="1"/>
    <col min="7173" max="7173" width="7.7109375" style="125" customWidth="1"/>
    <col min="7174" max="7175" width="9.5703125" style="125" customWidth="1"/>
    <col min="7176" max="7176" width="9.7109375" style="125" customWidth="1"/>
    <col min="7177" max="7177" width="18.7109375" style="125" customWidth="1"/>
    <col min="7178" max="7178" width="11.7109375" style="125" customWidth="1"/>
    <col min="7179" max="7179" width="18.7109375" style="125" customWidth="1"/>
    <col min="7180" max="7180" width="3.7109375" style="125" customWidth="1"/>
    <col min="7181" max="7181" width="5.7109375" style="125" customWidth="1"/>
    <col min="7182" max="7182" width="8.7109375" style="125" customWidth="1"/>
    <col min="7183" max="7183" width="20.7109375" style="125" customWidth="1"/>
    <col min="7184" max="7184" width="40.7109375" style="125" customWidth="1"/>
    <col min="7185" max="7424" width="9.140625" style="125"/>
    <col min="7425" max="7425" width="4.7109375" style="125" customWidth="1"/>
    <col min="7426" max="7426" width="16.28515625" style="125" customWidth="1"/>
    <col min="7427" max="7427" width="57.7109375" style="125" customWidth="1"/>
    <col min="7428" max="7428" width="8.28515625" style="125" customWidth="1"/>
    <col min="7429" max="7429" width="7.7109375" style="125" customWidth="1"/>
    <col min="7430" max="7431" width="9.5703125" style="125" customWidth="1"/>
    <col min="7432" max="7432" width="9.7109375" style="125" customWidth="1"/>
    <col min="7433" max="7433" width="18.7109375" style="125" customWidth="1"/>
    <col min="7434" max="7434" width="11.7109375" style="125" customWidth="1"/>
    <col min="7435" max="7435" width="18.7109375" style="125" customWidth="1"/>
    <col min="7436" max="7436" width="3.7109375" style="125" customWidth="1"/>
    <col min="7437" max="7437" width="5.7109375" style="125" customWidth="1"/>
    <col min="7438" max="7438" width="8.7109375" style="125" customWidth="1"/>
    <col min="7439" max="7439" width="20.7109375" style="125" customWidth="1"/>
    <col min="7440" max="7440" width="40.7109375" style="125" customWidth="1"/>
    <col min="7441" max="7680" width="9.140625" style="125"/>
    <col min="7681" max="7681" width="4.7109375" style="125" customWidth="1"/>
    <col min="7682" max="7682" width="16.28515625" style="125" customWidth="1"/>
    <col min="7683" max="7683" width="57.7109375" style="125" customWidth="1"/>
    <col min="7684" max="7684" width="8.28515625" style="125" customWidth="1"/>
    <col min="7685" max="7685" width="7.7109375" style="125" customWidth="1"/>
    <col min="7686" max="7687" width="9.5703125" style="125" customWidth="1"/>
    <col min="7688" max="7688" width="9.7109375" style="125" customWidth="1"/>
    <col min="7689" max="7689" width="18.7109375" style="125" customWidth="1"/>
    <col min="7690" max="7690" width="11.7109375" style="125" customWidth="1"/>
    <col min="7691" max="7691" width="18.7109375" style="125" customWidth="1"/>
    <col min="7692" max="7692" width="3.7109375" style="125" customWidth="1"/>
    <col min="7693" max="7693" width="5.7109375" style="125" customWidth="1"/>
    <col min="7694" max="7694" width="8.7109375" style="125" customWidth="1"/>
    <col min="7695" max="7695" width="20.7109375" style="125" customWidth="1"/>
    <col min="7696" max="7696" width="40.7109375" style="125" customWidth="1"/>
    <col min="7697" max="7936" width="9.140625" style="125"/>
    <col min="7937" max="7937" width="4.7109375" style="125" customWidth="1"/>
    <col min="7938" max="7938" width="16.28515625" style="125" customWidth="1"/>
    <col min="7939" max="7939" width="57.7109375" style="125" customWidth="1"/>
    <col min="7940" max="7940" width="8.28515625" style="125" customWidth="1"/>
    <col min="7941" max="7941" width="7.7109375" style="125" customWidth="1"/>
    <col min="7942" max="7943" width="9.5703125" style="125" customWidth="1"/>
    <col min="7944" max="7944" width="9.7109375" style="125" customWidth="1"/>
    <col min="7945" max="7945" width="18.7109375" style="125" customWidth="1"/>
    <col min="7946" max="7946" width="11.7109375" style="125" customWidth="1"/>
    <col min="7947" max="7947" width="18.7109375" style="125" customWidth="1"/>
    <col min="7948" max="7948" width="3.7109375" style="125" customWidth="1"/>
    <col min="7949" max="7949" width="5.7109375" style="125" customWidth="1"/>
    <col min="7950" max="7950" width="8.7109375" style="125" customWidth="1"/>
    <col min="7951" max="7951" width="20.7109375" style="125" customWidth="1"/>
    <col min="7952" max="7952" width="40.7109375" style="125" customWidth="1"/>
    <col min="7953" max="8192" width="9.140625" style="125"/>
    <col min="8193" max="8193" width="4.7109375" style="125" customWidth="1"/>
    <col min="8194" max="8194" width="16.28515625" style="125" customWidth="1"/>
    <col min="8195" max="8195" width="57.7109375" style="125" customWidth="1"/>
    <col min="8196" max="8196" width="8.28515625" style="125" customWidth="1"/>
    <col min="8197" max="8197" width="7.7109375" style="125" customWidth="1"/>
    <col min="8198" max="8199" width="9.5703125" style="125" customWidth="1"/>
    <col min="8200" max="8200" width="9.7109375" style="125" customWidth="1"/>
    <col min="8201" max="8201" width="18.7109375" style="125" customWidth="1"/>
    <col min="8202" max="8202" width="11.7109375" style="125" customWidth="1"/>
    <col min="8203" max="8203" width="18.7109375" style="125" customWidth="1"/>
    <col min="8204" max="8204" width="3.7109375" style="125" customWidth="1"/>
    <col min="8205" max="8205" width="5.7109375" style="125" customWidth="1"/>
    <col min="8206" max="8206" width="8.7109375" style="125" customWidth="1"/>
    <col min="8207" max="8207" width="20.7109375" style="125" customWidth="1"/>
    <col min="8208" max="8208" width="40.7109375" style="125" customWidth="1"/>
    <col min="8209" max="8448" width="9.140625" style="125"/>
    <col min="8449" max="8449" width="4.7109375" style="125" customWidth="1"/>
    <col min="8450" max="8450" width="16.28515625" style="125" customWidth="1"/>
    <col min="8451" max="8451" width="57.7109375" style="125" customWidth="1"/>
    <col min="8452" max="8452" width="8.28515625" style="125" customWidth="1"/>
    <col min="8453" max="8453" width="7.7109375" style="125" customWidth="1"/>
    <col min="8454" max="8455" width="9.5703125" style="125" customWidth="1"/>
    <col min="8456" max="8456" width="9.7109375" style="125" customWidth="1"/>
    <col min="8457" max="8457" width="18.7109375" style="125" customWidth="1"/>
    <col min="8458" max="8458" width="11.7109375" style="125" customWidth="1"/>
    <col min="8459" max="8459" width="18.7109375" style="125" customWidth="1"/>
    <col min="8460" max="8460" width="3.7109375" style="125" customWidth="1"/>
    <col min="8461" max="8461" width="5.7109375" style="125" customWidth="1"/>
    <col min="8462" max="8462" width="8.7109375" style="125" customWidth="1"/>
    <col min="8463" max="8463" width="20.7109375" style="125" customWidth="1"/>
    <col min="8464" max="8464" width="40.7109375" style="125" customWidth="1"/>
    <col min="8465" max="8704" width="9.140625" style="125"/>
    <col min="8705" max="8705" width="4.7109375" style="125" customWidth="1"/>
    <col min="8706" max="8706" width="16.28515625" style="125" customWidth="1"/>
    <col min="8707" max="8707" width="57.7109375" style="125" customWidth="1"/>
    <col min="8708" max="8708" width="8.28515625" style="125" customWidth="1"/>
    <col min="8709" max="8709" width="7.7109375" style="125" customWidth="1"/>
    <col min="8710" max="8711" width="9.5703125" style="125" customWidth="1"/>
    <col min="8712" max="8712" width="9.7109375" style="125" customWidth="1"/>
    <col min="8713" max="8713" width="18.7109375" style="125" customWidth="1"/>
    <col min="8714" max="8714" width="11.7109375" style="125" customWidth="1"/>
    <col min="8715" max="8715" width="18.7109375" style="125" customWidth="1"/>
    <col min="8716" max="8716" width="3.7109375" style="125" customWidth="1"/>
    <col min="8717" max="8717" width="5.7109375" style="125" customWidth="1"/>
    <col min="8718" max="8718" width="8.7109375" style="125" customWidth="1"/>
    <col min="8719" max="8719" width="20.7109375" style="125" customWidth="1"/>
    <col min="8720" max="8720" width="40.7109375" style="125" customWidth="1"/>
    <col min="8721" max="8960" width="9.140625" style="125"/>
    <col min="8961" max="8961" width="4.7109375" style="125" customWidth="1"/>
    <col min="8962" max="8962" width="16.28515625" style="125" customWidth="1"/>
    <col min="8963" max="8963" width="57.7109375" style="125" customWidth="1"/>
    <col min="8964" max="8964" width="8.28515625" style="125" customWidth="1"/>
    <col min="8965" max="8965" width="7.7109375" style="125" customWidth="1"/>
    <col min="8966" max="8967" width="9.5703125" style="125" customWidth="1"/>
    <col min="8968" max="8968" width="9.7109375" style="125" customWidth="1"/>
    <col min="8969" max="8969" width="18.7109375" style="125" customWidth="1"/>
    <col min="8970" max="8970" width="11.7109375" style="125" customWidth="1"/>
    <col min="8971" max="8971" width="18.7109375" style="125" customWidth="1"/>
    <col min="8972" max="8972" width="3.7109375" style="125" customWidth="1"/>
    <col min="8973" max="8973" width="5.7109375" style="125" customWidth="1"/>
    <col min="8974" max="8974" width="8.7109375" style="125" customWidth="1"/>
    <col min="8975" max="8975" width="20.7109375" style="125" customWidth="1"/>
    <col min="8976" max="8976" width="40.7109375" style="125" customWidth="1"/>
    <col min="8977" max="9216" width="9.140625" style="125"/>
    <col min="9217" max="9217" width="4.7109375" style="125" customWidth="1"/>
    <col min="9218" max="9218" width="16.28515625" style="125" customWidth="1"/>
    <col min="9219" max="9219" width="57.7109375" style="125" customWidth="1"/>
    <col min="9220" max="9220" width="8.28515625" style="125" customWidth="1"/>
    <col min="9221" max="9221" width="7.7109375" style="125" customWidth="1"/>
    <col min="9222" max="9223" width="9.5703125" style="125" customWidth="1"/>
    <col min="9224" max="9224" width="9.7109375" style="125" customWidth="1"/>
    <col min="9225" max="9225" width="18.7109375" style="125" customWidth="1"/>
    <col min="9226" max="9226" width="11.7109375" style="125" customWidth="1"/>
    <col min="9227" max="9227" width="18.7109375" style="125" customWidth="1"/>
    <col min="9228" max="9228" width="3.7109375" style="125" customWidth="1"/>
    <col min="9229" max="9229" width="5.7109375" style="125" customWidth="1"/>
    <col min="9230" max="9230" width="8.7109375" style="125" customWidth="1"/>
    <col min="9231" max="9231" width="20.7109375" style="125" customWidth="1"/>
    <col min="9232" max="9232" width="40.7109375" style="125" customWidth="1"/>
    <col min="9233" max="9472" width="9.140625" style="125"/>
    <col min="9473" max="9473" width="4.7109375" style="125" customWidth="1"/>
    <col min="9474" max="9474" width="16.28515625" style="125" customWidth="1"/>
    <col min="9475" max="9475" width="57.7109375" style="125" customWidth="1"/>
    <col min="9476" max="9476" width="8.28515625" style="125" customWidth="1"/>
    <col min="9477" max="9477" width="7.7109375" style="125" customWidth="1"/>
    <col min="9478" max="9479" width="9.5703125" style="125" customWidth="1"/>
    <col min="9480" max="9480" width="9.7109375" style="125" customWidth="1"/>
    <col min="9481" max="9481" width="18.7109375" style="125" customWidth="1"/>
    <col min="9482" max="9482" width="11.7109375" style="125" customWidth="1"/>
    <col min="9483" max="9483" width="18.7109375" style="125" customWidth="1"/>
    <col min="9484" max="9484" width="3.7109375" style="125" customWidth="1"/>
    <col min="9485" max="9485" width="5.7109375" style="125" customWidth="1"/>
    <col min="9486" max="9486" width="8.7109375" style="125" customWidth="1"/>
    <col min="9487" max="9487" width="20.7109375" style="125" customWidth="1"/>
    <col min="9488" max="9488" width="40.7109375" style="125" customWidth="1"/>
    <col min="9489" max="9728" width="9.140625" style="125"/>
    <col min="9729" max="9729" width="4.7109375" style="125" customWidth="1"/>
    <col min="9730" max="9730" width="16.28515625" style="125" customWidth="1"/>
    <col min="9731" max="9731" width="57.7109375" style="125" customWidth="1"/>
    <col min="9732" max="9732" width="8.28515625" style="125" customWidth="1"/>
    <col min="9733" max="9733" width="7.7109375" style="125" customWidth="1"/>
    <col min="9734" max="9735" width="9.5703125" style="125" customWidth="1"/>
    <col min="9736" max="9736" width="9.7109375" style="125" customWidth="1"/>
    <col min="9737" max="9737" width="18.7109375" style="125" customWidth="1"/>
    <col min="9738" max="9738" width="11.7109375" style="125" customWidth="1"/>
    <col min="9739" max="9739" width="18.7109375" style="125" customWidth="1"/>
    <col min="9740" max="9740" width="3.7109375" style="125" customWidth="1"/>
    <col min="9741" max="9741" width="5.7109375" style="125" customWidth="1"/>
    <col min="9742" max="9742" width="8.7109375" style="125" customWidth="1"/>
    <col min="9743" max="9743" width="20.7109375" style="125" customWidth="1"/>
    <col min="9744" max="9744" width="40.7109375" style="125" customWidth="1"/>
    <col min="9745" max="9984" width="9.140625" style="125"/>
    <col min="9985" max="9985" width="4.7109375" style="125" customWidth="1"/>
    <col min="9986" max="9986" width="16.28515625" style="125" customWidth="1"/>
    <col min="9987" max="9987" width="57.7109375" style="125" customWidth="1"/>
    <col min="9988" max="9988" width="8.28515625" style="125" customWidth="1"/>
    <col min="9989" max="9989" width="7.7109375" style="125" customWidth="1"/>
    <col min="9990" max="9991" width="9.5703125" style="125" customWidth="1"/>
    <col min="9992" max="9992" width="9.7109375" style="125" customWidth="1"/>
    <col min="9993" max="9993" width="18.7109375" style="125" customWidth="1"/>
    <col min="9994" max="9994" width="11.7109375" style="125" customWidth="1"/>
    <col min="9995" max="9995" width="18.7109375" style="125" customWidth="1"/>
    <col min="9996" max="9996" width="3.7109375" style="125" customWidth="1"/>
    <col min="9997" max="9997" width="5.7109375" style="125" customWidth="1"/>
    <col min="9998" max="9998" width="8.7109375" style="125" customWidth="1"/>
    <col min="9999" max="9999" width="20.7109375" style="125" customWidth="1"/>
    <col min="10000" max="10000" width="40.7109375" style="125" customWidth="1"/>
    <col min="10001" max="10240" width="9.140625" style="125"/>
    <col min="10241" max="10241" width="4.7109375" style="125" customWidth="1"/>
    <col min="10242" max="10242" width="16.28515625" style="125" customWidth="1"/>
    <col min="10243" max="10243" width="57.7109375" style="125" customWidth="1"/>
    <col min="10244" max="10244" width="8.28515625" style="125" customWidth="1"/>
    <col min="10245" max="10245" width="7.7109375" style="125" customWidth="1"/>
    <col min="10246" max="10247" width="9.5703125" style="125" customWidth="1"/>
    <col min="10248" max="10248" width="9.7109375" style="125" customWidth="1"/>
    <col min="10249" max="10249" width="18.7109375" style="125" customWidth="1"/>
    <col min="10250" max="10250" width="11.7109375" style="125" customWidth="1"/>
    <col min="10251" max="10251" width="18.7109375" style="125" customWidth="1"/>
    <col min="10252" max="10252" width="3.7109375" style="125" customWidth="1"/>
    <col min="10253" max="10253" width="5.7109375" style="125" customWidth="1"/>
    <col min="10254" max="10254" width="8.7109375" style="125" customWidth="1"/>
    <col min="10255" max="10255" width="20.7109375" style="125" customWidth="1"/>
    <col min="10256" max="10256" width="40.7109375" style="125" customWidth="1"/>
    <col min="10257" max="10496" width="9.140625" style="125"/>
    <col min="10497" max="10497" width="4.7109375" style="125" customWidth="1"/>
    <col min="10498" max="10498" width="16.28515625" style="125" customWidth="1"/>
    <col min="10499" max="10499" width="57.7109375" style="125" customWidth="1"/>
    <col min="10500" max="10500" width="8.28515625" style="125" customWidth="1"/>
    <col min="10501" max="10501" width="7.7109375" style="125" customWidth="1"/>
    <col min="10502" max="10503" width="9.5703125" style="125" customWidth="1"/>
    <col min="10504" max="10504" width="9.7109375" style="125" customWidth="1"/>
    <col min="10505" max="10505" width="18.7109375" style="125" customWidth="1"/>
    <col min="10506" max="10506" width="11.7109375" style="125" customWidth="1"/>
    <col min="10507" max="10507" width="18.7109375" style="125" customWidth="1"/>
    <col min="10508" max="10508" width="3.7109375" style="125" customWidth="1"/>
    <col min="10509" max="10509" width="5.7109375" style="125" customWidth="1"/>
    <col min="10510" max="10510" width="8.7109375" style="125" customWidth="1"/>
    <col min="10511" max="10511" width="20.7109375" style="125" customWidth="1"/>
    <col min="10512" max="10512" width="40.7109375" style="125" customWidth="1"/>
    <col min="10513" max="10752" width="9.140625" style="125"/>
    <col min="10753" max="10753" width="4.7109375" style="125" customWidth="1"/>
    <col min="10754" max="10754" width="16.28515625" style="125" customWidth="1"/>
    <col min="10755" max="10755" width="57.7109375" style="125" customWidth="1"/>
    <col min="10756" max="10756" width="8.28515625" style="125" customWidth="1"/>
    <col min="10757" max="10757" width="7.7109375" style="125" customWidth="1"/>
    <col min="10758" max="10759" width="9.5703125" style="125" customWidth="1"/>
    <col min="10760" max="10760" width="9.7109375" style="125" customWidth="1"/>
    <col min="10761" max="10761" width="18.7109375" style="125" customWidth="1"/>
    <col min="10762" max="10762" width="11.7109375" style="125" customWidth="1"/>
    <col min="10763" max="10763" width="18.7109375" style="125" customWidth="1"/>
    <col min="10764" max="10764" width="3.7109375" style="125" customWidth="1"/>
    <col min="10765" max="10765" width="5.7109375" style="125" customWidth="1"/>
    <col min="10766" max="10766" width="8.7109375" style="125" customWidth="1"/>
    <col min="10767" max="10767" width="20.7109375" style="125" customWidth="1"/>
    <col min="10768" max="10768" width="40.7109375" style="125" customWidth="1"/>
    <col min="10769" max="11008" width="9.140625" style="125"/>
    <col min="11009" max="11009" width="4.7109375" style="125" customWidth="1"/>
    <col min="11010" max="11010" width="16.28515625" style="125" customWidth="1"/>
    <col min="11011" max="11011" width="57.7109375" style="125" customWidth="1"/>
    <col min="11012" max="11012" width="8.28515625" style="125" customWidth="1"/>
    <col min="11013" max="11013" width="7.7109375" style="125" customWidth="1"/>
    <col min="11014" max="11015" width="9.5703125" style="125" customWidth="1"/>
    <col min="11016" max="11016" width="9.7109375" style="125" customWidth="1"/>
    <col min="11017" max="11017" width="18.7109375" style="125" customWidth="1"/>
    <col min="11018" max="11018" width="11.7109375" style="125" customWidth="1"/>
    <col min="11019" max="11019" width="18.7109375" style="125" customWidth="1"/>
    <col min="11020" max="11020" width="3.7109375" style="125" customWidth="1"/>
    <col min="11021" max="11021" width="5.7109375" style="125" customWidth="1"/>
    <col min="11022" max="11022" width="8.7109375" style="125" customWidth="1"/>
    <col min="11023" max="11023" width="20.7109375" style="125" customWidth="1"/>
    <col min="11024" max="11024" width="40.7109375" style="125" customWidth="1"/>
    <col min="11025" max="11264" width="9.140625" style="125"/>
    <col min="11265" max="11265" width="4.7109375" style="125" customWidth="1"/>
    <col min="11266" max="11266" width="16.28515625" style="125" customWidth="1"/>
    <col min="11267" max="11267" width="57.7109375" style="125" customWidth="1"/>
    <col min="11268" max="11268" width="8.28515625" style="125" customWidth="1"/>
    <col min="11269" max="11269" width="7.7109375" style="125" customWidth="1"/>
    <col min="11270" max="11271" width="9.5703125" style="125" customWidth="1"/>
    <col min="11272" max="11272" width="9.7109375" style="125" customWidth="1"/>
    <col min="11273" max="11273" width="18.7109375" style="125" customWidth="1"/>
    <col min="11274" max="11274" width="11.7109375" style="125" customWidth="1"/>
    <col min="11275" max="11275" width="18.7109375" style="125" customWidth="1"/>
    <col min="11276" max="11276" width="3.7109375" style="125" customWidth="1"/>
    <col min="11277" max="11277" width="5.7109375" style="125" customWidth="1"/>
    <col min="11278" max="11278" width="8.7109375" style="125" customWidth="1"/>
    <col min="11279" max="11279" width="20.7109375" style="125" customWidth="1"/>
    <col min="11280" max="11280" width="40.7109375" style="125" customWidth="1"/>
    <col min="11281" max="11520" width="9.140625" style="125"/>
    <col min="11521" max="11521" width="4.7109375" style="125" customWidth="1"/>
    <col min="11522" max="11522" width="16.28515625" style="125" customWidth="1"/>
    <col min="11523" max="11523" width="57.7109375" style="125" customWidth="1"/>
    <col min="11524" max="11524" width="8.28515625" style="125" customWidth="1"/>
    <col min="11525" max="11525" width="7.7109375" style="125" customWidth="1"/>
    <col min="11526" max="11527" width="9.5703125" style="125" customWidth="1"/>
    <col min="11528" max="11528" width="9.7109375" style="125" customWidth="1"/>
    <col min="11529" max="11529" width="18.7109375" style="125" customWidth="1"/>
    <col min="11530" max="11530" width="11.7109375" style="125" customWidth="1"/>
    <col min="11531" max="11531" width="18.7109375" style="125" customWidth="1"/>
    <col min="11532" max="11532" width="3.7109375" style="125" customWidth="1"/>
    <col min="11533" max="11533" width="5.7109375" style="125" customWidth="1"/>
    <col min="11534" max="11534" width="8.7109375" style="125" customWidth="1"/>
    <col min="11535" max="11535" width="20.7109375" style="125" customWidth="1"/>
    <col min="11536" max="11536" width="40.7109375" style="125" customWidth="1"/>
    <col min="11537" max="11776" width="9.140625" style="125"/>
    <col min="11777" max="11777" width="4.7109375" style="125" customWidth="1"/>
    <col min="11778" max="11778" width="16.28515625" style="125" customWidth="1"/>
    <col min="11779" max="11779" width="57.7109375" style="125" customWidth="1"/>
    <col min="11780" max="11780" width="8.28515625" style="125" customWidth="1"/>
    <col min="11781" max="11781" width="7.7109375" style="125" customWidth="1"/>
    <col min="11782" max="11783" width="9.5703125" style="125" customWidth="1"/>
    <col min="11784" max="11784" width="9.7109375" style="125" customWidth="1"/>
    <col min="11785" max="11785" width="18.7109375" style="125" customWidth="1"/>
    <col min="11786" max="11786" width="11.7109375" style="125" customWidth="1"/>
    <col min="11787" max="11787" width="18.7109375" style="125" customWidth="1"/>
    <col min="11788" max="11788" width="3.7109375" style="125" customWidth="1"/>
    <col min="11789" max="11789" width="5.7109375" style="125" customWidth="1"/>
    <col min="11790" max="11790" width="8.7109375" style="125" customWidth="1"/>
    <col min="11791" max="11791" width="20.7109375" style="125" customWidth="1"/>
    <col min="11792" max="11792" width="40.7109375" style="125" customWidth="1"/>
    <col min="11793" max="12032" width="9.140625" style="125"/>
    <col min="12033" max="12033" width="4.7109375" style="125" customWidth="1"/>
    <col min="12034" max="12034" width="16.28515625" style="125" customWidth="1"/>
    <col min="12035" max="12035" width="57.7109375" style="125" customWidth="1"/>
    <col min="12036" max="12036" width="8.28515625" style="125" customWidth="1"/>
    <col min="12037" max="12037" width="7.7109375" style="125" customWidth="1"/>
    <col min="12038" max="12039" width="9.5703125" style="125" customWidth="1"/>
    <col min="12040" max="12040" width="9.7109375" style="125" customWidth="1"/>
    <col min="12041" max="12041" width="18.7109375" style="125" customWidth="1"/>
    <col min="12042" max="12042" width="11.7109375" style="125" customWidth="1"/>
    <col min="12043" max="12043" width="18.7109375" style="125" customWidth="1"/>
    <col min="12044" max="12044" width="3.7109375" style="125" customWidth="1"/>
    <col min="12045" max="12045" width="5.7109375" style="125" customWidth="1"/>
    <col min="12046" max="12046" width="8.7109375" style="125" customWidth="1"/>
    <col min="12047" max="12047" width="20.7109375" style="125" customWidth="1"/>
    <col min="12048" max="12048" width="40.7109375" style="125" customWidth="1"/>
    <col min="12049" max="12288" width="9.140625" style="125"/>
    <col min="12289" max="12289" width="4.7109375" style="125" customWidth="1"/>
    <col min="12290" max="12290" width="16.28515625" style="125" customWidth="1"/>
    <col min="12291" max="12291" width="57.7109375" style="125" customWidth="1"/>
    <col min="12292" max="12292" width="8.28515625" style="125" customWidth="1"/>
    <col min="12293" max="12293" width="7.7109375" style="125" customWidth="1"/>
    <col min="12294" max="12295" width="9.5703125" style="125" customWidth="1"/>
    <col min="12296" max="12296" width="9.7109375" style="125" customWidth="1"/>
    <col min="12297" max="12297" width="18.7109375" style="125" customWidth="1"/>
    <col min="12298" max="12298" width="11.7109375" style="125" customWidth="1"/>
    <col min="12299" max="12299" width="18.7109375" style="125" customWidth="1"/>
    <col min="12300" max="12300" width="3.7109375" style="125" customWidth="1"/>
    <col min="12301" max="12301" width="5.7109375" style="125" customWidth="1"/>
    <col min="12302" max="12302" width="8.7109375" style="125" customWidth="1"/>
    <col min="12303" max="12303" width="20.7109375" style="125" customWidth="1"/>
    <col min="12304" max="12304" width="40.7109375" style="125" customWidth="1"/>
    <col min="12305" max="12544" width="9.140625" style="125"/>
    <col min="12545" max="12545" width="4.7109375" style="125" customWidth="1"/>
    <col min="12546" max="12546" width="16.28515625" style="125" customWidth="1"/>
    <col min="12547" max="12547" width="57.7109375" style="125" customWidth="1"/>
    <col min="12548" max="12548" width="8.28515625" style="125" customWidth="1"/>
    <col min="12549" max="12549" width="7.7109375" style="125" customWidth="1"/>
    <col min="12550" max="12551" width="9.5703125" style="125" customWidth="1"/>
    <col min="12552" max="12552" width="9.7109375" style="125" customWidth="1"/>
    <col min="12553" max="12553" width="18.7109375" style="125" customWidth="1"/>
    <col min="12554" max="12554" width="11.7109375" style="125" customWidth="1"/>
    <col min="12555" max="12555" width="18.7109375" style="125" customWidth="1"/>
    <col min="12556" max="12556" width="3.7109375" style="125" customWidth="1"/>
    <col min="12557" max="12557" width="5.7109375" style="125" customWidth="1"/>
    <col min="12558" max="12558" width="8.7109375" style="125" customWidth="1"/>
    <col min="12559" max="12559" width="20.7109375" style="125" customWidth="1"/>
    <col min="12560" max="12560" width="40.7109375" style="125" customWidth="1"/>
    <col min="12561" max="12800" width="9.140625" style="125"/>
    <col min="12801" max="12801" width="4.7109375" style="125" customWidth="1"/>
    <col min="12802" max="12802" width="16.28515625" style="125" customWidth="1"/>
    <col min="12803" max="12803" width="57.7109375" style="125" customWidth="1"/>
    <col min="12804" max="12804" width="8.28515625" style="125" customWidth="1"/>
    <col min="12805" max="12805" width="7.7109375" style="125" customWidth="1"/>
    <col min="12806" max="12807" width="9.5703125" style="125" customWidth="1"/>
    <col min="12808" max="12808" width="9.7109375" style="125" customWidth="1"/>
    <col min="12809" max="12809" width="18.7109375" style="125" customWidth="1"/>
    <col min="12810" max="12810" width="11.7109375" style="125" customWidth="1"/>
    <col min="12811" max="12811" width="18.7109375" style="125" customWidth="1"/>
    <col min="12812" max="12812" width="3.7109375" style="125" customWidth="1"/>
    <col min="12813" max="12813" width="5.7109375" style="125" customWidth="1"/>
    <col min="12814" max="12814" width="8.7109375" style="125" customWidth="1"/>
    <col min="12815" max="12815" width="20.7109375" style="125" customWidth="1"/>
    <col min="12816" max="12816" width="40.7109375" style="125" customWidth="1"/>
    <col min="12817" max="13056" width="9.140625" style="125"/>
    <col min="13057" max="13057" width="4.7109375" style="125" customWidth="1"/>
    <col min="13058" max="13058" width="16.28515625" style="125" customWidth="1"/>
    <col min="13059" max="13059" width="57.7109375" style="125" customWidth="1"/>
    <col min="13060" max="13060" width="8.28515625" style="125" customWidth="1"/>
    <col min="13061" max="13061" width="7.7109375" style="125" customWidth="1"/>
    <col min="13062" max="13063" width="9.5703125" style="125" customWidth="1"/>
    <col min="13064" max="13064" width="9.7109375" style="125" customWidth="1"/>
    <col min="13065" max="13065" width="18.7109375" style="125" customWidth="1"/>
    <col min="13066" max="13066" width="11.7109375" style="125" customWidth="1"/>
    <col min="13067" max="13067" width="18.7109375" style="125" customWidth="1"/>
    <col min="13068" max="13068" width="3.7109375" style="125" customWidth="1"/>
    <col min="13069" max="13069" width="5.7109375" style="125" customWidth="1"/>
    <col min="13070" max="13070" width="8.7109375" style="125" customWidth="1"/>
    <col min="13071" max="13071" width="20.7109375" style="125" customWidth="1"/>
    <col min="13072" max="13072" width="40.7109375" style="125" customWidth="1"/>
    <col min="13073" max="13312" width="9.140625" style="125"/>
    <col min="13313" max="13313" width="4.7109375" style="125" customWidth="1"/>
    <col min="13314" max="13314" width="16.28515625" style="125" customWidth="1"/>
    <col min="13315" max="13315" width="57.7109375" style="125" customWidth="1"/>
    <col min="13316" max="13316" width="8.28515625" style="125" customWidth="1"/>
    <col min="13317" max="13317" width="7.7109375" style="125" customWidth="1"/>
    <col min="13318" max="13319" width="9.5703125" style="125" customWidth="1"/>
    <col min="13320" max="13320" width="9.7109375" style="125" customWidth="1"/>
    <col min="13321" max="13321" width="18.7109375" style="125" customWidth="1"/>
    <col min="13322" max="13322" width="11.7109375" style="125" customWidth="1"/>
    <col min="13323" max="13323" width="18.7109375" style="125" customWidth="1"/>
    <col min="13324" max="13324" width="3.7109375" style="125" customWidth="1"/>
    <col min="13325" max="13325" width="5.7109375" style="125" customWidth="1"/>
    <col min="13326" max="13326" width="8.7109375" style="125" customWidth="1"/>
    <col min="13327" max="13327" width="20.7109375" style="125" customWidth="1"/>
    <col min="13328" max="13328" width="40.7109375" style="125" customWidth="1"/>
    <col min="13329" max="13568" width="9.140625" style="125"/>
    <col min="13569" max="13569" width="4.7109375" style="125" customWidth="1"/>
    <col min="13570" max="13570" width="16.28515625" style="125" customWidth="1"/>
    <col min="13571" max="13571" width="57.7109375" style="125" customWidth="1"/>
    <col min="13572" max="13572" width="8.28515625" style="125" customWidth="1"/>
    <col min="13573" max="13573" width="7.7109375" style="125" customWidth="1"/>
    <col min="13574" max="13575" width="9.5703125" style="125" customWidth="1"/>
    <col min="13576" max="13576" width="9.7109375" style="125" customWidth="1"/>
    <col min="13577" max="13577" width="18.7109375" style="125" customWidth="1"/>
    <col min="13578" max="13578" width="11.7109375" style="125" customWidth="1"/>
    <col min="13579" max="13579" width="18.7109375" style="125" customWidth="1"/>
    <col min="13580" max="13580" width="3.7109375" style="125" customWidth="1"/>
    <col min="13581" max="13581" width="5.7109375" style="125" customWidth="1"/>
    <col min="13582" max="13582" width="8.7109375" style="125" customWidth="1"/>
    <col min="13583" max="13583" width="20.7109375" style="125" customWidth="1"/>
    <col min="13584" max="13584" width="40.7109375" style="125" customWidth="1"/>
    <col min="13585" max="13824" width="9.140625" style="125"/>
    <col min="13825" max="13825" width="4.7109375" style="125" customWidth="1"/>
    <col min="13826" max="13826" width="16.28515625" style="125" customWidth="1"/>
    <col min="13827" max="13827" width="57.7109375" style="125" customWidth="1"/>
    <col min="13828" max="13828" width="8.28515625" style="125" customWidth="1"/>
    <col min="13829" max="13829" width="7.7109375" style="125" customWidth="1"/>
    <col min="13830" max="13831" width="9.5703125" style="125" customWidth="1"/>
    <col min="13832" max="13832" width="9.7109375" style="125" customWidth="1"/>
    <col min="13833" max="13833" width="18.7109375" style="125" customWidth="1"/>
    <col min="13834" max="13834" width="11.7109375" style="125" customWidth="1"/>
    <col min="13835" max="13835" width="18.7109375" style="125" customWidth="1"/>
    <col min="13836" max="13836" width="3.7109375" style="125" customWidth="1"/>
    <col min="13837" max="13837" width="5.7109375" style="125" customWidth="1"/>
    <col min="13838" max="13838" width="8.7109375" style="125" customWidth="1"/>
    <col min="13839" max="13839" width="20.7109375" style="125" customWidth="1"/>
    <col min="13840" max="13840" width="40.7109375" style="125" customWidth="1"/>
    <col min="13841" max="14080" width="9.140625" style="125"/>
    <col min="14081" max="14081" width="4.7109375" style="125" customWidth="1"/>
    <col min="14082" max="14082" width="16.28515625" style="125" customWidth="1"/>
    <col min="14083" max="14083" width="57.7109375" style="125" customWidth="1"/>
    <col min="14084" max="14084" width="8.28515625" style="125" customWidth="1"/>
    <col min="14085" max="14085" width="7.7109375" style="125" customWidth="1"/>
    <col min="14086" max="14087" width="9.5703125" style="125" customWidth="1"/>
    <col min="14088" max="14088" width="9.7109375" style="125" customWidth="1"/>
    <col min="14089" max="14089" width="18.7109375" style="125" customWidth="1"/>
    <col min="14090" max="14090" width="11.7109375" style="125" customWidth="1"/>
    <col min="14091" max="14091" width="18.7109375" style="125" customWidth="1"/>
    <col min="14092" max="14092" width="3.7109375" style="125" customWidth="1"/>
    <col min="14093" max="14093" width="5.7109375" style="125" customWidth="1"/>
    <col min="14094" max="14094" width="8.7109375" style="125" customWidth="1"/>
    <col min="14095" max="14095" width="20.7109375" style="125" customWidth="1"/>
    <col min="14096" max="14096" width="40.7109375" style="125" customWidth="1"/>
    <col min="14097" max="14336" width="9.140625" style="125"/>
    <col min="14337" max="14337" width="4.7109375" style="125" customWidth="1"/>
    <col min="14338" max="14338" width="16.28515625" style="125" customWidth="1"/>
    <col min="14339" max="14339" width="57.7109375" style="125" customWidth="1"/>
    <col min="14340" max="14340" width="8.28515625" style="125" customWidth="1"/>
    <col min="14341" max="14341" width="7.7109375" style="125" customWidth="1"/>
    <col min="14342" max="14343" width="9.5703125" style="125" customWidth="1"/>
    <col min="14344" max="14344" width="9.7109375" style="125" customWidth="1"/>
    <col min="14345" max="14345" width="18.7109375" style="125" customWidth="1"/>
    <col min="14346" max="14346" width="11.7109375" style="125" customWidth="1"/>
    <col min="14347" max="14347" width="18.7109375" style="125" customWidth="1"/>
    <col min="14348" max="14348" width="3.7109375" style="125" customWidth="1"/>
    <col min="14349" max="14349" width="5.7109375" style="125" customWidth="1"/>
    <col min="14350" max="14350" width="8.7109375" style="125" customWidth="1"/>
    <col min="14351" max="14351" width="20.7109375" style="125" customWidth="1"/>
    <col min="14352" max="14352" width="40.7109375" style="125" customWidth="1"/>
    <col min="14353" max="14592" width="9.140625" style="125"/>
    <col min="14593" max="14593" width="4.7109375" style="125" customWidth="1"/>
    <col min="14594" max="14594" width="16.28515625" style="125" customWidth="1"/>
    <col min="14595" max="14595" width="57.7109375" style="125" customWidth="1"/>
    <col min="14596" max="14596" width="8.28515625" style="125" customWidth="1"/>
    <col min="14597" max="14597" width="7.7109375" style="125" customWidth="1"/>
    <col min="14598" max="14599" width="9.5703125" style="125" customWidth="1"/>
    <col min="14600" max="14600" width="9.7109375" style="125" customWidth="1"/>
    <col min="14601" max="14601" width="18.7109375" style="125" customWidth="1"/>
    <col min="14602" max="14602" width="11.7109375" style="125" customWidth="1"/>
    <col min="14603" max="14603" width="18.7109375" style="125" customWidth="1"/>
    <col min="14604" max="14604" width="3.7109375" style="125" customWidth="1"/>
    <col min="14605" max="14605" width="5.7109375" style="125" customWidth="1"/>
    <col min="14606" max="14606" width="8.7109375" style="125" customWidth="1"/>
    <col min="14607" max="14607" width="20.7109375" style="125" customWidth="1"/>
    <col min="14608" max="14608" width="40.7109375" style="125" customWidth="1"/>
    <col min="14609" max="14848" width="9.140625" style="125"/>
    <col min="14849" max="14849" width="4.7109375" style="125" customWidth="1"/>
    <col min="14850" max="14850" width="16.28515625" style="125" customWidth="1"/>
    <col min="14851" max="14851" width="57.7109375" style="125" customWidth="1"/>
    <col min="14852" max="14852" width="8.28515625" style="125" customWidth="1"/>
    <col min="14853" max="14853" width="7.7109375" style="125" customWidth="1"/>
    <col min="14854" max="14855" width="9.5703125" style="125" customWidth="1"/>
    <col min="14856" max="14856" width="9.7109375" style="125" customWidth="1"/>
    <col min="14857" max="14857" width="18.7109375" style="125" customWidth="1"/>
    <col min="14858" max="14858" width="11.7109375" style="125" customWidth="1"/>
    <col min="14859" max="14859" width="18.7109375" style="125" customWidth="1"/>
    <col min="14860" max="14860" width="3.7109375" style="125" customWidth="1"/>
    <col min="14861" max="14861" width="5.7109375" style="125" customWidth="1"/>
    <col min="14862" max="14862" width="8.7109375" style="125" customWidth="1"/>
    <col min="14863" max="14863" width="20.7109375" style="125" customWidth="1"/>
    <col min="14864" max="14864" width="40.7109375" style="125" customWidth="1"/>
    <col min="14865" max="15104" width="9.140625" style="125"/>
    <col min="15105" max="15105" width="4.7109375" style="125" customWidth="1"/>
    <col min="15106" max="15106" width="16.28515625" style="125" customWidth="1"/>
    <col min="15107" max="15107" width="57.7109375" style="125" customWidth="1"/>
    <col min="15108" max="15108" width="8.28515625" style="125" customWidth="1"/>
    <col min="15109" max="15109" width="7.7109375" style="125" customWidth="1"/>
    <col min="15110" max="15111" width="9.5703125" style="125" customWidth="1"/>
    <col min="15112" max="15112" width="9.7109375" style="125" customWidth="1"/>
    <col min="15113" max="15113" width="18.7109375" style="125" customWidth="1"/>
    <col min="15114" max="15114" width="11.7109375" style="125" customWidth="1"/>
    <col min="15115" max="15115" width="18.7109375" style="125" customWidth="1"/>
    <col min="15116" max="15116" width="3.7109375" style="125" customWidth="1"/>
    <col min="15117" max="15117" width="5.7109375" style="125" customWidth="1"/>
    <col min="15118" max="15118" width="8.7109375" style="125" customWidth="1"/>
    <col min="15119" max="15119" width="20.7109375" style="125" customWidth="1"/>
    <col min="15120" max="15120" width="40.7109375" style="125" customWidth="1"/>
    <col min="15121" max="15360" width="9.140625" style="125"/>
    <col min="15361" max="15361" width="4.7109375" style="125" customWidth="1"/>
    <col min="15362" max="15362" width="16.28515625" style="125" customWidth="1"/>
    <col min="15363" max="15363" width="57.7109375" style="125" customWidth="1"/>
    <col min="15364" max="15364" width="8.28515625" style="125" customWidth="1"/>
    <col min="15365" max="15365" width="7.7109375" style="125" customWidth="1"/>
    <col min="15366" max="15367" width="9.5703125" style="125" customWidth="1"/>
    <col min="15368" max="15368" width="9.7109375" style="125" customWidth="1"/>
    <col min="15369" max="15369" width="18.7109375" style="125" customWidth="1"/>
    <col min="15370" max="15370" width="11.7109375" style="125" customWidth="1"/>
    <col min="15371" max="15371" width="18.7109375" style="125" customWidth="1"/>
    <col min="15372" max="15372" width="3.7109375" style="125" customWidth="1"/>
    <col min="15373" max="15373" width="5.7109375" style="125" customWidth="1"/>
    <col min="15374" max="15374" width="8.7109375" style="125" customWidth="1"/>
    <col min="15375" max="15375" width="20.7109375" style="125" customWidth="1"/>
    <col min="15376" max="15376" width="40.7109375" style="125" customWidth="1"/>
    <col min="15377" max="15616" width="9.140625" style="125"/>
    <col min="15617" max="15617" width="4.7109375" style="125" customWidth="1"/>
    <col min="15618" max="15618" width="16.28515625" style="125" customWidth="1"/>
    <col min="15619" max="15619" width="57.7109375" style="125" customWidth="1"/>
    <col min="15620" max="15620" width="8.28515625" style="125" customWidth="1"/>
    <col min="15621" max="15621" width="7.7109375" style="125" customWidth="1"/>
    <col min="15622" max="15623" width="9.5703125" style="125" customWidth="1"/>
    <col min="15624" max="15624" width="9.7109375" style="125" customWidth="1"/>
    <col min="15625" max="15625" width="18.7109375" style="125" customWidth="1"/>
    <col min="15626" max="15626" width="11.7109375" style="125" customWidth="1"/>
    <col min="15627" max="15627" width="18.7109375" style="125" customWidth="1"/>
    <col min="15628" max="15628" width="3.7109375" style="125" customWidth="1"/>
    <col min="15629" max="15629" width="5.7109375" style="125" customWidth="1"/>
    <col min="15630" max="15630" width="8.7109375" style="125" customWidth="1"/>
    <col min="15631" max="15631" width="20.7109375" style="125" customWidth="1"/>
    <col min="15632" max="15632" width="40.7109375" style="125" customWidth="1"/>
    <col min="15633" max="15872" width="9.140625" style="125"/>
    <col min="15873" max="15873" width="4.7109375" style="125" customWidth="1"/>
    <col min="15874" max="15874" width="16.28515625" style="125" customWidth="1"/>
    <col min="15875" max="15875" width="57.7109375" style="125" customWidth="1"/>
    <col min="15876" max="15876" width="8.28515625" style="125" customWidth="1"/>
    <col min="15877" max="15877" width="7.7109375" style="125" customWidth="1"/>
    <col min="15878" max="15879" width="9.5703125" style="125" customWidth="1"/>
    <col min="15880" max="15880" width="9.7109375" style="125" customWidth="1"/>
    <col min="15881" max="15881" width="18.7109375" style="125" customWidth="1"/>
    <col min="15882" max="15882" width="11.7109375" style="125" customWidth="1"/>
    <col min="15883" max="15883" width="18.7109375" style="125" customWidth="1"/>
    <col min="15884" max="15884" width="3.7109375" style="125" customWidth="1"/>
    <col min="15885" max="15885" width="5.7109375" style="125" customWidth="1"/>
    <col min="15886" max="15886" width="8.7109375" style="125" customWidth="1"/>
    <col min="15887" max="15887" width="20.7109375" style="125" customWidth="1"/>
    <col min="15888" max="15888" width="40.7109375" style="125" customWidth="1"/>
    <col min="15889" max="16128" width="9.140625" style="125"/>
    <col min="16129" max="16129" width="4.7109375" style="125" customWidth="1"/>
    <col min="16130" max="16130" width="16.28515625" style="125" customWidth="1"/>
    <col min="16131" max="16131" width="57.7109375" style="125" customWidth="1"/>
    <col min="16132" max="16132" width="8.28515625" style="125" customWidth="1"/>
    <col min="16133" max="16133" width="7.7109375" style="125" customWidth="1"/>
    <col min="16134" max="16135" width="9.5703125" style="125" customWidth="1"/>
    <col min="16136" max="16136" width="9.7109375" style="125" customWidth="1"/>
    <col min="16137" max="16137" width="18.7109375" style="125" customWidth="1"/>
    <col min="16138" max="16138" width="11.7109375" style="125" customWidth="1"/>
    <col min="16139" max="16139" width="18.7109375" style="125" customWidth="1"/>
    <col min="16140" max="16140" width="3.7109375" style="125" customWidth="1"/>
    <col min="16141" max="16141" width="5.7109375" style="125" customWidth="1"/>
    <col min="16142" max="16142" width="8.7109375" style="125" customWidth="1"/>
    <col min="16143" max="16143" width="20.7109375" style="125" customWidth="1"/>
    <col min="16144" max="16144" width="40.7109375" style="125" customWidth="1"/>
    <col min="16145" max="16384" width="9.140625" style="125"/>
  </cols>
  <sheetData>
    <row r="1" spans="1:16" ht="20.25" thickTop="1" thickBot="1" x14ac:dyDescent="0.3">
      <c r="A1" s="124" t="s">
        <v>132</v>
      </c>
      <c r="H1" s="126" t="s">
        <v>9</v>
      </c>
      <c r="I1" s="287" t="s">
        <v>0</v>
      </c>
      <c r="J1" s="288"/>
      <c r="K1" s="264">
        <f>ROUND((SUM(I11:I23)+SUM(K11:K23))/2,0)</f>
        <v>0</v>
      </c>
      <c r="N1" s="127" t="s">
        <v>133</v>
      </c>
      <c r="O1" s="127">
        <v>1</v>
      </c>
      <c r="P1" s="127">
        <f>K1/O1</f>
        <v>0</v>
      </c>
    </row>
    <row r="2" spans="1:16" ht="27" thickTop="1" thickBot="1" x14ac:dyDescent="0.3">
      <c r="C2" s="128" t="s">
        <v>134</v>
      </c>
      <c r="K2" s="129" t="s">
        <v>48</v>
      </c>
      <c r="N2" s="129" t="s">
        <v>135</v>
      </c>
      <c r="O2" s="129" t="s">
        <v>136</v>
      </c>
      <c r="P2" s="129" t="s">
        <v>137</v>
      </c>
    </row>
    <row r="3" spans="1:16" ht="25.5" x14ac:dyDescent="0.25">
      <c r="A3" s="289" t="s">
        <v>1</v>
      </c>
      <c r="B3" s="290"/>
      <c r="C3" s="130" t="s">
        <v>138</v>
      </c>
      <c r="I3" s="131" t="s">
        <v>11</v>
      </c>
      <c r="J3" s="130" t="s">
        <v>139</v>
      </c>
    </row>
    <row r="4" spans="1:16" ht="51" x14ac:dyDescent="0.25">
      <c r="A4" s="289" t="s">
        <v>140</v>
      </c>
      <c r="B4" s="290"/>
      <c r="C4" s="130" t="s">
        <v>225</v>
      </c>
      <c r="D4" s="131" t="s">
        <v>142</v>
      </c>
      <c r="E4" s="130" t="s">
        <v>133</v>
      </c>
      <c r="I4" s="131" t="s">
        <v>143</v>
      </c>
      <c r="J4" s="130" t="s">
        <v>144</v>
      </c>
    </row>
    <row r="5" spans="1:16" x14ac:dyDescent="0.25">
      <c r="A5" s="289" t="s">
        <v>2</v>
      </c>
      <c r="B5" s="290"/>
      <c r="C5" s="130" t="s">
        <v>133</v>
      </c>
      <c r="I5" s="131" t="s">
        <v>13</v>
      </c>
      <c r="J5" s="130" t="s">
        <v>133</v>
      </c>
    </row>
    <row r="6" spans="1:16" x14ac:dyDescent="0.25">
      <c r="A6" s="285" t="s">
        <v>145</v>
      </c>
      <c r="B6" s="285" t="s">
        <v>146</v>
      </c>
      <c r="C6" s="285" t="s">
        <v>24</v>
      </c>
      <c r="D6" s="285" t="s">
        <v>147</v>
      </c>
      <c r="E6" s="285" t="s">
        <v>148</v>
      </c>
      <c r="F6" s="285" t="s">
        <v>149</v>
      </c>
      <c r="G6" s="285" t="s">
        <v>150</v>
      </c>
      <c r="H6" s="285" t="s">
        <v>151</v>
      </c>
      <c r="I6" s="285"/>
      <c r="J6" s="285"/>
      <c r="K6" s="285"/>
      <c r="L6" s="285"/>
      <c r="M6" s="286" t="s">
        <v>152</v>
      </c>
      <c r="N6" s="286" t="s">
        <v>153</v>
      </c>
      <c r="O6" s="285" t="s">
        <v>154</v>
      </c>
      <c r="P6" s="285" t="s">
        <v>155</v>
      </c>
    </row>
    <row r="7" spans="1:16" x14ac:dyDescent="0.25">
      <c r="A7" s="285"/>
      <c r="B7" s="285"/>
      <c r="C7" s="285"/>
      <c r="D7" s="285"/>
      <c r="E7" s="285"/>
      <c r="F7" s="285"/>
      <c r="G7" s="285"/>
      <c r="H7" s="285" t="s">
        <v>156</v>
      </c>
      <c r="I7" s="285"/>
      <c r="J7" s="285" t="s">
        <v>157</v>
      </c>
      <c r="K7" s="285"/>
      <c r="L7" s="285"/>
      <c r="M7" s="285"/>
      <c r="N7" s="285"/>
      <c r="O7" s="285"/>
      <c r="P7" s="285"/>
    </row>
    <row r="8" spans="1:16" ht="27" customHeight="1" x14ac:dyDescent="0.25">
      <c r="A8" s="285"/>
      <c r="B8" s="285"/>
      <c r="C8" s="285"/>
      <c r="D8" s="285"/>
      <c r="E8" s="285"/>
      <c r="F8" s="285"/>
      <c r="G8" s="285"/>
      <c r="H8" s="132" t="s">
        <v>158</v>
      </c>
      <c r="I8" s="132" t="s">
        <v>159</v>
      </c>
      <c r="J8" s="132" t="s">
        <v>158</v>
      </c>
      <c r="K8" s="132" t="s">
        <v>159</v>
      </c>
      <c r="L8" s="285"/>
      <c r="M8" s="285"/>
      <c r="N8" s="285"/>
      <c r="O8" s="285"/>
      <c r="P8" s="285"/>
    </row>
    <row r="9" spans="1:16" x14ac:dyDescent="0.25">
      <c r="A9" s="132"/>
      <c r="B9" s="132" t="s">
        <v>160</v>
      </c>
      <c r="C9" s="132" t="s">
        <v>31</v>
      </c>
      <c r="D9" s="132" t="s">
        <v>161</v>
      </c>
      <c r="E9" s="132" t="s">
        <v>36</v>
      </c>
      <c r="F9" s="132" t="s">
        <v>162</v>
      </c>
      <c r="G9" s="132" t="s">
        <v>41</v>
      </c>
      <c r="H9" s="132" t="s">
        <v>43</v>
      </c>
      <c r="I9" s="132" t="s">
        <v>163</v>
      </c>
      <c r="J9" s="132" t="s">
        <v>164</v>
      </c>
      <c r="K9" s="132" t="s">
        <v>165</v>
      </c>
      <c r="L9" s="132"/>
      <c r="M9" s="132" t="s">
        <v>166</v>
      </c>
      <c r="N9" s="132" t="s">
        <v>167</v>
      </c>
      <c r="O9" s="132" t="s">
        <v>168</v>
      </c>
      <c r="P9" s="132" t="s">
        <v>169</v>
      </c>
    </row>
    <row r="10" spans="1:16" x14ac:dyDescent="0.25">
      <c r="A10" s="133"/>
      <c r="B10" s="133" t="s">
        <v>170</v>
      </c>
      <c r="C10" s="133" t="s">
        <v>171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 t="s">
        <v>29</v>
      </c>
      <c r="N10" s="133"/>
      <c r="O10" s="133"/>
      <c r="P10" s="133"/>
    </row>
    <row r="11" spans="1:16" ht="45" x14ac:dyDescent="0.25">
      <c r="A11" s="134">
        <v>1</v>
      </c>
      <c r="B11" s="135" t="s">
        <v>172</v>
      </c>
      <c r="C11" s="135" t="s">
        <v>173</v>
      </c>
      <c r="D11" s="135" t="s">
        <v>174</v>
      </c>
      <c r="E11" s="136">
        <v>8</v>
      </c>
      <c r="F11" s="137">
        <v>0</v>
      </c>
      <c r="G11" s="137">
        <f>ROUND(E11*F11,6)</f>
        <v>0</v>
      </c>
      <c r="H11" s="138"/>
      <c r="I11" s="138">
        <v>0</v>
      </c>
      <c r="J11" s="221"/>
      <c r="K11" s="138">
        <f>ROUND(E11*J11,2)</f>
        <v>0</v>
      </c>
      <c r="L11" s="135"/>
      <c r="M11" s="135" t="s">
        <v>175</v>
      </c>
      <c r="N11" s="135" t="s">
        <v>176</v>
      </c>
      <c r="O11" s="135" t="s">
        <v>177</v>
      </c>
      <c r="P11" s="135" t="s">
        <v>226</v>
      </c>
    </row>
    <row r="12" spans="1:16" x14ac:dyDescent="0.25">
      <c r="A12" s="139"/>
      <c r="B12" s="140" t="s">
        <v>179</v>
      </c>
      <c r="C12" s="139" t="s">
        <v>180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6" x14ac:dyDescent="0.25">
      <c r="A13" s="133"/>
      <c r="B13" s="133" t="s">
        <v>181</v>
      </c>
      <c r="C13" s="133" t="s">
        <v>171</v>
      </c>
      <c r="D13" s="133"/>
      <c r="E13" s="133"/>
      <c r="F13" s="133"/>
      <c r="G13" s="141">
        <f>SUM(G11:G12)</f>
        <v>0</v>
      </c>
      <c r="H13" s="133"/>
      <c r="I13" s="133">
        <f>SUM(I11:I12)</f>
        <v>0</v>
      </c>
      <c r="J13" s="133"/>
      <c r="K13" s="133">
        <f>SUM(K11:K12)</f>
        <v>0</v>
      </c>
      <c r="L13" s="133"/>
      <c r="M13" s="133"/>
      <c r="N13" s="133"/>
      <c r="O13" s="133"/>
      <c r="P13" s="133"/>
    </row>
    <row r="15" spans="1:16" x14ac:dyDescent="0.25">
      <c r="A15" s="133"/>
      <c r="B15" s="133" t="s">
        <v>160</v>
      </c>
      <c r="C15" s="133" t="s">
        <v>182</v>
      </c>
      <c r="D15" s="133"/>
      <c r="E15" s="133"/>
      <c r="F15" s="133"/>
      <c r="G15" s="133"/>
      <c r="H15" s="133"/>
      <c r="I15" s="133"/>
      <c r="J15" s="133"/>
      <c r="K15" s="133"/>
      <c r="L15" s="133"/>
      <c r="M15" s="133" t="s">
        <v>29</v>
      </c>
      <c r="N15" s="133"/>
      <c r="O15" s="133"/>
      <c r="P15" s="133"/>
    </row>
    <row r="16" spans="1:16" ht="56.25" x14ac:dyDescent="0.25">
      <c r="A16" s="134">
        <v>2</v>
      </c>
      <c r="B16" s="135" t="s">
        <v>183</v>
      </c>
      <c r="C16" s="135" t="s">
        <v>184</v>
      </c>
      <c r="D16" s="135" t="s">
        <v>185</v>
      </c>
      <c r="E16" s="136">
        <v>4</v>
      </c>
      <c r="F16" s="137">
        <v>0</v>
      </c>
      <c r="G16" s="137">
        <f>ROUND(E16*F16,6)</f>
        <v>0</v>
      </c>
      <c r="H16" s="138"/>
      <c r="I16" s="138">
        <v>0</v>
      </c>
      <c r="J16" s="138"/>
      <c r="K16" s="138">
        <f>ROUND(E16*J16,2)</f>
        <v>0</v>
      </c>
      <c r="L16" s="135"/>
      <c r="M16" s="135" t="s">
        <v>175</v>
      </c>
      <c r="N16" s="135" t="s">
        <v>176</v>
      </c>
      <c r="O16" s="135" t="s">
        <v>186</v>
      </c>
      <c r="P16" s="135" t="s">
        <v>227</v>
      </c>
    </row>
    <row r="17" spans="1:16" x14ac:dyDescent="0.25">
      <c r="A17" s="139"/>
      <c r="B17" s="140" t="s">
        <v>179</v>
      </c>
      <c r="C17" s="139" t="s">
        <v>188</v>
      </c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</row>
    <row r="18" spans="1:16" x14ac:dyDescent="0.25">
      <c r="A18" s="133"/>
      <c r="B18" s="133" t="s">
        <v>30</v>
      </c>
      <c r="C18" s="133" t="s">
        <v>182</v>
      </c>
      <c r="D18" s="133"/>
      <c r="E18" s="133"/>
      <c r="F18" s="133"/>
      <c r="G18" s="141">
        <f>SUM(G16:G17)</f>
        <v>0</v>
      </c>
      <c r="H18" s="133"/>
      <c r="I18" s="133">
        <f>SUM(I16:I17)</f>
        <v>0</v>
      </c>
      <c r="J18" s="133"/>
      <c r="K18" s="133">
        <f>SUM(K16:K17)</f>
        <v>0</v>
      </c>
      <c r="L18" s="133"/>
      <c r="M18" s="133"/>
      <c r="N18" s="133"/>
      <c r="O18" s="133"/>
      <c r="P18" s="133"/>
    </row>
    <row r="20" spans="1:16" x14ac:dyDescent="0.25">
      <c r="A20" s="133"/>
      <c r="B20" s="133" t="s">
        <v>164</v>
      </c>
      <c r="C20" s="133" t="s">
        <v>189</v>
      </c>
      <c r="D20" s="133"/>
      <c r="E20" s="133"/>
      <c r="F20" s="133"/>
      <c r="G20" s="133"/>
      <c r="H20" s="133"/>
      <c r="I20" s="133"/>
      <c r="J20" s="133"/>
      <c r="K20" s="133"/>
      <c r="L20" s="133"/>
      <c r="M20" s="133" t="s">
        <v>29</v>
      </c>
      <c r="N20" s="133"/>
      <c r="O20" s="133"/>
      <c r="P20" s="133"/>
    </row>
    <row r="21" spans="1:16" ht="45" x14ac:dyDescent="0.25">
      <c r="A21" s="146">
        <v>3</v>
      </c>
      <c r="B21" s="142" t="s">
        <v>195</v>
      </c>
      <c r="C21" s="142" t="s">
        <v>194</v>
      </c>
      <c r="D21" s="142" t="s">
        <v>193</v>
      </c>
      <c r="E21" s="145">
        <v>8</v>
      </c>
      <c r="F21" s="144">
        <v>0</v>
      </c>
      <c r="G21" s="144">
        <f>ROUND(E21*F21,6)</f>
        <v>0</v>
      </c>
      <c r="H21" s="143"/>
      <c r="I21" s="143">
        <v>0</v>
      </c>
      <c r="J21" s="143"/>
      <c r="K21" s="143">
        <f>ROUND(E21*J21,2)</f>
        <v>0</v>
      </c>
      <c r="L21" s="142"/>
      <c r="M21" s="142" t="s">
        <v>175</v>
      </c>
      <c r="N21" s="142" t="s">
        <v>176</v>
      </c>
      <c r="O21" s="142" t="s">
        <v>192</v>
      </c>
      <c r="P21" s="142" t="s">
        <v>228</v>
      </c>
    </row>
    <row r="22" spans="1:16" x14ac:dyDescent="0.25">
      <c r="A22" s="133"/>
      <c r="B22" s="133" t="s">
        <v>190</v>
      </c>
      <c r="C22" s="133" t="s">
        <v>189</v>
      </c>
      <c r="D22" s="133"/>
      <c r="E22" s="133"/>
      <c r="F22" s="133"/>
      <c r="G22" s="141">
        <f>SUM(G21:G21)</f>
        <v>0</v>
      </c>
      <c r="H22" s="133"/>
      <c r="I22" s="133">
        <f>SUM(I21:I21)</f>
        <v>0</v>
      </c>
      <c r="J22" s="133"/>
      <c r="K22" s="133">
        <f>SUM(K21:K21)</f>
        <v>0</v>
      </c>
      <c r="L22" s="133"/>
      <c r="M22" s="133"/>
      <c r="N22" s="133"/>
      <c r="O22" s="133"/>
      <c r="P22" s="133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Rekapitulace</vt:lpstr>
      <vt:lpstr>SO_04-11-02</vt:lpstr>
      <vt:lpstr>km_2,170</vt:lpstr>
      <vt:lpstr>km_3,140</vt:lpstr>
      <vt:lpstr>km_3,245</vt:lpstr>
      <vt:lpstr>km_3,297</vt:lpstr>
      <vt:lpstr>'SO_04-11-02'!Názvy_tisku</vt:lpstr>
      <vt:lpstr>'km_2,170'!Oblast_tisku</vt:lpstr>
      <vt:lpstr>'km_3,140'!Oblast_tisku</vt:lpstr>
      <vt:lpstr>'km_3,245'!Oblast_tisku</vt:lpstr>
      <vt:lpstr>'km_3,297'!Oblast_tisku</vt:lpstr>
      <vt:lpstr>Rekapitulace!Oblast_tisku</vt:lpstr>
      <vt:lpstr>'SO_04-11-02'!Oblast_tisku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2014-08-19T12:20:42Z</cp:lastPrinted>
  <dcterms:created xsi:type="dcterms:W3CDTF">2014-03-25T12:30:43Z</dcterms:created>
  <dcterms:modified xsi:type="dcterms:W3CDTF">2014-09-08T06:48:15Z</dcterms:modified>
</cp:coreProperties>
</file>