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001 - Oprava mostu km 11,785" sheetId="2" r:id="rId2"/>
    <sheet name="002 - Oprava opěrné zdi  A" sheetId="3" r:id="rId3"/>
    <sheet name="003 - Oprava opěrné zdi  B" sheetId="4" r:id="rId4"/>
    <sheet name="004 - Oprava opěrné zdi  C" sheetId="5" r:id="rId5"/>
    <sheet name="005 - Železniční svršek -..." sheetId="6" r:id="rId6"/>
    <sheet name="006 - VRN" sheetId="7" r:id="rId7"/>
  </sheets>
  <definedNames>
    <definedName name="_xlnm.Print_Area" localSheetId="0">'Rekapitulace zakázky'!$D$4:$AO$76,'Rekapitulace zakázky'!$C$82:$AQ$101</definedName>
    <definedName name="_xlnm.Print_Titles" localSheetId="0">'Rekapitulace zakázky'!$92:$92</definedName>
    <definedName name="_xlnm._FilterDatabase" localSheetId="1" hidden="1">'001 - Oprava mostu km 11,785'!$C$127:$K$655</definedName>
    <definedName name="_xlnm.Print_Area" localSheetId="1">'001 - Oprava mostu km 11,785'!$C$4:$J$76,'001 - Oprava mostu km 11,785'!$C$82:$J$109,'001 - Oprava mostu km 11,785'!$C$115:$K$655</definedName>
    <definedName name="_xlnm.Print_Titles" localSheetId="1">'001 - Oprava mostu km 11,785'!$127:$127</definedName>
    <definedName name="_xlnm._FilterDatabase" localSheetId="2" hidden="1">'002 - Oprava opěrné zdi  A'!$C$125:$K$429</definedName>
    <definedName name="_xlnm.Print_Area" localSheetId="2">'002 - Oprava opěrné zdi  A'!$C$4:$J$76,'002 - Oprava opěrné zdi  A'!$C$82:$J$107,'002 - Oprava opěrné zdi  A'!$C$113:$K$429</definedName>
    <definedName name="_xlnm.Print_Titles" localSheetId="2">'002 - Oprava opěrné zdi  A'!$125:$125</definedName>
    <definedName name="_xlnm._FilterDatabase" localSheetId="3" hidden="1">'003 - Oprava opěrné zdi  B'!$C$126:$K$514</definedName>
    <definedName name="_xlnm.Print_Area" localSheetId="3">'003 - Oprava opěrné zdi  B'!$C$4:$J$76,'003 - Oprava opěrné zdi  B'!$C$82:$J$108,'003 - Oprava opěrné zdi  B'!$C$114:$K$514</definedName>
    <definedName name="_xlnm.Print_Titles" localSheetId="3">'003 - Oprava opěrné zdi  B'!$126:$126</definedName>
    <definedName name="_xlnm._FilterDatabase" localSheetId="4" hidden="1">'004 - Oprava opěrné zdi  C'!$C$126:$K$521</definedName>
    <definedName name="_xlnm.Print_Area" localSheetId="4">'004 - Oprava opěrné zdi  C'!$C$4:$J$76,'004 - Oprava opěrné zdi  C'!$C$82:$J$108,'004 - Oprava opěrné zdi  C'!$C$114:$K$521</definedName>
    <definedName name="_xlnm.Print_Titles" localSheetId="4">'004 - Oprava opěrné zdi  C'!$126:$126</definedName>
    <definedName name="_xlnm._FilterDatabase" localSheetId="5" hidden="1">'005 - Železniční svršek -...'!$C$118:$K$210</definedName>
    <definedName name="_xlnm.Print_Area" localSheetId="5">'005 - Železniční svršek -...'!$C$4:$J$76,'005 - Železniční svršek -...'!$C$82:$J$100,'005 - Železniční svršek -...'!$C$106:$K$210</definedName>
    <definedName name="_xlnm.Print_Titles" localSheetId="5">'005 - Železniční svršek -...'!$118:$118</definedName>
    <definedName name="_xlnm._FilterDatabase" localSheetId="6" hidden="1">'006 - VRN'!$C$121:$K$156</definedName>
    <definedName name="_xlnm.Print_Area" localSheetId="6">'006 - VRN'!$C$4:$J$76,'006 - VRN'!$C$82:$J$103,'006 - VRN'!$C$109:$K$156</definedName>
    <definedName name="_xlnm.Print_Titles" localSheetId="6">'006 - VRN'!$121:$121</definedName>
  </definedNames>
  <calcPr/>
</workbook>
</file>

<file path=xl/calcChain.xml><?xml version="1.0" encoding="utf-8"?>
<calcChain xmlns="http://schemas.openxmlformats.org/spreadsheetml/2006/main">
  <c i="7" r="J37"/>
  <c r="J36"/>
  <c i="1" r="AY100"/>
  <c i="7" r="J35"/>
  <c i="1" r="AX100"/>
  <c i="7" r="BI154"/>
  <c r="BH154"/>
  <c r="BG154"/>
  <c r="BF154"/>
  <c r="T154"/>
  <c r="R154"/>
  <c r="P154"/>
  <c r="BK154"/>
  <c r="J154"/>
  <c r="BE154"/>
  <c r="BI151"/>
  <c r="BH151"/>
  <c r="BG151"/>
  <c r="BF151"/>
  <c r="T151"/>
  <c r="T150"/>
  <c r="R151"/>
  <c r="R150"/>
  <c r="P151"/>
  <c r="P150"/>
  <c r="BK151"/>
  <c r="BK150"/>
  <c r="J150"/>
  <c r="J151"/>
  <c r="BE151"/>
  <c r="J102"/>
  <c r="BI147"/>
  <c r="BH147"/>
  <c r="BG147"/>
  <c r="BF147"/>
  <c r="T147"/>
  <c r="T146"/>
  <c r="R147"/>
  <c r="R146"/>
  <c r="P147"/>
  <c r="P146"/>
  <c r="BK147"/>
  <c r="BK146"/>
  <c r="J146"/>
  <c r="J147"/>
  <c r="BE147"/>
  <c r="J101"/>
  <c r="BI141"/>
  <c r="BH141"/>
  <c r="BG141"/>
  <c r="BF141"/>
  <c r="T141"/>
  <c r="R141"/>
  <c r="P141"/>
  <c r="BK141"/>
  <c r="J141"/>
  <c r="BE141"/>
  <c r="BI136"/>
  <c r="BH136"/>
  <c r="BG136"/>
  <c r="BF136"/>
  <c r="T136"/>
  <c r="T135"/>
  <c r="R136"/>
  <c r="R135"/>
  <c r="P136"/>
  <c r="P135"/>
  <c r="BK136"/>
  <c r="BK135"/>
  <c r="J135"/>
  <c r="J136"/>
  <c r="BE136"/>
  <c r="J100"/>
  <c r="BI132"/>
  <c r="BH132"/>
  <c r="BG132"/>
  <c r="BF132"/>
  <c r="T132"/>
  <c r="T131"/>
  <c r="R132"/>
  <c r="R131"/>
  <c r="P132"/>
  <c r="P131"/>
  <c r="BK132"/>
  <c r="BK131"/>
  <c r="J131"/>
  <c r="J132"/>
  <c r="BE132"/>
  <c r="J99"/>
  <c r="BI128"/>
  <c r="BH128"/>
  <c r="BG128"/>
  <c r="BF128"/>
  <c r="T128"/>
  <c r="R128"/>
  <c r="P128"/>
  <c r="BK128"/>
  <c r="J128"/>
  <c r="BE128"/>
  <c r="BI125"/>
  <c r="F37"/>
  <c i="1" r="BD100"/>
  <c i="7" r="BH125"/>
  <c r="F36"/>
  <c i="1" r="BC100"/>
  <c i="7" r="BG125"/>
  <c r="F35"/>
  <c i="1" r="BB100"/>
  <c i="7" r="BF125"/>
  <c r="J34"/>
  <c i="1" r="AW100"/>
  <c i="7" r="F34"/>
  <c i="1" r="BA100"/>
  <c i="7" r="T125"/>
  <c r="T124"/>
  <c r="T123"/>
  <c r="T122"/>
  <c r="R125"/>
  <c r="R124"/>
  <c r="R123"/>
  <c r="R122"/>
  <c r="P125"/>
  <c r="P124"/>
  <c r="P123"/>
  <c r="P122"/>
  <c i="1" r="AU100"/>
  <c i="7" r="BK125"/>
  <c r="BK124"/>
  <c r="J124"/>
  <c r="BK123"/>
  <c r="J123"/>
  <c r="BK122"/>
  <c r="J122"/>
  <c r="J96"/>
  <c r="J30"/>
  <c i="1" r="AG100"/>
  <c i="7" r="J125"/>
  <c r="BE125"/>
  <c r="J33"/>
  <c i="1" r="AV100"/>
  <c i="7" r="F33"/>
  <c i="1" r="AZ100"/>
  <c i="7" r="J98"/>
  <c r="J97"/>
  <c r="F116"/>
  <c r="E114"/>
  <c r="F89"/>
  <c r="E87"/>
  <c r="J39"/>
  <c r="J24"/>
  <c r="E24"/>
  <c r="J119"/>
  <c r="J92"/>
  <c r="J23"/>
  <c r="J21"/>
  <c r="E21"/>
  <c r="J118"/>
  <c r="J91"/>
  <c r="J20"/>
  <c r="J18"/>
  <c r="E18"/>
  <c r="F119"/>
  <c r="F92"/>
  <c r="J17"/>
  <c r="J15"/>
  <c r="E15"/>
  <c r="F118"/>
  <c r="F91"/>
  <c r="J14"/>
  <c r="J12"/>
  <c r="J116"/>
  <c r="J89"/>
  <c r="E7"/>
  <c r="E112"/>
  <c r="E85"/>
  <c i="6" r="J37"/>
  <c r="J36"/>
  <c i="1" r="AY99"/>
  <c i="6" r="J35"/>
  <c i="1" r="AX99"/>
  <c i="6" r="BI207"/>
  <c r="BH207"/>
  <c r="BG207"/>
  <c r="BF207"/>
  <c r="T207"/>
  <c r="R207"/>
  <c r="P207"/>
  <c r="BK207"/>
  <c r="J207"/>
  <c r="BE207"/>
  <c r="BI202"/>
  <c r="BH202"/>
  <c r="BG202"/>
  <c r="BF202"/>
  <c r="T202"/>
  <c r="R202"/>
  <c r="P202"/>
  <c r="BK202"/>
  <c r="J202"/>
  <c r="BE202"/>
  <c r="BI197"/>
  <c r="BH197"/>
  <c r="BG197"/>
  <c r="BF197"/>
  <c r="T197"/>
  <c r="R197"/>
  <c r="P197"/>
  <c r="BK197"/>
  <c r="J197"/>
  <c r="BE197"/>
  <c r="BI192"/>
  <c r="BH192"/>
  <c r="BG192"/>
  <c r="BF192"/>
  <c r="T192"/>
  <c r="R192"/>
  <c r="P192"/>
  <c r="BK192"/>
  <c r="J192"/>
  <c r="BE192"/>
  <c r="BI187"/>
  <c r="BH187"/>
  <c r="BG187"/>
  <c r="BF187"/>
  <c r="T187"/>
  <c r="T186"/>
  <c r="R187"/>
  <c r="R186"/>
  <c r="P187"/>
  <c r="P186"/>
  <c r="BK187"/>
  <c r="BK186"/>
  <c r="J186"/>
  <c r="J187"/>
  <c r="BE187"/>
  <c r="J99"/>
  <c r="BI184"/>
  <c r="BH184"/>
  <c r="BG184"/>
  <c r="BF184"/>
  <c r="T184"/>
  <c r="R184"/>
  <c r="P184"/>
  <c r="BK184"/>
  <c r="J184"/>
  <c r="BE184"/>
  <c r="BI182"/>
  <c r="BH182"/>
  <c r="BG182"/>
  <c r="BF182"/>
  <c r="T182"/>
  <c r="R182"/>
  <c r="P182"/>
  <c r="BK182"/>
  <c r="J182"/>
  <c r="BE182"/>
  <c r="BI179"/>
  <c r="BH179"/>
  <c r="BG179"/>
  <c r="BF179"/>
  <c r="T179"/>
  <c r="R179"/>
  <c r="P179"/>
  <c r="BK179"/>
  <c r="J179"/>
  <c r="BE179"/>
  <c r="BI174"/>
  <c r="BH174"/>
  <c r="BG174"/>
  <c r="BF174"/>
  <c r="T174"/>
  <c r="R174"/>
  <c r="P174"/>
  <c r="BK174"/>
  <c r="J174"/>
  <c r="BE174"/>
  <c r="BI169"/>
  <c r="BH169"/>
  <c r="BG169"/>
  <c r="BF169"/>
  <c r="T169"/>
  <c r="R169"/>
  <c r="P169"/>
  <c r="BK169"/>
  <c r="J169"/>
  <c r="BE169"/>
  <c r="BI164"/>
  <c r="BH164"/>
  <c r="BG164"/>
  <c r="BF164"/>
  <c r="T164"/>
  <c r="R164"/>
  <c r="P164"/>
  <c r="BK164"/>
  <c r="J164"/>
  <c r="BE164"/>
  <c r="BI156"/>
  <c r="BH156"/>
  <c r="BG156"/>
  <c r="BF156"/>
  <c r="T156"/>
  <c r="R156"/>
  <c r="P156"/>
  <c r="BK156"/>
  <c r="J156"/>
  <c r="BE156"/>
  <c r="BI151"/>
  <c r="BH151"/>
  <c r="BG151"/>
  <c r="BF151"/>
  <c r="T151"/>
  <c r="R151"/>
  <c r="P151"/>
  <c r="BK151"/>
  <c r="J151"/>
  <c r="BE151"/>
  <c r="BI146"/>
  <c r="BH146"/>
  <c r="BG146"/>
  <c r="BF146"/>
  <c r="T146"/>
  <c r="R146"/>
  <c r="P146"/>
  <c r="BK146"/>
  <c r="J146"/>
  <c r="BE146"/>
  <c r="BI141"/>
  <c r="BH141"/>
  <c r="BG141"/>
  <c r="BF141"/>
  <c r="T141"/>
  <c r="R141"/>
  <c r="P141"/>
  <c r="BK141"/>
  <c r="J141"/>
  <c r="BE141"/>
  <c r="BI138"/>
  <c r="BH138"/>
  <c r="BG138"/>
  <c r="BF138"/>
  <c r="T138"/>
  <c r="R138"/>
  <c r="P138"/>
  <c r="BK138"/>
  <c r="J138"/>
  <c r="BE138"/>
  <c r="BI133"/>
  <c r="BH133"/>
  <c r="BG133"/>
  <c r="BF133"/>
  <c r="T133"/>
  <c r="R133"/>
  <c r="P133"/>
  <c r="BK133"/>
  <c r="J133"/>
  <c r="BE133"/>
  <c r="BI127"/>
  <c r="BH127"/>
  <c r="BG127"/>
  <c r="BF127"/>
  <c r="T127"/>
  <c r="R127"/>
  <c r="P127"/>
  <c r="BK127"/>
  <c r="J127"/>
  <c r="BE127"/>
  <c r="BI122"/>
  <c r="F37"/>
  <c i="1" r="BD99"/>
  <c i="6" r="BH122"/>
  <c r="F36"/>
  <c i="1" r="BC99"/>
  <c i="6" r="BG122"/>
  <c r="F35"/>
  <c i="1" r="BB99"/>
  <c i="6" r="BF122"/>
  <c r="J34"/>
  <c i="1" r="AW99"/>
  <c i="6" r="F34"/>
  <c i="1" r="BA99"/>
  <c i="6" r="T122"/>
  <c r="T121"/>
  <c r="T120"/>
  <c r="T119"/>
  <c r="R122"/>
  <c r="R121"/>
  <c r="R120"/>
  <c r="R119"/>
  <c r="P122"/>
  <c r="P121"/>
  <c r="P120"/>
  <c r="P119"/>
  <c i="1" r="AU99"/>
  <c i="6" r="BK122"/>
  <c r="BK121"/>
  <c r="J121"/>
  <c r="BK120"/>
  <c r="J120"/>
  <c r="BK119"/>
  <c r="J119"/>
  <c r="J96"/>
  <c r="J30"/>
  <c i="1" r="AG99"/>
  <c i="6" r="J122"/>
  <c r="BE122"/>
  <c r="J33"/>
  <c i="1" r="AV99"/>
  <c i="6" r="F33"/>
  <c i="1" r="AZ99"/>
  <c i="6" r="J98"/>
  <c r="J97"/>
  <c r="F113"/>
  <c r="E111"/>
  <c r="F89"/>
  <c r="E87"/>
  <c r="J39"/>
  <c r="J24"/>
  <c r="E24"/>
  <c r="J116"/>
  <c r="J92"/>
  <c r="J23"/>
  <c r="J21"/>
  <c r="E21"/>
  <c r="J115"/>
  <c r="J91"/>
  <c r="J20"/>
  <c r="J18"/>
  <c r="E18"/>
  <c r="F116"/>
  <c r="F92"/>
  <c r="J17"/>
  <c r="J15"/>
  <c r="E15"/>
  <c r="F115"/>
  <c r="F91"/>
  <c r="J14"/>
  <c r="J12"/>
  <c r="J113"/>
  <c r="J89"/>
  <c r="E7"/>
  <c r="E109"/>
  <c r="E85"/>
  <c i="5" r="J37"/>
  <c r="J36"/>
  <c i="1" r="AY98"/>
  <c i="5" r="J35"/>
  <c i="1" r="AX98"/>
  <c i="5" r="BI513"/>
  <c r="BH513"/>
  <c r="BG513"/>
  <c r="BF513"/>
  <c r="T513"/>
  <c r="T512"/>
  <c r="R513"/>
  <c r="R512"/>
  <c r="P513"/>
  <c r="P512"/>
  <c r="BK513"/>
  <c r="BK512"/>
  <c r="J512"/>
  <c r="J513"/>
  <c r="BE513"/>
  <c r="J107"/>
  <c r="BI508"/>
  <c r="BH508"/>
  <c r="BG508"/>
  <c r="BF508"/>
  <c r="T508"/>
  <c r="R508"/>
  <c r="P508"/>
  <c r="BK508"/>
  <c r="J508"/>
  <c r="BE508"/>
  <c r="BI505"/>
  <c r="BH505"/>
  <c r="BG505"/>
  <c r="BF505"/>
  <c r="T505"/>
  <c r="R505"/>
  <c r="P505"/>
  <c r="BK505"/>
  <c r="J505"/>
  <c r="BE505"/>
  <c r="BI501"/>
  <c r="BH501"/>
  <c r="BG501"/>
  <c r="BF501"/>
  <c r="T501"/>
  <c r="R501"/>
  <c r="P501"/>
  <c r="BK501"/>
  <c r="J501"/>
  <c r="BE501"/>
  <c r="BI496"/>
  <c r="BH496"/>
  <c r="BG496"/>
  <c r="BF496"/>
  <c r="T496"/>
  <c r="R496"/>
  <c r="P496"/>
  <c r="BK496"/>
  <c r="J496"/>
  <c r="BE496"/>
  <c r="BI491"/>
  <c r="BH491"/>
  <c r="BG491"/>
  <c r="BF491"/>
  <c r="T491"/>
  <c r="T490"/>
  <c r="T489"/>
  <c r="R491"/>
  <c r="R490"/>
  <c r="R489"/>
  <c r="P491"/>
  <c r="P490"/>
  <c r="P489"/>
  <c r="BK491"/>
  <c r="BK490"/>
  <c r="J490"/>
  <c r="BK489"/>
  <c r="J489"/>
  <c r="J491"/>
  <c r="BE491"/>
  <c r="J106"/>
  <c r="J105"/>
  <c r="BI486"/>
  <c r="BH486"/>
  <c r="BG486"/>
  <c r="BF486"/>
  <c r="T486"/>
  <c r="R486"/>
  <c r="P486"/>
  <c r="BK486"/>
  <c r="J486"/>
  <c r="BE486"/>
  <c r="BI482"/>
  <c r="BH482"/>
  <c r="BG482"/>
  <c r="BF482"/>
  <c r="T482"/>
  <c r="R482"/>
  <c r="P482"/>
  <c r="BK482"/>
  <c r="J482"/>
  <c r="BE482"/>
  <c r="BI479"/>
  <c r="BH479"/>
  <c r="BG479"/>
  <c r="BF479"/>
  <c r="T479"/>
  <c r="T478"/>
  <c r="R479"/>
  <c r="R478"/>
  <c r="P479"/>
  <c r="P478"/>
  <c r="BK479"/>
  <c r="BK478"/>
  <c r="J478"/>
  <c r="J479"/>
  <c r="BE479"/>
  <c r="J104"/>
  <c r="BI474"/>
  <c r="BH474"/>
  <c r="BG474"/>
  <c r="BF474"/>
  <c r="T474"/>
  <c r="R474"/>
  <c r="P474"/>
  <c r="BK474"/>
  <c r="J474"/>
  <c r="BE474"/>
  <c r="BI469"/>
  <c r="BH469"/>
  <c r="BG469"/>
  <c r="BF469"/>
  <c r="T469"/>
  <c r="R469"/>
  <c r="P469"/>
  <c r="BK469"/>
  <c r="J469"/>
  <c r="BE469"/>
  <c r="BI464"/>
  <c r="BH464"/>
  <c r="BG464"/>
  <c r="BF464"/>
  <c r="T464"/>
  <c r="R464"/>
  <c r="P464"/>
  <c r="BK464"/>
  <c r="J464"/>
  <c r="BE464"/>
  <c r="BI456"/>
  <c r="BH456"/>
  <c r="BG456"/>
  <c r="BF456"/>
  <c r="T456"/>
  <c r="R456"/>
  <c r="P456"/>
  <c r="BK456"/>
  <c r="J456"/>
  <c r="BE456"/>
  <c r="BI451"/>
  <c r="BH451"/>
  <c r="BG451"/>
  <c r="BF451"/>
  <c r="T451"/>
  <c r="R451"/>
  <c r="P451"/>
  <c r="BK451"/>
  <c r="J451"/>
  <c r="BE451"/>
  <c r="BI447"/>
  <c r="BH447"/>
  <c r="BG447"/>
  <c r="BF447"/>
  <c r="T447"/>
  <c r="T446"/>
  <c r="R447"/>
  <c r="R446"/>
  <c r="P447"/>
  <c r="P446"/>
  <c r="BK447"/>
  <c r="BK446"/>
  <c r="J446"/>
  <c r="J447"/>
  <c r="BE447"/>
  <c r="J103"/>
  <c r="BI440"/>
  <c r="BH440"/>
  <c r="BG440"/>
  <c r="BF440"/>
  <c r="T440"/>
  <c r="R440"/>
  <c r="P440"/>
  <c r="BK440"/>
  <c r="J440"/>
  <c r="BE440"/>
  <c r="BI434"/>
  <c r="BH434"/>
  <c r="BG434"/>
  <c r="BF434"/>
  <c r="T434"/>
  <c r="R434"/>
  <c r="P434"/>
  <c r="BK434"/>
  <c r="J434"/>
  <c r="BE434"/>
  <c r="BI427"/>
  <c r="BH427"/>
  <c r="BG427"/>
  <c r="BF427"/>
  <c r="T427"/>
  <c r="R427"/>
  <c r="P427"/>
  <c r="BK427"/>
  <c r="J427"/>
  <c r="BE427"/>
  <c r="BI420"/>
  <c r="BH420"/>
  <c r="BG420"/>
  <c r="BF420"/>
  <c r="T420"/>
  <c r="R420"/>
  <c r="P420"/>
  <c r="BK420"/>
  <c r="J420"/>
  <c r="BE420"/>
  <c r="BI414"/>
  <c r="BH414"/>
  <c r="BG414"/>
  <c r="BF414"/>
  <c r="T414"/>
  <c r="R414"/>
  <c r="P414"/>
  <c r="BK414"/>
  <c r="J414"/>
  <c r="BE414"/>
  <c r="BI408"/>
  <c r="BH408"/>
  <c r="BG408"/>
  <c r="BF408"/>
  <c r="T408"/>
  <c r="R408"/>
  <c r="P408"/>
  <c r="BK408"/>
  <c r="J408"/>
  <c r="BE408"/>
  <c r="BI405"/>
  <c r="BH405"/>
  <c r="BG405"/>
  <c r="BF405"/>
  <c r="T405"/>
  <c r="R405"/>
  <c r="P405"/>
  <c r="BK405"/>
  <c r="J405"/>
  <c r="BE405"/>
  <c r="BI399"/>
  <c r="BH399"/>
  <c r="BG399"/>
  <c r="BF399"/>
  <c r="T399"/>
  <c r="R399"/>
  <c r="P399"/>
  <c r="BK399"/>
  <c r="J399"/>
  <c r="BE399"/>
  <c r="BI393"/>
  <c r="BH393"/>
  <c r="BG393"/>
  <c r="BF393"/>
  <c r="T393"/>
  <c r="R393"/>
  <c r="P393"/>
  <c r="BK393"/>
  <c r="J393"/>
  <c r="BE393"/>
  <c r="BI382"/>
  <c r="BH382"/>
  <c r="BG382"/>
  <c r="BF382"/>
  <c r="T382"/>
  <c r="R382"/>
  <c r="P382"/>
  <c r="BK382"/>
  <c r="J382"/>
  <c r="BE382"/>
  <c r="BI371"/>
  <c r="BH371"/>
  <c r="BG371"/>
  <c r="BF371"/>
  <c r="T371"/>
  <c r="R371"/>
  <c r="P371"/>
  <c r="BK371"/>
  <c r="J371"/>
  <c r="BE371"/>
  <c r="BI365"/>
  <c r="BH365"/>
  <c r="BG365"/>
  <c r="BF365"/>
  <c r="T365"/>
  <c r="R365"/>
  <c r="P365"/>
  <c r="BK365"/>
  <c r="J365"/>
  <c r="BE365"/>
  <c r="BI362"/>
  <c r="BH362"/>
  <c r="BG362"/>
  <c r="BF362"/>
  <c r="T362"/>
  <c r="R362"/>
  <c r="P362"/>
  <c r="BK362"/>
  <c r="J362"/>
  <c r="BE362"/>
  <c r="BI355"/>
  <c r="BH355"/>
  <c r="BG355"/>
  <c r="BF355"/>
  <c r="T355"/>
  <c r="R355"/>
  <c r="P355"/>
  <c r="BK355"/>
  <c r="J355"/>
  <c r="BE355"/>
  <c r="BI346"/>
  <c r="BH346"/>
  <c r="BG346"/>
  <c r="BF346"/>
  <c r="T346"/>
  <c r="R346"/>
  <c r="P346"/>
  <c r="BK346"/>
  <c r="J346"/>
  <c r="BE346"/>
  <c r="BI341"/>
  <c r="BH341"/>
  <c r="BG341"/>
  <c r="BF341"/>
  <c r="T341"/>
  <c r="R341"/>
  <c r="P341"/>
  <c r="BK341"/>
  <c r="J341"/>
  <c r="BE341"/>
  <c r="BI339"/>
  <c r="BH339"/>
  <c r="BG339"/>
  <c r="BF339"/>
  <c r="T339"/>
  <c r="R339"/>
  <c r="P339"/>
  <c r="BK339"/>
  <c r="J339"/>
  <c r="BE339"/>
  <c r="BI335"/>
  <c r="BH335"/>
  <c r="BG335"/>
  <c r="BF335"/>
  <c r="T335"/>
  <c r="R335"/>
  <c r="P335"/>
  <c r="BK335"/>
  <c r="J335"/>
  <c r="BE335"/>
  <c r="BI331"/>
  <c r="BH331"/>
  <c r="BG331"/>
  <c r="BF331"/>
  <c r="T331"/>
  <c r="R331"/>
  <c r="P331"/>
  <c r="BK331"/>
  <c r="J331"/>
  <c r="BE331"/>
  <c r="BI326"/>
  <c r="BH326"/>
  <c r="BG326"/>
  <c r="BF326"/>
  <c r="T326"/>
  <c r="R326"/>
  <c r="P326"/>
  <c r="BK326"/>
  <c r="J326"/>
  <c r="BE326"/>
  <c r="BI321"/>
  <c r="BH321"/>
  <c r="BG321"/>
  <c r="BF321"/>
  <c r="T321"/>
  <c r="R321"/>
  <c r="P321"/>
  <c r="BK321"/>
  <c r="J321"/>
  <c r="BE321"/>
  <c r="BI315"/>
  <c r="BH315"/>
  <c r="BG315"/>
  <c r="BF315"/>
  <c r="T315"/>
  <c r="R315"/>
  <c r="P315"/>
  <c r="BK315"/>
  <c r="J315"/>
  <c r="BE315"/>
  <c r="BI311"/>
  <c r="BH311"/>
  <c r="BG311"/>
  <c r="BF311"/>
  <c r="T311"/>
  <c r="R311"/>
  <c r="P311"/>
  <c r="BK311"/>
  <c r="J311"/>
  <c r="BE311"/>
  <c r="BI302"/>
  <c r="BH302"/>
  <c r="BG302"/>
  <c r="BF302"/>
  <c r="T302"/>
  <c r="R302"/>
  <c r="P302"/>
  <c r="BK302"/>
  <c r="J302"/>
  <c r="BE302"/>
  <c r="BI294"/>
  <c r="BH294"/>
  <c r="BG294"/>
  <c r="BF294"/>
  <c r="T294"/>
  <c r="R294"/>
  <c r="P294"/>
  <c r="BK294"/>
  <c r="J294"/>
  <c r="BE294"/>
  <c r="BI286"/>
  <c r="BH286"/>
  <c r="BG286"/>
  <c r="BF286"/>
  <c r="T286"/>
  <c r="R286"/>
  <c r="P286"/>
  <c r="BK286"/>
  <c r="J286"/>
  <c r="BE286"/>
  <c r="BI278"/>
  <c r="BH278"/>
  <c r="BG278"/>
  <c r="BF278"/>
  <c r="T278"/>
  <c r="R278"/>
  <c r="P278"/>
  <c r="BK278"/>
  <c r="J278"/>
  <c r="BE278"/>
  <c r="BI270"/>
  <c r="BH270"/>
  <c r="BG270"/>
  <c r="BF270"/>
  <c r="T270"/>
  <c r="T269"/>
  <c r="R270"/>
  <c r="R269"/>
  <c r="P270"/>
  <c r="P269"/>
  <c r="BK270"/>
  <c r="BK269"/>
  <c r="J269"/>
  <c r="J270"/>
  <c r="BE270"/>
  <c r="J102"/>
  <c r="BI266"/>
  <c r="BH266"/>
  <c r="BG266"/>
  <c r="BF266"/>
  <c r="T266"/>
  <c r="R266"/>
  <c r="P266"/>
  <c r="BK266"/>
  <c r="J266"/>
  <c r="BE266"/>
  <c r="BI244"/>
  <c r="BH244"/>
  <c r="BG244"/>
  <c r="BF244"/>
  <c r="T244"/>
  <c r="T243"/>
  <c r="R244"/>
  <c r="R243"/>
  <c r="P244"/>
  <c r="P243"/>
  <c r="BK244"/>
  <c r="BK243"/>
  <c r="J243"/>
  <c r="J244"/>
  <c r="BE244"/>
  <c r="J101"/>
  <c r="BI237"/>
  <c r="BH237"/>
  <c r="BG237"/>
  <c r="BF237"/>
  <c r="T237"/>
  <c r="R237"/>
  <c r="P237"/>
  <c r="BK237"/>
  <c r="J237"/>
  <c r="BE237"/>
  <c r="BI233"/>
  <c r="BH233"/>
  <c r="BG233"/>
  <c r="BF233"/>
  <c r="T233"/>
  <c r="R233"/>
  <c r="P233"/>
  <c r="BK233"/>
  <c r="J233"/>
  <c r="BE233"/>
  <c r="BI226"/>
  <c r="BH226"/>
  <c r="BG226"/>
  <c r="BF226"/>
  <c r="T226"/>
  <c r="R226"/>
  <c r="P226"/>
  <c r="BK226"/>
  <c r="J226"/>
  <c r="BE226"/>
  <c r="BI220"/>
  <c r="BH220"/>
  <c r="BG220"/>
  <c r="BF220"/>
  <c r="T220"/>
  <c r="T219"/>
  <c r="R220"/>
  <c r="R219"/>
  <c r="P220"/>
  <c r="P219"/>
  <c r="BK220"/>
  <c r="BK219"/>
  <c r="J219"/>
  <c r="J220"/>
  <c r="BE220"/>
  <c r="J100"/>
  <c r="BI213"/>
  <c r="BH213"/>
  <c r="BG213"/>
  <c r="BF213"/>
  <c r="T213"/>
  <c r="R213"/>
  <c r="P213"/>
  <c r="BK213"/>
  <c r="J213"/>
  <c r="BE213"/>
  <c r="BI209"/>
  <c r="BH209"/>
  <c r="BG209"/>
  <c r="BF209"/>
  <c r="T209"/>
  <c r="R209"/>
  <c r="P209"/>
  <c r="BK209"/>
  <c r="J209"/>
  <c r="BE209"/>
  <c r="BI203"/>
  <c r="BH203"/>
  <c r="BG203"/>
  <c r="BF203"/>
  <c r="T203"/>
  <c r="R203"/>
  <c r="P203"/>
  <c r="BK203"/>
  <c r="J203"/>
  <c r="BE203"/>
  <c r="BI197"/>
  <c r="BH197"/>
  <c r="BG197"/>
  <c r="BF197"/>
  <c r="T197"/>
  <c r="T196"/>
  <c r="R197"/>
  <c r="R196"/>
  <c r="P197"/>
  <c r="P196"/>
  <c r="BK197"/>
  <c r="BK196"/>
  <c r="J196"/>
  <c r="J197"/>
  <c r="BE197"/>
  <c r="J99"/>
  <c r="BI193"/>
  <c r="BH193"/>
  <c r="BG193"/>
  <c r="BF193"/>
  <c r="T193"/>
  <c r="R193"/>
  <c r="P193"/>
  <c r="BK193"/>
  <c r="J193"/>
  <c r="BE193"/>
  <c r="BI187"/>
  <c r="BH187"/>
  <c r="BG187"/>
  <c r="BF187"/>
  <c r="T187"/>
  <c r="R187"/>
  <c r="P187"/>
  <c r="BK187"/>
  <c r="J187"/>
  <c r="BE187"/>
  <c r="BI183"/>
  <c r="BH183"/>
  <c r="BG183"/>
  <c r="BF183"/>
  <c r="T183"/>
  <c r="R183"/>
  <c r="P183"/>
  <c r="BK183"/>
  <c r="J183"/>
  <c r="BE183"/>
  <c r="BI177"/>
  <c r="BH177"/>
  <c r="BG177"/>
  <c r="BF177"/>
  <c r="T177"/>
  <c r="R177"/>
  <c r="P177"/>
  <c r="BK177"/>
  <c r="J177"/>
  <c r="BE177"/>
  <c r="BI171"/>
  <c r="BH171"/>
  <c r="BG171"/>
  <c r="BF171"/>
  <c r="T171"/>
  <c r="R171"/>
  <c r="P171"/>
  <c r="BK171"/>
  <c r="J171"/>
  <c r="BE171"/>
  <c r="BI163"/>
  <c r="BH163"/>
  <c r="BG163"/>
  <c r="BF163"/>
  <c r="T163"/>
  <c r="R163"/>
  <c r="P163"/>
  <c r="BK163"/>
  <c r="J163"/>
  <c r="BE163"/>
  <c r="BI158"/>
  <c r="BH158"/>
  <c r="BG158"/>
  <c r="BF158"/>
  <c r="T158"/>
  <c r="R158"/>
  <c r="P158"/>
  <c r="BK158"/>
  <c r="J158"/>
  <c r="BE158"/>
  <c r="BI153"/>
  <c r="BH153"/>
  <c r="BG153"/>
  <c r="BF153"/>
  <c r="T153"/>
  <c r="R153"/>
  <c r="P153"/>
  <c r="BK153"/>
  <c r="J153"/>
  <c r="BE153"/>
  <c r="BI151"/>
  <c r="BH151"/>
  <c r="BG151"/>
  <c r="BF151"/>
  <c r="T151"/>
  <c r="R151"/>
  <c r="P151"/>
  <c r="BK151"/>
  <c r="J151"/>
  <c r="BE151"/>
  <c r="BI141"/>
  <c r="BH141"/>
  <c r="BG141"/>
  <c r="BF141"/>
  <c r="T141"/>
  <c r="R141"/>
  <c r="P141"/>
  <c r="BK141"/>
  <c r="J141"/>
  <c r="BE141"/>
  <c r="BI136"/>
  <c r="BH136"/>
  <c r="BG136"/>
  <c r="BF136"/>
  <c r="T136"/>
  <c r="R136"/>
  <c r="P136"/>
  <c r="BK136"/>
  <c r="J136"/>
  <c r="BE136"/>
  <c r="BI130"/>
  <c r="F37"/>
  <c i="1" r="BD98"/>
  <c i="5" r="BH130"/>
  <c r="F36"/>
  <c i="1" r="BC98"/>
  <c i="5" r="BG130"/>
  <c r="F35"/>
  <c i="1" r="BB98"/>
  <c i="5" r="BF130"/>
  <c r="J34"/>
  <c i="1" r="AW98"/>
  <c i="5" r="F34"/>
  <c i="1" r="BA98"/>
  <c i="5" r="T130"/>
  <c r="T129"/>
  <c r="T128"/>
  <c r="T127"/>
  <c r="R130"/>
  <c r="R129"/>
  <c r="R128"/>
  <c r="R127"/>
  <c r="P130"/>
  <c r="P129"/>
  <c r="P128"/>
  <c r="P127"/>
  <c i="1" r="AU98"/>
  <c i="5" r="BK130"/>
  <c r="BK129"/>
  <c r="J129"/>
  <c r="BK128"/>
  <c r="J128"/>
  <c r="BK127"/>
  <c r="J127"/>
  <c r="J96"/>
  <c r="J30"/>
  <c i="1" r="AG98"/>
  <c i="5" r="J130"/>
  <c r="BE130"/>
  <c r="J33"/>
  <c i="1" r="AV98"/>
  <c i="5" r="F33"/>
  <c i="1" r="AZ98"/>
  <c i="5" r="J98"/>
  <c r="J97"/>
  <c r="F121"/>
  <c r="E119"/>
  <c r="F89"/>
  <c r="E87"/>
  <c r="J39"/>
  <c r="J24"/>
  <c r="E24"/>
  <c r="J124"/>
  <c r="J92"/>
  <c r="J23"/>
  <c r="J21"/>
  <c r="E21"/>
  <c r="J123"/>
  <c r="J91"/>
  <c r="J20"/>
  <c r="J18"/>
  <c r="E18"/>
  <c r="F124"/>
  <c r="F92"/>
  <c r="J17"/>
  <c r="J15"/>
  <c r="E15"/>
  <c r="F123"/>
  <c r="F91"/>
  <c r="J14"/>
  <c r="J12"/>
  <c r="J121"/>
  <c r="J89"/>
  <c r="E7"/>
  <c r="E117"/>
  <c r="E85"/>
  <c i="4" r="J37"/>
  <c r="J36"/>
  <c i="1" r="AY97"/>
  <c i="4" r="J35"/>
  <c i="1" r="AX97"/>
  <c i="4" r="BI506"/>
  <c r="BH506"/>
  <c r="BG506"/>
  <c r="BF506"/>
  <c r="T506"/>
  <c r="T505"/>
  <c r="R506"/>
  <c r="R505"/>
  <c r="P506"/>
  <c r="P505"/>
  <c r="BK506"/>
  <c r="BK505"/>
  <c r="J505"/>
  <c r="J506"/>
  <c r="BE506"/>
  <c r="J107"/>
  <c r="BI501"/>
  <c r="BH501"/>
  <c r="BG501"/>
  <c r="BF501"/>
  <c r="T501"/>
  <c r="R501"/>
  <c r="P501"/>
  <c r="BK501"/>
  <c r="J501"/>
  <c r="BE501"/>
  <c r="BI498"/>
  <c r="BH498"/>
  <c r="BG498"/>
  <c r="BF498"/>
  <c r="T498"/>
  <c r="R498"/>
  <c r="P498"/>
  <c r="BK498"/>
  <c r="J498"/>
  <c r="BE498"/>
  <c r="BI494"/>
  <c r="BH494"/>
  <c r="BG494"/>
  <c r="BF494"/>
  <c r="T494"/>
  <c r="R494"/>
  <c r="P494"/>
  <c r="BK494"/>
  <c r="J494"/>
  <c r="BE494"/>
  <c r="BI489"/>
  <c r="BH489"/>
  <c r="BG489"/>
  <c r="BF489"/>
  <c r="T489"/>
  <c r="R489"/>
  <c r="P489"/>
  <c r="BK489"/>
  <c r="J489"/>
  <c r="BE489"/>
  <c r="BI484"/>
  <c r="BH484"/>
  <c r="BG484"/>
  <c r="BF484"/>
  <c r="T484"/>
  <c r="T483"/>
  <c r="T482"/>
  <c r="R484"/>
  <c r="R483"/>
  <c r="R482"/>
  <c r="P484"/>
  <c r="P483"/>
  <c r="P482"/>
  <c r="BK484"/>
  <c r="BK483"/>
  <c r="J483"/>
  <c r="BK482"/>
  <c r="J482"/>
  <c r="J484"/>
  <c r="BE484"/>
  <c r="J106"/>
  <c r="J105"/>
  <c r="BI479"/>
  <c r="BH479"/>
  <c r="BG479"/>
  <c r="BF479"/>
  <c r="T479"/>
  <c r="R479"/>
  <c r="P479"/>
  <c r="BK479"/>
  <c r="J479"/>
  <c r="BE479"/>
  <c r="BI475"/>
  <c r="BH475"/>
  <c r="BG475"/>
  <c r="BF475"/>
  <c r="T475"/>
  <c r="R475"/>
  <c r="P475"/>
  <c r="BK475"/>
  <c r="J475"/>
  <c r="BE475"/>
  <c r="BI472"/>
  <c r="BH472"/>
  <c r="BG472"/>
  <c r="BF472"/>
  <c r="T472"/>
  <c r="T471"/>
  <c r="R472"/>
  <c r="R471"/>
  <c r="P472"/>
  <c r="P471"/>
  <c r="BK472"/>
  <c r="BK471"/>
  <c r="J471"/>
  <c r="J472"/>
  <c r="BE472"/>
  <c r="J104"/>
  <c r="BI467"/>
  <c r="BH467"/>
  <c r="BG467"/>
  <c r="BF467"/>
  <c r="T467"/>
  <c r="R467"/>
  <c r="P467"/>
  <c r="BK467"/>
  <c r="J467"/>
  <c r="BE467"/>
  <c r="BI462"/>
  <c r="BH462"/>
  <c r="BG462"/>
  <c r="BF462"/>
  <c r="T462"/>
  <c r="R462"/>
  <c r="P462"/>
  <c r="BK462"/>
  <c r="J462"/>
  <c r="BE462"/>
  <c r="BI457"/>
  <c r="BH457"/>
  <c r="BG457"/>
  <c r="BF457"/>
  <c r="T457"/>
  <c r="R457"/>
  <c r="P457"/>
  <c r="BK457"/>
  <c r="J457"/>
  <c r="BE457"/>
  <c r="BI449"/>
  <c r="BH449"/>
  <c r="BG449"/>
  <c r="BF449"/>
  <c r="T449"/>
  <c r="R449"/>
  <c r="P449"/>
  <c r="BK449"/>
  <c r="J449"/>
  <c r="BE449"/>
  <c r="BI445"/>
  <c r="BH445"/>
  <c r="BG445"/>
  <c r="BF445"/>
  <c r="T445"/>
  <c r="R445"/>
  <c r="P445"/>
  <c r="BK445"/>
  <c r="J445"/>
  <c r="BE445"/>
  <c r="BI441"/>
  <c r="BH441"/>
  <c r="BG441"/>
  <c r="BF441"/>
  <c r="T441"/>
  <c r="T440"/>
  <c r="R441"/>
  <c r="R440"/>
  <c r="P441"/>
  <c r="P440"/>
  <c r="BK441"/>
  <c r="BK440"/>
  <c r="J440"/>
  <c r="J441"/>
  <c r="BE441"/>
  <c r="J103"/>
  <c r="BI435"/>
  <c r="BH435"/>
  <c r="BG435"/>
  <c r="BF435"/>
  <c r="T435"/>
  <c r="R435"/>
  <c r="P435"/>
  <c r="BK435"/>
  <c r="J435"/>
  <c r="BE435"/>
  <c r="BI430"/>
  <c r="BH430"/>
  <c r="BG430"/>
  <c r="BF430"/>
  <c r="T430"/>
  <c r="R430"/>
  <c r="P430"/>
  <c r="BK430"/>
  <c r="J430"/>
  <c r="BE430"/>
  <c r="BI424"/>
  <c r="BH424"/>
  <c r="BG424"/>
  <c r="BF424"/>
  <c r="T424"/>
  <c r="R424"/>
  <c r="P424"/>
  <c r="BK424"/>
  <c r="J424"/>
  <c r="BE424"/>
  <c r="BI419"/>
  <c r="BH419"/>
  <c r="BG419"/>
  <c r="BF419"/>
  <c r="T419"/>
  <c r="R419"/>
  <c r="P419"/>
  <c r="BK419"/>
  <c r="J419"/>
  <c r="BE419"/>
  <c r="BI413"/>
  <c r="BH413"/>
  <c r="BG413"/>
  <c r="BF413"/>
  <c r="T413"/>
  <c r="R413"/>
  <c r="P413"/>
  <c r="BK413"/>
  <c r="J413"/>
  <c r="BE413"/>
  <c r="BI407"/>
  <c r="BH407"/>
  <c r="BG407"/>
  <c r="BF407"/>
  <c r="T407"/>
  <c r="R407"/>
  <c r="P407"/>
  <c r="BK407"/>
  <c r="J407"/>
  <c r="BE407"/>
  <c r="BI404"/>
  <c r="BH404"/>
  <c r="BG404"/>
  <c r="BF404"/>
  <c r="T404"/>
  <c r="R404"/>
  <c r="P404"/>
  <c r="BK404"/>
  <c r="J404"/>
  <c r="BE404"/>
  <c r="BI398"/>
  <c r="BH398"/>
  <c r="BG398"/>
  <c r="BF398"/>
  <c r="T398"/>
  <c r="R398"/>
  <c r="P398"/>
  <c r="BK398"/>
  <c r="J398"/>
  <c r="BE398"/>
  <c r="BI392"/>
  <c r="BH392"/>
  <c r="BG392"/>
  <c r="BF392"/>
  <c r="T392"/>
  <c r="R392"/>
  <c r="P392"/>
  <c r="BK392"/>
  <c r="J392"/>
  <c r="BE392"/>
  <c r="BI383"/>
  <c r="BH383"/>
  <c r="BG383"/>
  <c r="BF383"/>
  <c r="T383"/>
  <c r="R383"/>
  <c r="P383"/>
  <c r="BK383"/>
  <c r="J383"/>
  <c r="BE383"/>
  <c r="BI374"/>
  <c r="BH374"/>
  <c r="BG374"/>
  <c r="BF374"/>
  <c r="T374"/>
  <c r="R374"/>
  <c r="P374"/>
  <c r="BK374"/>
  <c r="J374"/>
  <c r="BE374"/>
  <c r="BI368"/>
  <c r="BH368"/>
  <c r="BG368"/>
  <c r="BF368"/>
  <c r="T368"/>
  <c r="R368"/>
  <c r="P368"/>
  <c r="BK368"/>
  <c r="J368"/>
  <c r="BE368"/>
  <c r="BI365"/>
  <c r="BH365"/>
  <c r="BG365"/>
  <c r="BF365"/>
  <c r="T365"/>
  <c r="R365"/>
  <c r="P365"/>
  <c r="BK365"/>
  <c r="J365"/>
  <c r="BE365"/>
  <c r="BI358"/>
  <c r="BH358"/>
  <c r="BG358"/>
  <c r="BF358"/>
  <c r="T358"/>
  <c r="R358"/>
  <c r="P358"/>
  <c r="BK358"/>
  <c r="J358"/>
  <c r="BE358"/>
  <c r="BI349"/>
  <c r="BH349"/>
  <c r="BG349"/>
  <c r="BF349"/>
  <c r="T349"/>
  <c r="R349"/>
  <c r="P349"/>
  <c r="BK349"/>
  <c r="J349"/>
  <c r="BE349"/>
  <c r="BI345"/>
  <c r="BH345"/>
  <c r="BG345"/>
  <c r="BF345"/>
  <c r="T345"/>
  <c r="R345"/>
  <c r="P345"/>
  <c r="BK345"/>
  <c r="J345"/>
  <c r="BE345"/>
  <c r="BI343"/>
  <c r="BH343"/>
  <c r="BG343"/>
  <c r="BF343"/>
  <c r="T343"/>
  <c r="R343"/>
  <c r="P343"/>
  <c r="BK343"/>
  <c r="J343"/>
  <c r="BE343"/>
  <c r="BI339"/>
  <c r="BH339"/>
  <c r="BG339"/>
  <c r="BF339"/>
  <c r="T339"/>
  <c r="R339"/>
  <c r="P339"/>
  <c r="BK339"/>
  <c r="J339"/>
  <c r="BE339"/>
  <c r="BI335"/>
  <c r="BH335"/>
  <c r="BG335"/>
  <c r="BF335"/>
  <c r="T335"/>
  <c r="R335"/>
  <c r="P335"/>
  <c r="BK335"/>
  <c r="J335"/>
  <c r="BE335"/>
  <c r="BI330"/>
  <c r="BH330"/>
  <c r="BG330"/>
  <c r="BF330"/>
  <c r="T330"/>
  <c r="R330"/>
  <c r="P330"/>
  <c r="BK330"/>
  <c r="J330"/>
  <c r="BE330"/>
  <c r="BI325"/>
  <c r="BH325"/>
  <c r="BG325"/>
  <c r="BF325"/>
  <c r="T325"/>
  <c r="R325"/>
  <c r="P325"/>
  <c r="BK325"/>
  <c r="J325"/>
  <c r="BE325"/>
  <c r="BI319"/>
  <c r="BH319"/>
  <c r="BG319"/>
  <c r="BF319"/>
  <c r="T319"/>
  <c r="R319"/>
  <c r="P319"/>
  <c r="BK319"/>
  <c r="J319"/>
  <c r="BE319"/>
  <c r="BI315"/>
  <c r="BH315"/>
  <c r="BG315"/>
  <c r="BF315"/>
  <c r="T315"/>
  <c r="R315"/>
  <c r="P315"/>
  <c r="BK315"/>
  <c r="J315"/>
  <c r="BE315"/>
  <c r="BI306"/>
  <c r="BH306"/>
  <c r="BG306"/>
  <c r="BF306"/>
  <c r="T306"/>
  <c r="R306"/>
  <c r="P306"/>
  <c r="BK306"/>
  <c r="J306"/>
  <c r="BE306"/>
  <c r="BI298"/>
  <c r="BH298"/>
  <c r="BG298"/>
  <c r="BF298"/>
  <c r="T298"/>
  <c r="R298"/>
  <c r="P298"/>
  <c r="BK298"/>
  <c r="J298"/>
  <c r="BE298"/>
  <c r="BI290"/>
  <c r="BH290"/>
  <c r="BG290"/>
  <c r="BF290"/>
  <c r="T290"/>
  <c r="R290"/>
  <c r="P290"/>
  <c r="BK290"/>
  <c r="J290"/>
  <c r="BE290"/>
  <c r="BI285"/>
  <c r="BH285"/>
  <c r="BG285"/>
  <c r="BF285"/>
  <c r="T285"/>
  <c r="R285"/>
  <c r="P285"/>
  <c r="BK285"/>
  <c r="J285"/>
  <c r="BE285"/>
  <c r="BI280"/>
  <c r="BH280"/>
  <c r="BG280"/>
  <c r="BF280"/>
  <c r="T280"/>
  <c r="T279"/>
  <c r="R280"/>
  <c r="R279"/>
  <c r="P280"/>
  <c r="P279"/>
  <c r="BK280"/>
  <c r="BK279"/>
  <c r="J279"/>
  <c r="J280"/>
  <c r="BE280"/>
  <c r="J102"/>
  <c r="BI276"/>
  <c r="BH276"/>
  <c r="BG276"/>
  <c r="BF276"/>
  <c r="T276"/>
  <c r="R276"/>
  <c r="P276"/>
  <c r="BK276"/>
  <c r="J276"/>
  <c r="BE276"/>
  <c r="BI254"/>
  <c r="BH254"/>
  <c r="BG254"/>
  <c r="BF254"/>
  <c r="T254"/>
  <c r="T253"/>
  <c r="R254"/>
  <c r="R253"/>
  <c r="P254"/>
  <c r="P253"/>
  <c r="BK254"/>
  <c r="BK253"/>
  <c r="J253"/>
  <c r="J254"/>
  <c r="BE254"/>
  <c r="J101"/>
  <c r="BI247"/>
  <c r="BH247"/>
  <c r="BG247"/>
  <c r="BF247"/>
  <c r="T247"/>
  <c r="R247"/>
  <c r="P247"/>
  <c r="BK247"/>
  <c r="J247"/>
  <c r="BE247"/>
  <c r="BI243"/>
  <c r="BH243"/>
  <c r="BG243"/>
  <c r="BF243"/>
  <c r="T243"/>
  <c r="R243"/>
  <c r="P243"/>
  <c r="BK243"/>
  <c r="J243"/>
  <c r="BE243"/>
  <c r="BI236"/>
  <c r="BH236"/>
  <c r="BG236"/>
  <c r="BF236"/>
  <c r="T236"/>
  <c r="R236"/>
  <c r="P236"/>
  <c r="BK236"/>
  <c r="J236"/>
  <c r="BE236"/>
  <c r="BI230"/>
  <c r="BH230"/>
  <c r="BG230"/>
  <c r="BF230"/>
  <c r="T230"/>
  <c r="T229"/>
  <c r="R230"/>
  <c r="R229"/>
  <c r="P230"/>
  <c r="P229"/>
  <c r="BK230"/>
  <c r="BK229"/>
  <c r="J229"/>
  <c r="J230"/>
  <c r="BE230"/>
  <c r="J100"/>
  <c r="BI223"/>
  <c r="BH223"/>
  <c r="BG223"/>
  <c r="BF223"/>
  <c r="T223"/>
  <c r="R223"/>
  <c r="P223"/>
  <c r="BK223"/>
  <c r="J223"/>
  <c r="BE223"/>
  <c r="BI219"/>
  <c r="BH219"/>
  <c r="BG219"/>
  <c r="BF219"/>
  <c r="T219"/>
  <c r="R219"/>
  <c r="P219"/>
  <c r="BK219"/>
  <c r="J219"/>
  <c r="BE219"/>
  <c r="BI213"/>
  <c r="BH213"/>
  <c r="BG213"/>
  <c r="BF213"/>
  <c r="T213"/>
  <c r="R213"/>
  <c r="P213"/>
  <c r="BK213"/>
  <c r="J213"/>
  <c r="BE213"/>
  <c r="BI207"/>
  <c r="BH207"/>
  <c r="BG207"/>
  <c r="BF207"/>
  <c r="T207"/>
  <c r="T206"/>
  <c r="R207"/>
  <c r="R206"/>
  <c r="P207"/>
  <c r="P206"/>
  <c r="BK207"/>
  <c r="BK206"/>
  <c r="J206"/>
  <c r="J207"/>
  <c r="BE207"/>
  <c r="J99"/>
  <c r="BI203"/>
  <c r="BH203"/>
  <c r="BG203"/>
  <c r="BF203"/>
  <c r="T203"/>
  <c r="R203"/>
  <c r="P203"/>
  <c r="BK203"/>
  <c r="J203"/>
  <c r="BE203"/>
  <c r="BI197"/>
  <c r="BH197"/>
  <c r="BG197"/>
  <c r="BF197"/>
  <c r="T197"/>
  <c r="R197"/>
  <c r="P197"/>
  <c r="BK197"/>
  <c r="J197"/>
  <c r="BE197"/>
  <c r="BI193"/>
  <c r="BH193"/>
  <c r="BG193"/>
  <c r="BF193"/>
  <c r="T193"/>
  <c r="R193"/>
  <c r="P193"/>
  <c r="BK193"/>
  <c r="J193"/>
  <c r="BE193"/>
  <c r="BI187"/>
  <c r="BH187"/>
  <c r="BG187"/>
  <c r="BF187"/>
  <c r="T187"/>
  <c r="R187"/>
  <c r="P187"/>
  <c r="BK187"/>
  <c r="J187"/>
  <c r="BE187"/>
  <c r="BI181"/>
  <c r="BH181"/>
  <c r="BG181"/>
  <c r="BF181"/>
  <c r="T181"/>
  <c r="R181"/>
  <c r="P181"/>
  <c r="BK181"/>
  <c r="J181"/>
  <c r="BE181"/>
  <c r="BI172"/>
  <c r="BH172"/>
  <c r="BG172"/>
  <c r="BF172"/>
  <c r="T172"/>
  <c r="R172"/>
  <c r="P172"/>
  <c r="BK172"/>
  <c r="J172"/>
  <c r="BE172"/>
  <c r="BI167"/>
  <c r="BH167"/>
  <c r="BG167"/>
  <c r="BF167"/>
  <c r="T167"/>
  <c r="R167"/>
  <c r="P167"/>
  <c r="BK167"/>
  <c r="J167"/>
  <c r="BE167"/>
  <c r="BI162"/>
  <c r="BH162"/>
  <c r="BG162"/>
  <c r="BF162"/>
  <c r="T162"/>
  <c r="R162"/>
  <c r="P162"/>
  <c r="BK162"/>
  <c r="J162"/>
  <c r="BE162"/>
  <c r="BI160"/>
  <c r="BH160"/>
  <c r="BG160"/>
  <c r="BF160"/>
  <c r="T160"/>
  <c r="R160"/>
  <c r="P160"/>
  <c r="BK160"/>
  <c r="J160"/>
  <c r="BE160"/>
  <c r="BI149"/>
  <c r="BH149"/>
  <c r="BG149"/>
  <c r="BF149"/>
  <c r="T149"/>
  <c r="R149"/>
  <c r="P149"/>
  <c r="BK149"/>
  <c r="J149"/>
  <c r="BE149"/>
  <c r="BI144"/>
  <c r="BH144"/>
  <c r="BG144"/>
  <c r="BF144"/>
  <c r="T144"/>
  <c r="R144"/>
  <c r="P144"/>
  <c r="BK144"/>
  <c r="J144"/>
  <c r="BE144"/>
  <c r="BI138"/>
  <c r="BH138"/>
  <c r="BG138"/>
  <c r="BF138"/>
  <c r="T138"/>
  <c r="R138"/>
  <c r="P138"/>
  <c r="BK138"/>
  <c r="J138"/>
  <c r="BE138"/>
  <c r="BI134"/>
  <c r="BH134"/>
  <c r="BG134"/>
  <c r="BF134"/>
  <c r="T134"/>
  <c r="R134"/>
  <c r="P134"/>
  <c r="BK134"/>
  <c r="J134"/>
  <c r="BE134"/>
  <c r="BI130"/>
  <c r="F37"/>
  <c i="1" r="BD97"/>
  <c i="4" r="BH130"/>
  <c r="F36"/>
  <c i="1" r="BC97"/>
  <c i="4" r="BG130"/>
  <c r="F35"/>
  <c i="1" r="BB97"/>
  <c i="4" r="BF130"/>
  <c r="J34"/>
  <c i="1" r="AW97"/>
  <c i="4" r="F34"/>
  <c i="1" r="BA97"/>
  <c i="4" r="T130"/>
  <c r="T129"/>
  <c r="T128"/>
  <c r="T127"/>
  <c r="R130"/>
  <c r="R129"/>
  <c r="R128"/>
  <c r="R127"/>
  <c r="P130"/>
  <c r="P129"/>
  <c r="P128"/>
  <c r="P127"/>
  <c i="1" r="AU97"/>
  <c i="4" r="BK130"/>
  <c r="BK129"/>
  <c r="J129"/>
  <c r="BK128"/>
  <c r="J128"/>
  <c r="BK127"/>
  <c r="J127"/>
  <c r="J96"/>
  <c r="J30"/>
  <c i="1" r="AG97"/>
  <c i="4" r="J130"/>
  <c r="BE130"/>
  <c r="J33"/>
  <c i="1" r="AV97"/>
  <c i="4" r="F33"/>
  <c i="1" r="AZ97"/>
  <c i="4" r="J98"/>
  <c r="J97"/>
  <c r="F121"/>
  <c r="E119"/>
  <c r="F89"/>
  <c r="E87"/>
  <c r="J39"/>
  <c r="J24"/>
  <c r="E24"/>
  <c r="J124"/>
  <c r="J92"/>
  <c r="J23"/>
  <c r="J21"/>
  <c r="E21"/>
  <c r="J123"/>
  <c r="J91"/>
  <c r="J20"/>
  <c r="J18"/>
  <c r="E18"/>
  <c r="F124"/>
  <c r="F92"/>
  <c r="J17"/>
  <c r="J15"/>
  <c r="E15"/>
  <c r="F123"/>
  <c r="F91"/>
  <c r="J14"/>
  <c r="J12"/>
  <c r="J121"/>
  <c r="J89"/>
  <c r="E7"/>
  <c r="E117"/>
  <c r="E85"/>
  <c i="3" r="J37"/>
  <c r="J36"/>
  <c i="1" r="AY96"/>
  <c i="3" r="J35"/>
  <c i="1" r="AX96"/>
  <c i="3" r="BI421"/>
  <c r="BH421"/>
  <c r="BG421"/>
  <c r="BF421"/>
  <c r="T421"/>
  <c r="T420"/>
  <c r="T419"/>
  <c r="R421"/>
  <c r="R420"/>
  <c r="R419"/>
  <c r="P421"/>
  <c r="P420"/>
  <c r="P419"/>
  <c r="BK421"/>
  <c r="BK420"/>
  <c r="J420"/>
  <c r="BK419"/>
  <c r="J419"/>
  <c r="J421"/>
  <c r="BE421"/>
  <c r="J106"/>
  <c r="J105"/>
  <c r="BI416"/>
  <c r="BH416"/>
  <c r="BG416"/>
  <c r="BF416"/>
  <c r="T416"/>
  <c r="R416"/>
  <c r="P416"/>
  <c r="BK416"/>
  <c r="J416"/>
  <c r="BE416"/>
  <c r="BI412"/>
  <c r="BH412"/>
  <c r="BG412"/>
  <c r="BF412"/>
  <c r="T412"/>
  <c r="R412"/>
  <c r="P412"/>
  <c r="BK412"/>
  <c r="J412"/>
  <c r="BE412"/>
  <c r="BI409"/>
  <c r="BH409"/>
  <c r="BG409"/>
  <c r="BF409"/>
  <c r="T409"/>
  <c r="T408"/>
  <c r="R409"/>
  <c r="R408"/>
  <c r="P409"/>
  <c r="P408"/>
  <c r="BK409"/>
  <c r="BK408"/>
  <c r="J408"/>
  <c r="J409"/>
  <c r="BE409"/>
  <c r="J104"/>
  <c r="BI404"/>
  <c r="BH404"/>
  <c r="BG404"/>
  <c r="BF404"/>
  <c r="T404"/>
  <c r="R404"/>
  <c r="P404"/>
  <c r="BK404"/>
  <c r="J404"/>
  <c r="BE404"/>
  <c r="BI399"/>
  <c r="BH399"/>
  <c r="BG399"/>
  <c r="BF399"/>
  <c r="T399"/>
  <c r="R399"/>
  <c r="P399"/>
  <c r="BK399"/>
  <c r="J399"/>
  <c r="BE399"/>
  <c r="BI394"/>
  <c r="BH394"/>
  <c r="BG394"/>
  <c r="BF394"/>
  <c r="T394"/>
  <c r="R394"/>
  <c r="P394"/>
  <c r="BK394"/>
  <c r="J394"/>
  <c r="BE394"/>
  <c r="BI386"/>
  <c r="BH386"/>
  <c r="BG386"/>
  <c r="BF386"/>
  <c r="T386"/>
  <c r="R386"/>
  <c r="P386"/>
  <c r="BK386"/>
  <c r="J386"/>
  <c r="BE386"/>
  <c r="BI382"/>
  <c r="BH382"/>
  <c r="BG382"/>
  <c r="BF382"/>
  <c r="T382"/>
  <c r="T381"/>
  <c r="R382"/>
  <c r="R381"/>
  <c r="P382"/>
  <c r="P381"/>
  <c r="BK382"/>
  <c r="BK381"/>
  <c r="J381"/>
  <c r="J382"/>
  <c r="BE382"/>
  <c r="J103"/>
  <c r="BI376"/>
  <c r="BH376"/>
  <c r="BG376"/>
  <c r="BF376"/>
  <c r="T376"/>
  <c r="R376"/>
  <c r="P376"/>
  <c r="BK376"/>
  <c r="J376"/>
  <c r="BE376"/>
  <c r="BI371"/>
  <c r="BH371"/>
  <c r="BG371"/>
  <c r="BF371"/>
  <c r="T371"/>
  <c r="R371"/>
  <c r="P371"/>
  <c r="BK371"/>
  <c r="J371"/>
  <c r="BE371"/>
  <c r="BI365"/>
  <c r="BH365"/>
  <c r="BG365"/>
  <c r="BF365"/>
  <c r="T365"/>
  <c r="R365"/>
  <c r="P365"/>
  <c r="BK365"/>
  <c r="J365"/>
  <c r="BE365"/>
  <c r="BI359"/>
  <c r="BH359"/>
  <c r="BG359"/>
  <c r="BF359"/>
  <c r="T359"/>
  <c r="R359"/>
  <c r="P359"/>
  <c r="BK359"/>
  <c r="J359"/>
  <c r="BE359"/>
  <c r="BI353"/>
  <c r="BH353"/>
  <c r="BG353"/>
  <c r="BF353"/>
  <c r="T353"/>
  <c r="R353"/>
  <c r="P353"/>
  <c r="BK353"/>
  <c r="J353"/>
  <c r="BE353"/>
  <c r="BI347"/>
  <c r="BH347"/>
  <c r="BG347"/>
  <c r="BF347"/>
  <c r="T347"/>
  <c r="R347"/>
  <c r="P347"/>
  <c r="BK347"/>
  <c r="J347"/>
  <c r="BE347"/>
  <c r="BI344"/>
  <c r="BH344"/>
  <c r="BG344"/>
  <c r="BF344"/>
  <c r="T344"/>
  <c r="R344"/>
  <c r="P344"/>
  <c r="BK344"/>
  <c r="J344"/>
  <c r="BE344"/>
  <c r="BI338"/>
  <c r="BH338"/>
  <c r="BG338"/>
  <c r="BF338"/>
  <c r="T338"/>
  <c r="R338"/>
  <c r="P338"/>
  <c r="BK338"/>
  <c r="J338"/>
  <c r="BE338"/>
  <c r="BI332"/>
  <c r="BH332"/>
  <c r="BG332"/>
  <c r="BF332"/>
  <c r="T332"/>
  <c r="R332"/>
  <c r="P332"/>
  <c r="BK332"/>
  <c r="J332"/>
  <c r="BE332"/>
  <c r="BI324"/>
  <c r="BH324"/>
  <c r="BG324"/>
  <c r="BF324"/>
  <c r="T324"/>
  <c r="R324"/>
  <c r="P324"/>
  <c r="BK324"/>
  <c r="J324"/>
  <c r="BE324"/>
  <c r="BI316"/>
  <c r="BH316"/>
  <c r="BG316"/>
  <c r="BF316"/>
  <c r="T316"/>
  <c r="R316"/>
  <c r="P316"/>
  <c r="BK316"/>
  <c r="J316"/>
  <c r="BE316"/>
  <c r="BI313"/>
  <c r="BH313"/>
  <c r="BG313"/>
  <c r="BF313"/>
  <c r="T313"/>
  <c r="R313"/>
  <c r="P313"/>
  <c r="BK313"/>
  <c r="J313"/>
  <c r="BE313"/>
  <c r="BI306"/>
  <c r="BH306"/>
  <c r="BG306"/>
  <c r="BF306"/>
  <c r="T306"/>
  <c r="R306"/>
  <c r="P306"/>
  <c r="BK306"/>
  <c r="J306"/>
  <c r="BE306"/>
  <c r="BI297"/>
  <c r="BH297"/>
  <c r="BG297"/>
  <c r="BF297"/>
  <c r="T297"/>
  <c r="R297"/>
  <c r="P297"/>
  <c r="BK297"/>
  <c r="J297"/>
  <c r="BE297"/>
  <c r="BI295"/>
  <c r="BH295"/>
  <c r="BG295"/>
  <c r="BF295"/>
  <c r="T295"/>
  <c r="R295"/>
  <c r="P295"/>
  <c r="BK295"/>
  <c r="J295"/>
  <c r="BE295"/>
  <c r="BI291"/>
  <c r="BH291"/>
  <c r="BG291"/>
  <c r="BF291"/>
  <c r="T291"/>
  <c r="R291"/>
  <c r="P291"/>
  <c r="BK291"/>
  <c r="J291"/>
  <c r="BE291"/>
  <c r="BI287"/>
  <c r="BH287"/>
  <c r="BG287"/>
  <c r="BF287"/>
  <c r="T287"/>
  <c r="R287"/>
  <c r="P287"/>
  <c r="BK287"/>
  <c r="J287"/>
  <c r="BE287"/>
  <c r="BI282"/>
  <c r="BH282"/>
  <c r="BG282"/>
  <c r="BF282"/>
  <c r="T282"/>
  <c r="R282"/>
  <c r="P282"/>
  <c r="BK282"/>
  <c r="J282"/>
  <c r="BE282"/>
  <c r="BI277"/>
  <c r="BH277"/>
  <c r="BG277"/>
  <c r="BF277"/>
  <c r="T277"/>
  <c r="R277"/>
  <c r="P277"/>
  <c r="BK277"/>
  <c r="J277"/>
  <c r="BE277"/>
  <c r="BI271"/>
  <c r="BH271"/>
  <c r="BG271"/>
  <c r="BF271"/>
  <c r="T271"/>
  <c r="R271"/>
  <c r="P271"/>
  <c r="BK271"/>
  <c r="J271"/>
  <c r="BE271"/>
  <c r="BI267"/>
  <c r="BH267"/>
  <c r="BG267"/>
  <c r="BF267"/>
  <c r="T267"/>
  <c r="R267"/>
  <c r="P267"/>
  <c r="BK267"/>
  <c r="J267"/>
  <c r="BE267"/>
  <c r="BI258"/>
  <c r="BH258"/>
  <c r="BG258"/>
  <c r="BF258"/>
  <c r="T258"/>
  <c r="R258"/>
  <c r="P258"/>
  <c r="BK258"/>
  <c r="J258"/>
  <c r="BE258"/>
  <c r="BI250"/>
  <c r="BH250"/>
  <c r="BG250"/>
  <c r="BF250"/>
  <c r="T250"/>
  <c r="R250"/>
  <c r="P250"/>
  <c r="BK250"/>
  <c r="J250"/>
  <c r="BE250"/>
  <c r="BI242"/>
  <c r="BH242"/>
  <c r="BG242"/>
  <c r="BF242"/>
  <c r="T242"/>
  <c r="R242"/>
  <c r="P242"/>
  <c r="BK242"/>
  <c r="J242"/>
  <c r="BE242"/>
  <c r="BI237"/>
  <c r="BH237"/>
  <c r="BG237"/>
  <c r="BF237"/>
  <c r="T237"/>
  <c r="R237"/>
  <c r="P237"/>
  <c r="BK237"/>
  <c r="J237"/>
  <c r="BE237"/>
  <c r="BI232"/>
  <c r="BH232"/>
  <c r="BG232"/>
  <c r="BF232"/>
  <c r="T232"/>
  <c r="T231"/>
  <c r="R232"/>
  <c r="R231"/>
  <c r="P232"/>
  <c r="P231"/>
  <c r="BK232"/>
  <c r="BK231"/>
  <c r="J231"/>
  <c r="J232"/>
  <c r="BE232"/>
  <c r="J102"/>
  <c r="BI228"/>
  <c r="BH228"/>
  <c r="BG228"/>
  <c r="BF228"/>
  <c r="T228"/>
  <c r="R228"/>
  <c r="P228"/>
  <c r="BK228"/>
  <c r="J228"/>
  <c r="BE228"/>
  <c r="BI206"/>
  <c r="BH206"/>
  <c r="BG206"/>
  <c r="BF206"/>
  <c r="T206"/>
  <c r="T205"/>
  <c r="R206"/>
  <c r="R205"/>
  <c r="P206"/>
  <c r="P205"/>
  <c r="BK206"/>
  <c r="BK205"/>
  <c r="J205"/>
  <c r="J206"/>
  <c r="BE206"/>
  <c r="J101"/>
  <c r="BI201"/>
  <c r="BH201"/>
  <c r="BG201"/>
  <c r="BF201"/>
  <c r="T201"/>
  <c r="R201"/>
  <c r="P201"/>
  <c r="BK201"/>
  <c r="J201"/>
  <c r="BE201"/>
  <c r="BI194"/>
  <c r="BH194"/>
  <c r="BG194"/>
  <c r="BF194"/>
  <c r="T194"/>
  <c r="T193"/>
  <c r="R194"/>
  <c r="R193"/>
  <c r="P194"/>
  <c r="P193"/>
  <c r="BK194"/>
  <c r="BK193"/>
  <c r="J193"/>
  <c r="J194"/>
  <c r="BE194"/>
  <c r="J100"/>
  <c r="BI187"/>
  <c r="BH187"/>
  <c r="BG187"/>
  <c r="BF187"/>
  <c r="T187"/>
  <c r="R187"/>
  <c r="P187"/>
  <c r="BK187"/>
  <c r="J187"/>
  <c r="BE187"/>
  <c r="BI183"/>
  <c r="BH183"/>
  <c r="BG183"/>
  <c r="BF183"/>
  <c r="T183"/>
  <c r="R183"/>
  <c r="P183"/>
  <c r="BK183"/>
  <c r="J183"/>
  <c r="BE183"/>
  <c r="BI177"/>
  <c r="BH177"/>
  <c r="BG177"/>
  <c r="BF177"/>
  <c r="T177"/>
  <c r="T176"/>
  <c r="R177"/>
  <c r="R176"/>
  <c r="P177"/>
  <c r="P176"/>
  <c r="BK177"/>
  <c r="BK176"/>
  <c r="J176"/>
  <c r="J177"/>
  <c r="BE177"/>
  <c r="J99"/>
  <c r="BI172"/>
  <c r="BH172"/>
  <c r="BG172"/>
  <c r="BF172"/>
  <c r="T172"/>
  <c r="R172"/>
  <c r="P172"/>
  <c r="BK172"/>
  <c r="J172"/>
  <c r="BE172"/>
  <c r="BI167"/>
  <c r="BH167"/>
  <c r="BG167"/>
  <c r="BF167"/>
  <c r="T167"/>
  <c r="R167"/>
  <c r="P167"/>
  <c r="BK167"/>
  <c r="J167"/>
  <c r="BE167"/>
  <c r="BI158"/>
  <c r="BH158"/>
  <c r="BG158"/>
  <c r="BF158"/>
  <c r="T158"/>
  <c r="R158"/>
  <c r="P158"/>
  <c r="BK158"/>
  <c r="J158"/>
  <c r="BE158"/>
  <c r="BI153"/>
  <c r="BH153"/>
  <c r="BG153"/>
  <c r="BF153"/>
  <c r="T153"/>
  <c r="R153"/>
  <c r="P153"/>
  <c r="BK153"/>
  <c r="J153"/>
  <c r="BE153"/>
  <c r="BI148"/>
  <c r="BH148"/>
  <c r="BG148"/>
  <c r="BF148"/>
  <c r="T148"/>
  <c r="R148"/>
  <c r="P148"/>
  <c r="BK148"/>
  <c r="J148"/>
  <c r="BE148"/>
  <c r="BI143"/>
  <c r="BH143"/>
  <c r="BG143"/>
  <c r="BF143"/>
  <c r="T143"/>
  <c r="R143"/>
  <c r="P143"/>
  <c r="BK143"/>
  <c r="J143"/>
  <c r="BE143"/>
  <c r="BI137"/>
  <c r="BH137"/>
  <c r="BG137"/>
  <c r="BF137"/>
  <c r="T137"/>
  <c r="R137"/>
  <c r="P137"/>
  <c r="BK137"/>
  <c r="J137"/>
  <c r="BE137"/>
  <c r="BI133"/>
  <c r="BH133"/>
  <c r="BG133"/>
  <c r="BF133"/>
  <c r="T133"/>
  <c r="R133"/>
  <c r="P133"/>
  <c r="BK133"/>
  <c r="J133"/>
  <c r="BE133"/>
  <c r="BI129"/>
  <c r="F37"/>
  <c i="1" r="BD96"/>
  <c i="3" r="BH129"/>
  <c r="F36"/>
  <c i="1" r="BC96"/>
  <c i="3" r="BG129"/>
  <c r="F35"/>
  <c i="1" r="BB96"/>
  <c i="3" r="BF129"/>
  <c r="J34"/>
  <c i="1" r="AW96"/>
  <c i="3" r="F34"/>
  <c i="1" r="BA96"/>
  <c i="3" r="T129"/>
  <c r="T128"/>
  <c r="T127"/>
  <c r="T126"/>
  <c r="R129"/>
  <c r="R128"/>
  <c r="R127"/>
  <c r="R126"/>
  <c r="P129"/>
  <c r="P128"/>
  <c r="P127"/>
  <c r="P126"/>
  <c i="1" r="AU96"/>
  <c i="3" r="BK129"/>
  <c r="BK128"/>
  <c r="J128"/>
  <c r="BK127"/>
  <c r="J127"/>
  <c r="BK126"/>
  <c r="J126"/>
  <c r="J96"/>
  <c r="J30"/>
  <c i="1" r="AG96"/>
  <c i="3" r="J129"/>
  <c r="BE129"/>
  <c r="J33"/>
  <c i="1" r="AV96"/>
  <c i="3" r="F33"/>
  <c i="1" r="AZ96"/>
  <c i="3" r="J98"/>
  <c r="J97"/>
  <c r="F120"/>
  <c r="E118"/>
  <c r="F89"/>
  <c r="E87"/>
  <c r="J39"/>
  <c r="J24"/>
  <c r="E24"/>
  <c r="J123"/>
  <c r="J92"/>
  <c r="J23"/>
  <c r="J21"/>
  <c r="E21"/>
  <c r="J122"/>
  <c r="J91"/>
  <c r="J20"/>
  <c r="J18"/>
  <c r="E18"/>
  <c r="F123"/>
  <c r="F92"/>
  <c r="J17"/>
  <c r="J15"/>
  <c r="E15"/>
  <c r="F122"/>
  <c r="F91"/>
  <c r="J14"/>
  <c r="J12"/>
  <c r="J120"/>
  <c r="J89"/>
  <c r="E7"/>
  <c r="E116"/>
  <c r="E85"/>
  <c i="2" r="J37"/>
  <c r="J36"/>
  <c i="1" r="AY95"/>
  <c i="2" r="J35"/>
  <c i="1" r="AX95"/>
  <c i="2" r="BI641"/>
  <c r="BH641"/>
  <c r="BG641"/>
  <c r="BF641"/>
  <c r="T641"/>
  <c r="T640"/>
  <c r="R641"/>
  <c r="R640"/>
  <c r="P641"/>
  <c r="P640"/>
  <c r="BK641"/>
  <c r="BK640"/>
  <c r="J640"/>
  <c r="J641"/>
  <c r="BE641"/>
  <c r="J108"/>
  <c r="BI636"/>
  <c r="BH636"/>
  <c r="BG636"/>
  <c r="BF636"/>
  <c r="T636"/>
  <c r="R636"/>
  <c r="P636"/>
  <c r="BK636"/>
  <c r="J636"/>
  <c r="BE636"/>
  <c r="BI633"/>
  <c r="BH633"/>
  <c r="BG633"/>
  <c r="BF633"/>
  <c r="T633"/>
  <c r="R633"/>
  <c r="P633"/>
  <c r="BK633"/>
  <c r="J633"/>
  <c r="BE633"/>
  <c r="BI629"/>
  <c r="BH629"/>
  <c r="BG629"/>
  <c r="BF629"/>
  <c r="T629"/>
  <c r="R629"/>
  <c r="P629"/>
  <c r="BK629"/>
  <c r="J629"/>
  <c r="BE629"/>
  <c r="BI624"/>
  <c r="BH624"/>
  <c r="BG624"/>
  <c r="BF624"/>
  <c r="T624"/>
  <c r="R624"/>
  <c r="P624"/>
  <c r="BK624"/>
  <c r="J624"/>
  <c r="BE624"/>
  <c r="BI620"/>
  <c r="BH620"/>
  <c r="BG620"/>
  <c r="BF620"/>
  <c r="T620"/>
  <c r="T619"/>
  <c r="T618"/>
  <c r="R620"/>
  <c r="R619"/>
  <c r="R618"/>
  <c r="P620"/>
  <c r="P619"/>
  <c r="P618"/>
  <c r="BK620"/>
  <c r="BK619"/>
  <c r="J619"/>
  <c r="BK618"/>
  <c r="J618"/>
  <c r="J620"/>
  <c r="BE620"/>
  <c r="J107"/>
  <c r="J106"/>
  <c r="BI615"/>
  <c r="BH615"/>
  <c r="BG615"/>
  <c r="BF615"/>
  <c r="T615"/>
  <c r="R615"/>
  <c r="P615"/>
  <c r="BK615"/>
  <c r="J615"/>
  <c r="BE615"/>
  <c r="BI611"/>
  <c r="BH611"/>
  <c r="BG611"/>
  <c r="BF611"/>
  <c r="T611"/>
  <c r="R611"/>
  <c r="P611"/>
  <c r="BK611"/>
  <c r="J611"/>
  <c r="BE611"/>
  <c r="BI608"/>
  <c r="BH608"/>
  <c r="BG608"/>
  <c r="BF608"/>
  <c r="T608"/>
  <c r="T607"/>
  <c r="R608"/>
  <c r="R607"/>
  <c r="P608"/>
  <c r="P607"/>
  <c r="BK608"/>
  <c r="BK607"/>
  <c r="J607"/>
  <c r="J608"/>
  <c r="BE608"/>
  <c r="J105"/>
  <c r="BI602"/>
  <c r="BH602"/>
  <c r="BG602"/>
  <c r="BF602"/>
  <c r="T602"/>
  <c r="R602"/>
  <c r="P602"/>
  <c r="BK602"/>
  <c r="J602"/>
  <c r="BE602"/>
  <c r="BI598"/>
  <c r="BH598"/>
  <c r="BG598"/>
  <c r="BF598"/>
  <c r="T598"/>
  <c r="R598"/>
  <c r="P598"/>
  <c r="BK598"/>
  <c r="J598"/>
  <c r="BE598"/>
  <c r="BI593"/>
  <c r="BH593"/>
  <c r="BG593"/>
  <c r="BF593"/>
  <c r="T593"/>
  <c r="R593"/>
  <c r="P593"/>
  <c r="BK593"/>
  <c r="J593"/>
  <c r="BE593"/>
  <c r="BI588"/>
  <c r="BH588"/>
  <c r="BG588"/>
  <c r="BF588"/>
  <c r="T588"/>
  <c r="R588"/>
  <c r="P588"/>
  <c r="BK588"/>
  <c r="J588"/>
  <c r="BE588"/>
  <c r="BI580"/>
  <c r="BH580"/>
  <c r="BG580"/>
  <c r="BF580"/>
  <c r="T580"/>
  <c r="R580"/>
  <c r="P580"/>
  <c r="BK580"/>
  <c r="J580"/>
  <c r="BE580"/>
  <c r="BI576"/>
  <c r="BH576"/>
  <c r="BG576"/>
  <c r="BF576"/>
  <c r="T576"/>
  <c r="R576"/>
  <c r="P576"/>
  <c r="BK576"/>
  <c r="J576"/>
  <c r="BE576"/>
  <c r="BI572"/>
  <c r="BH572"/>
  <c r="BG572"/>
  <c r="BF572"/>
  <c r="T572"/>
  <c r="T571"/>
  <c r="R572"/>
  <c r="R571"/>
  <c r="P572"/>
  <c r="P571"/>
  <c r="BK572"/>
  <c r="BK571"/>
  <c r="J571"/>
  <c r="J572"/>
  <c r="BE572"/>
  <c r="J104"/>
  <c r="BI563"/>
  <c r="BH563"/>
  <c r="BG563"/>
  <c r="BF563"/>
  <c r="T563"/>
  <c r="R563"/>
  <c r="P563"/>
  <c r="BK563"/>
  <c r="J563"/>
  <c r="BE563"/>
  <c r="BI555"/>
  <c r="BH555"/>
  <c r="BG555"/>
  <c r="BF555"/>
  <c r="T555"/>
  <c r="R555"/>
  <c r="P555"/>
  <c r="BK555"/>
  <c r="J555"/>
  <c r="BE555"/>
  <c r="BI546"/>
  <c r="BH546"/>
  <c r="BG546"/>
  <c r="BF546"/>
  <c r="T546"/>
  <c r="R546"/>
  <c r="P546"/>
  <c r="BK546"/>
  <c r="J546"/>
  <c r="BE546"/>
  <c r="BI537"/>
  <c r="BH537"/>
  <c r="BG537"/>
  <c r="BF537"/>
  <c r="T537"/>
  <c r="R537"/>
  <c r="P537"/>
  <c r="BK537"/>
  <c r="J537"/>
  <c r="BE537"/>
  <c r="BI525"/>
  <c r="BH525"/>
  <c r="BG525"/>
  <c r="BF525"/>
  <c r="T525"/>
  <c r="R525"/>
  <c r="P525"/>
  <c r="BK525"/>
  <c r="J525"/>
  <c r="BE525"/>
  <c r="BI513"/>
  <c r="BH513"/>
  <c r="BG513"/>
  <c r="BF513"/>
  <c r="T513"/>
  <c r="R513"/>
  <c r="P513"/>
  <c r="BK513"/>
  <c r="J513"/>
  <c r="BE513"/>
  <c r="BI510"/>
  <c r="BH510"/>
  <c r="BG510"/>
  <c r="BF510"/>
  <c r="T510"/>
  <c r="R510"/>
  <c r="P510"/>
  <c r="BK510"/>
  <c r="J510"/>
  <c r="BE510"/>
  <c r="BI504"/>
  <c r="BH504"/>
  <c r="BG504"/>
  <c r="BF504"/>
  <c r="T504"/>
  <c r="R504"/>
  <c r="P504"/>
  <c r="BK504"/>
  <c r="J504"/>
  <c r="BE504"/>
  <c r="BI492"/>
  <c r="BH492"/>
  <c r="BG492"/>
  <c r="BF492"/>
  <c r="T492"/>
  <c r="R492"/>
  <c r="P492"/>
  <c r="BK492"/>
  <c r="J492"/>
  <c r="BE492"/>
  <c r="BI489"/>
  <c r="BH489"/>
  <c r="BG489"/>
  <c r="BF489"/>
  <c r="T489"/>
  <c r="R489"/>
  <c r="P489"/>
  <c r="BK489"/>
  <c r="J489"/>
  <c r="BE489"/>
  <c r="BI483"/>
  <c r="BH483"/>
  <c r="BG483"/>
  <c r="BF483"/>
  <c r="T483"/>
  <c r="R483"/>
  <c r="P483"/>
  <c r="BK483"/>
  <c r="J483"/>
  <c r="BE483"/>
  <c r="BI480"/>
  <c r="BH480"/>
  <c r="BG480"/>
  <c r="BF480"/>
  <c r="T480"/>
  <c r="R480"/>
  <c r="P480"/>
  <c r="BK480"/>
  <c r="J480"/>
  <c r="BE480"/>
  <c r="BI463"/>
  <c r="BH463"/>
  <c r="BG463"/>
  <c r="BF463"/>
  <c r="T463"/>
  <c r="R463"/>
  <c r="P463"/>
  <c r="BK463"/>
  <c r="J463"/>
  <c r="BE463"/>
  <c r="BI457"/>
  <c r="BH457"/>
  <c r="BG457"/>
  <c r="BF457"/>
  <c r="T457"/>
  <c r="R457"/>
  <c r="P457"/>
  <c r="BK457"/>
  <c r="J457"/>
  <c r="BE457"/>
  <c r="BI451"/>
  <c r="BH451"/>
  <c r="BG451"/>
  <c r="BF451"/>
  <c r="T451"/>
  <c r="R451"/>
  <c r="P451"/>
  <c r="BK451"/>
  <c r="J451"/>
  <c r="BE451"/>
  <c r="BI445"/>
  <c r="BH445"/>
  <c r="BG445"/>
  <c r="BF445"/>
  <c r="T445"/>
  <c r="R445"/>
  <c r="P445"/>
  <c r="BK445"/>
  <c r="J445"/>
  <c r="BE445"/>
  <c r="BI437"/>
  <c r="BH437"/>
  <c r="BG437"/>
  <c r="BF437"/>
  <c r="T437"/>
  <c r="R437"/>
  <c r="P437"/>
  <c r="BK437"/>
  <c r="J437"/>
  <c r="BE437"/>
  <c r="BI431"/>
  <c r="BH431"/>
  <c r="BG431"/>
  <c r="BF431"/>
  <c r="T431"/>
  <c r="R431"/>
  <c r="P431"/>
  <c r="BK431"/>
  <c r="J431"/>
  <c r="BE431"/>
  <c r="BI426"/>
  <c r="BH426"/>
  <c r="BG426"/>
  <c r="BF426"/>
  <c r="T426"/>
  <c r="R426"/>
  <c r="P426"/>
  <c r="BK426"/>
  <c r="J426"/>
  <c r="BE426"/>
  <c r="BI417"/>
  <c r="BH417"/>
  <c r="BG417"/>
  <c r="BF417"/>
  <c r="T417"/>
  <c r="R417"/>
  <c r="P417"/>
  <c r="BK417"/>
  <c r="J417"/>
  <c r="BE417"/>
  <c r="BI415"/>
  <c r="BH415"/>
  <c r="BG415"/>
  <c r="BF415"/>
  <c r="T415"/>
  <c r="R415"/>
  <c r="P415"/>
  <c r="BK415"/>
  <c r="J415"/>
  <c r="BE415"/>
  <c r="BI411"/>
  <c r="BH411"/>
  <c r="BG411"/>
  <c r="BF411"/>
  <c r="T411"/>
  <c r="R411"/>
  <c r="P411"/>
  <c r="BK411"/>
  <c r="J411"/>
  <c r="BE411"/>
  <c r="BI408"/>
  <c r="BH408"/>
  <c r="BG408"/>
  <c r="BF408"/>
  <c r="T408"/>
  <c r="R408"/>
  <c r="P408"/>
  <c r="BK408"/>
  <c r="J408"/>
  <c r="BE408"/>
  <c r="BI403"/>
  <c r="BH403"/>
  <c r="BG403"/>
  <c r="BF403"/>
  <c r="T403"/>
  <c r="R403"/>
  <c r="P403"/>
  <c r="BK403"/>
  <c r="J403"/>
  <c r="BE403"/>
  <c r="BI399"/>
  <c r="BH399"/>
  <c r="BG399"/>
  <c r="BF399"/>
  <c r="T399"/>
  <c r="R399"/>
  <c r="P399"/>
  <c r="BK399"/>
  <c r="J399"/>
  <c r="BE399"/>
  <c r="BI394"/>
  <c r="BH394"/>
  <c r="BG394"/>
  <c r="BF394"/>
  <c r="T394"/>
  <c r="R394"/>
  <c r="P394"/>
  <c r="BK394"/>
  <c r="J394"/>
  <c r="BE394"/>
  <c r="BI389"/>
  <c r="BH389"/>
  <c r="BG389"/>
  <c r="BF389"/>
  <c r="T389"/>
  <c r="R389"/>
  <c r="P389"/>
  <c r="BK389"/>
  <c r="J389"/>
  <c r="BE389"/>
  <c r="BI384"/>
  <c r="BH384"/>
  <c r="BG384"/>
  <c r="BF384"/>
  <c r="T384"/>
  <c r="R384"/>
  <c r="P384"/>
  <c r="BK384"/>
  <c r="J384"/>
  <c r="BE384"/>
  <c r="BI375"/>
  <c r="BH375"/>
  <c r="BG375"/>
  <c r="BF375"/>
  <c r="T375"/>
  <c r="R375"/>
  <c r="P375"/>
  <c r="BK375"/>
  <c r="J375"/>
  <c r="BE375"/>
  <c r="BI371"/>
  <c r="BH371"/>
  <c r="BG371"/>
  <c r="BF371"/>
  <c r="T371"/>
  <c r="R371"/>
  <c r="P371"/>
  <c r="BK371"/>
  <c r="J371"/>
  <c r="BE371"/>
  <c r="BI362"/>
  <c r="BH362"/>
  <c r="BG362"/>
  <c r="BF362"/>
  <c r="T362"/>
  <c r="R362"/>
  <c r="P362"/>
  <c r="BK362"/>
  <c r="J362"/>
  <c r="BE362"/>
  <c r="BI354"/>
  <c r="BH354"/>
  <c r="BG354"/>
  <c r="BF354"/>
  <c r="T354"/>
  <c r="R354"/>
  <c r="P354"/>
  <c r="BK354"/>
  <c r="J354"/>
  <c r="BE354"/>
  <c r="BI346"/>
  <c r="BH346"/>
  <c r="BG346"/>
  <c r="BF346"/>
  <c r="T346"/>
  <c r="R346"/>
  <c r="P346"/>
  <c r="BK346"/>
  <c r="J346"/>
  <c r="BE346"/>
  <c r="BI338"/>
  <c r="BH338"/>
  <c r="BG338"/>
  <c r="BF338"/>
  <c r="T338"/>
  <c r="R338"/>
  <c r="P338"/>
  <c r="BK338"/>
  <c r="J338"/>
  <c r="BE338"/>
  <c r="BI330"/>
  <c r="BH330"/>
  <c r="BG330"/>
  <c r="BF330"/>
  <c r="T330"/>
  <c r="T329"/>
  <c r="R330"/>
  <c r="R329"/>
  <c r="P330"/>
  <c r="P329"/>
  <c r="BK330"/>
  <c r="BK329"/>
  <c r="J329"/>
  <c r="J330"/>
  <c r="BE330"/>
  <c r="J103"/>
  <c r="BI326"/>
  <c r="BH326"/>
  <c r="BG326"/>
  <c r="BF326"/>
  <c r="T326"/>
  <c r="R326"/>
  <c r="P326"/>
  <c r="BK326"/>
  <c r="J326"/>
  <c r="BE326"/>
  <c r="BI304"/>
  <c r="BH304"/>
  <c r="BG304"/>
  <c r="BF304"/>
  <c r="T304"/>
  <c r="R304"/>
  <c r="P304"/>
  <c r="BK304"/>
  <c r="J304"/>
  <c r="BE304"/>
  <c r="BI292"/>
  <c r="BH292"/>
  <c r="BG292"/>
  <c r="BF292"/>
  <c r="T292"/>
  <c r="T291"/>
  <c r="R292"/>
  <c r="R291"/>
  <c r="P292"/>
  <c r="P291"/>
  <c r="BK292"/>
  <c r="BK291"/>
  <c r="J291"/>
  <c r="J292"/>
  <c r="BE292"/>
  <c r="J102"/>
  <c r="BI285"/>
  <c r="BH285"/>
  <c r="BG285"/>
  <c r="BF285"/>
  <c r="T285"/>
  <c r="R285"/>
  <c r="P285"/>
  <c r="BK285"/>
  <c r="J285"/>
  <c r="BE285"/>
  <c r="BI277"/>
  <c r="BH277"/>
  <c r="BG277"/>
  <c r="BF277"/>
  <c r="T277"/>
  <c r="R277"/>
  <c r="P277"/>
  <c r="BK277"/>
  <c r="J277"/>
  <c r="BE277"/>
  <c r="BI273"/>
  <c r="BH273"/>
  <c r="BG273"/>
  <c r="BF273"/>
  <c r="T273"/>
  <c r="R273"/>
  <c r="P273"/>
  <c r="BK273"/>
  <c r="J273"/>
  <c r="BE273"/>
  <c r="BI265"/>
  <c r="BH265"/>
  <c r="BG265"/>
  <c r="BF265"/>
  <c r="T265"/>
  <c r="R265"/>
  <c r="P265"/>
  <c r="BK265"/>
  <c r="J265"/>
  <c r="BE265"/>
  <c r="BI259"/>
  <c r="BH259"/>
  <c r="BG259"/>
  <c r="BF259"/>
  <c r="T259"/>
  <c r="T258"/>
  <c r="R259"/>
  <c r="R258"/>
  <c r="P259"/>
  <c r="P258"/>
  <c r="BK259"/>
  <c r="BK258"/>
  <c r="J258"/>
  <c r="J259"/>
  <c r="BE259"/>
  <c r="J101"/>
  <c r="BI253"/>
  <c r="BH253"/>
  <c r="BG253"/>
  <c r="BF253"/>
  <c r="T253"/>
  <c r="T252"/>
  <c r="R253"/>
  <c r="R252"/>
  <c r="P253"/>
  <c r="P252"/>
  <c r="BK253"/>
  <c r="BK252"/>
  <c r="J252"/>
  <c r="J253"/>
  <c r="BE253"/>
  <c r="J100"/>
  <c r="BI248"/>
  <c r="BH248"/>
  <c r="BG248"/>
  <c r="BF248"/>
  <c r="T248"/>
  <c r="R248"/>
  <c r="P248"/>
  <c r="BK248"/>
  <c r="J248"/>
  <c r="BE248"/>
  <c r="BI244"/>
  <c r="BH244"/>
  <c r="BG244"/>
  <c r="BF244"/>
  <c r="T244"/>
  <c r="R244"/>
  <c r="P244"/>
  <c r="BK244"/>
  <c r="J244"/>
  <c r="BE244"/>
  <c r="BI238"/>
  <c r="BH238"/>
  <c r="BG238"/>
  <c r="BF238"/>
  <c r="T238"/>
  <c r="R238"/>
  <c r="P238"/>
  <c r="BK238"/>
  <c r="J238"/>
  <c r="BE238"/>
  <c r="BI232"/>
  <c r="BH232"/>
  <c r="BG232"/>
  <c r="BF232"/>
  <c r="T232"/>
  <c r="R232"/>
  <c r="P232"/>
  <c r="BK232"/>
  <c r="J232"/>
  <c r="BE232"/>
  <c r="BI225"/>
  <c r="BH225"/>
  <c r="BG225"/>
  <c r="BF225"/>
  <c r="T225"/>
  <c r="T224"/>
  <c r="R225"/>
  <c r="R224"/>
  <c r="P225"/>
  <c r="P224"/>
  <c r="BK225"/>
  <c r="BK224"/>
  <c r="J224"/>
  <c r="J225"/>
  <c r="BE225"/>
  <c r="J99"/>
  <c r="BI221"/>
  <c r="BH221"/>
  <c r="BG221"/>
  <c r="BF221"/>
  <c r="T221"/>
  <c r="R221"/>
  <c r="P221"/>
  <c r="BK221"/>
  <c r="J221"/>
  <c r="BE221"/>
  <c r="BI215"/>
  <c r="BH215"/>
  <c r="BG215"/>
  <c r="BF215"/>
  <c r="T215"/>
  <c r="R215"/>
  <c r="P215"/>
  <c r="BK215"/>
  <c r="J215"/>
  <c r="BE215"/>
  <c r="BI211"/>
  <c r="BH211"/>
  <c r="BG211"/>
  <c r="BF211"/>
  <c r="T211"/>
  <c r="R211"/>
  <c r="P211"/>
  <c r="BK211"/>
  <c r="J211"/>
  <c r="BE211"/>
  <c r="BI205"/>
  <c r="BH205"/>
  <c r="BG205"/>
  <c r="BF205"/>
  <c r="T205"/>
  <c r="R205"/>
  <c r="P205"/>
  <c r="BK205"/>
  <c r="J205"/>
  <c r="BE205"/>
  <c r="BI199"/>
  <c r="BH199"/>
  <c r="BG199"/>
  <c r="BF199"/>
  <c r="T199"/>
  <c r="R199"/>
  <c r="P199"/>
  <c r="BK199"/>
  <c r="J199"/>
  <c r="BE199"/>
  <c r="BI190"/>
  <c r="BH190"/>
  <c r="BG190"/>
  <c r="BF190"/>
  <c r="T190"/>
  <c r="R190"/>
  <c r="P190"/>
  <c r="BK190"/>
  <c r="J190"/>
  <c r="BE190"/>
  <c r="BI185"/>
  <c r="BH185"/>
  <c r="BG185"/>
  <c r="BF185"/>
  <c r="T185"/>
  <c r="R185"/>
  <c r="P185"/>
  <c r="BK185"/>
  <c r="J185"/>
  <c r="BE185"/>
  <c r="BI180"/>
  <c r="BH180"/>
  <c r="BG180"/>
  <c r="BF180"/>
  <c r="T180"/>
  <c r="R180"/>
  <c r="P180"/>
  <c r="BK180"/>
  <c r="J180"/>
  <c r="BE180"/>
  <c r="BI178"/>
  <c r="BH178"/>
  <c r="BG178"/>
  <c r="BF178"/>
  <c r="T178"/>
  <c r="R178"/>
  <c r="P178"/>
  <c r="BK178"/>
  <c r="J178"/>
  <c r="BE178"/>
  <c r="BI167"/>
  <c r="BH167"/>
  <c r="BG167"/>
  <c r="BF167"/>
  <c r="T167"/>
  <c r="R167"/>
  <c r="P167"/>
  <c r="BK167"/>
  <c r="J167"/>
  <c r="BE167"/>
  <c r="BI162"/>
  <c r="BH162"/>
  <c r="BG162"/>
  <c r="BF162"/>
  <c r="T162"/>
  <c r="R162"/>
  <c r="P162"/>
  <c r="BK162"/>
  <c r="J162"/>
  <c r="BE162"/>
  <c r="BI157"/>
  <c r="BH157"/>
  <c r="BG157"/>
  <c r="BF157"/>
  <c r="T157"/>
  <c r="R157"/>
  <c r="P157"/>
  <c r="BK157"/>
  <c r="J157"/>
  <c r="BE157"/>
  <c r="BI151"/>
  <c r="BH151"/>
  <c r="BG151"/>
  <c r="BF151"/>
  <c r="T151"/>
  <c r="R151"/>
  <c r="P151"/>
  <c r="BK151"/>
  <c r="J151"/>
  <c r="BE151"/>
  <c r="BI147"/>
  <c r="BH147"/>
  <c r="BG147"/>
  <c r="BF147"/>
  <c r="T147"/>
  <c r="R147"/>
  <c r="P147"/>
  <c r="BK147"/>
  <c r="J147"/>
  <c r="BE147"/>
  <c r="BI141"/>
  <c r="BH141"/>
  <c r="BG141"/>
  <c r="BF141"/>
  <c r="T141"/>
  <c r="R141"/>
  <c r="P141"/>
  <c r="BK141"/>
  <c r="J141"/>
  <c r="BE141"/>
  <c r="BI137"/>
  <c r="BH137"/>
  <c r="BG137"/>
  <c r="BF137"/>
  <c r="T137"/>
  <c r="R137"/>
  <c r="P137"/>
  <c r="BK137"/>
  <c r="J137"/>
  <c r="BE137"/>
  <c r="BI131"/>
  <c r="F37"/>
  <c i="1" r="BD95"/>
  <c i="2" r="BH131"/>
  <c r="F36"/>
  <c i="1" r="BC95"/>
  <c i="2" r="BG131"/>
  <c r="F35"/>
  <c i="1" r="BB95"/>
  <c i="2" r="BF131"/>
  <c r="J34"/>
  <c i="1" r="AW95"/>
  <c i="2" r="F34"/>
  <c i="1" r="BA95"/>
  <c i="2" r="T131"/>
  <c r="T130"/>
  <c r="T129"/>
  <c r="T128"/>
  <c r="R131"/>
  <c r="R130"/>
  <c r="R129"/>
  <c r="R128"/>
  <c r="P131"/>
  <c r="P130"/>
  <c r="P129"/>
  <c r="P128"/>
  <c i="1" r="AU95"/>
  <c i="2" r="BK131"/>
  <c r="BK130"/>
  <c r="J130"/>
  <c r="BK129"/>
  <c r="J129"/>
  <c r="BK128"/>
  <c r="J128"/>
  <c r="J96"/>
  <c r="J30"/>
  <c i="1" r="AG95"/>
  <c i="2" r="J131"/>
  <c r="BE131"/>
  <c r="J33"/>
  <c i="1" r="AV95"/>
  <c i="2" r="F33"/>
  <c i="1" r="AZ95"/>
  <c i="2" r="J98"/>
  <c r="J97"/>
  <c r="F122"/>
  <c r="E120"/>
  <c r="F89"/>
  <c r="E87"/>
  <c r="J39"/>
  <c r="J24"/>
  <c r="E24"/>
  <c r="J125"/>
  <c r="J92"/>
  <c r="J23"/>
  <c r="J21"/>
  <c r="E21"/>
  <c r="J124"/>
  <c r="J91"/>
  <c r="J20"/>
  <c r="J18"/>
  <c r="E18"/>
  <c r="F125"/>
  <c r="F92"/>
  <c r="J17"/>
  <c r="J15"/>
  <c r="E15"/>
  <c r="F124"/>
  <c r="F91"/>
  <c r="J14"/>
  <c r="J12"/>
  <c r="J122"/>
  <c r="J89"/>
  <c r="E7"/>
  <c r="E118"/>
  <c r="E85"/>
  <c i="1" r="BD94"/>
  <c r="W33"/>
  <c r="BC94"/>
  <c r="W32"/>
  <c r="BB94"/>
  <c r="W31"/>
  <c r="BA94"/>
  <c r="W30"/>
  <c r="AZ94"/>
  <c r="W29"/>
  <c r="AY94"/>
  <c r="AX94"/>
  <c r="AW94"/>
  <c r="AK30"/>
  <c r="AV94"/>
  <c r="AK29"/>
  <c r="AU94"/>
  <c r="AT94"/>
  <c r="AS94"/>
  <c r="AG94"/>
  <c r="AK26"/>
  <c r="AT100"/>
  <c r="AN100"/>
  <c r="AT99"/>
  <c r="AN99"/>
  <c r="AT98"/>
  <c r="AN98"/>
  <c r="AT97"/>
  <c r="AN97"/>
  <c r="AT96"/>
  <c r="AN96"/>
  <c r="AT95"/>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<sst xmlns="http://schemas.openxmlformats.org/spreadsheetml/2006/main">
  <si>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</si>
  <si>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</si>
  <si>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</si>
  <si>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</si>
  <si>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</si>
  <si>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{ca34f5bb-ab38-4c8a-8146-64cc9f1b7e91}</t>
  </si>
  <si>
    <t>0,01</t>
  </si>
  <si>
    <t>21</t>
  </si>
  <si>
    <t>15</t>
  </si>
  <si>
    <t>REKAPITULACE ZAKÁZKY</t>
  </si>
  <si>
    <t xml:space="preserve">v ---  níže se nacházejí doplnkové a pomocné údaje k sestavám  --- v</t>
  </si>
  <si>
    <t>Návod na vyplnění</t>
  </si>
  <si>
    <t>0,001</t>
  </si>
  <si>
    <t>Kód:</t>
  </si>
  <si>
    <t>0802NZ</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</si>
  <si>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</si>
  <si>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</si>
  <si>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mostních objektů v úseku Děčín-Prostřední Žleb – st. hranice SRN</t>
  </si>
  <si>
    <t>KSO:</t>
  </si>
  <si>
    <t>CC-CZ:</t>
  </si>
  <si>
    <t>Místo:</t>
  </si>
  <si>
    <t xml:space="preserve"> </t>
  </si>
  <si>
    <t>Datum:</t>
  </si>
  <si>
    <t>16. 8. 2019</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</si>
  <si>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</si>
  <si>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</si>
  <si>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</si>
  <si>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</si>
  <si>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</si>
  <si>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</si>
  <si>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</si>
  <si>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</si>
  <si>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</si>
  <si>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</si>
  <si>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</si>
  <si>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</si>
  <si>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</si>
  <si>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</si>
  <si>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</si>
  <si>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</si>
  <si>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</si>
  <si>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</si>
  <si>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</si>
  <si>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</si>
  <si>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</si>
  <si>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</si>
  <si>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</si>
  <si>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</si>
  <si>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</si>
  <si>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</si>
  <si>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</si>
  <si>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</si>
  <si>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</si>
  <si>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</si>
  <si>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</si>
  <si>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</si>
  <si>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</si>
  <si>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</si>
  <si>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</si>
  <si>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</si>
  <si>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</si>
  <si>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</si>
  <si>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</si>
  <si>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</si>
  <si>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</si>
  <si>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</si>
  <si>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</si>
  <si>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</si>
  <si>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</si>
  <si>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</si>
  <si>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</si>
  <si>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</si>
  <si>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</si>
  <si>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</si>
  <si>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</si>
  <si>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</si>
  <si>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</si>
  <si>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</si>
  <si>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001</t>
  </si>
  <si>
    <t>Oprava mostu km 11,785</t>
  </si>
  <si>
    <t>STA</t>
  </si>
  <si>
    <t>1</t>
  </si>
  <si>
    <t>{27d09e73-654f-4cb8-a667-9d5545bf378d}</t>
  </si>
  <si>
    <t>2</t>
  </si>
  <si>
    <t>002</t>
  </si>
  <si>
    <t xml:space="preserve">Oprava opěrné zdi  A</t>
  </si>
  <si>
    <t>{5def6366-2451-4c7a-8ab3-67cdac9ca61b}</t>
  </si>
  <si>
    <t>003</t>
  </si>
  <si>
    <t xml:space="preserve">Oprava opěrné zdi  B</t>
  </si>
  <si>
    <t>{ba0aec3c-86ab-4c5c-8e1e-9634130a0a02}</t>
  </si>
  <si>
    <t>004</t>
  </si>
  <si>
    <t xml:space="preserve">Oprava opěrné zdi  C</t>
  </si>
  <si>
    <t>{0ef6fd22-2ac1-409c-8e23-b8434d297eac}</t>
  </si>
  <si>
    <t>005</t>
  </si>
  <si>
    <t>Železniční svršek - celkový</t>
  </si>
  <si>
    <t>{b91465dc-8380-4706-bae1-ed9a97f2de61}</t>
  </si>
  <si>
    <t>006</t>
  </si>
  <si>
    <t>VRN</t>
  </si>
  <si>
    <t>{6db0d66f-b9a5-42c1-a7c1-7f690e2dd4a3}</t>
  </si>
  <si>
    <t>KRYCÍ LIST SOUPISU PRACÍ</t>
  </si>
  <si>
    <t>Objekt:</t>
  </si>
  <si>
    <t>001 - Oprava mostu km 11,785</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</si>
  <si>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</si>
  <si>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</si>
  <si>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</si>
  <si>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</si>
  <si>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</si>
  <si>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</si>
  <si>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</si>
  <si>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</si>
  <si>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</si>
  <si>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</si>
  <si>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</si>
  <si>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</si>
  <si>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</si>
  <si>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</si>
  <si>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</si>
  <si>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</si>
  <si>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</si>
  <si>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</si>
  <si>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</si>
  <si>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</si>
  <si>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</si>
  <si>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</si>
  <si>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</si>
  <si>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</si>
  <si>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</si>
  <si>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</si>
  <si>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</si>
  <si>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</si>
  <si>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</si>
  <si>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</si>
  <si>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</si>
  <si>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</si>
  <si>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</si>
  <si>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</si>
  <si>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</si>
  <si>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</si>
  <si>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průměru kmene do 100 mm i s kořeny z celkové plochy do 1000 m2</t>
  </si>
  <si>
    <t>m2</t>
  </si>
  <si>
    <t>CS ÚRS 2019 02</t>
  </si>
  <si>
    <t>4</t>
  </si>
  <si>
    <t>-2000307117</t>
  </si>
  <si>
    <t>PP</t>
  </si>
  <si>
    <t xml:space="preserve">Odstranění křovin a stromů s odstraněním kořenů  průměru kmene do 100 mm do sklonu terénu 1 : 5, při celkové ploše do 1 000 m2</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</si>
  <si>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</si>
  <si>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</si>
  <si>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</si>
  <si>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 xml:space="preserve">na vtoku i výtoku </t>
  </si>
  <si>
    <t>6*4*2</t>
  </si>
  <si>
    <t>Součet</t>
  </si>
  <si>
    <t>111251111</t>
  </si>
  <si>
    <t>Drcení ořezaných větví D do 100 mm s odvozem do 20 km</t>
  </si>
  <si>
    <t>m3</t>
  </si>
  <si>
    <t>933955454</t>
  </si>
  <si>
    <t>Drcení ořezaných větví strojně - (štěpkování) s naložením na dopravní prostředek a odvozem drtě do 20 km a se složením o průměru větví do 100 mm</t>
  </si>
  <si>
    <t xml:space="preserve">Poznámka k souboru cen:_x000d_
1. V cenách nejsou započteny náklady na uložení drti na skládku. 2. Měří se objem nadrcené hmoty. </t>
  </si>
  <si>
    <t>48*0,03</t>
  </si>
  <si>
    <t>3</t>
  </si>
  <si>
    <t>113105113</t>
  </si>
  <si>
    <t>Rozebrání dlažeb z lomového kamene kladených na MC vyspárované MC</t>
  </si>
  <si>
    <t>-398664700</t>
  </si>
  <si>
    <t xml:space="preserve">Rozebrání dlažeb z lomového kamene  s přemístěním hmot na skládku na vzdálenost do 3 m nebo s naložením na dopravní prostředek, kladených do cementové malty se spárami zalitými cementovou maltou</t>
  </si>
  <si>
    <t xml:space="preserve">Poznámka k souboru cen:_x000d_
1. Ceny jsou určeny pro rozebrání dlažby jakékoliv tloušťky v rovině i ve sklonu. 2. V cenách nejsou započteny náklady na popř. nutné očištění, třídění a rovnání lomového kamene získaného rozebráním dlažeb, které se oceňuje cenami části A 03 ceníku 800-1 Zemní práce. 3. Přemístění vybourané dlažby z lomového kamene včetně materiálu z lože a spár na vzdálenost přes 3 m se oceňuje cenami souborů cen 997 22-1 Vodorovná doprava suti a vybouraných hmot. </t>
  </si>
  <si>
    <t>P</t>
  </si>
  <si>
    <t>Poznámka k položce:_x000d_
kameny budou opětovně využity</t>
  </si>
  <si>
    <t>2,25*9,7</t>
  </si>
  <si>
    <t>119001423</t>
  </si>
  <si>
    <t>Dočasné zajištění kabelů a kabelových tratí z více než 6 volně ložených kabelů</t>
  </si>
  <si>
    <t>m</t>
  </si>
  <si>
    <t>-1534575027</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</si>
  <si>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přes 6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</si>
  <si>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</si>
  <si>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5</t>
  </si>
  <si>
    <t>122202501</t>
  </si>
  <si>
    <t>Odkopávky a prokopávky nezapažené pro spodní stavbu železnic do 100 m3 v hornině tř. 3</t>
  </si>
  <si>
    <t>-1287146113</t>
  </si>
  <si>
    <t>Odkopávky a prokopávky nezapažené pro spodní stavbu železnic strojně s přemístěním výkopku v příčných profilech do 15 m nebo s naložením na dopravní prostředek v hornině tř. 3 do 100 m3</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</si>
  <si>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Vykopávky v ostatních zemnících se oceňují podle kapitoly 3*2 Zemníky Všeobecných podmínek tohoto katalogu;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 d) sejmutí podorničí. 2. Odkopávky a prokopávky pro spodní stavbu železnic v roubených prostorech se oceňují podle čl. 3116 Všeobecných podmínek tohoto katalogu.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 5. Odkopávky a prokopávky v hornině tř. 6 a 7 s požadavkem fragmentace se oceňují cenami 122 60-2211 až 122 60-2234. </t>
  </si>
  <si>
    <t>pro plovoucí desky</t>
  </si>
  <si>
    <t>6,7*8</t>
  </si>
  <si>
    <t>6</t>
  </si>
  <si>
    <t>122202509</t>
  </si>
  <si>
    <t>Příplatek k odkopávkám pro spodní stavbu železnic v hornině tř. 3 za lepivost</t>
  </si>
  <si>
    <t>-1901353662</t>
  </si>
  <si>
    <t>Odkopávky a prokopávky nezapažené pro spodní stavbu železnic strojně s přemístěním výkopku v příčných profilech do 15 m nebo s naložením na dopravní prostředek v hornině tř. 3 Příplatek k cenám za lepivost horniny tř. 3</t>
  </si>
  <si>
    <t>53,6/2</t>
  </si>
  <si>
    <t>7</t>
  </si>
  <si>
    <t>130001101</t>
  </si>
  <si>
    <t>Příplatek za ztížení vykopávky v blízkosti podzemního vedení</t>
  </si>
  <si>
    <t>720473397</t>
  </si>
  <si>
    <t xml:space="preserve">Příplatek k cenám hloubených vykopávek za ztížení vykopávky  v blízkosti podzemního vedení nebo výbušnin pro jakoukoliv třídu horniny</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</si>
  <si>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</si>
  <si>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u kabelů</t>
  </si>
  <si>
    <t>15*0,5*1</t>
  </si>
  <si>
    <t>8</t>
  </si>
  <si>
    <t>151203101</t>
  </si>
  <si>
    <t>Zřízení zátažného pažení a rozepření stěn kolejového lože do 20 m2 hl do 2 m</t>
  </si>
  <si>
    <t>1458535393</t>
  </si>
  <si>
    <t>Zřízení pažení a rozepření stěn výkopu kolejového lože plochy do 20 m2 pro jakoukoliv mezerovitost zátažné, hloubky do 2 m</t>
  </si>
  <si>
    <t xml:space="preserve">Poznámka k souboru cen:_x000d_
1. Plocha mezer mezi pažinami příložného pažení se od plochy příložného pažení neodečítá; nezapažené plochy u pažení zátažného nebo hnaného se od plochy pažení odečítají. </t>
  </si>
  <si>
    <t>dle E.1.4.1 VÝKOPY A PAŽENÍ</t>
  </si>
  <si>
    <t>TK č.2</t>
  </si>
  <si>
    <t>1,2*22</t>
  </si>
  <si>
    <t>0,55*22</t>
  </si>
  <si>
    <t>TK č.1</t>
  </si>
  <si>
    <t>0,875*22</t>
  </si>
  <si>
    <t>9</t>
  </si>
  <si>
    <t>151203111</t>
  </si>
  <si>
    <t>Odstranění zátažného pažení a rozepření stěn kolejového lože do 20 m2 hl do 2 m</t>
  </si>
  <si>
    <t>-1758665145</t>
  </si>
  <si>
    <t>Odstranění pažení a rozepření stěn výkopu kolejového lože plochy do 20 m2 s uložením materiálu na vzdálenost do 3 m od kraje výkopu zátažné, hloubky do 2 m</t>
  </si>
  <si>
    <t>10</t>
  </si>
  <si>
    <t>162701105</t>
  </si>
  <si>
    <t>Vodorovné přemístění do 10000 m výkopku/sypaniny z horniny tř. 1 až 4</t>
  </si>
  <si>
    <t>-1693084765</t>
  </si>
  <si>
    <t xml:space="preserve">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</si>
  <si>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</si>
  <si>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53,6</t>
  </si>
  <si>
    <t>11</t>
  </si>
  <si>
    <t>162701109</t>
  </si>
  <si>
    <t>Příplatek k vodorovnému přemístění výkopku/sypaniny z horniny tř. 1 až 4 ZKD 1000 m přes 10000 m</t>
  </si>
  <si>
    <t>462439590</t>
  </si>
  <si>
    <t xml:space="preserve">Vodorovné přemístění výkopku nebo sypaniny po suchu  na obvyklém dopravním prostředku, bez naložení výkopku, avšak se složením bez rozhrnutí z horniny tř. 1 až 4 na vzdálenost Příplatek k ceně za každých dalších i započatých 1 000 m</t>
  </si>
  <si>
    <t>Poznámka k položce:_x000d_
např. skládka Malšovice (celkem 17 km)</t>
  </si>
  <si>
    <t>53,6*7</t>
  </si>
  <si>
    <t>12</t>
  </si>
  <si>
    <t>162732511</t>
  </si>
  <si>
    <t>Vodorovné přemístění výkopku přes 5000 do 10000 m pracovním vlakem</t>
  </si>
  <si>
    <t>t</t>
  </si>
  <si>
    <t>-1504732586</t>
  </si>
  <si>
    <t xml:space="preserve">Vodorovné přemístění výkopku pracovním vlakem  bez naložení výkopku, avšak s jeho vyložením, pro jakoukoliv třídu horniny, na vzdálenost přes 5 000 do 10 000 m</t>
  </si>
  <si>
    <t>Poznámka k položce:_x000d_
z důvodu omezeného přístupu k mostu</t>
  </si>
  <si>
    <t xml:space="preserve">např.  do žst. Děčín-Prostřední Žleb:</t>
  </si>
  <si>
    <t>zemina:</t>
  </si>
  <si>
    <t>53,6*2</t>
  </si>
  <si>
    <t>suť a demontované zábradlí:</t>
  </si>
  <si>
    <t>74,905</t>
  </si>
  <si>
    <t>13</t>
  </si>
  <si>
    <t>167101101</t>
  </si>
  <si>
    <t>Nakládání výkopku z hornin tř. 1 až 4 do 100 m3</t>
  </si>
  <si>
    <t>-1925394702</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</si>
  <si>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</si>
  <si>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</si>
  <si>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přeložení např. v žst. Děčín-Prostřední Žleb z důvodu omezeného přístupu k mostu</t>
  </si>
  <si>
    <t>14</t>
  </si>
  <si>
    <t>171111111</t>
  </si>
  <si>
    <t>Hutnění zeminy pro spodní stavbu železnic tl do 20 cm</t>
  </si>
  <si>
    <t>1650714625</t>
  </si>
  <si>
    <t>Hutnění zeminy pro spodní stavbu železnic tloušťky vrstvy do 20 cm</t>
  </si>
  <si>
    <t>Poznámka k položce:_x000d_
pod desku</t>
  </si>
  <si>
    <t xml:space="preserve">pod desku </t>
  </si>
  <si>
    <t>6,6*8*2</t>
  </si>
  <si>
    <t>171201211</t>
  </si>
  <si>
    <t>Poplatek za uložení stavebního odpadu - zeminy a kameniva na skládce</t>
  </si>
  <si>
    <t>709237341</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</si>
  <si>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</si>
  <si>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</si>
  <si>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16</t>
  </si>
  <si>
    <t>174111311</t>
  </si>
  <si>
    <t>Zásyp sypaninou se zhutněním přes 3 m3 pro spodní stavbu železnic</t>
  </si>
  <si>
    <t>2047275747</t>
  </si>
  <si>
    <t>Zásyp sypaninou pro spodní stavbu železnic objemu přes 3 m3 se zhutněním</t>
  </si>
  <si>
    <t xml:space="preserve">Poznámka k souboru cen:_x000d_
1. Ceny jsou určeny pro pro jakoukoliv míru zhutnění. 2. Míru zhutnění předepisuje projekt. </t>
  </si>
  <si>
    <t>Poznámka k položce:_x000d_
dosypání štěrku nad izolaci</t>
  </si>
  <si>
    <t xml:space="preserve">nad izolaci </t>
  </si>
  <si>
    <t>4,6*8</t>
  </si>
  <si>
    <t>17</t>
  </si>
  <si>
    <t>M</t>
  </si>
  <si>
    <t>58344171</t>
  </si>
  <si>
    <t>štěrkodrť frakce 0/32</t>
  </si>
  <si>
    <t>349054043</t>
  </si>
  <si>
    <t>36,8*1,6</t>
  </si>
  <si>
    <t xml:space="preserve"> Zakládání</t>
  </si>
  <si>
    <t>18</t>
  </si>
  <si>
    <t>212792311</t>
  </si>
  <si>
    <t>Odvodnění mostní opěry - drenážní plastové potrubí HDPE DN 110</t>
  </si>
  <si>
    <t>-1013606474</t>
  </si>
  <si>
    <t>Odvodnění mostní opěry z plastových trub drenážní potrubí HDPE DN 110</t>
  </si>
  <si>
    <t xml:space="preserve">Poznámka k souboru cen:_x000d_
1. V ceně žlabu -1111 jsou započteny i náklady na podélné rozříznutí plastové trouby DN 75 do spádu a na sraz pro odtok vlhkosti do žlábku úložného prahu s přesahem 50 mm od bočního líce dříku opěry. 2. V cenách potrubí -2 . 1 . jsou započteny i náklady na položení plastového drenážního potrubí do spádu a na sraz na podkladní základový betonový trám za mostní opěrou k prostupu dříkem opěry, bez zemích prací, se zajištěním drenáže proti vychýlení. 3. V cenách nejsou započteny náklady na zemní práce, na betonáž podkladního trámu nebo úložného prahu opěry, na obklad potrubí drenážním betonem, na obklad štěrkem a na filtrační obal. </t>
  </si>
  <si>
    <t>Poznámka k položce:_x000d_
včetně utěsnění okolo vyústění tmelem</t>
  </si>
  <si>
    <t xml:space="preserve">odvodnění opěr </t>
  </si>
  <si>
    <t>1,760*4*2</t>
  </si>
  <si>
    <t>19</t>
  </si>
  <si>
    <t>212795111</t>
  </si>
  <si>
    <t>Příčné odvodnění mostní opěry z plastových trub DN 160 včetně podkladního betonu, štěrkového obsypu</t>
  </si>
  <si>
    <t>-75907147</t>
  </si>
  <si>
    <t>Příčné odvodnění za opěrou z plastových trub</t>
  </si>
  <si>
    <t xml:space="preserve">Poznámka k souboru cen:_x000d_
1. V cenách jsou započteny i náklady na podkladní beton, uložení a dodání plastové trubky DN 160 a štěrkový obsyp. 2. V cenách nejsou započteny náklady na zemní práce. </t>
  </si>
  <si>
    <t>8,5*2</t>
  </si>
  <si>
    <t>20</t>
  </si>
  <si>
    <t>224111114</t>
  </si>
  <si>
    <t>Vrty maloprofilové D do 56 mm úklon do 45° hl do 25 m hor. III a IV</t>
  </si>
  <si>
    <t>-1232402484</t>
  </si>
  <si>
    <t>Maloprofilové vrty průběžným sacím vrtáním průměru do 56 mm do úklonu 45° v hl 0 až 25 m v hornině tř. III a IV</t>
  </si>
  <si>
    <t>Poznámka k položce:_x000d_
pro injektáž zdiva</t>
  </si>
  <si>
    <t>dle E.1.4.1 INJEKTÁŽ</t>
  </si>
  <si>
    <t>259,540</t>
  </si>
  <si>
    <t>281601111</t>
  </si>
  <si>
    <t>Injektování vrtů nízkotlaké vzestupné s jednoduchým obturátorem tlakem do 0,6 MPa</t>
  </si>
  <si>
    <t>hod</t>
  </si>
  <si>
    <t>-944953164</t>
  </si>
  <si>
    <t xml:space="preserve">Injektování  s jednoduchým obturátorem nebo bez obturátoru vzestupné, tlakem do 0,60 MPa</t>
  </si>
  <si>
    <t xml:space="preserve">Poznámka k souboru cen:_x000d_
1. Ceny nelze použít pro injektování: a) mikropilot a kotev; toto injektování se oceňuje cenami souboru cen 28. 60-21 Injektování povrchové s dvojitým obturátorem mikropilot nebo kotev, b) aktivovanou maltou; toto injektování se oceňuje cenami souboru cen 28. 60-41 Injektování aktivovanými směsmi, c) vysokotlaké s dvojitým obturátorem; toto injektování se oceňuje cenami souboru cen 282 60-31 Injektování vysokotlaké s dvojitým obturátorem, d) organickými pryskyřicemi neředitelnými vodou; toto injektování se oceňuje cenami souboru cen 282 60-51 Injektování povrchové vysokotlaké pryskyřicemi neředitelnými vodou, e) živicemi za tepla; toto injektování se oceňuje individuálně, f) tryskové; tato injektáž se oceňuje cenami souboru cen 282 61-21 Trysková injektáž vrtů vzestupná. 2. Ceny nelze použít pro vysokotlaké injektování injekční stanicí s automatickou registrací parametrů; toto injektování se oceňuje cenami souboru cen 282 60-31 Injektování vysokotlaké s dvojitým obturátorem. 3. Rozhodující pro volbu ceny podle výšky tlaku je maximální tlak na jednom vrtu. 4. Cena -1129 Příplatek za injektování organickými pryskyřicemi nelze použít pro vodní zkoušky vrtů. </t>
  </si>
  <si>
    <t>33,840*3,5</t>
  </si>
  <si>
    <t>22</t>
  </si>
  <si>
    <t>58521133-01</t>
  </si>
  <si>
    <t>Injektážní směs</t>
  </si>
  <si>
    <t>-1125667554</t>
  </si>
  <si>
    <t xml:space="preserve">odhad 10 % mezerovitost </t>
  </si>
  <si>
    <t>338,4*0,1</t>
  </si>
  <si>
    <t>Svislé a kompletní konstrukce</t>
  </si>
  <si>
    <t>23</t>
  </si>
  <si>
    <t>388995213</t>
  </si>
  <si>
    <t>Chránička kabelů z trub HDPE v římse DN 140</t>
  </si>
  <si>
    <t>1578630525</t>
  </si>
  <si>
    <t xml:space="preserve">Chránička kabelů v římse z trub HDPE  přes DN 110 do DN 140</t>
  </si>
  <si>
    <t xml:space="preserve">Poznámka k souboru cen:_x000d_
1. V cenách jsou započteny náklady na osazení a dodání trubek a jejich spojkování na potřebnou délku v konstrukci římsy vyvázaně do výztuže římsy nebo do rýhy za opěrou, napojení trubních chrániček na případnou kabelovou komoru nebo přes dilataci na chráničku uloženou v zemní konstrukci za opěrou. 2. Cena nelze použít pro tvarovky HDPE chráničky multikanálu nebo žlabu s víkem, které se oceňují souborem cen 388 99-51 Tvarovka kabelovodu HDPE do konstrukce římsy. 3. V cenách nejsou započteny náklady na: a) prostup bedněním římsy, prostup se oceňuje souborem cen 334 35-91 Výřez bednění pro prostup betonovou konstrukcí, b) výkop rýhy pro chráničku za opěrou, výkop se oceňuje cenami katalogu 800-1 Zemní práce, c) pískové lože chráničky, lože se oceňuje souborem cen 451 57- . 1 Podkladní a výplňová vrstva z kameniva, d) obsyp chráničky a výstražnou fólii, protažení protahovacího lanka a kabelu trubní chráničkou. </t>
  </si>
  <si>
    <t xml:space="preserve">kabel NN </t>
  </si>
  <si>
    <t>Vodorovné konstrukce</t>
  </si>
  <si>
    <t>24</t>
  </si>
  <si>
    <t>273361412</t>
  </si>
  <si>
    <t>Výztuž základových desek ze svařovaných sítí do 6 kg/m2</t>
  </si>
  <si>
    <t>-905194946</t>
  </si>
  <si>
    <t>Výztuž základových konstrukcí desek ze svařovaných sítí, hmotnosti přes 3,5 do 6 kg/m2</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</si>
  <si>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</si>
  <si>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 xml:space="preserve">do desek ve výbězích </t>
  </si>
  <si>
    <t>1439/1000</t>
  </si>
  <si>
    <t>25</t>
  </si>
  <si>
    <t>451475121</t>
  </si>
  <si>
    <t>Podkladní vrstva plastbetonová samonivelační první vrstva tl 10 mm</t>
  </si>
  <si>
    <t>1384790573</t>
  </si>
  <si>
    <t xml:space="preserve">Podkladní vrstva plastbetonová  samonivelační, tloušťky do 10 mm první vrstva</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</si>
  <si>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</si>
  <si>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Poznámka k položce:_x000d_
pod patní desky zábradlí</t>
  </si>
  <si>
    <t xml:space="preserve">pod patní desky zábradlí </t>
  </si>
  <si>
    <t>0,2*0,24*3*2</t>
  </si>
  <si>
    <t>0,2*0,3*3*2</t>
  </si>
  <si>
    <t>26</t>
  </si>
  <si>
    <t>451475122</t>
  </si>
  <si>
    <t>Podkladní vrstva plastbetonová samonivelační každá další vrstva tl 10 mm</t>
  </si>
  <si>
    <t>-1229674346</t>
  </si>
  <si>
    <t xml:space="preserve">Podkladní vrstva plastbetonová  samonivelační, tloušťky do 10 mm každá další vrstva</t>
  </si>
  <si>
    <t>0,648</t>
  </si>
  <si>
    <t>27</t>
  </si>
  <si>
    <t>457311118</t>
  </si>
  <si>
    <t>Vyrovnávací nebo spádový beton C 30/37 včetně úpravy povrchu</t>
  </si>
  <si>
    <t>-1502662038</t>
  </si>
  <si>
    <t xml:space="preserve">Vyrovnávací nebo spádový beton včetně úpravy povrchu  C 30/37</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</si>
  <si>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 2. Příplatek za rovinnost povrchu platí pro všechny ceny ukládaného konstrukčního betonu pod celoplošnou izolaci mostovky v požadovaném příčném nebo podélném minimálním sklonu 0,5 %. Rovinnost je daná normou 8 mm pod 2 m lati a třídou 8 přesnosti. 3. V cenách nejsou započteny náklady na: a) železobetonovou desku nebo spřahující desku ze železobetonu tloušťky přes 100 mm, b) bednění vyrovnávacího a spádového betonu, c) vyrovnávací vrstvy ze sanační reprofilační malty, tyto se oceňují souborem cen 628 63-21 Úprava příčných spár u montovaných mostů, d) dobroušení povrchu na požadovanou třídu 6 přesnosti. </t>
  </si>
  <si>
    <t>PLOVOUCÍ DESKA - SMĚR DĚČÍN</t>
  </si>
  <si>
    <t>6,58</t>
  </si>
  <si>
    <t>PLOVOUCÍ DESKA - SMĚR B.S.</t>
  </si>
  <si>
    <t>6,62</t>
  </si>
  <si>
    <t>28</t>
  </si>
  <si>
    <t>465327212</t>
  </si>
  <si>
    <t>Dlažba (zpevnění) svahu u mostních opěr tl do 150 mm ze ŽB C 25/30</t>
  </si>
  <si>
    <t>-622147049</t>
  </si>
  <si>
    <t xml:space="preserve">Dlažba (zpevnění) svahu u mostních opěr z betonu  tloušťky do 150 mm, z betonu C 25/30 železového</t>
  </si>
  <si>
    <t xml:space="preserve">Poznámka k souboru cen:_x000d_
1. V cenách jsou započteny náklady na zhotovení (oken) bednění, betonáž, rozhrnutí a urovnání povrchu v tl. 150 mm, u železobetonové dlažby jsou započteny náklady na nastříhaní sítě a uložení na kozlíky z výztuže E 8 nebo na distanční podložky do „oken“, vyjmutí bednění ve sklonu do 1:1, manipulaci a přehoz betonu mezi „okny“ ručně. 2. V cenách nejsou započteny náklady na podkladní vrstvu ze štěrkopísku, tyto se oceňují souborem cen 451 57- . 1 Podkladní a výplňová vrstva z kameniva. Dále ceny neobsahují náklady na výplň spár dlažby. </t>
  </si>
  <si>
    <t>předláždění v otvoru (využít stávající kameny):</t>
  </si>
  <si>
    <t>Úpravy povrchů, podlahy a osazování výplní</t>
  </si>
  <si>
    <t>29</t>
  </si>
  <si>
    <t>628613223</t>
  </si>
  <si>
    <t>Protikorozní ochrana OK mostu III.tř.-základní a podkladní epoxidový, vrchní PU nátěr bez metalizace</t>
  </si>
  <si>
    <t>1646266238</t>
  </si>
  <si>
    <t>Protikorozní ochrana ocelových mostních konstrukcí včetně otryskání povrchu základní a podkladní epoxidový a vrchní polyuretanový nátěr bez metalizace III. třídy</t>
  </si>
  <si>
    <t xml:space="preserve">Poznámka k souboru cen:_x000d_
1. V cenách jsou započteny i náklady na dodávku písku při tryskání. 2. V cenách -3231 až - 3234 nejsou započteny náklady na dodávku zinku pro žárové stříkání; tyto náklady se oceňují ve specifikaci. Orientační spotřeba zinku: a) tř. I - 2,200 kg/m2, b) tř. II - 1,872 kg/m2, c) tř. III - 1,517 kg/m2, d) tř. IV - 1,284 kg/m2. 3. Rozdělení ocelových konstrukcí do tříd je uvedeno v příloze č. 3 Všeobecných podmínek katalogu 800-789 Povrchové úpravy ocelových konstrukcí a technologických zařízení. </t>
  </si>
  <si>
    <t>Poznámka k položce:_x000d_
otryskání vhodné provést zároveň s očištěním průčelního zdiva</t>
  </si>
  <si>
    <t xml:space="preserve">obnova PKO na kotevních deskách stažení klenby </t>
  </si>
  <si>
    <t xml:space="preserve">zleva </t>
  </si>
  <si>
    <t>0,09*5*2</t>
  </si>
  <si>
    <t>0,05*2*2</t>
  </si>
  <si>
    <t xml:space="preserve">zprava </t>
  </si>
  <si>
    <t>30</t>
  </si>
  <si>
    <t>628613233</t>
  </si>
  <si>
    <t>Protikorozní ochrana OK mostu III. tř.- základní a podkladní epoxidový, vrchní PU nátěr s metalizací</t>
  </si>
  <si>
    <t>-1371364170</t>
  </si>
  <si>
    <t>Protikorozní ochrana ocelových mostních konstrukcí včetně otryskání povrchu základní a podkladní epoxidový a vrchní polyuretanový nátěr s metalizací III. třídy</t>
  </si>
  <si>
    <t>Poznámka k položce:_x000d_
nátěr zábradlí včetně přípravy povrchu a metalizace ponorem</t>
  </si>
  <si>
    <t>"Zábradlí</t>
  </si>
  <si>
    <t>70x70x6</t>
  </si>
  <si>
    <t>PANEL TYP F</t>
  </si>
  <si>
    <t>12*2*0,274</t>
  </si>
  <si>
    <t>PANEL TYP H</t>
  </si>
  <si>
    <t>11,40*0,274</t>
  </si>
  <si>
    <t xml:space="preserve">sloupky </t>
  </si>
  <si>
    <t>"80x80x10</t>
  </si>
  <si>
    <t>3,17*2*0,314</t>
  </si>
  <si>
    <t>3,17*0,314</t>
  </si>
  <si>
    <t>patní desky</t>
  </si>
  <si>
    <t>0,2*0,24*3*2*2</t>
  </si>
  <si>
    <t>31</t>
  </si>
  <si>
    <t>15625101</t>
  </si>
  <si>
    <t>drát metalizační Zn D 3mm</t>
  </si>
  <si>
    <t>kg</t>
  </si>
  <si>
    <t>-1905262214</t>
  </si>
  <si>
    <t>13,550*1,517</t>
  </si>
  <si>
    <t>Ostatní konstrukce a práce-bourání</t>
  </si>
  <si>
    <t>32</t>
  </si>
  <si>
    <t>911121211</t>
  </si>
  <si>
    <t>Výroba ocelového zábradli při opravách mostů</t>
  </si>
  <si>
    <t>1937029913</t>
  </si>
  <si>
    <t>Oprava ocelového zábradlí svařovaného nebo šroubovaného výroba</t>
  </si>
  <si>
    <t xml:space="preserve">Poznámka k souboru cen:_x000d_
1. V ceně výroby -1211 jsou započteny i náklady na spojovací materiál. 2. V ceně výroby -1211 nejsou započteny náklady na dodávku materiálu pro výrobu zábradlí; tyto náklady se oceňují jako specifikace u cen montáže. 3. V ceně montáže -1311 jsou započteny i náklady upevnění zábradlí ke konstrukci mostu - vyvrtání otvorů, montáž a dodávku šroubů včetně chemických kotev. 4. V ceně montáže -1311 nejsou započteny náklady na dodávku materiálu, které se oceňují ve specifikaci: a) u vyráběného zábradlí jako dodávka materiálu pro výrobu, b) u nakupovaného zábradlí jako dodávka hotového nakupovaného výrobku. 5. Demontáž ocelového zábradlí se oceňuje cenou 966 07-5141 části B01 tohoto katalogu. </t>
  </si>
  <si>
    <t>ZÁBRADLÍ VPRAVO</t>
  </si>
  <si>
    <t>4,0</t>
  </si>
  <si>
    <t>ZÁBRADLÍ VLEVO</t>
  </si>
  <si>
    <t>4+3,8</t>
  </si>
  <si>
    <t>33</t>
  </si>
  <si>
    <t>911121311</t>
  </si>
  <si>
    <t>Montáž ocelového zábradli při opravách mostů</t>
  </si>
  <si>
    <t>648786784</t>
  </si>
  <si>
    <t>Oprava ocelového zábradlí svařovaného nebo šroubovaného montáž</t>
  </si>
  <si>
    <t>34</t>
  </si>
  <si>
    <t>130104280</t>
  </si>
  <si>
    <t>úhelník ocelový rovnostranný jakost 11 375 70x70x6mm</t>
  </si>
  <si>
    <t>-1438391903</t>
  </si>
  <si>
    <t>ZÁBRADLÍ</t>
  </si>
  <si>
    <t>76,56*2/1000</t>
  </si>
  <si>
    <t>72,73/1000</t>
  </si>
  <si>
    <t>35</t>
  </si>
  <si>
    <t>13011067</t>
  </si>
  <si>
    <t>úhelník ocelový rovnostranný jakost 11 375 80x80x10mm</t>
  </si>
  <si>
    <t>1559963094</t>
  </si>
  <si>
    <t>37,66*2/1000</t>
  </si>
  <si>
    <t>37,66/1000</t>
  </si>
  <si>
    <t>36</t>
  </si>
  <si>
    <t>136112380-01</t>
  </si>
  <si>
    <t>plech tlustý hladký jakost S 235 JR, 16x2000x3000 mm</t>
  </si>
  <si>
    <t>-343013500</t>
  </si>
  <si>
    <t xml:space="preserve">plechy tlusté hladké - tabule jakost oceli S 235JR  (11 375.1) 15  x 2000 x 3000 mm</t>
  </si>
  <si>
    <t>18,09*2/1000</t>
  </si>
  <si>
    <t>18,09/1000</t>
  </si>
  <si>
    <t>37</t>
  </si>
  <si>
    <t>936942211</t>
  </si>
  <si>
    <t>Zhotovení tabulky s letopočtem opravy mostu vložením šablony do bednění</t>
  </si>
  <si>
    <t>kus</t>
  </si>
  <si>
    <t>-1401276179</t>
  </si>
  <si>
    <t>Zhotovení tabulky s letopočtem opravy nebo větší údržby vložením šablony do bednění</t>
  </si>
  <si>
    <t>Deskou na římsu</t>
  </si>
  <si>
    <t>38</t>
  </si>
  <si>
    <t>941111121</t>
  </si>
  <si>
    <t>Montáž lešení řadového trubkového lehkého s podlahami zatížení do 200 kg/m2 š do 1,2 m v do 10 m</t>
  </si>
  <si>
    <t>1997851009</t>
  </si>
  <si>
    <t xml:space="preserve">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</si>
  <si>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</si>
  <si>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 xml:space="preserve">pručelí </t>
  </si>
  <si>
    <t>6,5*4</t>
  </si>
  <si>
    <t>4*9,7</t>
  </si>
  <si>
    <t>39</t>
  </si>
  <si>
    <t>941111221</t>
  </si>
  <si>
    <t>Příplatek k lešení řadovému trubkovému lehkému s podlahami š 1,2 m v 10 m za první a ZKD den použití</t>
  </si>
  <si>
    <t>-1042843466</t>
  </si>
  <si>
    <t xml:space="preserve">Montáž lešení řadového trubkového lehkého pracovního s podlahami  s provozním zatížením tř. 3 do 200 kg/m2 Příplatek za první a každý další den použití lešení k ceně -1121</t>
  </si>
  <si>
    <t>64,8*30</t>
  </si>
  <si>
    <t>40</t>
  </si>
  <si>
    <t>941111821</t>
  </si>
  <si>
    <t>Demontáž lešení řadového trubkového lehkého s podlahami zatížení do 200 kg/m2 š do 1,2 m v do 10 m</t>
  </si>
  <si>
    <t>1414009451</t>
  </si>
  <si>
    <t xml:space="preserve">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</si>
  <si>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 </t>
  </si>
  <si>
    <t>64,8</t>
  </si>
  <si>
    <t>41</t>
  </si>
  <si>
    <t>943211111</t>
  </si>
  <si>
    <t>Montáž lešení prostorového rámového lehkého s podlahami zatížení do 200 kg/m2 v do 10 m</t>
  </si>
  <si>
    <t>-516308624</t>
  </si>
  <si>
    <t xml:space="preserve">Montáž lešení prostorového rámového lehkého pracovního s podlahami  s provozním zatížením tř. 3 do 200 kg/m2, výšky do 10 m</t>
  </si>
  <si>
    <t xml:space="preserve">Poznámka k souboru cen:_x000d_
1. Montáž lešení prostorového rámového lehkého výšky přes 25 m se oceňuje individuálně. </t>
  </si>
  <si>
    <t>(5,3-1,7)*2*9,65</t>
  </si>
  <si>
    <t>42</t>
  </si>
  <si>
    <t>943211211</t>
  </si>
  <si>
    <t>Příplatek k lešení prostorovému rámovému lehkému s podlahami v do 10 m za první a ZKD den použití</t>
  </si>
  <si>
    <t>-68900112</t>
  </si>
  <si>
    <t xml:space="preserve">Montáž lešení prostorového rámového lehkého pracovního s podlahami  Příplatek za první a každý další den použití lešení k ceně -1111</t>
  </si>
  <si>
    <t>69,480*30</t>
  </si>
  <si>
    <t>43</t>
  </si>
  <si>
    <t>943211811</t>
  </si>
  <si>
    <t>Demontáž lešení prostorového rámového lehkého s podlahami zatížení do 200 kg/m2 v do 10 m</t>
  </si>
  <si>
    <t>-1029020360</t>
  </si>
  <si>
    <t xml:space="preserve">Demontáž lešení prostorového rámového lehkého pracovního s podlahami  s provozním zatížením tř. 3 do 200 kg/m2, výšky do 10 m</t>
  </si>
  <si>
    <t xml:space="preserve">Poznámka k souboru cen:_x000d_
1. Demontáž lešení prostorového rámového lehkého výšky přes 25 m se oceňuje individuálně. </t>
  </si>
  <si>
    <t>69,480</t>
  </si>
  <si>
    <t>44</t>
  </si>
  <si>
    <t>944611111</t>
  </si>
  <si>
    <t>Montáž ochranné plachty z textilie z umělých vláken</t>
  </si>
  <si>
    <t>-1439097292</t>
  </si>
  <si>
    <t xml:space="preserve">Montáž ochranné plachty  zavěšené na konstrukci lešení z textilie z umělých vláken</t>
  </si>
  <si>
    <t xml:space="preserve">Poznámka k souboru cen:_x000d_
1. V cenách nejsou započteny náklady na lešení potřebné pro zavěšení plachty; toto lešení se oceňuje příslušnými cenami lešení. </t>
  </si>
  <si>
    <t>45</t>
  </si>
  <si>
    <t>944611211</t>
  </si>
  <si>
    <t>Příplatek k ochranné plachtě za první a ZKD den použití</t>
  </si>
  <si>
    <t>-1417293480</t>
  </si>
  <si>
    <t xml:space="preserve">Montáž ochranné plachty  Příplatek za první a každý další den použití plachty k ceně -1111</t>
  </si>
  <si>
    <t>46</t>
  </si>
  <si>
    <t>944611811</t>
  </si>
  <si>
    <t>Demontáž ochranné plachty z textilie z umělých vláken</t>
  </si>
  <si>
    <t>1809137069</t>
  </si>
  <si>
    <t xml:space="preserve">Demontáž ochranné plachty  zavěšené na konstrukci lešení z textilie z umělých vláken</t>
  </si>
  <si>
    <t>47</t>
  </si>
  <si>
    <t>953965132</t>
  </si>
  <si>
    <t>Kotevní šroub pro chemické kotvy M 16 dl 260 mm</t>
  </si>
  <si>
    <t>1159956831</t>
  </si>
  <si>
    <t xml:space="preserve">Kotvy chemické s vyvrtáním otvoru  kotevní šrouby pro chemické kotvy, velikost M 16, délka 260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</si>
  <si>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</si>
  <si>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šrouby do patních desek zábradlí nerez kvality A4</t>
  </si>
  <si>
    <t>12*2</t>
  </si>
  <si>
    <t>48</t>
  </si>
  <si>
    <t>953965R02</t>
  </si>
  <si>
    <t xml:space="preserve">šroub +matice a podložek  M16 nerez A4</t>
  </si>
  <si>
    <t>-924442953</t>
  </si>
  <si>
    <t>6*2</t>
  </si>
  <si>
    <t>49</t>
  </si>
  <si>
    <t>962041211</t>
  </si>
  <si>
    <t>Bourání mostních zdí a pilířů z betonu prostého</t>
  </si>
  <si>
    <t>-146418108</t>
  </si>
  <si>
    <t>Bourání mostních konstrukcí zdiva a pilířů z prostého betonu</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</si>
  <si>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</si>
  <si>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 xml:space="preserve">bourání ochozů </t>
  </si>
  <si>
    <t>0,04*9,5*2</t>
  </si>
  <si>
    <t>50</t>
  </si>
  <si>
    <t>966075141</t>
  </si>
  <si>
    <t>Odstranění kovového zábradlí vcelku</t>
  </si>
  <si>
    <t>746074613</t>
  </si>
  <si>
    <t>Odstranění různých konstrukcí na mostech kovového zábradlí vcelku</t>
  </si>
  <si>
    <t>Poznámka k položce:_x000d_
výzisk SMT</t>
  </si>
  <si>
    <t>51</t>
  </si>
  <si>
    <t>977151121</t>
  </si>
  <si>
    <t>Jádrové vrty diamantovými korunkami do D 120 mm do stavebních materiálů</t>
  </si>
  <si>
    <t>2117638065</t>
  </si>
  <si>
    <t>Jádrové vrty diamantovými korunkami do stavebních materiálů (železobetonu, betonu, cihel, obkladů, dlažeb, kamene) průměru přes 110 do 120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</si>
  <si>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</si>
  <si>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 xml:space="preserve">do opěr pro odvodnění </t>
  </si>
  <si>
    <t>1,46*4*2</t>
  </si>
  <si>
    <t>52</t>
  </si>
  <si>
    <t>977151124</t>
  </si>
  <si>
    <t>Jádrové vrty diamantovými korunkami do D 180 mm do stavebních materiálů</t>
  </si>
  <si>
    <t>1675113200</t>
  </si>
  <si>
    <t>Jádrové vrty diamantovými korunkami do stavebních materiálů (železobetonu, betonu, cihel, obkladů, dlažeb, kamene) průměru přes 150 do 180 mm</t>
  </si>
  <si>
    <t xml:space="preserve">pro vyustění odvodnění </t>
  </si>
  <si>
    <t>1,7*2</t>
  </si>
  <si>
    <t>53</t>
  </si>
  <si>
    <t>985111222</t>
  </si>
  <si>
    <t>Odsekání betonu líce kleneb a podhledů tl do 100 mm</t>
  </si>
  <si>
    <t>-294951806</t>
  </si>
  <si>
    <t>Odsekání vrstev betonu líce kleneb a podhledů, tloušťka odsekané vrstvy přes 80 do 100 mm</t>
  </si>
  <si>
    <t xml:space="preserve">Poznámka k souboru cen:_x000d_
1. Množství měrných jednotek se určuje v m2 odsekané plochy. 2. V cenách -1211 až -1233 jsou započteny i náklady na odsekání vrstvy rozrušeného betonu. 3. V cenách nejsou započteny náklady na tryskání pokladu pískem, očištění pokladu stlačeným vzduchem nebo tlakovou vodou; tyto práce se oceňují cenami souboru cen 985 13- Očištění ploch. </t>
  </si>
  <si>
    <t xml:space="preserve">odsekání torkretu </t>
  </si>
  <si>
    <t>(2,935+4,26+2,975)*9,195</t>
  </si>
  <si>
    <t>54</t>
  </si>
  <si>
    <t>985131111</t>
  </si>
  <si>
    <t>Očištění ploch stěn, rubu kleneb a podlah tlakovou vodou</t>
  </si>
  <si>
    <t>1761707084</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</si>
  <si>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</si>
  <si>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 xml:space="preserve">opěry </t>
  </si>
  <si>
    <t>43*2</t>
  </si>
  <si>
    <t xml:space="preserve">průčelí - pohled zprava </t>
  </si>
  <si>
    <t>2,4+5,99</t>
  </si>
  <si>
    <t xml:space="preserve">průčelí - pohled zleva </t>
  </si>
  <si>
    <t>19,9</t>
  </si>
  <si>
    <t>Mezisoučet</t>
  </si>
  <si>
    <t xml:space="preserve">oprava betonových říms </t>
  </si>
  <si>
    <t>2,62*9,715</t>
  </si>
  <si>
    <t>1,88*4,425</t>
  </si>
  <si>
    <t>55</t>
  </si>
  <si>
    <t>985131211</t>
  </si>
  <si>
    <t>Očištění ploch stěn, rubu kleneb a podlah sušeným křemičitým pískem</t>
  </si>
  <si>
    <t>3586068</t>
  </si>
  <si>
    <t>Očištění ploch stěn, rubu kleneb a podlah tryskání pískem sušeným</t>
  </si>
  <si>
    <t>56</t>
  </si>
  <si>
    <t>985132111</t>
  </si>
  <si>
    <t>Očištění ploch líce kleneb a podhledů tlakovou vodou</t>
  </si>
  <si>
    <t>2084267186</t>
  </si>
  <si>
    <t>klenba</t>
  </si>
  <si>
    <t>4,26*9,195</t>
  </si>
  <si>
    <t>57</t>
  </si>
  <si>
    <t>985132211</t>
  </si>
  <si>
    <t>Očištění ploch líce kleneb a podhledů sušeným křemičitým pískem</t>
  </si>
  <si>
    <t>1786328381</t>
  </si>
  <si>
    <t>Očištění ploch líce kleneb a podhledů tryskání pískem sušeným</t>
  </si>
  <si>
    <t>58</t>
  </si>
  <si>
    <t>985142212</t>
  </si>
  <si>
    <t>Vysekání spojovací hmoty ze spár zdiva hl přes 40 mm dl do 12 m/m2</t>
  </si>
  <si>
    <t>1280213508</t>
  </si>
  <si>
    <t>Vysekání spojovací hmoty ze spár zdiva včetně vyčištění hloubky spáry přes 40 mm délky spáry na 1 m2 upravované plochy přes 6 do 12 m</t>
  </si>
  <si>
    <t xml:space="preserve">Poznámka k souboru cen:_x000d_
1. Ceny lze použít pro vysekání spojovací hmoty ze spár cihelného nebo kamenného zdiva. 2. Ceny se nepoužijí v případě, jestliže se provádí otlučení omítek oceňované cenami souboru cen 985 11-1 Otlučení a odsekání vrstev. 3. Délce spáry na 1 m2 upravované plochy odpovídají tyto počty kamenů: a) do 6 m - do 10 kusů na 1 m2, b) přes 6 do 12 m - přes 10 do 35 kusů na 1 m2, c) přes 12 m - přes 35 kusů na 1 m2. </t>
  </si>
  <si>
    <t>59</t>
  </si>
  <si>
    <t>985223211</t>
  </si>
  <si>
    <t>Přezdívání kamenného zdiva do aktivované malty do 3 m3</t>
  </si>
  <si>
    <t>1713807315</t>
  </si>
  <si>
    <t>Přezdívání zdiva do aktivované malty kamenného, objemu přes 1 do 3 m3</t>
  </si>
  <si>
    <t xml:space="preserve">Poznámka k souboru cen:_x000d_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</si>
  <si>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předpoklad 10% do hl. 400mm</t>
  </si>
  <si>
    <t>153,461*0,1*0,4</t>
  </si>
  <si>
    <t>60</t>
  </si>
  <si>
    <t>58381086</t>
  </si>
  <si>
    <t>kámen lomový upravený štípaný (80, 40, 20 cm) pískovec</t>
  </si>
  <si>
    <t>334251220</t>
  </si>
  <si>
    <t>6,138*2,7</t>
  </si>
  <si>
    <t>61</t>
  </si>
  <si>
    <t>985232112</t>
  </si>
  <si>
    <t>Hloubkové spárování zdiva aktivovanou maltou spára hl do 80 mm dl do 12 m/m2</t>
  </si>
  <si>
    <t>-2060974012</t>
  </si>
  <si>
    <t>Hloubkové spárování zdiva hloubky přes 40 do 80 mm aktivovanou maltou délky spáry na 1 m2 upravované plochy přes 6 do 12 m</t>
  </si>
  <si>
    <t xml:space="preserve">Poznámka k souboru cen:_x000d_
1. Ceny jsou určeny pro spárování cihelného nebo kamenného zdiva. 2. V cenách jsou započteny i náklady na: a) dodání potřebných hmot, b) vypáchnutí spár vodou před spárováním a očištění okolního zdiva po spárování. 3. V cenách nejsou započteny náklady na: a) vysekání a vyčištění spár; tyto práce se oceňují cenami souboru cen 985 14-2 Vysekání spojovací hmoty ze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</si>
  <si>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 xml:space="preserve">pručelí - pohled zprava </t>
  </si>
  <si>
    <t xml:space="preserve">pručelí - pohled zleva </t>
  </si>
  <si>
    <t>62</t>
  </si>
  <si>
    <t>985233121</t>
  </si>
  <si>
    <t>Úprava spár po spárování zdiva uhlazením spára dl do 12 m/m2</t>
  </si>
  <si>
    <t>1743746532</t>
  </si>
  <si>
    <t>Úprava spár po spárování zdiva kamenného nebo cihelného délky spáry na 1 m2 upravované plochy přes 6 do 12 m uhlazením</t>
  </si>
  <si>
    <t xml:space="preserve">Poznámka k souboru cen:_x000d_
1. Délce spáry na 1 m2 upravované plochy odpovídají tyto počty kamenů: a) do 6 m - do10 kusů na 1 m2, b) přes 6 do 12 m - přes 10 do 35 kusů na 1 m2, c) přes 12 m - přes 35 kusů na 1 m2. </t>
  </si>
  <si>
    <t>63</t>
  </si>
  <si>
    <t>985311312</t>
  </si>
  <si>
    <t>Reprofilace rubu kleneb a podlah cementovými sanačními maltami tl 20 mm</t>
  </si>
  <si>
    <t>1587054588</t>
  </si>
  <si>
    <t>Reprofilace betonu sanačními maltami na cementové bázi ručně rubu kleneb a podlah, tloušťky přes 10 do 20 mm</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</si>
  <si>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</si>
  <si>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64</t>
  </si>
  <si>
    <t>985311913</t>
  </si>
  <si>
    <t>Příplatek při reprofilaci sanačními maltami za větší členitost povrchu (sloupy, výklenky)</t>
  </si>
  <si>
    <t>-668788801</t>
  </si>
  <si>
    <t>Reprofilace betonu sanačními maltami na cementové bázi ručně Příplatek k cenám za větší členitost povrchu (sloupy, výklenky)</t>
  </si>
  <si>
    <t>65</t>
  </si>
  <si>
    <t>985323111</t>
  </si>
  <si>
    <t>Spojovací můstek reprofilovaného betonu na cementové bázi tl 1 mm</t>
  </si>
  <si>
    <t>-5386616</t>
  </si>
  <si>
    <t>Spojovací můstek reprofilovaného betonu na cementové bázi, tloušťky 1 mm</t>
  </si>
  <si>
    <t>66</t>
  </si>
  <si>
    <t>985324231</t>
  </si>
  <si>
    <t>Ochranný akrylátový nátěr betonu trojnásobný se stěrkou (OS-D)</t>
  </si>
  <si>
    <t>2060449960</t>
  </si>
  <si>
    <t>Ochranný nátěr betonu akrylátový trojnásobný se stěrkou (OS-D)</t>
  </si>
  <si>
    <t>997</t>
  </si>
  <si>
    <t>Přesun sutě</t>
  </si>
  <si>
    <t>67</t>
  </si>
  <si>
    <t>997211111</t>
  </si>
  <si>
    <t>Svislá doprava suti na v 3,5 m</t>
  </si>
  <si>
    <t>1380058487</t>
  </si>
  <si>
    <t xml:space="preserve">Svislá doprava suti nebo vybouraných hmot  s naložením do dopravního zařízení a s vyprázdněním dopravního zařízení na hromadu nebo do dopravního prostředku suti na výšku do 3,5 m</t>
  </si>
  <si>
    <t xml:space="preserve">Poznámka k souboru cen:_x000d_
1. Shazuje-li se suť z jakékoliv výšky na místo, kde zůstane ležet, aniž se s ní dále manipuluje, oceňuje se její svislá doprava pouze cenou 1111. 2. Výška svislé dopravy je svislá vzdálenost mezi místem nakládání do zařízení pro svislou dopravu a místem, kde se toto zařízení vyprazdňuje. </t>
  </si>
  <si>
    <t>68</t>
  </si>
  <si>
    <t>997211119</t>
  </si>
  <si>
    <t>Příplatek ZKD 3,5 m výšky u svislé dopravy suti</t>
  </si>
  <si>
    <t>820538748</t>
  </si>
  <si>
    <t xml:space="preserve">Svislá doprava suti nebo vybouraných hmot  s naložením do dopravního zařízení a s vyprázdněním dopravního zařízení na hromadu nebo do dopravního prostředku suti na výšku Příplatek k ceně za každých dalších i započatých 3,5 m výšky přes 3,5 m</t>
  </si>
  <si>
    <t>Poznámka k položce:_x000d_
výška mostu 5,75 m</t>
  </si>
  <si>
    <t>69</t>
  </si>
  <si>
    <t>997211511</t>
  </si>
  <si>
    <t>Vodorovná doprava suti po suchu na vzdálenost do 1 km</t>
  </si>
  <si>
    <t>-1750722883</t>
  </si>
  <si>
    <t xml:space="preserve">Vodorovná doprava suti nebo vybouraných hmot  suti se složením a hrubým urovnáním, na vzdálenost do 1 km</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</si>
  <si>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</si>
  <si>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suť:</t>
  </si>
  <si>
    <t>36,538+25,366</t>
  </si>
  <si>
    <t>odstraněné zábradlí do určeného kovošrotu (výzisk SMT):</t>
  </si>
  <si>
    <t>0,212</t>
  </si>
  <si>
    <t>70</t>
  </si>
  <si>
    <t>997211519</t>
  </si>
  <si>
    <t>Příplatek ZKD 1 km u vodorovné dopravy suti</t>
  </si>
  <si>
    <t>-799725178</t>
  </si>
  <si>
    <t xml:space="preserve">Vodorovná doprava suti nebo vybouraných hmot  suti se složením a hrubým urovnáním, na vzdálenost Příplatek k ceně za každý další i započatý 1 km přes 1 km</t>
  </si>
  <si>
    <t>Poznámka k položce:_x000d_
např. skládka Malšovice (celkem 17 km), demontované zábradlí odvést do určeného kovošrotu (výzisk SMT)</t>
  </si>
  <si>
    <t>62,116*16</t>
  </si>
  <si>
    <t>71</t>
  </si>
  <si>
    <t>997211611</t>
  </si>
  <si>
    <t>Nakládání suti na dopravní prostředky pro vodorovnou dopravu</t>
  </si>
  <si>
    <t>-2113425702</t>
  </si>
  <si>
    <t xml:space="preserve">Nakládání suti nebo vybouraných hmot  na dopravní prostředky pro vodorovnou dopravu suti</t>
  </si>
  <si>
    <t>přeložení např. v žst. Děčín-Prostřední Žleb z důvodu omezeného přístupu k mostu:</t>
  </si>
  <si>
    <t>62,116*2</t>
  </si>
  <si>
    <t>72</t>
  </si>
  <si>
    <t>997221815</t>
  </si>
  <si>
    <t>Poplatek za uložení na skládce (skládkovné) stavebního odpadu betonového kód odpadu 170 101</t>
  </si>
  <si>
    <t>-1821809406</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</si>
  <si>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</si>
  <si>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</si>
  <si>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1,672+22,911+11,955</t>
  </si>
  <si>
    <t>73</t>
  </si>
  <si>
    <t>997221855</t>
  </si>
  <si>
    <t>Poplatek za uložení na skládce (skládkovné) zeminy a kameniva kód odpadu 170 504</t>
  </si>
  <si>
    <t>-1210605676</t>
  </si>
  <si>
    <t>0,165+0,526+0,343+7,107+1,880+15,345</t>
  </si>
  <si>
    <t>998</t>
  </si>
  <si>
    <t>Přesun hmot</t>
  </si>
  <si>
    <t>74</t>
  </si>
  <si>
    <t>998212111</t>
  </si>
  <si>
    <t>Přesun hmot pro mosty zděné, monolitické betonové nebo ocelové v do 20 m</t>
  </si>
  <si>
    <t>-465653575</t>
  </si>
  <si>
    <t xml:space="preserve">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</si>
  <si>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</si>
  <si>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75</t>
  </si>
  <si>
    <t>998212195</t>
  </si>
  <si>
    <t>Příplatek k přesunu hmot pro mosty zděné nebo monolitické za zvětšený přesun do 5000 m</t>
  </si>
  <si>
    <t>-1749889300</t>
  </si>
  <si>
    <t xml:space="preserve">Přesun hmot pro mosty zděné, betonové monolitické, spřažené ocelobetonové nebo kovové  Příplatek k cenám za zvětšený přesun přes přes vymezenou největší dopravní vzdálenost do 5000 m</t>
  </si>
  <si>
    <t xml:space="preserve">Poznámka k položce:_x000d_
omezený přístup k mostu (pouze cyklostezka), předpoklad do žst. Děčín-Prostřední Žleb (7,3 km)_x000d_
</t>
  </si>
  <si>
    <t>76</t>
  </si>
  <si>
    <t>998212199</t>
  </si>
  <si>
    <t>Příplatek k přesunu hmot pro mosty zděné nebo monolitické za zvětšený přesun ZKD 5000 m</t>
  </si>
  <si>
    <t>-1941338288</t>
  </si>
  <si>
    <t xml:space="preserve">Přesun hmot pro mosty zděné, betonové monolitické, spřažené ocelobetonové nebo kovové  Příplatek k cenám za zvětšený přesun přes přes vymezenou největší dopravní vzdálenost za každých dalších i započatých 5000 m</t>
  </si>
  <si>
    <t>PSV</t>
  </si>
  <si>
    <t>Práce a dodávky PSV</t>
  </si>
  <si>
    <t>711</t>
  </si>
  <si>
    <t>Izolace proti vodě, vlhkosti a plynům</t>
  </si>
  <si>
    <t>77</t>
  </si>
  <si>
    <t>711-R00</t>
  </si>
  <si>
    <t>Dodávka + montáž vodotěsné izolace schváleného typu - SVI (přípravná, vodotěsná a ochranná vrstva)</t>
  </si>
  <si>
    <t>-447180854</t>
  </si>
  <si>
    <t>8,6*14</t>
  </si>
  <si>
    <t>78</t>
  </si>
  <si>
    <t>711-R01</t>
  </si>
  <si>
    <t>Dodávka + montáž přichycení SVI nerezovou lištou včetně navrtání, osazení hmoždinek a zatmelení</t>
  </si>
  <si>
    <t>65489463</t>
  </si>
  <si>
    <t>Poznámka k položce:_x000d_
Přichycení izolace na římse</t>
  </si>
  <si>
    <t>14*2</t>
  </si>
  <si>
    <t>79</t>
  </si>
  <si>
    <t>998711201</t>
  </si>
  <si>
    <t>Přesun hmot procentní pro izolace proti vodě, vlhkosti a plynům v objektech v do 6 m</t>
  </si>
  <si>
    <t>%</t>
  </si>
  <si>
    <t>-653280904</t>
  </si>
  <si>
    <t xml:space="preserve">Přesun hmot pro izolace proti vodě, vlhkosti a plynům  stanovený procentní sazbou (%)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</si>
  <si>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</si>
  <si>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80</t>
  </si>
  <si>
    <t>998711294</t>
  </si>
  <si>
    <t>Příplatek k přesunu hmot procentní 711 za zvětšený přesun do 1000 m</t>
  </si>
  <si>
    <t>987028656</t>
  </si>
  <si>
    <t xml:space="preserve">Přesun hmot pro izolace proti vodě, vlhkosti a plynům  stanovený procentní sazbou (%) z ceny Příplatek k cenám za zvětšený přesun přes vymezenou největší dopravní vzdálenost do 1000 m</t>
  </si>
  <si>
    <t>81</t>
  </si>
  <si>
    <t>998711299</t>
  </si>
  <si>
    <t>Příplatek k přesunu hmot procentní 711 za zvětšený přesun ZKD 1000 m přes 1000 m</t>
  </si>
  <si>
    <t>-1179097750</t>
  </si>
  <si>
    <t xml:space="preserve">Přesun hmot pro izolace proti vodě, vlhkosti a plynům  stanovený procentní sazbou (%) z ceny Příplatek k cenám za zvětšený přesun přes vymezenou největší dopravní vzdálenost za každých dalších i započatých 1000 m</t>
  </si>
  <si>
    <t>Poznámka k položce:_x000d_
předpoklad do žst. Děčín-Prostřední Žleb (7,3 km)</t>
  </si>
  <si>
    <t>783</t>
  </si>
  <si>
    <t>Dokončovací práce - nátěry</t>
  </si>
  <si>
    <t>82</t>
  </si>
  <si>
    <t>783826655</t>
  </si>
  <si>
    <t>Hydrofobizační transparentní silikonový nátěr lícového zdiva</t>
  </si>
  <si>
    <t>-1504092747</t>
  </si>
  <si>
    <t>Hydrofobizační nátěr omítek silikonový, transparentní, povrchů hladkých lícového zdiva</t>
  </si>
  <si>
    <t>Poznámka k položce:_x000d_
očištěné kamenné zdivo</t>
  </si>
  <si>
    <t>ve 2 vrstvách:</t>
  </si>
  <si>
    <t>153,461</t>
  </si>
  <si>
    <t xml:space="preserve">002 - Oprava opěrné zdi  A</t>
  </si>
  <si>
    <t>-648231422</t>
  </si>
  <si>
    <t>2*50</t>
  </si>
  <si>
    <t>1337825052</t>
  </si>
  <si>
    <t>100*0,03</t>
  </si>
  <si>
    <t>-404064057</t>
  </si>
  <si>
    <t xml:space="preserve">odkop zdi pro injektáž </t>
  </si>
  <si>
    <t>22,4*1,5</t>
  </si>
  <si>
    <t>795316523</t>
  </si>
  <si>
    <t>33,6/2</t>
  </si>
  <si>
    <t>-2057434857</t>
  </si>
  <si>
    <t>33,6</t>
  </si>
  <si>
    <t>-1753096473</t>
  </si>
  <si>
    <t>33,6*7</t>
  </si>
  <si>
    <t>-353006099</t>
  </si>
  <si>
    <t>Poznámka k položce:_x000d_
z důvodu omezeného přístupu ke zdi</t>
  </si>
  <si>
    <t>33,6*2</t>
  </si>
  <si>
    <t>22,284</t>
  </si>
  <si>
    <t>1487078806</t>
  </si>
  <si>
    <t>přeložení např. v žst. Děčín-Prostřední Žleb z důvodu omezeného přístupu ke zdi</t>
  </si>
  <si>
    <t>463572092</t>
  </si>
  <si>
    <t>1583789129</t>
  </si>
  <si>
    <t xml:space="preserve">dle E.1.4.3 INJEKTÁŽ </t>
  </si>
  <si>
    <t>253,33</t>
  </si>
  <si>
    <t>-2125331626</t>
  </si>
  <si>
    <t>37,660*3,5</t>
  </si>
  <si>
    <t>1110671610</t>
  </si>
  <si>
    <t xml:space="preserve">dle E.1.4.3  INJEKTÁŽ </t>
  </si>
  <si>
    <t>376,6*0,1</t>
  </si>
  <si>
    <t>-827079719</t>
  </si>
  <si>
    <t>0,2*0,24*3*8</t>
  </si>
  <si>
    <t>0,2*0,3*3</t>
  </si>
  <si>
    <t>1561343661</t>
  </si>
  <si>
    <t>1,332</t>
  </si>
  <si>
    <t>1635088678</t>
  </si>
  <si>
    <t>PANEL TYP A</t>
  </si>
  <si>
    <t>17,91*8*0,274</t>
  </si>
  <si>
    <t>PANEL TYP G</t>
  </si>
  <si>
    <t>15,21*0,274</t>
  </si>
  <si>
    <t>3,17*8*0,314</t>
  </si>
  <si>
    <t>0,2*0,24*3*8*2</t>
  </si>
  <si>
    <t>1815824143</t>
  </si>
  <si>
    <t>54,997*1,517</t>
  </si>
  <si>
    <t>1285154020</t>
  </si>
  <si>
    <t>5,970*8+5,070</t>
  </si>
  <si>
    <t>-1490808370</t>
  </si>
  <si>
    <t>1314958555</t>
  </si>
  <si>
    <t>114,27*8/1000</t>
  </si>
  <si>
    <t>97,04/1000</t>
  </si>
  <si>
    <t>-70282639</t>
  </si>
  <si>
    <t>37,66*8/1000</t>
  </si>
  <si>
    <t>-824479310</t>
  </si>
  <si>
    <t>18,09*8/1000</t>
  </si>
  <si>
    <t>-2115195255</t>
  </si>
  <si>
    <t>-120294499</t>
  </si>
  <si>
    <t>ZEĎ</t>
  </si>
  <si>
    <t>2*52</t>
  </si>
  <si>
    <t>1094455300</t>
  </si>
  <si>
    <t>104*30</t>
  </si>
  <si>
    <t>1455179680</t>
  </si>
  <si>
    <t>104</t>
  </si>
  <si>
    <t>-2012334327</t>
  </si>
  <si>
    <t>-696648179</t>
  </si>
  <si>
    <t>71661456</t>
  </si>
  <si>
    <t>967773208</t>
  </si>
  <si>
    <t>12*8</t>
  </si>
  <si>
    <t>-709151926</t>
  </si>
  <si>
    <t>6*8</t>
  </si>
  <si>
    <t>378292791</t>
  </si>
  <si>
    <t>Poznámka k položce:_x000d_
výzisk ST UL</t>
  </si>
  <si>
    <t>1539830547</t>
  </si>
  <si>
    <t xml:space="preserve">ZEĎ </t>
  </si>
  <si>
    <t>1,4*52,36</t>
  </si>
  <si>
    <t xml:space="preserve">oprava betonové římsy </t>
  </si>
  <si>
    <t>1,9*52,445</t>
  </si>
  <si>
    <t>-1355078180</t>
  </si>
  <si>
    <t>73,304</t>
  </si>
  <si>
    <t>1461701936</t>
  </si>
  <si>
    <t>1150890644</t>
  </si>
  <si>
    <t>73,304*0,1*0,4</t>
  </si>
  <si>
    <t>-847119079</t>
  </si>
  <si>
    <t>2,932*2,7</t>
  </si>
  <si>
    <t>-918627593</t>
  </si>
  <si>
    <t>1948847005</t>
  </si>
  <si>
    <t>-738986427</t>
  </si>
  <si>
    <t>-539031072</t>
  </si>
  <si>
    <t>1016812789</t>
  </si>
  <si>
    <t>1583112441</t>
  </si>
  <si>
    <t>-1053551580</t>
  </si>
  <si>
    <t>Poznámka k položce:_x000d_
z důvodu omezeného přístupu ke zdi, prům. výška 1,85 m</t>
  </si>
  <si>
    <t>459948911</t>
  </si>
  <si>
    <t>21,342</t>
  </si>
  <si>
    <t>odstraněné zábradlí do určeného kovošrotu (výzisk ST UL):</t>
  </si>
  <si>
    <t>0,942</t>
  </si>
  <si>
    <t>-562118551</t>
  </si>
  <si>
    <t xml:space="preserve">Poznámka k položce:_x000d_
např. skládka Malšovice (celkem 17 km), demontované zábradlí odvést do určeného kovošrotu (výzisk ST UL)_x000d_
</t>
  </si>
  <si>
    <t>22,284*16</t>
  </si>
  <si>
    <t>431657723</t>
  </si>
  <si>
    <t>přeložení např. v žst. Děčín-Prostřední Žleb z důvodu omezeného přístupu ke zdi:</t>
  </si>
  <si>
    <t>22,284*2</t>
  </si>
  <si>
    <t>1582343563</t>
  </si>
  <si>
    <t>8,302+5,710+7,330</t>
  </si>
  <si>
    <t>-1424520714</t>
  </si>
  <si>
    <t>84349308</t>
  </si>
  <si>
    <t>Poznámka k položce:_x000d_
omezený přístup ke zdi (pouze cyklostezka), předpoklad do žst. Děčín-Prostřední Žleb (7,3 km)</t>
  </si>
  <si>
    <t>-1104026225</t>
  </si>
  <si>
    <t>-1088372558</t>
  </si>
  <si>
    <t>zeď:</t>
  </si>
  <si>
    <t xml:space="preserve">003 - Oprava opěrné zdi  B</t>
  </si>
  <si>
    <t>1354716708</t>
  </si>
  <si>
    <t>-948829465</t>
  </si>
  <si>
    <t>72*0,03</t>
  </si>
  <si>
    <t>-2113256503</t>
  </si>
  <si>
    <t>pro plovoucí desku</t>
  </si>
  <si>
    <t>8,96*7,9</t>
  </si>
  <si>
    <t>-201375933</t>
  </si>
  <si>
    <t>70,784/2</t>
  </si>
  <si>
    <t>-281161980</t>
  </si>
  <si>
    <t>1,2*14</t>
  </si>
  <si>
    <t>0,6*14</t>
  </si>
  <si>
    <t>0,875*14</t>
  </si>
  <si>
    <t>-1935954848</t>
  </si>
  <si>
    <t>-664643518</t>
  </si>
  <si>
    <t>70,784</t>
  </si>
  <si>
    <t>-1607826120</t>
  </si>
  <si>
    <t>70,784*7</t>
  </si>
  <si>
    <t>-1050427946</t>
  </si>
  <si>
    <t>70,784*2</t>
  </si>
  <si>
    <t>11,983</t>
  </si>
  <si>
    <t>162121503</t>
  </si>
  <si>
    <t>-2057439785</t>
  </si>
  <si>
    <t>14,6*7,9</t>
  </si>
  <si>
    <t>-1599302886</t>
  </si>
  <si>
    <t>509374096</t>
  </si>
  <si>
    <t>6,6*7,9</t>
  </si>
  <si>
    <t>494588821</t>
  </si>
  <si>
    <t>52,140*1,6</t>
  </si>
  <si>
    <t>585949697</t>
  </si>
  <si>
    <t>8,7</t>
  </si>
  <si>
    <t>62725035</t>
  </si>
  <si>
    <t xml:space="preserve">dle E.1.4.4 INJEKTÁŽ </t>
  </si>
  <si>
    <t>211,010</t>
  </si>
  <si>
    <t>1484335895</t>
  </si>
  <si>
    <t>20,060*3,5</t>
  </si>
  <si>
    <t>1128036704</t>
  </si>
  <si>
    <t xml:space="preserve">dle E.1.4.4  INJEKTÁŽ </t>
  </si>
  <si>
    <t>200,6*0,1</t>
  </si>
  <si>
    <t>132553577</t>
  </si>
  <si>
    <t>PLOVOUCÍ DESKA P1 MEZI SO 03 A SO 04</t>
  </si>
  <si>
    <t>1700/1000</t>
  </si>
  <si>
    <t>2119987124</t>
  </si>
  <si>
    <t>-855122949</t>
  </si>
  <si>
    <t>0,468</t>
  </si>
  <si>
    <t>-1938315093</t>
  </si>
  <si>
    <t>14,90</t>
  </si>
  <si>
    <t>1506011439</t>
  </si>
  <si>
    <t>17,91*2*0,274</t>
  </si>
  <si>
    <t>PANEL TYP B</t>
  </si>
  <si>
    <t>17,91*0,274</t>
  </si>
  <si>
    <t>-720997689</t>
  </si>
  <si>
    <t>18,572*1,517</t>
  </si>
  <si>
    <t>-1254670714</t>
  </si>
  <si>
    <t>5,97+5,970+5,970</t>
  </si>
  <si>
    <t>-1230082684</t>
  </si>
  <si>
    <t>805496789</t>
  </si>
  <si>
    <t>114,27*2/1000</t>
  </si>
  <si>
    <t>114,27/1000</t>
  </si>
  <si>
    <t>415121793</t>
  </si>
  <si>
    <t>1994012199</t>
  </si>
  <si>
    <t>-738444855</t>
  </si>
  <si>
    <t>804517792</t>
  </si>
  <si>
    <t>17,820*4</t>
  </si>
  <si>
    <t>-1729476243</t>
  </si>
  <si>
    <t>71,280*30</t>
  </si>
  <si>
    <t>762918353</t>
  </si>
  <si>
    <t>71,280</t>
  </si>
  <si>
    <t>-982895422</t>
  </si>
  <si>
    <t>429411605</t>
  </si>
  <si>
    <t>1780974545</t>
  </si>
  <si>
    <t>952904141</t>
  </si>
  <si>
    <t>Čištění mostních objektů - pročištění odvodňovačů ve zdivu</t>
  </si>
  <si>
    <t>1499739336</t>
  </si>
  <si>
    <t>Čištění mostních objektů pročištění odvodňovačů ve zdivu</t>
  </si>
  <si>
    <t xml:space="preserve">Poznámka k souboru cen:_x000d_
1. Množství měrných jednotek se určuje: a) u otvorů, vtoků a výtoků v m3 jejich objemu, b) u odvodňovačů v m jejich délky. </t>
  </si>
  <si>
    <t>1,35*14</t>
  </si>
  <si>
    <t>83453427</t>
  </si>
  <si>
    <t>-1394972475</t>
  </si>
  <si>
    <t xml:space="preserve">Panel typ A </t>
  </si>
  <si>
    <t>Panel typ B</t>
  </si>
  <si>
    <t>-2052221243</t>
  </si>
  <si>
    <t>-1529954069</t>
  </si>
  <si>
    <t>1,350</t>
  </si>
  <si>
    <t>-1828284544</t>
  </si>
  <si>
    <t>1,9*17,75</t>
  </si>
  <si>
    <t>-160475488</t>
  </si>
  <si>
    <t>1018299689</t>
  </si>
  <si>
    <t>535421402</t>
  </si>
  <si>
    <t>67*0,1*0,4</t>
  </si>
  <si>
    <t>-791676704</t>
  </si>
  <si>
    <t>2,680*2,7</t>
  </si>
  <si>
    <t>649388823</t>
  </si>
  <si>
    <t>-959659091</t>
  </si>
  <si>
    <t>1531761681</t>
  </si>
  <si>
    <t>96003615</t>
  </si>
  <si>
    <t>-550000036</t>
  </si>
  <si>
    <t>2126248293</t>
  </si>
  <si>
    <t>-448978677</t>
  </si>
  <si>
    <t>-46130266</t>
  </si>
  <si>
    <t>Poznámka k položce:_x000d_
prům. výška 4,6 m</t>
  </si>
  <si>
    <t>1452504116</t>
  </si>
  <si>
    <t>11,671</t>
  </si>
  <si>
    <t>0,312</t>
  </si>
  <si>
    <t>37951779</t>
  </si>
  <si>
    <t>Poznámka k položce:_x000d_
např. skládka Malšovice (celkem 17 km), demontované zábradlí odvést do určeného kovošrotu (výzisk ST UL)</t>
  </si>
  <si>
    <t>11,983*16</t>
  </si>
  <si>
    <t>70829001</t>
  </si>
  <si>
    <t>11,983*2</t>
  </si>
  <si>
    <t>112559460</t>
  </si>
  <si>
    <t>0,136+4,835+6,700</t>
  </si>
  <si>
    <t>1313744380</t>
  </si>
  <si>
    <t>-1996006780</t>
  </si>
  <si>
    <t>-1054904755</t>
  </si>
  <si>
    <t>1481955084</t>
  </si>
  <si>
    <t>13,7*7,9</t>
  </si>
  <si>
    <t>1*13,7*2</t>
  </si>
  <si>
    <t>-998772342</t>
  </si>
  <si>
    <t>13,7*2</t>
  </si>
  <si>
    <t>-475266598</t>
  </si>
  <si>
    <t>-150082140</t>
  </si>
  <si>
    <t>-1173203718</t>
  </si>
  <si>
    <t>538757656</t>
  </si>
  <si>
    <t xml:space="preserve">004 - Oprava opěrné zdi  C</t>
  </si>
  <si>
    <t>122202502</t>
  </si>
  <si>
    <t>Odkopávky a prokopávky nezapažené pro spodní stavbu železnic do 1000 m3 v hornině tř. 3</t>
  </si>
  <si>
    <t>-1868760200</t>
  </si>
  <si>
    <t>Odkopávky a prokopávky nezapažené pro spodní stavbu železnic strojně s přemístěním výkopku v příčných profilech do 15 m nebo s naložením na dopravní prostředek v hornině tř. 3 přes 100 do 1 000 m3</t>
  </si>
  <si>
    <t>39*9,6</t>
  </si>
  <si>
    <t>1964671120</t>
  </si>
  <si>
    <t>374,4/2</t>
  </si>
  <si>
    <t>-1109519370</t>
  </si>
  <si>
    <t>1,2*58</t>
  </si>
  <si>
    <t>0,6*58</t>
  </si>
  <si>
    <t>0,875*58</t>
  </si>
  <si>
    <t>1759137622</t>
  </si>
  <si>
    <t>1665588081</t>
  </si>
  <si>
    <t>374,400</t>
  </si>
  <si>
    <t>-2104559372</t>
  </si>
  <si>
    <t>374,400*7</t>
  </si>
  <si>
    <t>-1557521569</t>
  </si>
  <si>
    <t>do žst. Děčín-Prostřední Žleb</t>
  </si>
  <si>
    <t>zemina</t>
  </si>
  <si>
    <t>374,4*2</t>
  </si>
  <si>
    <t xml:space="preserve">suť </t>
  </si>
  <si>
    <t>118,493</t>
  </si>
  <si>
    <t>-1411042848</t>
  </si>
  <si>
    <t>1561144460</t>
  </si>
  <si>
    <t>58,8*9,5</t>
  </si>
  <si>
    <t>1242557126</t>
  </si>
  <si>
    <t>-629274630</t>
  </si>
  <si>
    <t>29*9,6</t>
  </si>
  <si>
    <t>-1922133128</t>
  </si>
  <si>
    <t>278,4*1,6</t>
  </si>
  <si>
    <t>1000639255</t>
  </si>
  <si>
    <t>9,87*4</t>
  </si>
  <si>
    <t>-1610193936</t>
  </si>
  <si>
    <t>1868,830</t>
  </si>
  <si>
    <t>-1618664354</t>
  </si>
  <si>
    <t>172,450*3,5</t>
  </si>
  <si>
    <t>1089045049</t>
  </si>
  <si>
    <t xml:space="preserve">dle E.1.4.5  INJEKTÁŽ </t>
  </si>
  <si>
    <t>1724,5*0,1</t>
  </si>
  <si>
    <t>-1809591966</t>
  </si>
  <si>
    <t>PLOVOUCÍ DESKA P2 MEZI SO 05 A SO 06</t>
  </si>
  <si>
    <t>8700/1000</t>
  </si>
  <si>
    <t>1455121160</t>
  </si>
  <si>
    <t>0,2*0,24*3*10</t>
  </si>
  <si>
    <t>-1614146362</t>
  </si>
  <si>
    <t>1,620</t>
  </si>
  <si>
    <t>-1564165252</t>
  </si>
  <si>
    <t>-1238982438</t>
  </si>
  <si>
    <t>17,91*10*0,274</t>
  </si>
  <si>
    <t>3,17*10*0,314</t>
  </si>
  <si>
    <t>0,2*0,24*3*10*2</t>
  </si>
  <si>
    <t>2052885765</t>
  </si>
  <si>
    <t>68,097*1,517</t>
  </si>
  <si>
    <t>-647243637</t>
  </si>
  <si>
    <t>5,97*10</t>
  </si>
  <si>
    <t>5,97</t>
  </si>
  <si>
    <t>-598374625</t>
  </si>
  <si>
    <t>907621385</t>
  </si>
  <si>
    <t>114,27*10/1000</t>
  </si>
  <si>
    <t>-356162009</t>
  </si>
  <si>
    <t>37,66*10/1000</t>
  </si>
  <si>
    <t>-591747016</t>
  </si>
  <si>
    <t>18,09*10/1000</t>
  </si>
  <si>
    <t>-1045872317</t>
  </si>
  <si>
    <t>-1003534155</t>
  </si>
  <si>
    <t>64,180*8,2</t>
  </si>
  <si>
    <t>595538216</t>
  </si>
  <si>
    <t>526,276*30</t>
  </si>
  <si>
    <t>134678425</t>
  </si>
  <si>
    <t>526,276</t>
  </si>
  <si>
    <t>1946343402</t>
  </si>
  <si>
    <t>-906842861</t>
  </si>
  <si>
    <t>-1582117910</t>
  </si>
  <si>
    <t>1434648899</t>
  </si>
  <si>
    <t>1,35*32</t>
  </si>
  <si>
    <t>1134456932</t>
  </si>
  <si>
    <t>12*10</t>
  </si>
  <si>
    <t>1119300366</t>
  </si>
  <si>
    <t>6*10</t>
  </si>
  <si>
    <t>-1003491350</t>
  </si>
  <si>
    <t>1100646570</t>
  </si>
  <si>
    <t>1,350*4</t>
  </si>
  <si>
    <t>1326498703</t>
  </si>
  <si>
    <t>297+164</t>
  </si>
  <si>
    <t>2,2*64,180</t>
  </si>
  <si>
    <t>1,9*64,180</t>
  </si>
  <si>
    <t>1611388559</t>
  </si>
  <si>
    <t>-14390475</t>
  </si>
  <si>
    <t>-1211524569</t>
  </si>
  <si>
    <t>461*0,1*0,4</t>
  </si>
  <si>
    <t>-947177831</t>
  </si>
  <si>
    <t>18,44*2,7</t>
  </si>
  <si>
    <t>1744579806</t>
  </si>
  <si>
    <t>-609605238</t>
  </si>
  <si>
    <t>461</t>
  </si>
  <si>
    <t>-1057927340</t>
  </si>
  <si>
    <t>-513525813</t>
  </si>
  <si>
    <t>2015674757</t>
  </si>
  <si>
    <t>-131873463</t>
  </si>
  <si>
    <t>918392631</t>
  </si>
  <si>
    <t>-1389068380</t>
  </si>
  <si>
    <t>Poznámka k položce:_x000d_
prům. výška 8,1 m</t>
  </si>
  <si>
    <t>118,493*2</t>
  </si>
  <si>
    <t>-45387924</t>
  </si>
  <si>
    <t>117,338</t>
  </si>
  <si>
    <t>1,155</t>
  </si>
  <si>
    <t>-679736933</t>
  </si>
  <si>
    <t>118,493*16</t>
  </si>
  <si>
    <t>769672925</t>
  </si>
  <si>
    <t>1005284846</t>
  </si>
  <si>
    <t>0,022+0,545+34,759+35,912+46,100</t>
  </si>
  <si>
    <t>483354060</t>
  </si>
  <si>
    <t>-1912012247</t>
  </si>
  <si>
    <t>670814377</t>
  </si>
  <si>
    <t>1920693261</t>
  </si>
  <si>
    <t>58,5*9,6</t>
  </si>
  <si>
    <t>1*58,5*2</t>
  </si>
  <si>
    <t>-2057949317</t>
  </si>
  <si>
    <t>60*2</t>
  </si>
  <si>
    <t>998711202</t>
  </si>
  <si>
    <t>Přesun hmot procentní pro izolace proti vodě, vlhkosti a plynům v objektech v do 12 m</t>
  </si>
  <si>
    <t>1767726818</t>
  </si>
  <si>
    <t xml:space="preserve">Přesun hmot pro izolace proti vodě, vlhkosti a plynům  stanovený procentní sazbou (%) z ceny vodorovná dopravní vzdálenost do 50 m v objektech výšky přes 6 do 12 m</t>
  </si>
  <si>
    <t>769389501</t>
  </si>
  <si>
    <t>730169874</t>
  </si>
  <si>
    <t>-902933468</t>
  </si>
  <si>
    <t>461,000</t>
  </si>
  <si>
    <t>005 - Železniční svršek - celkový</t>
  </si>
  <si>
    <t xml:space="preserve">    5 - Komunikace pozemní</t>
  </si>
  <si>
    <t>OST - Ostatní</t>
  </si>
  <si>
    <t>Komunikace pozemní</t>
  </si>
  <si>
    <t>5905055010</t>
  </si>
  <si>
    <t>Odstranění stávajícího kolejového lože odtěžením v koleji</t>
  </si>
  <si>
    <t>Sborník UOŽI 01 2019</t>
  </si>
  <si>
    <t>591007515</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</si>
  <si>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</si>
  <si>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 2. Položka se použije v případech, kdy se nové KL nezřizuje.</t>
  </si>
  <si>
    <t xml:space="preserve">TK č. 1 a TK č.2  </t>
  </si>
  <si>
    <t>4,05*122,0-(3,86*21)</t>
  </si>
  <si>
    <t>5905060010</t>
  </si>
  <si>
    <t>Zřízení nového kolejového lože v koleji</t>
  </si>
  <si>
    <t>-1267434494</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</si>
  <si>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</si>
  <si>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</si>
  <si>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Poznámka k položce:_x000d_
včetně hutnění KL po vrstvách</t>
  </si>
  <si>
    <t>5905105030</t>
  </si>
  <si>
    <t>Doplnění KL kamenivem souvisle strojně v koleji</t>
  </si>
  <si>
    <t>-1959055262</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</si>
  <si>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</si>
  <si>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 2. V cenách nejsou obsaženy náklady na dodávku kameniva.</t>
  </si>
  <si>
    <t>TK č.1 a TK č.2 - 2x Sa vozy</t>
  </si>
  <si>
    <t>35,0*2</t>
  </si>
  <si>
    <t>5955101000</t>
  </si>
  <si>
    <t>Kamenivo drcené štěrk frakce 31,5/63 třídy BI</t>
  </si>
  <si>
    <t>890504887</t>
  </si>
  <si>
    <t>(494,100+70,0)*1,289</t>
  </si>
  <si>
    <t>5906130390</t>
  </si>
  <si>
    <t>Montáž kolejového roštu v ose koleje pražce betonové vystrojené tv. S49 rozdělení "d"</t>
  </si>
  <si>
    <t>km</t>
  </si>
  <si>
    <t>-175052847</t>
  </si>
  <si>
    <t>Montáž kolejového roštu v ose koleje pražce betonové vystrojené tv. S49 rozdělení "d". Poznámka: 1. V cenách jsou započteny náklady na vrtání pražců dřevěných nevystrojených, manipulaci a montáž KR. 2. V cenách nejsou obsaženy náklady na dodávku materiálu.</t>
  </si>
  <si>
    <t>Poznámka k souboru cen:_x000d_
1. V cenách jsou započteny náklady na vrtání pražců dřevěných nevystrojených, manipulaci a montáž KR. 2. V cenách nejsou obsaženy náklady na dodávku materiálu.</t>
  </si>
  <si>
    <t>TK.č.1 a č.2</t>
  </si>
  <si>
    <t>0,122*2-0,042</t>
  </si>
  <si>
    <t>5906140200</t>
  </si>
  <si>
    <t>Demontáž kolejového roštu koleje v ose koleje pražce betonové tv. S49 rozdělení "d"</t>
  </si>
  <si>
    <t>-1468193750</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</si>
  <si>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</si>
  <si>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</si>
  <si>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5907050020</t>
  </si>
  <si>
    <t>Dělení kolejnic řezáním nebo rozbroušením tv. S49</t>
  </si>
  <si>
    <t>-383106861</t>
  </si>
  <si>
    <t>Dělení kolejnic řezáním nebo rozbroušením tv. S49. Poznámka: 1. V cenách jsou započteny náklady na manipulaci podložení, označení a provedení řezu kolejnice.</t>
  </si>
  <si>
    <t>Poznámka k souboru cen:_x000d_
1. V cenách jsou započteny náklady na manipulaci podložení, označení a provedení řezu kolejnice.</t>
  </si>
  <si>
    <t>4*2</t>
  </si>
  <si>
    <t>5909032010</t>
  </si>
  <si>
    <t>Přesná úprava GPK koleje směrové a výškové uspořádání pražce dřevěné nebo ocelové</t>
  </si>
  <si>
    <t>1101571085</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</si>
  <si>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</si>
  <si>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</si>
  <si>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ASP + PUŠL denní výkon ve 2.TK:</t>
  </si>
  <si>
    <t>1,6</t>
  </si>
  <si>
    <t>ASP + PUŠL denní výkon v 1.TK:</t>
  </si>
  <si>
    <t>5910020030</t>
  </si>
  <si>
    <t>Svařování kolejnic termitem plný předehřev standardní spára svar sériový tv. S49</t>
  </si>
  <si>
    <t>svar</t>
  </si>
  <si>
    <t>-2000841846</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</si>
  <si>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</si>
  <si>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</si>
  <si>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5910035020</t>
  </si>
  <si>
    <t>Dosažení dovolené upínací teploty v BK prodloužením kolejnicového pásu v koleji tv. R65</t>
  </si>
  <si>
    <t>-959163597</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</si>
  <si>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</si>
  <si>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</si>
  <si>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2*2</t>
  </si>
  <si>
    <t>5910040020</t>
  </si>
  <si>
    <t>Umožnění volné dilatace kolejnice demontáž upevňovadel bez osazení kluzných podložek rozdělení pražců "d"</t>
  </si>
  <si>
    <t>550662066</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</si>
  <si>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</si>
  <si>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</si>
  <si>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4*250,0</t>
  </si>
  <si>
    <t>5910040120</t>
  </si>
  <si>
    <t>Umožnění volné dilatace kolejnice montáž upevňovadel bez odstranění kluzných podložek rozdělení pražců "d"</t>
  </si>
  <si>
    <t>-237512213</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</si>
  <si>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</si>
  <si>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R111110010</t>
  </si>
  <si>
    <t>Demontáž zařízení Asdek</t>
  </si>
  <si>
    <t>kpl</t>
  </si>
  <si>
    <t>1870892833</t>
  </si>
  <si>
    <t>R111110030</t>
  </si>
  <si>
    <t>Montáž zařízení Asdek</t>
  </si>
  <si>
    <t>402031042</t>
  </si>
  <si>
    <t>OST</t>
  </si>
  <si>
    <t>Ostatní</t>
  </si>
  <si>
    <t>9902100200</t>
  </si>
  <si>
    <t xml:space="preserve">Doprava dodávek zhotovitele, dodávek objednatele nebo výzisku mechanizací přes 3,5 t sypanin  do 20 km</t>
  </si>
  <si>
    <t>512</t>
  </si>
  <si>
    <t>-1014608541</t>
  </si>
  <si>
    <t>Doprava dodávek zhotovitele, dodávek objednatele nebo výzisku mechanizací přes 3,5 t sypanin do 20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</si>
  <si>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</si>
  <si>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odvoz odtěženého stěrku (skládka, recyklace), předpoklad 17 km:</t>
  </si>
  <si>
    <t>413,040*1,8</t>
  </si>
  <si>
    <t>9902100400</t>
  </si>
  <si>
    <t xml:space="preserve">Doprava dodávek zhotovitele, dodávek objednatele nebo výzisku mechanizací přes 3,5 t sypanin  do 40 km</t>
  </si>
  <si>
    <t>554957523</t>
  </si>
  <si>
    <t>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</si>
  <si>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dovoz nového kameniva a štěrku</t>
  </si>
  <si>
    <t>(413,040+70,0)*1,289</t>
  </si>
  <si>
    <t>9902900100</t>
  </si>
  <si>
    <t xml:space="preserve">Naložení  sypanin, drobného kusového materiálu, suti</t>
  </si>
  <si>
    <t>104199122</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</si>
  <si>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</si>
  <si>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</si>
  <si>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 xml:space="preserve">pro odvoz odtěženého stěrku (přeložení např. v žst. Děčín-Prostřední Žleb z důvodu omezeného přístupu k mostu a zdem): </t>
  </si>
  <si>
    <t>9903200100</t>
  </si>
  <si>
    <t>Přeprava mechanizace na místo prováděných prací o hmotnosti přes 12 t přes 50 do 100 km</t>
  </si>
  <si>
    <t>-1322796956</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</si>
  <si>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</si>
  <si>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Poznámka k souboru cen:_x000d_
Ceny jsou určeny pro dopravu mechanizmů na místo prováděných prací po silnici i po kolejích.V ceně jsou započteny i náklady na zpáteční cestu dopravního prostředku. Měrnou jednotkou je kus přepravovaného stroje.</t>
  </si>
  <si>
    <t xml:space="preserve">nájezd ASP a PUŠL  (pro úpravu GPK v TK č. 1 a pro úpravu GPK v TK č.2):</t>
  </si>
  <si>
    <t>2+2</t>
  </si>
  <si>
    <t>9909000700</t>
  </si>
  <si>
    <t>Poplatek za recyklaci kameniva</t>
  </si>
  <si>
    <t>74324775</t>
  </si>
  <si>
    <t>Poplatek za recyklaci kameniva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</si>
  <si>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</si>
  <si>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006 - VRN</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</si>
  <si>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</si>
  <si>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</si>
  <si>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</si>
  <si>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</si>
  <si>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</si>
  <si>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</si>
  <si>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Vedlejší rozpočtové náklady</t>
  </si>
  <si>
    <t>VRN1</t>
  </si>
  <si>
    <t>Průzkumné, geodetické a projektové práce</t>
  </si>
  <si>
    <t>012002000</t>
  </si>
  <si>
    <t>Geodetické práce</t>
  </si>
  <si>
    <t>443369502</t>
  </si>
  <si>
    <t>Poznámka k položce:_x000d_
Poznámka k položce:_x000d_
Vytyčení dotčených inženýrských sítí včetně zajištění dohledu správce sítí při provádění stavebních prací v blízkosti sítí.</t>
  </si>
  <si>
    <t>013002000</t>
  </si>
  <si>
    <t>Projektové práce</t>
  </si>
  <si>
    <t>2092258194</t>
  </si>
  <si>
    <t>Poznámka k položce:_x000d_
Poznámka k položce:_x000d_
Zpracování dokumentace skutečného provedení stavby - 2x (v trvalém tisku i digitálně) s využitím železničního bodového pole a po projednání a schválení SŽG.</t>
  </si>
  <si>
    <t>VRN3</t>
  </si>
  <si>
    <t>Zařízení staveniště</t>
  </si>
  <si>
    <t>030001000</t>
  </si>
  <si>
    <t>-1877425407</t>
  </si>
  <si>
    <t>Poznámka k položce:_x000d_
Poznámka k položce:_x000d_
Dodávky vody a energie, příjezdové komunikace včetně příp. omezení provozu a dopravního značení, příp. pronájmy pozemků, střežení pracoviště vč. příp. osvětlení a bezpečnostních hlídek, uvedení pozemků do původního stavu, včetně přípravy a likvidace staveniště.</t>
  </si>
  <si>
    <t>VRN4</t>
  </si>
  <si>
    <t>Inženýrská činnost</t>
  </si>
  <si>
    <t>043114000</t>
  </si>
  <si>
    <t>Zkoušky tlakové</t>
  </si>
  <si>
    <t>-884568948</t>
  </si>
  <si>
    <t>Poznámka k položce:_x000d_
Tlaková zkouška před a po injektáži</t>
  </si>
  <si>
    <t>na každém objektu (1 x most a vždy 1x na opěrné zdi):</t>
  </si>
  <si>
    <t>043134000</t>
  </si>
  <si>
    <t>Zkoušky zatěžovací</t>
  </si>
  <si>
    <t>278013407</t>
  </si>
  <si>
    <t>Poznámka k položce:_x000d_
Statická zatěžovací zkouška pláně</t>
  </si>
  <si>
    <t>v místě opravy izolace mostu a opěrné zdi, v každé koleji:</t>
  </si>
  <si>
    <t>2+2+2</t>
  </si>
  <si>
    <t>VRN6</t>
  </si>
  <si>
    <t>Územní vlivy</t>
  </si>
  <si>
    <t>060001000</t>
  </si>
  <si>
    <t>-906465221</t>
  </si>
  <si>
    <t xml:space="preserve">Poznámka k položce:_x000d_
omezený přístup k mostu a ke zdem (pouze cyklostezka), předpoklad do žst. Děčín-Prostřední Žleb (7,3 km)_x000d_
</t>
  </si>
  <si>
    <t>VRN7</t>
  </si>
  <si>
    <t>Provozní vlivy</t>
  </si>
  <si>
    <t>070001000</t>
  </si>
  <si>
    <t>439635546</t>
  </si>
  <si>
    <t>Poznámka k položce:_x000d_
Poznámka k položce:_x000d_
Práce na koridoru</t>
  </si>
  <si>
    <t>072002000</t>
  </si>
  <si>
    <t>Silniční provoz</t>
  </si>
  <si>
    <t>135821449</t>
  </si>
  <si>
    <t>Poznámka k položce:_x000d_
Omezení dopravy (cyklostezka), včetně projednání a zajištění DIO a dopravního značení, příp. osvětlení při omezení dopravy.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</si>
</sst>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31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167" fontId="23" fillId="2" borderId="22" xfId="0" applyNumberFormat="1" applyFont="1" applyFill="1" applyBorder="1" applyAlignment="1" applyProtection="1">
      <alignment vertical="center"/>
      <protection locked="0"/>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1</v>
      </c>
      <c r="AO10" s="23"/>
      <c r="AP10" s="23"/>
      <c r="AQ10" s="23"/>
      <c r="AR10" s="21"/>
      <c r="BE10" s="32"/>
      <c r="BS10" s="18" t="s">
        <v>6</v>
      </c>
    </row>
    <row r="11" s="1" customFormat="1" ht="18.48" customHeight="1">
      <c r="B11" s="22"/>
      <c r="C11" s="23"/>
      <c r="D11" s="23"/>
      <c r="E11" s="28" t="s">
        <v>21</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26</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27</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28</v>
      </c>
      <c r="AO13" s="23"/>
      <c r="AP13" s="23"/>
      <c r="AQ13" s="23"/>
      <c r="AR13" s="21"/>
      <c r="BE13" s="32"/>
      <c r="BS13" s="18" t="s">
        <v>6</v>
      </c>
    </row>
    <row r="14">
      <c r="B14" s="22"/>
      <c r="C14" s="23"/>
      <c r="D14" s="23"/>
      <c r="E14" s="35" t="s">
        <v>28</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26</v>
      </c>
      <c r="AL14" s="23"/>
      <c r="AM14" s="23"/>
      <c r="AN14" s="35" t="s">
        <v>28</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29</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1</v>
      </c>
      <c r="AO16" s="23"/>
      <c r="AP16" s="23"/>
      <c r="AQ16" s="23"/>
      <c r="AR16" s="21"/>
      <c r="BE16" s="32"/>
      <c r="BS16" s="18" t="s">
        <v>4</v>
      </c>
    </row>
    <row r="17" s="1" customFormat="1" ht="18.48" customHeight="1">
      <c r="B17" s="22"/>
      <c r="C17" s="23"/>
      <c r="D17" s="23"/>
      <c r="E17" s="28" t="s">
        <v>21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26</v>
      </c>
      <c r="AL17" s="23"/>
      <c r="AM17" s="23"/>
      <c r="AN17" s="28" t="s">
        <v>1</v>
      </c>
      <c r="AO17" s="23"/>
      <c r="AP17" s="23"/>
      <c r="AQ17" s="23"/>
      <c r="AR17" s="21"/>
      <c r="BE17" s="32"/>
      <c r="BS17" s="18" t="s">
        <v>30</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21</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26</v>
      </c>
      <c r="AL20" s="23"/>
      <c r="AM20" s="23"/>
      <c r="AN20" s="28" t="s">
        <v>1</v>
      </c>
      <c r="AO20" s="23"/>
      <c r="AP20" s="23"/>
      <c r="AQ20" s="23"/>
      <c r="AR20" s="21"/>
      <c r="BE20" s="32"/>
      <c r="BS20" s="18" t="s">
        <v>30</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33</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34</v>
      </c>
      <c r="M28" s="46"/>
      <c r="N28" s="46"/>
      <c r="O28" s="46"/>
      <c r="P28" s="46"/>
      <c r="Q28" s="41"/>
      <c r="R28" s="41"/>
      <c r="S28" s="41"/>
      <c r="T28" s="41"/>
      <c r="U28" s="41"/>
      <c r="V28" s="41"/>
      <c r="W28" s="46" t="s">
        <v>35</v>
      </c>
      <c r="X28" s="46"/>
      <c r="Y28" s="46"/>
      <c r="Z28" s="46"/>
      <c r="AA28" s="46"/>
      <c r="AB28" s="46"/>
      <c r="AC28" s="46"/>
      <c r="AD28" s="46"/>
      <c r="AE28" s="46"/>
      <c r="AF28" s="41"/>
      <c r="AG28" s="41"/>
      <c r="AH28" s="41"/>
      <c r="AI28" s="41"/>
      <c r="AJ28" s="41"/>
      <c r="AK28" s="46" t="s">
        <v>36</v>
      </c>
      <c r="AL28" s="46"/>
      <c r="AM28" s="46"/>
      <c r="AN28" s="46"/>
      <c r="AO28" s="46"/>
      <c r="AP28" s="41"/>
      <c r="AQ28" s="41"/>
      <c r="AR28" s="45"/>
      <c r="BE28" s="32"/>
    </row>
    <row r="29" s="3" customFormat="1" ht="14.4" customHeight="1">
      <c r="A29" s="3"/>
      <c r="B29" s="47"/>
      <c r="C29" s="48"/>
      <c r="D29" s="33" t="s">
        <v>37</v>
      </c>
      <c r="E29" s="48"/>
      <c r="F29" s="33" t="s">
        <v>38</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39</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40</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41</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42</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43</v>
      </c>
      <c r="E35" s="55"/>
      <c r="F35" s="55"/>
      <c r="G35" s="55"/>
      <c r="H35" s="55"/>
      <c r="I35" s="55"/>
      <c r="J35" s="55"/>
      <c r="K35" s="55"/>
      <c r="L35" s="55"/>
      <c r="M35" s="55"/>
      <c r="N35" s="55"/>
      <c r="O35" s="55"/>
      <c r="P35" s="55"/>
      <c r="Q35" s="55"/>
      <c r="R35" s="55"/>
      <c r="S35" s="55"/>
      <c r="T35" s="56" t="s">
        <v>44</v>
      </c>
      <c r="U35" s="55"/>
      <c r="V35" s="55"/>
      <c r="W35" s="55"/>
      <c r="X35" s="57" t="s">
        <v>45</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46</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47</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48</v>
      </c>
      <c r="E60" s="43"/>
      <c r="F60" s="43"/>
      <c r="G60" s="43"/>
      <c r="H60" s="43"/>
      <c r="I60" s="43"/>
      <c r="J60" s="43"/>
      <c r="K60" s="43"/>
      <c r="L60" s="43"/>
      <c r="M60" s="43"/>
      <c r="N60" s="43"/>
      <c r="O60" s="43"/>
      <c r="P60" s="43"/>
      <c r="Q60" s="43"/>
      <c r="R60" s="43"/>
      <c r="S60" s="43"/>
      <c r="T60" s="43"/>
      <c r="U60" s="43"/>
      <c r="V60" s="65" t="s">
        <v>49</v>
      </c>
      <c r="W60" s="43"/>
      <c r="X60" s="43"/>
      <c r="Y60" s="43"/>
      <c r="Z60" s="43"/>
      <c r="AA60" s="43"/>
      <c r="AB60" s="43"/>
      <c r="AC60" s="43"/>
      <c r="AD60" s="43"/>
      <c r="AE60" s="43"/>
      <c r="AF60" s="43"/>
      <c r="AG60" s="43"/>
      <c r="AH60" s="65" t="s">
        <v>48</v>
      </c>
      <c r="AI60" s="43"/>
      <c r="AJ60" s="43"/>
      <c r="AK60" s="43"/>
      <c r="AL60" s="43"/>
      <c r="AM60" s="65" t="s">
        <v>49</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50</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51</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48</v>
      </c>
      <c r="E75" s="43"/>
      <c r="F75" s="43"/>
      <c r="G75" s="43"/>
      <c r="H75" s="43"/>
      <c r="I75" s="43"/>
      <c r="J75" s="43"/>
      <c r="K75" s="43"/>
      <c r="L75" s="43"/>
      <c r="M75" s="43"/>
      <c r="N75" s="43"/>
      <c r="O75" s="43"/>
      <c r="P75" s="43"/>
      <c r="Q75" s="43"/>
      <c r="R75" s="43"/>
      <c r="S75" s="43"/>
      <c r="T75" s="43"/>
      <c r="U75" s="43"/>
      <c r="V75" s="65" t="s">
        <v>49</v>
      </c>
      <c r="W75" s="43"/>
      <c r="X75" s="43"/>
      <c r="Y75" s="43"/>
      <c r="Z75" s="43"/>
      <c r="AA75" s="43"/>
      <c r="AB75" s="43"/>
      <c r="AC75" s="43"/>
      <c r="AD75" s="43"/>
      <c r="AE75" s="43"/>
      <c r="AF75" s="43"/>
      <c r="AG75" s="43"/>
      <c r="AH75" s="65" t="s">
        <v>48</v>
      </c>
      <c r="AI75" s="43"/>
      <c r="AJ75" s="43"/>
      <c r="AK75" s="43"/>
      <c r="AL75" s="43"/>
      <c r="AM75" s="65" t="s">
        <v>49</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52</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0802NZ</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Oprava mostních objektů v úseku Děčín-Prostřední Žleb – st. hranice SRN</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 xml:space="preserve"> </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16. 8. 2019</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 xml:space="preserve"> </v>
      </c>
      <c r="M89" s="41"/>
      <c r="N89" s="41"/>
      <c r="O89" s="41"/>
      <c r="P89" s="41"/>
      <c r="Q89" s="41"/>
      <c r="R89" s="41"/>
      <c r="S89" s="41"/>
      <c r="T89" s="41"/>
      <c r="U89" s="41"/>
      <c r="V89" s="41"/>
      <c r="W89" s="41"/>
      <c r="X89" s="41"/>
      <c r="Y89" s="41"/>
      <c r="Z89" s="41"/>
      <c r="AA89" s="41"/>
      <c r="AB89" s="41"/>
      <c r="AC89" s="41"/>
      <c r="AD89" s="41"/>
      <c r="AE89" s="41"/>
      <c r="AF89" s="41"/>
      <c r="AG89" s="41"/>
      <c r="AH89" s="41"/>
      <c r="AI89" s="33" t="s">
        <v>29</v>
      </c>
      <c r="AJ89" s="41"/>
      <c r="AK89" s="41"/>
      <c r="AL89" s="41"/>
      <c r="AM89" s="81" t="str">
        <f>IF(E17="","",E17)</f>
        <v xml:space="preserve"> </v>
      </c>
      <c r="AN89" s="72"/>
      <c r="AO89" s="72"/>
      <c r="AP89" s="72"/>
      <c r="AQ89" s="41"/>
      <c r="AR89" s="45"/>
      <c r="AS89" s="82" t="s">
        <v>53</v>
      </c>
      <c r="AT89" s="83"/>
      <c r="AU89" s="84"/>
      <c r="AV89" s="84"/>
      <c r="AW89" s="84"/>
      <c r="AX89" s="84"/>
      <c r="AY89" s="84"/>
      <c r="AZ89" s="84"/>
      <c r="BA89" s="84"/>
      <c r="BB89" s="84"/>
      <c r="BC89" s="84"/>
      <c r="BD89" s="85"/>
      <c r="BE89" s="39"/>
    </row>
    <row r="90" s="2" customFormat="1" ht="15.15" customHeight="1">
      <c r="A90" s="39"/>
      <c r="B90" s="40"/>
      <c r="C90" s="33" t="s">
        <v>27</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31</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54</v>
      </c>
      <c r="D92" s="95"/>
      <c r="E92" s="95"/>
      <c r="F92" s="95"/>
      <c r="G92" s="95"/>
      <c r="H92" s="96"/>
      <c r="I92" s="97" t="s">
        <v>55</v>
      </c>
      <c r="J92" s="95"/>
      <c r="K92" s="95"/>
      <c r="L92" s="95"/>
      <c r="M92" s="95"/>
      <c r="N92" s="95"/>
      <c r="O92" s="95"/>
      <c r="P92" s="95"/>
      <c r="Q92" s="95"/>
      <c r="R92" s="95"/>
      <c r="S92" s="95"/>
      <c r="T92" s="95"/>
      <c r="U92" s="95"/>
      <c r="V92" s="95"/>
      <c r="W92" s="95"/>
      <c r="X92" s="95"/>
      <c r="Y92" s="95"/>
      <c r="Z92" s="95"/>
      <c r="AA92" s="95"/>
      <c r="AB92" s="95"/>
      <c r="AC92" s="95"/>
      <c r="AD92" s="95"/>
      <c r="AE92" s="95"/>
      <c r="AF92" s="95"/>
      <c r="AG92" s="98" t="s">
        <v>56</v>
      </c>
      <c r="AH92" s="95"/>
      <c r="AI92" s="95"/>
      <c r="AJ92" s="95"/>
      <c r="AK92" s="95"/>
      <c r="AL92" s="95"/>
      <c r="AM92" s="95"/>
      <c r="AN92" s="97" t="s">
        <v>57</v>
      </c>
      <c r="AO92" s="95"/>
      <c r="AP92" s="99"/>
      <c r="AQ92" s="100" t="s">
        <v>58</v>
      </c>
      <c r="AR92" s="45"/>
      <c r="AS92" s="101" t="s">
        <v>59</v>
      </c>
      <c r="AT92" s="102" t="s">
        <v>60</v>
      </c>
      <c r="AU92" s="102" t="s">
        <v>61</v>
      </c>
      <c r="AV92" s="102" t="s">
        <v>62</v>
      </c>
      <c r="AW92" s="102" t="s">
        <v>63</v>
      </c>
      <c r="AX92" s="102" t="s">
        <v>64</v>
      </c>
      <c r="AY92" s="102" t="s">
        <v>65</v>
      </c>
      <c r="AZ92" s="102" t="s">
        <v>66</v>
      </c>
      <c r="BA92" s="102" t="s">
        <v>67</v>
      </c>
      <c r="BB92" s="102" t="s">
        <v>68</v>
      </c>
      <c r="BC92" s="102" t="s">
        <v>69</v>
      </c>
      <c r="BD92" s="103" t="s">
        <v>70</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71</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ROUND(SUM(AG95:AG100),2)</f>
        <v>0</v>
      </c>
      <c r="AH94" s="110"/>
      <c r="AI94" s="110"/>
      <c r="AJ94" s="110"/>
      <c r="AK94" s="110"/>
      <c r="AL94" s="110"/>
      <c r="AM94" s="110"/>
      <c r="AN94" s="111">
        <f>SUM(AG94,AT94)</f>
        <v>0</v>
      </c>
      <c r="AO94" s="111"/>
      <c r="AP94" s="111"/>
      <c r="AQ94" s="112" t="s">
        <v>1</v>
      </c>
      <c r="AR94" s="113"/>
      <c r="AS94" s="114">
        <f>ROUND(SUM(AS95:AS100),2)</f>
        <v>0</v>
      </c>
      <c r="AT94" s="115">
        <f>ROUND(SUM(AV94:AW94),2)</f>
        <v>0</v>
      </c>
      <c r="AU94" s="116">
        <f>ROUND(SUM(AU95:AU100),5)</f>
        <v>0</v>
      </c>
      <c r="AV94" s="115">
        <f>ROUND(AZ94*L29,2)</f>
        <v>0</v>
      </c>
      <c r="AW94" s="115">
        <f>ROUND(BA94*L30,2)</f>
        <v>0</v>
      </c>
      <c r="AX94" s="115">
        <f>ROUND(BB94*L29,2)</f>
        <v>0</v>
      </c>
      <c r="AY94" s="115">
        <f>ROUND(BC94*L30,2)</f>
        <v>0</v>
      </c>
      <c r="AZ94" s="115">
        <f>ROUND(SUM(AZ95:AZ100),2)</f>
        <v>0</v>
      </c>
      <c r="BA94" s="115">
        <f>ROUND(SUM(BA95:BA100),2)</f>
        <v>0</v>
      </c>
      <c r="BB94" s="115">
        <f>ROUND(SUM(BB95:BB100),2)</f>
        <v>0</v>
      </c>
      <c r="BC94" s="115">
        <f>ROUND(SUM(BC95:BC100),2)</f>
        <v>0</v>
      </c>
      <c r="BD94" s="117">
        <f>ROUND(SUM(BD95:BD100),2)</f>
        <v>0</v>
      </c>
      <c r="BE94" s="6"/>
      <c r="BS94" s="118" t="s">
        <v>72</v>
      </c>
      <c r="BT94" s="118" t="s">
        <v>73</v>
      </c>
      <c r="BU94" s="119" t="s">
        <v>74</v>
      </c>
      <c r="BV94" s="118" t="s">
        <v>75</v>
      </c>
      <c r="BW94" s="118" t="s">
        <v>5</v>
      </c>
      <c r="BX94" s="118" t="s">
        <v>76</v>
      </c>
      <c r="CL94" s="118" t="s">
        <v>1</v>
      </c>
    </row>
    <row r="95" s="7" customFormat="1" ht="16.5" customHeight="1">
      <c r="A95" s="120" t="s">
        <v>77</v>
      </c>
      <c r="B95" s="121"/>
      <c r="C95" s="122"/>
      <c r="D95" s="123" t="s">
        <v>78</v>
      </c>
      <c r="E95" s="123"/>
      <c r="F95" s="123"/>
      <c r="G95" s="123"/>
      <c r="H95" s="123"/>
      <c r="I95" s="124"/>
      <c r="J95" s="123" t="s">
        <v>79</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'001 - Oprava mostu km 11,785'!J30</f>
        <v>0</v>
      </c>
      <c r="AH95" s="124"/>
      <c r="AI95" s="124"/>
      <c r="AJ95" s="124"/>
      <c r="AK95" s="124"/>
      <c r="AL95" s="124"/>
      <c r="AM95" s="124"/>
      <c r="AN95" s="125">
        <f>SUM(AG95,AT95)</f>
        <v>0</v>
      </c>
      <c r="AO95" s="124"/>
      <c r="AP95" s="124"/>
      <c r="AQ95" s="126" t="s">
        <v>80</v>
      </c>
      <c r="AR95" s="127"/>
      <c r="AS95" s="128">
        <v>0</v>
      </c>
      <c r="AT95" s="129">
        <f>ROUND(SUM(AV95:AW95),2)</f>
        <v>0</v>
      </c>
      <c r="AU95" s="130">
        <f>'001 - Oprava mostu km 11,785'!P128</f>
        <v>0</v>
      </c>
      <c r="AV95" s="129">
        <f>'001 - Oprava mostu km 11,785'!J33</f>
        <v>0</v>
      </c>
      <c r="AW95" s="129">
        <f>'001 - Oprava mostu km 11,785'!J34</f>
        <v>0</v>
      </c>
      <c r="AX95" s="129">
        <f>'001 - Oprava mostu km 11,785'!J35</f>
        <v>0</v>
      </c>
      <c r="AY95" s="129">
        <f>'001 - Oprava mostu km 11,785'!J36</f>
        <v>0</v>
      </c>
      <c r="AZ95" s="129">
        <f>'001 - Oprava mostu km 11,785'!F33</f>
        <v>0</v>
      </c>
      <c r="BA95" s="129">
        <f>'001 - Oprava mostu km 11,785'!F34</f>
        <v>0</v>
      </c>
      <c r="BB95" s="129">
        <f>'001 - Oprava mostu km 11,785'!F35</f>
        <v>0</v>
      </c>
      <c r="BC95" s="129">
        <f>'001 - Oprava mostu km 11,785'!F36</f>
        <v>0</v>
      </c>
      <c r="BD95" s="131">
        <f>'001 - Oprava mostu km 11,785'!F37</f>
        <v>0</v>
      </c>
      <c r="BE95" s="7"/>
      <c r="BT95" s="132" t="s">
        <v>81</v>
      </c>
      <c r="BV95" s="132" t="s">
        <v>75</v>
      </c>
      <c r="BW95" s="132" t="s">
        <v>82</v>
      </c>
      <c r="BX95" s="132" t="s">
        <v>5</v>
      </c>
      <c r="CL95" s="132" t="s">
        <v>1</v>
      </c>
      <c r="CM95" s="132" t="s">
        <v>83</v>
      </c>
    </row>
    <row r="96" s="7" customFormat="1" ht="16.5" customHeight="1">
      <c r="A96" s="120" t="s">
        <v>77</v>
      </c>
      <c r="B96" s="121"/>
      <c r="C96" s="122"/>
      <c r="D96" s="123" t="s">
        <v>84</v>
      </c>
      <c r="E96" s="123"/>
      <c r="F96" s="123"/>
      <c r="G96" s="123"/>
      <c r="H96" s="123"/>
      <c r="I96" s="124"/>
      <c r="J96" s="123" t="s">
        <v>85</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'002 - Oprava opěrné zdi  A'!J30</f>
        <v>0</v>
      </c>
      <c r="AH96" s="124"/>
      <c r="AI96" s="124"/>
      <c r="AJ96" s="124"/>
      <c r="AK96" s="124"/>
      <c r="AL96" s="124"/>
      <c r="AM96" s="124"/>
      <c r="AN96" s="125">
        <f>SUM(AG96,AT96)</f>
        <v>0</v>
      </c>
      <c r="AO96" s="124"/>
      <c r="AP96" s="124"/>
      <c r="AQ96" s="126" t="s">
        <v>80</v>
      </c>
      <c r="AR96" s="127"/>
      <c r="AS96" s="128">
        <v>0</v>
      </c>
      <c r="AT96" s="129">
        <f>ROUND(SUM(AV96:AW96),2)</f>
        <v>0</v>
      </c>
      <c r="AU96" s="130">
        <f>'002 - Oprava opěrné zdi  A'!P126</f>
        <v>0</v>
      </c>
      <c r="AV96" s="129">
        <f>'002 - Oprava opěrné zdi  A'!J33</f>
        <v>0</v>
      </c>
      <c r="AW96" s="129">
        <f>'002 - Oprava opěrné zdi  A'!J34</f>
        <v>0</v>
      </c>
      <c r="AX96" s="129">
        <f>'002 - Oprava opěrné zdi  A'!J35</f>
        <v>0</v>
      </c>
      <c r="AY96" s="129">
        <f>'002 - Oprava opěrné zdi  A'!J36</f>
        <v>0</v>
      </c>
      <c r="AZ96" s="129">
        <f>'002 - Oprava opěrné zdi  A'!F33</f>
        <v>0</v>
      </c>
      <c r="BA96" s="129">
        <f>'002 - Oprava opěrné zdi  A'!F34</f>
        <v>0</v>
      </c>
      <c r="BB96" s="129">
        <f>'002 - Oprava opěrné zdi  A'!F35</f>
        <v>0</v>
      </c>
      <c r="BC96" s="129">
        <f>'002 - Oprava opěrné zdi  A'!F36</f>
        <v>0</v>
      </c>
      <c r="BD96" s="131">
        <f>'002 - Oprava opěrné zdi  A'!F37</f>
        <v>0</v>
      </c>
      <c r="BE96" s="7"/>
      <c r="BT96" s="132" t="s">
        <v>81</v>
      </c>
      <c r="BV96" s="132" t="s">
        <v>75</v>
      </c>
      <c r="BW96" s="132" t="s">
        <v>86</v>
      </c>
      <c r="BX96" s="132" t="s">
        <v>5</v>
      </c>
      <c r="CL96" s="132" t="s">
        <v>1</v>
      </c>
      <c r="CM96" s="132" t="s">
        <v>83</v>
      </c>
    </row>
    <row r="97" s="7" customFormat="1" ht="16.5" customHeight="1">
      <c r="A97" s="120" t="s">
        <v>77</v>
      </c>
      <c r="B97" s="121"/>
      <c r="C97" s="122"/>
      <c r="D97" s="123" t="s">
        <v>87</v>
      </c>
      <c r="E97" s="123"/>
      <c r="F97" s="123"/>
      <c r="G97" s="123"/>
      <c r="H97" s="123"/>
      <c r="I97" s="124"/>
      <c r="J97" s="123" t="s">
        <v>88</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'003 - Oprava opěrné zdi  B'!J30</f>
        <v>0</v>
      </c>
      <c r="AH97" s="124"/>
      <c r="AI97" s="124"/>
      <c r="AJ97" s="124"/>
      <c r="AK97" s="124"/>
      <c r="AL97" s="124"/>
      <c r="AM97" s="124"/>
      <c r="AN97" s="125">
        <f>SUM(AG97,AT97)</f>
        <v>0</v>
      </c>
      <c r="AO97" s="124"/>
      <c r="AP97" s="124"/>
      <c r="AQ97" s="126" t="s">
        <v>80</v>
      </c>
      <c r="AR97" s="127"/>
      <c r="AS97" s="128">
        <v>0</v>
      </c>
      <c r="AT97" s="129">
        <f>ROUND(SUM(AV97:AW97),2)</f>
        <v>0</v>
      </c>
      <c r="AU97" s="130">
        <f>'003 - Oprava opěrné zdi  B'!P127</f>
        <v>0</v>
      </c>
      <c r="AV97" s="129">
        <f>'003 - Oprava opěrné zdi  B'!J33</f>
        <v>0</v>
      </c>
      <c r="AW97" s="129">
        <f>'003 - Oprava opěrné zdi  B'!J34</f>
        <v>0</v>
      </c>
      <c r="AX97" s="129">
        <f>'003 - Oprava opěrné zdi  B'!J35</f>
        <v>0</v>
      </c>
      <c r="AY97" s="129">
        <f>'003 - Oprava opěrné zdi  B'!J36</f>
        <v>0</v>
      </c>
      <c r="AZ97" s="129">
        <f>'003 - Oprava opěrné zdi  B'!F33</f>
        <v>0</v>
      </c>
      <c r="BA97" s="129">
        <f>'003 - Oprava opěrné zdi  B'!F34</f>
        <v>0</v>
      </c>
      <c r="BB97" s="129">
        <f>'003 - Oprava opěrné zdi  B'!F35</f>
        <v>0</v>
      </c>
      <c r="BC97" s="129">
        <f>'003 - Oprava opěrné zdi  B'!F36</f>
        <v>0</v>
      </c>
      <c r="BD97" s="131">
        <f>'003 - Oprava opěrné zdi  B'!F37</f>
        <v>0</v>
      </c>
      <c r="BE97" s="7"/>
      <c r="BT97" s="132" t="s">
        <v>81</v>
      </c>
      <c r="BV97" s="132" t="s">
        <v>75</v>
      </c>
      <c r="BW97" s="132" t="s">
        <v>89</v>
      </c>
      <c r="BX97" s="132" t="s">
        <v>5</v>
      </c>
      <c r="CL97" s="132" t="s">
        <v>1</v>
      </c>
      <c r="CM97" s="132" t="s">
        <v>83</v>
      </c>
    </row>
    <row r="98" s="7" customFormat="1" ht="16.5" customHeight="1">
      <c r="A98" s="120" t="s">
        <v>77</v>
      </c>
      <c r="B98" s="121"/>
      <c r="C98" s="122"/>
      <c r="D98" s="123" t="s">
        <v>90</v>
      </c>
      <c r="E98" s="123"/>
      <c r="F98" s="123"/>
      <c r="G98" s="123"/>
      <c r="H98" s="123"/>
      <c r="I98" s="124"/>
      <c r="J98" s="123" t="s">
        <v>91</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'004 - Oprava opěrné zdi  C'!J30</f>
        <v>0</v>
      </c>
      <c r="AH98" s="124"/>
      <c r="AI98" s="124"/>
      <c r="AJ98" s="124"/>
      <c r="AK98" s="124"/>
      <c r="AL98" s="124"/>
      <c r="AM98" s="124"/>
      <c r="AN98" s="125">
        <f>SUM(AG98,AT98)</f>
        <v>0</v>
      </c>
      <c r="AO98" s="124"/>
      <c r="AP98" s="124"/>
      <c r="AQ98" s="126" t="s">
        <v>80</v>
      </c>
      <c r="AR98" s="127"/>
      <c r="AS98" s="128">
        <v>0</v>
      </c>
      <c r="AT98" s="129">
        <f>ROUND(SUM(AV98:AW98),2)</f>
        <v>0</v>
      </c>
      <c r="AU98" s="130">
        <f>'004 - Oprava opěrné zdi  C'!P127</f>
        <v>0</v>
      </c>
      <c r="AV98" s="129">
        <f>'004 - Oprava opěrné zdi  C'!J33</f>
        <v>0</v>
      </c>
      <c r="AW98" s="129">
        <f>'004 - Oprava opěrné zdi  C'!J34</f>
        <v>0</v>
      </c>
      <c r="AX98" s="129">
        <f>'004 - Oprava opěrné zdi  C'!J35</f>
        <v>0</v>
      </c>
      <c r="AY98" s="129">
        <f>'004 - Oprava opěrné zdi  C'!J36</f>
        <v>0</v>
      </c>
      <c r="AZ98" s="129">
        <f>'004 - Oprava opěrné zdi  C'!F33</f>
        <v>0</v>
      </c>
      <c r="BA98" s="129">
        <f>'004 - Oprava opěrné zdi  C'!F34</f>
        <v>0</v>
      </c>
      <c r="BB98" s="129">
        <f>'004 - Oprava opěrné zdi  C'!F35</f>
        <v>0</v>
      </c>
      <c r="BC98" s="129">
        <f>'004 - Oprava opěrné zdi  C'!F36</f>
        <v>0</v>
      </c>
      <c r="BD98" s="131">
        <f>'004 - Oprava opěrné zdi  C'!F37</f>
        <v>0</v>
      </c>
      <c r="BE98" s="7"/>
      <c r="BT98" s="132" t="s">
        <v>81</v>
      </c>
      <c r="BV98" s="132" t="s">
        <v>75</v>
      </c>
      <c r="BW98" s="132" t="s">
        <v>92</v>
      </c>
      <c r="BX98" s="132" t="s">
        <v>5</v>
      </c>
      <c r="CL98" s="132" t="s">
        <v>1</v>
      </c>
      <c r="CM98" s="132" t="s">
        <v>83</v>
      </c>
    </row>
    <row r="99" s="7" customFormat="1" ht="16.5" customHeight="1">
      <c r="A99" s="120" t="s">
        <v>77</v>
      </c>
      <c r="B99" s="121"/>
      <c r="C99" s="122"/>
      <c r="D99" s="123" t="s">
        <v>93</v>
      </c>
      <c r="E99" s="123"/>
      <c r="F99" s="123"/>
      <c r="G99" s="123"/>
      <c r="H99" s="123"/>
      <c r="I99" s="124"/>
      <c r="J99" s="123" t="s">
        <v>94</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25">
        <f>'005 - Železniční svršek -...'!J30</f>
        <v>0</v>
      </c>
      <c r="AH99" s="124"/>
      <c r="AI99" s="124"/>
      <c r="AJ99" s="124"/>
      <c r="AK99" s="124"/>
      <c r="AL99" s="124"/>
      <c r="AM99" s="124"/>
      <c r="AN99" s="125">
        <f>SUM(AG99,AT99)</f>
        <v>0</v>
      </c>
      <c r="AO99" s="124"/>
      <c r="AP99" s="124"/>
      <c r="AQ99" s="126" t="s">
        <v>80</v>
      </c>
      <c r="AR99" s="127"/>
      <c r="AS99" s="128">
        <v>0</v>
      </c>
      <c r="AT99" s="129">
        <f>ROUND(SUM(AV99:AW99),2)</f>
        <v>0</v>
      </c>
      <c r="AU99" s="130">
        <f>'005 - Železniční svršek -...'!P119</f>
        <v>0</v>
      </c>
      <c r="AV99" s="129">
        <f>'005 - Železniční svršek -...'!J33</f>
        <v>0</v>
      </c>
      <c r="AW99" s="129">
        <f>'005 - Železniční svršek -...'!J34</f>
        <v>0</v>
      </c>
      <c r="AX99" s="129">
        <f>'005 - Železniční svršek -...'!J35</f>
        <v>0</v>
      </c>
      <c r="AY99" s="129">
        <f>'005 - Železniční svršek -...'!J36</f>
        <v>0</v>
      </c>
      <c r="AZ99" s="129">
        <f>'005 - Železniční svršek -...'!F33</f>
        <v>0</v>
      </c>
      <c r="BA99" s="129">
        <f>'005 - Železniční svršek -...'!F34</f>
        <v>0</v>
      </c>
      <c r="BB99" s="129">
        <f>'005 - Železniční svršek -...'!F35</f>
        <v>0</v>
      </c>
      <c r="BC99" s="129">
        <f>'005 - Železniční svršek -...'!F36</f>
        <v>0</v>
      </c>
      <c r="BD99" s="131">
        <f>'005 - Železniční svršek -...'!F37</f>
        <v>0</v>
      </c>
      <c r="BE99" s="7"/>
      <c r="BT99" s="132" t="s">
        <v>81</v>
      </c>
      <c r="BV99" s="132" t="s">
        <v>75</v>
      </c>
      <c r="BW99" s="132" t="s">
        <v>95</v>
      </c>
      <c r="BX99" s="132" t="s">
        <v>5</v>
      </c>
      <c r="CL99" s="132" t="s">
        <v>1</v>
      </c>
      <c r="CM99" s="132" t="s">
        <v>83</v>
      </c>
    </row>
    <row r="100" s="7" customFormat="1" ht="16.5" customHeight="1">
      <c r="A100" s="120" t="s">
        <v>77</v>
      </c>
      <c r="B100" s="121"/>
      <c r="C100" s="122"/>
      <c r="D100" s="123" t="s">
        <v>96</v>
      </c>
      <c r="E100" s="123"/>
      <c r="F100" s="123"/>
      <c r="G100" s="123"/>
      <c r="H100" s="123"/>
      <c r="I100" s="124"/>
      <c r="J100" s="123" t="s">
        <v>97</v>
      </c>
      <c r="K100" s="123"/>
      <c r="L100" s="123"/>
      <c r="M100" s="123"/>
      <c r="N100" s="123"/>
      <c r="O100" s="123"/>
      <c r="P100" s="123"/>
      <c r="Q100" s="123"/>
      <c r="R100" s="123"/>
      <c r="S100" s="123"/>
      <c r="T100" s="123"/>
      <c r="U100" s="123"/>
      <c r="V100" s="123"/>
      <c r="W100" s="123"/>
      <c r="X100" s="123"/>
      <c r="Y100" s="123"/>
      <c r="Z100" s="123"/>
      <c r="AA100" s="123"/>
      <c r="AB100" s="123"/>
      <c r="AC100" s="123"/>
      <c r="AD100" s="123"/>
      <c r="AE100" s="123"/>
      <c r="AF100" s="123"/>
      <c r="AG100" s="125">
        <f>'006 - VRN'!J30</f>
        <v>0</v>
      </c>
      <c r="AH100" s="124"/>
      <c r="AI100" s="124"/>
      <c r="AJ100" s="124"/>
      <c r="AK100" s="124"/>
      <c r="AL100" s="124"/>
      <c r="AM100" s="124"/>
      <c r="AN100" s="125">
        <f>SUM(AG100,AT100)</f>
        <v>0</v>
      </c>
      <c r="AO100" s="124"/>
      <c r="AP100" s="124"/>
      <c r="AQ100" s="126" t="s">
        <v>80</v>
      </c>
      <c r="AR100" s="127"/>
      <c r="AS100" s="133">
        <v>0</v>
      </c>
      <c r="AT100" s="134">
        <f>ROUND(SUM(AV100:AW100),2)</f>
        <v>0</v>
      </c>
      <c r="AU100" s="135">
        <f>'006 - VRN'!P122</f>
        <v>0</v>
      </c>
      <c r="AV100" s="134">
        <f>'006 - VRN'!J33</f>
        <v>0</v>
      </c>
      <c r="AW100" s="134">
        <f>'006 - VRN'!J34</f>
        <v>0</v>
      </c>
      <c r="AX100" s="134">
        <f>'006 - VRN'!J35</f>
        <v>0</v>
      </c>
      <c r="AY100" s="134">
        <f>'006 - VRN'!J36</f>
        <v>0</v>
      </c>
      <c r="AZ100" s="134">
        <f>'006 - VRN'!F33</f>
        <v>0</v>
      </c>
      <c r="BA100" s="134">
        <f>'006 - VRN'!F34</f>
        <v>0</v>
      </c>
      <c r="BB100" s="134">
        <f>'006 - VRN'!F35</f>
        <v>0</v>
      </c>
      <c r="BC100" s="134">
        <f>'006 - VRN'!F36</f>
        <v>0</v>
      </c>
      <c r="BD100" s="136">
        <f>'006 - VRN'!F37</f>
        <v>0</v>
      </c>
      <c r="BE100" s="7"/>
      <c r="BT100" s="132" t="s">
        <v>81</v>
      </c>
      <c r="BV100" s="132" t="s">
        <v>75</v>
      </c>
      <c r="BW100" s="132" t="s">
        <v>98</v>
      </c>
      <c r="BX100" s="132" t="s">
        <v>5</v>
      </c>
      <c r="CL100" s="132" t="s">
        <v>1</v>
      </c>
      <c r="CM100" s="132" t="s">
        <v>83</v>
      </c>
    </row>
    <row r="101" s="2" customFormat="1" ht="30" customHeight="1">
      <c r="A101" s="39"/>
      <c r="B101" s="40"/>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c r="AJ101" s="41"/>
      <c r="AK101" s="41"/>
      <c r="AL101" s="41"/>
      <c r="AM101" s="41"/>
      <c r="AN101" s="41"/>
      <c r="AO101" s="41"/>
      <c r="AP101" s="41"/>
      <c r="AQ101" s="41"/>
      <c r="AR101" s="45"/>
      <c r="AS101" s="39"/>
      <c r="AT101" s="39"/>
      <c r="AU101" s="39"/>
      <c r="AV101" s="39"/>
      <c r="AW101" s="39"/>
      <c r="AX101" s="39"/>
      <c r="AY101" s="39"/>
      <c r="AZ101" s="39"/>
      <c r="BA101" s="39"/>
      <c r="BB101" s="39"/>
      <c r="BC101" s="39"/>
      <c r="BD101" s="39"/>
      <c r="BE101" s="39"/>
    </row>
    <row r="102" s="2" customFormat="1" ht="6.96" customHeight="1">
      <c r="A102" s="39"/>
      <c r="B102" s="67"/>
      <c r="C102" s="68"/>
      <c r="D102" s="68"/>
      <c r="E102" s="68"/>
      <c r="F102" s="68"/>
      <c r="G102" s="68"/>
      <c r="H102" s="68"/>
      <c r="I102" s="68"/>
      <c r="J102" s="68"/>
      <c r="K102" s="68"/>
      <c r="L102" s="68"/>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45"/>
      <c r="AS102" s="39"/>
      <c r="AT102" s="39"/>
      <c r="AU102" s="39"/>
      <c r="AV102" s="39"/>
      <c r="AW102" s="39"/>
      <c r="AX102" s="39"/>
      <c r="AY102" s="39"/>
      <c r="AZ102" s="39"/>
      <c r="BA102" s="39"/>
      <c r="BB102" s="39"/>
      <c r="BC102" s="39"/>
      <c r="BD102" s="39"/>
      <c r="BE102" s="39"/>
    </row>
  </sheetData>
  <sheetProtection sheet="1" formatColumns="0" formatRows="0" objects="1" scenarios="1" spinCount="100000" saltValue="BlSEOpYYpvIsLxZNfftZvnJsb4REupU0DhuGcr4egHkbb8hgc+J0lk9ZI4I4+0kytCpWfHLNirVqz3ojHgZo4w==" hashValue="KmUkcPt9IHu5iazuvpxJUk2EU/Sjym/MQYANXXPMW9DdknljlWfbmsjeosgo8IR7s1JuuKpcTEbi4eOUjScZYA==" algorithmName="SHA-512" password="CC35"/>
  <mergeCells count="62">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92:AP92"/>
    <mergeCell ref="AG92:AM92"/>
    <mergeCell ref="AN95:AP95"/>
    <mergeCell ref="AG95:AM95"/>
    <mergeCell ref="AN96:AP96"/>
    <mergeCell ref="AG96:AM96"/>
    <mergeCell ref="AN97:AP97"/>
    <mergeCell ref="AG97:AM97"/>
    <mergeCell ref="AN98:AP98"/>
    <mergeCell ref="AG98:AM98"/>
    <mergeCell ref="AN99:AP99"/>
    <mergeCell ref="AG99:AM99"/>
    <mergeCell ref="AN100:AP100"/>
    <mergeCell ref="AG100:AM100"/>
    <mergeCell ref="AG94:AM94"/>
    <mergeCell ref="AN94:AP94"/>
    <mergeCell ref="C92:G92"/>
    <mergeCell ref="I92:AF92"/>
    <mergeCell ref="D95:H95"/>
    <mergeCell ref="J95:AF95"/>
    <mergeCell ref="D96:H96"/>
    <mergeCell ref="J96:AF96"/>
    <mergeCell ref="D97:H97"/>
    <mergeCell ref="J97:AF97"/>
    <mergeCell ref="D98:H98"/>
    <mergeCell ref="J98:AF98"/>
    <mergeCell ref="D99:H99"/>
    <mergeCell ref="J99:AF99"/>
    <mergeCell ref="D100:H100"/>
    <mergeCell ref="J100:AF100"/>
  </mergeCells>
  <hyperlinks>
    <hyperlink ref="A95" location="'001 - Oprava mostu km 11,785'!C2" display="/"/>
    <hyperlink ref="A96" location="'002 - Oprava opěrné zdi  A'!C2" display="/"/>
    <hyperlink ref="A97" location="'003 - Oprava opěrné zdi  B'!C2" display="/"/>
    <hyperlink ref="A98" location="'004 - Oprava opěrné zdi  C'!C2" display="/"/>
    <hyperlink ref="A99" location="'005 - Železniční svršek -...'!C2" display="/"/>
    <hyperlink ref="A100" location="'006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8" t="s">
        <v>82</v>
      </c>
    </row>
    <row r="3" s="1" customFormat="1" ht="6.96" customHeight="1">
      <c r="B3" s="138"/>
      <c r="C3" s="139"/>
      <c r="D3" s="139"/>
      <c r="E3" s="139"/>
      <c r="F3" s="139"/>
      <c r="G3" s="139"/>
      <c r="H3" s="139"/>
      <c r="I3" s="140"/>
      <c r="J3" s="139"/>
      <c r="K3" s="139"/>
      <c r="L3" s="21"/>
      <c r="AT3" s="18" t="s">
        <v>83</v>
      </c>
    </row>
    <row r="4" s="1" customFormat="1" ht="24.96" customHeight="1">
      <c r="B4" s="21"/>
      <c r="D4" s="141" t="s">
        <v>99</v>
      </c>
      <c r="I4" s="137"/>
      <c r="L4" s="21"/>
      <c r="M4" s="142" t="s">
        <v>10</v>
      </c>
      <c r="AT4" s="18" t="s">
        <v>4</v>
      </c>
    </row>
    <row r="5" s="1" customFormat="1" ht="6.96" customHeight="1">
      <c r="B5" s="21"/>
      <c r="I5" s="137"/>
      <c r="L5" s="21"/>
    </row>
    <row r="6" s="1" customFormat="1" ht="12" customHeight="1">
      <c r="B6" s="21"/>
      <c r="D6" s="143" t="s">
        <v>16</v>
      </c>
      <c r="I6" s="137"/>
      <c r="L6" s="21"/>
    </row>
    <row r="7" s="1" customFormat="1" ht="16.5" customHeight="1">
      <c r="B7" s="21"/>
      <c r="E7" s="144" t="str">
        <f>'Rekapitulace zakázky'!K6</f>
        <v>Oprava mostních objektů v úseku Děčín-Prostřední Žleb – st. hranice SRN</v>
      </c>
      <c r="F7" s="143"/>
      <c r="G7" s="143"/>
      <c r="H7" s="143"/>
      <c r="I7" s="137"/>
      <c r="L7" s="21"/>
    </row>
    <row r="8" s="2" customFormat="1" ht="12" customHeight="1">
      <c r="A8" s="39"/>
      <c r="B8" s="45"/>
      <c r="C8" s="39"/>
      <c r="D8" s="143" t="s">
        <v>100</v>
      </c>
      <c r="E8" s="39"/>
      <c r="F8" s="39"/>
      <c r="G8" s="39"/>
      <c r="H8" s="39"/>
      <c r="I8" s="145"/>
      <c r="J8" s="39"/>
      <c r="K8" s="39"/>
      <c r="L8" s="64"/>
      <c r="S8" s="39"/>
      <c r="T8" s="39"/>
      <c r="U8" s="39"/>
      <c r="V8" s="39"/>
      <c r="W8" s="39"/>
      <c r="X8" s="39"/>
      <c r="Y8" s="39"/>
      <c r="Z8" s="39"/>
      <c r="AA8" s="39"/>
      <c r="AB8" s="39"/>
      <c r="AC8" s="39"/>
      <c r="AD8" s="39"/>
      <c r="AE8" s="39"/>
    </row>
    <row r="9" s="2" customFormat="1" ht="16.5" customHeight="1">
      <c r="A9" s="39"/>
      <c r="B9" s="45"/>
      <c r="C9" s="39"/>
      <c r="D9" s="39"/>
      <c r="E9" s="146" t="s">
        <v>101</v>
      </c>
      <c r="F9" s="39"/>
      <c r="G9" s="39"/>
      <c r="H9" s="39"/>
      <c r="I9" s="145"/>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s="2" customFormat="1" ht="12" customHeight="1">
      <c r="A11" s="39"/>
      <c r="B11" s="45"/>
      <c r="C11" s="39"/>
      <c r="D11" s="143" t="s">
        <v>18</v>
      </c>
      <c r="E11" s="39"/>
      <c r="F11" s="147" t="s">
        <v>1</v>
      </c>
      <c r="G11" s="39"/>
      <c r="H11" s="39"/>
      <c r="I11" s="148" t="s">
        <v>19</v>
      </c>
      <c r="J11" s="147" t="s">
        <v>1</v>
      </c>
      <c r="K11" s="39"/>
      <c r="L11" s="64"/>
      <c r="S11" s="39"/>
      <c r="T11" s="39"/>
      <c r="U11" s="39"/>
      <c r="V11" s="39"/>
      <c r="W11" s="39"/>
      <c r="X11" s="39"/>
      <c r="Y11" s="39"/>
      <c r="Z11" s="39"/>
      <c r="AA11" s="39"/>
      <c r="AB11" s="39"/>
      <c r="AC11" s="39"/>
      <c r="AD11" s="39"/>
      <c r="AE11" s="39"/>
    </row>
    <row r="12" s="2" customFormat="1" ht="12" customHeight="1">
      <c r="A12" s="39"/>
      <c r="B12" s="45"/>
      <c r="C12" s="39"/>
      <c r="D12" s="143" t="s">
        <v>20</v>
      </c>
      <c r="E12" s="39"/>
      <c r="F12" s="147" t="s">
        <v>21</v>
      </c>
      <c r="G12" s="39"/>
      <c r="H12" s="39"/>
      <c r="I12" s="148" t="s">
        <v>22</v>
      </c>
      <c r="J12" s="149" t="str">
        <f>'Rekapitulace zakázky'!AN8</f>
        <v>16. 8. 2019</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s="2" customFormat="1" ht="12" customHeight="1">
      <c r="A14" s="39"/>
      <c r="B14" s="45"/>
      <c r="C14" s="39"/>
      <c r="D14" s="143" t="s">
        <v>24</v>
      </c>
      <c r="E14" s="39"/>
      <c r="F14" s="39"/>
      <c r="G14" s="39"/>
      <c r="H14" s="39"/>
      <c r="I14" s="148" t="s">
        <v>25</v>
      </c>
      <c r="J14" s="147" t="str">
        <f>IF('Rekapitulace zakázky'!AN10="","",'Rekapitulace zakázky'!AN10)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7" t="str">
        <f>IF('Rekapitulace zakázky'!E11="","",'Rekapitulace zakázky'!E11)</f>
        <v xml:space="preserve"> </v>
      </c>
      <c r="F15" s="39"/>
      <c r="G15" s="39"/>
      <c r="H15" s="39"/>
      <c r="I15" s="148" t="s">
        <v>26</v>
      </c>
      <c r="J15" s="147" t="str">
        <f>IF('Rekapitulace zakázky'!AN11="","",'Rekapitulace zakázky'!AN11)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s="2" customFormat="1" ht="12" customHeight="1">
      <c r="A17" s="39"/>
      <c r="B17" s="45"/>
      <c r="C17" s="39"/>
      <c r="D17" s="143" t="s">
        <v>27</v>
      </c>
      <c r="E17" s="39"/>
      <c r="F17" s="39"/>
      <c r="G17" s="39"/>
      <c r="H17" s="39"/>
      <c r="I17" s="148" t="s">
        <v>25</v>
      </c>
      <c r="J17" s="34" t="str">
        <f>'Rekapitulace zakázky'!AN13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47"/>
      <c r="G18" s="147"/>
      <c r="H18" s="147"/>
      <c r="I18" s="148" t="s">
        <v>26</v>
      </c>
      <c r="J18" s="34" t="str">
        <f>'Rekapitulace zakázky'!AN14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s="2" customFormat="1" ht="12" customHeight="1">
      <c r="A20" s="39"/>
      <c r="B20" s="45"/>
      <c r="C20" s="39"/>
      <c r="D20" s="143" t="s">
        <v>29</v>
      </c>
      <c r="E20" s="39"/>
      <c r="F20" s="39"/>
      <c r="G20" s="39"/>
      <c r="H20" s="39"/>
      <c r="I20" s="148" t="s">
        <v>25</v>
      </c>
      <c r="J20" s="147" t="str">
        <f>IF('Rekapitulace zakázky'!AN16="","",'Rekapitulace zakázky'!AN16)</f>
        <v/>
      </c>
      <c r="K20" s="39"/>
      <c r="L20" s="64"/>
      <c r="S20" s="39"/>
      <c r="T20" s="39"/>
      <c r="U20" s="39"/>
      <c r="V20" s="39"/>
      <c r="W20" s="39"/>
      <c r="X20" s="39"/>
      <c r="Y20" s="39"/>
      <c r="Z20" s="39"/>
      <c r="AA20" s="39"/>
      <c r="AB20" s="39"/>
      <c r="AC20" s="39"/>
      <c r="AD20" s="39"/>
      <c r="AE20" s="39"/>
    </row>
    <row r="21" s="2" customFormat="1" ht="18" customHeight="1">
      <c r="A21" s="39"/>
      <c r="B21" s="45"/>
      <c r="C21" s="39"/>
      <c r="D21" s="39"/>
      <c r="E21" s="147" t="str">
        <f>IF('Rekapitulace zakázky'!E17="","",'Rekapitulace zakázky'!E17)</f>
        <v xml:space="preserve"> </v>
      </c>
      <c r="F21" s="39"/>
      <c r="G21" s="39"/>
      <c r="H21" s="39"/>
      <c r="I21" s="148" t="s">
        <v>26</v>
      </c>
      <c r="J21" s="147" t="str">
        <f>IF('Rekapitulace zakázky'!AN17="","",'Rekapitulace zakázky'!AN17)</f>
        <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s="2" customFormat="1" ht="12" customHeight="1">
      <c r="A23" s="39"/>
      <c r="B23" s="45"/>
      <c r="C23" s="39"/>
      <c r="D23" s="143" t="s">
        <v>31</v>
      </c>
      <c r="E23" s="39"/>
      <c r="F23" s="39"/>
      <c r="G23" s="39"/>
      <c r="H23" s="39"/>
      <c r="I23" s="148" t="s">
        <v>25</v>
      </c>
      <c r="J23" s="147" t="str">
        <f>IF('Rekapitulace zakázky'!AN19="","",'Rekapitulace zakázky'!AN19)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7" t="str">
        <f>IF('Rekapitulace zakázky'!E20="","",'Rekapitulace zakázky'!E20)</f>
        <v xml:space="preserve"> </v>
      </c>
      <c r="F24" s="39"/>
      <c r="G24" s="39"/>
      <c r="H24" s="39"/>
      <c r="I24" s="148" t="s">
        <v>26</v>
      </c>
      <c r="J24" s="147" t="str">
        <f>IF('Rekapitulace zakázky'!AN20="","",'Rekapitulace zakázky'!AN20)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s="2" customFormat="1" ht="12" customHeight="1">
      <c r="A26" s="39"/>
      <c r="B26" s="45"/>
      <c r="C26" s="39"/>
      <c r="D26" s="143" t="s">
        <v>32</v>
      </c>
      <c r="E26" s="39"/>
      <c r="F26" s="39"/>
      <c r="G26" s="39"/>
      <c r="H26" s="39"/>
      <c r="I26" s="145"/>
      <c r="J26" s="39"/>
      <c r="K26" s="39"/>
      <c r="L26" s="64"/>
      <c r="S26" s="39"/>
      <c r="T26" s="39"/>
      <c r="U26" s="39"/>
      <c r="V26" s="39"/>
      <c r="W26" s="39"/>
      <c r="X26" s="39"/>
      <c r="Y26" s="39"/>
      <c r="Z26" s="39"/>
      <c r="AA26" s="39"/>
      <c r="AB26" s="39"/>
      <c r="AC26" s="39"/>
      <c r="AD26" s="39"/>
      <c r="AE26" s="39"/>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s="2" customFormat="1" ht="25.44" customHeight="1">
      <c r="A30" s="39"/>
      <c r="B30" s="45"/>
      <c r="C30" s="39"/>
      <c r="D30" s="157" t="s">
        <v>33</v>
      </c>
      <c r="E30" s="39"/>
      <c r="F30" s="39"/>
      <c r="G30" s="39"/>
      <c r="H30" s="39"/>
      <c r="I30" s="145"/>
      <c r="J30" s="158">
        <f>ROUND(J128, 2)</f>
        <v>0</v>
      </c>
      <c r="K30" s="39"/>
      <c r="L30" s="64"/>
      <c r="S30" s="39"/>
      <c r="T30" s="39"/>
      <c r="U30" s="39"/>
      <c r="V30" s="39"/>
      <c r="W30" s="39"/>
      <c r="X30" s="39"/>
      <c r="Y30" s="39"/>
      <c r="Z30" s="39"/>
      <c r="AA30" s="39"/>
      <c r="AB30" s="39"/>
      <c r="AC30" s="39"/>
      <c r="AD30" s="39"/>
      <c r="AE30" s="39"/>
    </row>
    <row r="3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s="2" customFormat="1" ht="14.4" customHeight="1">
      <c r="A32" s="39"/>
      <c r="B32" s="45"/>
      <c r="C32" s="39"/>
      <c r="D32" s="39"/>
      <c r="E32" s="39"/>
      <c r="F32" s="159" t="s">
        <v>35</v>
      </c>
      <c r="G32" s="39"/>
      <c r="H32" s="39"/>
      <c r="I32" s="160" t="s">
        <v>34</v>
      </c>
      <c r="J32" s="159" t="s">
        <v>36</v>
      </c>
      <c r="K32" s="39"/>
      <c r="L32" s="64"/>
      <c r="S32" s="39"/>
      <c r="T32" s="39"/>
      <c r="U32" s="39"/>
      <c r="V32" s="39"/>
      <c r="W32" s="39"/>
      <c r="X32" s="39"/>
      <c r="Y32" s="39"/>
      <c r="Z32" s="39"/>
      <c r="AA32" s="39"/>
      <c r="AB32" s="39"/>
      <c r="AC32" s="39"/>
      <c r="AD32" s="39"/>
      <c r="AE32" s="39"/>
    </row>
    <row r="33" s="2" customFormat="1" ht="14.4" customHeight="1">
      <c r="A33" s="39"/>
      <c r="B33" s="45"/>
      <c r="C33" s="39"/>
      <c r="D33" s="161" t="s">
        <v>37</v>
      </c>
      <c r="E33" s="143" t="s">
        <v>38</v>
      </c>
      <c r="F33" s="162">
        <f>ROUND((SUM(BE128:BE655)),  2)</f>
        <v>0</v>
      </c>
      <c r="G33" s="39"/>
      <c r="H33" s="39"/>
      <c r="I33" s="163">
        <v>0.20999999999999999</v>
      </c>
      <c r="J33" s="162">
        <f>ROUND(((SUM(BE128:BE655))*I33),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3" t="s">
        <v>39</v>
      </c>
      <c r="F34" s="162">
        <f>ROUND((SUM(BF128:BF655)),  2)</f>
        <v>0</v>
      </c>
      <c r="G34" s="39"/>
      <c r="H34" s="39"/>
      <c r="I34" s="163">
        <v>0.14999999999999999</v>
      </c>
      <c r="J34" s="162">
        <f>ROUND(((SUM(BF128:BF655))*I34),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40</v>
      </c>
      <c r="F35" s="162">
        <f>ROUND((SUM(BG128:BG655)),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41</v>
      </c>
      <c r="F36" s="162">
        <f>ROUND((SUM(BH128:BH655)),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62">
        <f>ROUND((SUM(BI128:BI655)),  2)</f>
        <v>0</v>
      </c>
      <c r="G37" s="39"/>
      <c r="H37" s="39"/>
      <c r="I37" s="163">
        <v>0</v>
      </c>
      <c r="J37" s="162">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s="2" customFormat="1" ht="25.44" customHeight="1">
      <c r="A39" s="39"/>
      <c r="B39" s="45"/>
      <c r="C39" s="164"/>
      <c r="D39" s="165" t="s">
        <v>43</v>
      </c>
      <c r="E39" s="166"/>
      <c r="F39" s="166"/>
      <c r="G39" s="167" t="s">
        <v>44</v>
      </c>
      <c r="H39" s="168" t="s">
        <v>45</v>
      </c>
      <c r="I39" s="169"/>
      <c r="J39" s="170">
        <f>SUM(J30:J37)</f>
        <v>0</v>
      </c>
      <c r="K39" s="171"/>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s="1" customFormat="1" ht="14.4" customHeight="1">
      <c r="B41" s="21"/>
      <c r="I41" s="137"/>
      <c r="L41" s="21"/>
    </row>
    <row r="42" s="1" customFormat="1" ht="14.4" customHeight="1">
      <c r="B42" s="21"/>
      <c r="I42" s="137"/>
      <c r="L42" s="21"/>
    </row>
    <row r="43" s="1" customFormat="1" ht="14.4" customHeight="1">
      <c r="B43" s="21"/>
      <c r="I43" s="137"/>
      <c r="L43" s="21"/>
    </row>
    <row r="44" s="1" customFormat="1" ht="14.4" customHeight="1">
      <c r="B44" s="21"/>
      <c r="I44" s="137"/>
      <c r="L44" s="21"/>
    </row>
    <row r="45" s="1" customFormat="1" ht="14.4" customHeight="1">
      <c r="B45" s="21"/>
      <c r="I45" s="137"/>
      <c r="L45" s="21"/>
    </row>
    <row r="46" s="1" customFormat="1" ht="14.4" customHeight="1">
      <c r="B46" s="21"/>
      <c r="I46" s="137"/>
      <c r="L46" s="21"/>
    </row>
    <row r="47" s="1" customFormat="1" ht="14.4" customHeight="1">
      <c r="B47" s="21"/>
      <c r="I47" s="137"/>
      <c r="L47" s="21"/>
    </row>
    <row r="48" s="1" customFormat="1" ht="14.4" customHeight="1">
      <c r="B48" s="21"/>
      <c r="I48" s="137"/>
      <c r="L48" s="21"/>
    </row>
    <row r="49" s="1" customFormat="1" ht="14.4" customHeight="1">
      <c r="B49" s="21"/>
      <c r="I49" s="137"/>
      <c r="L49" s="21"/>
    </row>
    <row r="50" s="2" customFormat="1" ht="14.4" customHeight="1">
      <c r="B50" s="64"/>
      <c r="D50" s="172" t="s">
        <v>46</v>
      </c>
      <c r="E50" s="173"/>
      <c r="F50" s="173"/>
      <c r="G50" s="172" t="s">
        <v>47</v>
      </c>
      <c r="H50" s="173"/>
      <c r="I50" s="174"/>
      <c r="J50" s="173"/>
      <c r="K50" s="17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8"/>
      <c r="J61" s="179"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2" t="s">
        <v>50</v>
      </c>
      <c r="E65" s="180"/>
      <c r="F65" s="180"/>
      <c r="G65" s="172" t="s">
        <v>51</v>
      </c>
      <c r="H65" s="180"/>
      <c r="I65" s="181"/>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8"/>
      <c r="J76" s="179" t="s">
        <v>49</v>
      </c>
      <c r="K76" s="176"/>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8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s="2" customFormat="1" ht="24.96" customHeight="1">
      <c r="A82" s="39"/>
      <c r="B82" s="40"/>
      <c r="C82" s="24" t="s">
        <v>102</v>
      </c>
      <c r="D82" s="41"/>
      <c r="E82" s="41"/>
      <c r="F82" s="41"/>
      <c r="G82" s="41"/>
      <c r="H82" s="41"/>
      <c r="I82" s="14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45"/>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8" t="str">
        <f>E7</f>
        <v>Oprava mostních objektů v úseku Děčín-Prostřední Žleb – st. hranice SRN</v>
      </c>
      <c r="F85" s="33"/>
      <c r="G85" s="33"/>
      <c r="H85" s="33"/>
      <c r="I85" s="145"/>
      <c r="J85" s="41"/>
      <c r="K85" s="41"/>
      <c r="L85" s="64"/>
      <c r="S85" s="39"/>
      <c r="T85" s="39"/>
      <c r="U85" s="39"/>
      <c r="V85" s="39"/>
      <c r="W85" s="39"/>
      <c r="X85" s="39"/>
      <c r="Y85" s="39"/>
      <c r="Z85" s="39"/>
      <c r="AA85" s="39"/>
      <c r="AB85" s="39"/>
      <c r="AC85" s="39"/>
      <c r="AD85" s="39"/>
      <c r="AE85" s="39"/>
    </row>
    <row r="86" s="2" customFormat="1" ht="12" customHeight="1">
      <c r="A86" s="39"/>
      <c r="B86" s="40"/>
      <c r="C86" s="33" t="s">
        <v>100</v>
      </c>
      <c r="D86" s="41"/>
      <c r="E86" s="41"/>
      <c r="F86" s="41"/>
      <c r="G86" s="41"/>
      <c r="H86" s="41"/>
      <c r="I86" s="145"/>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001 - Oprava mostu km 11,785</v>
      </c>
      <c r="F87" s="41"/>
      <c r="G87" s="41"/>
      <c r="H87" s="41"/>
      <c r="I87" s="145"/>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148" t="s">
        <v>22</v>
      </c>
      <c r="J89" s="80" t="str">
        <f>IF(J12="","",J12)</f>
        <v>16. 8. 2019</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148"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148"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s="2" customFormat="1" ht="29.28" customHeight="1">
      <c r="A94" s="39"/>
      <c r="B94" s="40"/>
      <c r="C94" s="189" t="s">
        <v>103</v>
      </c>
      <c r="D94" s="190"/>
      <c r="E94" s="190"/>
      <c r="F94" s="190"/>
      <c r="G94" s="190"/>
      <c r="H94" s="190"/>
      <c r="I94" s="191"/>
      <c r="J94" s="192" t="s">
        <v>104</v>
      </c>
      <c r="K94" s="190"/>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s="2" customFormat="1" ht="22.8" customHeight="1">
      <c r="A96" s="39"/>
      <c r="B96" s="40"/>
      <c r="C96" s="193" t="s">
        <v>105</v>
      </c>
      <c r="D96" s="41"/>
      <c r="E96" s="41"/>
      <c r="F96" s="41"/>
      <c r="G96" s="41"/>
      <c r="H96" s="41"/>
      <c r="I96" s="145"/>
      <c r="J96" s="111">
        <f>J128</f>
        <v>0</v>
      </c>
      <c r="K96" s="41"/>
      <c r="L96" s="64"/>
      <c r="S96" s="39"/>
      <c r="T96" s="39"/>
      <c r="U96" s="39"/>
      <c r="V96" s="39"/>
      <c r="W96" s="39"/>
      <c r="X96" s="39"/>
      <c r="Y96" s="39"/>
      <c r="Z96" s="39"/>
      <c r="AA96" s="39"/>
      <c r="AB96" s="39"/>
      <c r="AC96" s="39"/>
      <c r="AD96" s="39"/>
      <c r="AE96" s="39"/>
      <c r="AU96" s="18" t="s">
        <v>106</v>
      </c>
    </row>
    <row r="97" s="9" customFormat="1" ht="24.96" customHeight="1">
      <c r="A97" s="9"/>
      <c r="B97" s="194"/>
      <c r="C97" s="195"/>
      <c r="D97" s="196" t="s">
        <v>107</v>
      </c>
      <c r="E97" s="197"/>
      <c r="F97" s="197"/>
      <c r="G97" s="197"/>
      <c r="H97" s="197"/>
      <c r="I97" s="198"/>
      <c r="J97" s="199">
        <f>J129</f>
        <v>0</v>
      </c>
      <c r="K97" s="195"/>
      <c r="L97" s="200"/>
      <c r="S97" s="9"/>
      <c r="T97" s="9"/>
      <c r="U97" s="9"/>
      <c r="V97" s="9"/>
      <c r="W97" s="9"/>
      <c r="X97" s="9"/>
      <c r="Y97" s="9"/>
      <c r="Z97" s="9"/>
      <c r="AA97" s="9"/>
      <c r="AB97" s="9"/>
      <c r="AC97" s="9"/>
      <c r="AD97" s="9"/>
      <c r="AE97" s="9"/>
    </row>
    <row r="98" s="10" customFormat="1" ht="19.92" customHeight="1">
      <c r="A98" s="10"/>
      <c r="B98" s="201"/>
      <c r="C98" s="202"/>
      <c r="D98" s="203" t="s">
        <v>108</v>
      </c>
      <c r="E98" s="204"/>
      <c r="F98" s="204"/>
      <c r="G98" s="204"/>
      <c r="H98" s="204"/>
      <c r="I98" s="205"/>
      <c r="J98" s="206">
        <f>J130</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109</v>
      </c>
      <c r="E99" s="204"/>
      <c r="F99" s="204"/>
      <c r="G99" s="204"/>
      <c r="H99" s="204"/>
      <c r="I99" s="205"/>
      <c r="J99" s="206">
        <f>J224</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110</v>
      </c>
      <c r="E100" s="204"/>
      <c r="F100" s="204"/>
      <c r="G100" s="204"/>
      <c r="H100" s="204"/>
      <c r="I100" s="205"/>
      <c r="J100" s="206">
        <f>J252</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111</v>
      </c>
      <c r="E101" s="204"/>
      <c r="F101" s="204"/>
      <c r="G101" s="204"/>
      <c r="H101" s="204"/>
      <c r="I101" s="205"/>
      <c r="J101" s="206">
        <f>J258</f>
        <v>0</v>
      </c>
      <c r="K101" s="202"/>
      <c r="L101" s="207"/>
      <c r="S101" s="10"/>
      <c r="T101" s="10"/>
      <c r="U101" s="10"/>
      <c r="V101" s="10"/>
      <c r="W101" s="10"/>
      <c r="X101" s="10"/>
      <c r="Y101" s="10"/>
      <c r="Z101" s="10"/>
      <c r="AA101" s="10"/>
      <c r="AB101" s="10"/>
      <c r="AC101" s="10"/>
      <c r="AD101" s="10"/>
      <c r="AE101" s="10"/>
    </row>
    <row r="102" s="10" customFormat="1" ht="19.92" customHeight="1">
      <c r="A102" s="10"/>
      <c r="B102" s="201"/>
      <c r="C102" s="202"/>
      <c r="D102" s="203" t="s">
        <v>112</v>
      </c>
      <c r="E102" s="204"/>
      <c r="F102" s="204"/>
      <c r="G102" s="204"/>
      <c r="H102" s="204"/>
      <c r="I102" s="205"/>
      <c r="J102" s="206">
        <f>J291</f>
        <v>0</v>
      </c>
      <c r="K102" s="202"/>
      <c r="L102" s="207"/>
      <c r="S102" s="10"/>
      <c r="T102" s="10"/>
      <c r="U102" s="10"/>
      <c r="V102" s="10"/>
      <c r="W102" s="10"/>
      <c r="X102" s="10"/>
      <c r="Y102" s="10"/>
      <c r="Z102" s="10"/>
      <c r="AA102" s="10"/>
      <c r="AB102" s="10"/>
      <c r="AC102" s="10"/>
      <c r="AD102" s="10"/>
      <c r="AE102" s="10"/>
    </row>
    <row r="103" s="10" customFormat="1" ht="19.92" customHeight="1">
      <c r="A103" s="10"/>
      <c r="B103" s="201"/>
      <c r="C103" s="202"/>
      <c r="D103" s="203" t="s">
        <v>113</v>
      </c>
      <c r="E103" s="204"/>
      <c r="F103" s="204"/>
      <c r="G103" s="204"/>
      <c r="H103" s="204"/>
      <c r="I103" s="205"/>
      <c r="J103" s="206">
        <f>J329</f>
        <v>0</v>
      </c>
      <c r="K103" s="202"/>
      <c r="L103" s="207"/>
      <c r="S103" s="10"/>
      <c r="T103" s="10"/>
      <c r="U103" s="10"/>
      <c r="V103" s="10"/>
      <c r="W103" s="10"/>
      <c r="X103" s="10"/>
      <c r="Y103" s="10"/>
      <c r="Z103" s="10"/>
      <c r="AA103" s="10"/>
      <c r="AB103" s="10"/>
      <c r="AC103" s="10"/>
      <c r="AD103" s="10"/>
      <c r="AE103" s="10"/>
    </row>
    <row r="104" s="10" customFormat="1" ht="19.92" customHeight="1">
      <c r="A104" s="10"/>
      <c r="B104" s="201"/>
      <c r="C104" s="202"/>
      <c r="D104" s="203" t="s">
        <v>114</v>
      </c>
      <c r="E104" s="204"/>
      <c r="F104" s="204"/>
      <c r="G104" s="204"/>
      <c r="H104" s="204"/>
      <c r="I104" s="205"/>
      <c r="J104" s="206">
        <f>J571</f>
        <v>0</v>
      </c>
      <c r="K104" s="202"/>
      <c r="L104" s="207"/>
      <c r="S104" s="10"/>
      <c r="T104" s="10"/>
      <c r="U104" s="10"/>
      <c r="V104" s="10"/>
      <c r="W104" s="10"/>
      <c r="X104" s="10"/>
      <c r="Y104" s="10"/>
      <c r="Z104" s="10"/>
      <c r="AA104" s="10"/>
      <c r="AB104" s="10"/>
      <c r="AC104" s="10"/>
      <c r="AD104" s="10"/>
      <c r="AE104" s="10"/>
    </row>
    <row r="105" s="10" customFormat="1" ht="19.92" customHeight="1">
      <c r="A105" s="10"/>
      <c r="B105" s="201"/>
      <c r="C105" s="202"/>
      <c r="D105" s="203" t="s">
        <v>115</v>
      </c>
      <c r="E105" s="204"/>
      <c r="F105" s="204"/>
      <c r="G105" s="204"/>
      <c r="H105" s="204"/>
      <c r="I105" s="205"/>
      <c r="J105" s="206">
        <f>J607</f>
        <v>0</v>
      </c>
      <c r="K105" s="202"/>
      <c r="L105" s="207"/>
      <c r="S105" s="10"/>
      <c r="T105" s="10"/>
      <c r="U105" s="10"/>
      <c r="V105" s="10"/>
      <c r="W105" s="10"/>
      <c r="X105" s="10"/>
      <c r="Y105" s="10"/>
      <c r="Z105" s="10"/>
      <c r="AA105" s="10"/>
      <c r="AB105" s="10"/>
      <c r="AC105" s="10"/>
      <c r="AD105" s="10"/>
      <c r="AE105" s="10"/>
    </row>
    <row r="106" s="9" customFormat="1" ht="24.96" customHeight="1">
      <c r="A106" s="9"/>
      <c r="B106" s="194"/>
      <c r="C106" s="195"/>
      <c r="D106" s="196" t="s">
        <v>116</v>
      </c>
      <c r="E106" s="197"/>
      <c r="F106" s="197"/>
      <c r="G106" s="197"/>
      <c r="H106" s="197"/>
      <c r="I106" s="198"/>
      <c r="J106" s="199">
        <f>J618</f>
        <v>0</v>
      </c>
      <c r="K106" s="195"/>
      <c r="L106" s="200"/>
      <c r="S106" s="9"/>
      <c r="T106" s="9"/>
      <c r="U106" s="9"/>
      <c r="V106" s="9"/>
      <c r="W106" s="9"/>
      <c r="X106" s="9"/>
      <c r="Y106" s="9"/>
      <c r="Z106" s="9"/>
      <c r="AA106" s="9"/>
      <c r="AB106" s="9"/>
      <c r="AC106" s="9"/>
      <c r="AD106" s="9"/>
      <c r="AE106" s="9"/>
    </row>
    <row r="107" s="10" customFormat="1" ht="19.92" customHeight="1">
      <c r="A107" s="10"/>
      <c r="B107" s="201"/>
      <c r="C107" s="202"/>
      <c r="D107" s="203" t="s">
        <v>117</v>
      </c>
      <c r="E107" s="204"/>
      <c r="F107" s="204"/>
      <c r="G107" s="204"/>
      <c r="H107" s="204"/>
      <c r="I107" s="205"/>
      <c r="J107" s="206">
        <f>J619</f>
        <v>0</v>
      </c>
      <c r="K107" s="202"/>
      <c r="L107" s="207"/>
      <c r="S107" s="10"/>
      <c r="T107" s="10"/>
      <c r="U107" s="10"/>
      <c r="V107" s="10"/>
      <c r="W107" s="10"/>
      <c r="X107" s="10"/>
      <c r="Y107" s="10"/>
      <c r="Z107" s="10"/>
      <c r="AA107" s="10"/>
      <c r="AB107" s="10"/>
      <c r="AC107" s="10"/>
      <c r="AD107" s="10"/>
      <c r="AE107" s="10"/>
    </row>
    <row r="108" s="10" customFormat="1" ht="19.92" customHeight="1">
      <c r="A108" s="10"/>
      <c r="B108" s="201"/>
      <c r="C108" s="202"/>
      <c r="D108" s="203" t="s">
        <v>118</v>
      </c>
      <c r="E108" s="204"/>
      <c r="F108" s="204"/>
      <c r="G108" s="204"/>
      <c r="H108" s="204"/>
      <c r="I108" s="205"/>
      <c r="J108" s="206">
        <f>J640</f>
        <v>0</v>
      </c>
      <c r="K108" s="202"/>
      <c r="L108" s="207"/>
      <c r="S108" s="10"/>
      <c r="T108" s="10"/>
      <c r="U108" s="10"/>
      <c r="V108" s="10"/>
      <c r="W108" s="10"/>
      <c r="X108" s="10"/>
      <c r="Y108" s="10"/>
      <c r="Z108" s="10"/>
      <c r="AA108" s="10"/>
      <c r="AB108" s="10"/>
      <c r="AC108" s="10"/>
      <c r="AD108" s="10"/>
      <c r="AE108" s="10"/>
    </row>
    <row r="109" s="2" customFormat="1" ht="21.84" customHeight="1">
      <c r="A109" s="39"/>
      <c r="B109" s="40"/>
      <c r="C109" s="41"/>
      <c r="D109" s="41"/>
      <c r="E109" s="41"/>
      <c r="F109" s="41"/>
      <c r="G109" s="41"/>
      <c r="H109" s="41"/>
      <c r="I109" s="145"/>
      <c r="J109" s="41"/>
      <c r="K109" s="41"/>
      <c r="L109" s="64"/>
      <c r="S109" s="39"/>
      <c r="T109" s="39"/>
      <c r="U109" s="39"/>
      <c r="V109" s="39"/>
      <c r="W109" s="39"/>
      <c r="X109" s="39"/>
      <c r="Y109" s="39"/>
      <c r="Z109" s="39"/>
      <c r="AA109" s="39"/>
      <c r="AB109" s="39"/>
      <c r="AC109" s="39"/>
      <c r="AD109" s="39"/>
      <c r="AE109" s="39"/>
    </row>
    <row r="110" s="2" customFormat="1" ht="6.96" customHeight="1">
      <c r="A110" s="39"/>
      <c r="B110" s="67"/>
      <c r="C110" s="68"/>
      <c r="D110" s="68"/>
      <c r="E110" s="68"/>
      <c r="F110" s="68"/>
      <c r="G110" s="68"/>
      <c r="H110" s="68"/>
      <c r="I110" s="184"/>
      <c r="J110" s="68"/>
      <c r="K110" s="68"/>
      <c r="L110" s="64"/>
      <c r="S110" s="39"/>
      <c r="T110" s="39"/>
      <c r="U110" s="39"/>
      <c r="V110" s="39"/>
      <c r="W110" s="39"/>
      <c r="X110" s="39"/>
      <c r="Y110" s="39"/>
      <c r="Z110" s="39"/>
      <c r="AA110" s="39"/>
      <c r="AB110" s="39"/>
      <c r="AC110" s="39"/>
      <c r="AD110" s="39"/>
      <c r="AE110" s="39"/>
    </row>
    <row r="114" s="2" customFormat="1" ht="6.96" customHeight="1">
      <c r="A114" s="39"/>
      <c r="B114" s="69"/>
      <c r="C114" s="70"/>
      <c r="D114" s="70"/>
      <c r="E114" s="70"/>
      <c r="F114" s="70"/>
      <c r="G114" s="70"/>
      <c r="H114" s="70"/>
      <c r="I114" s="187"/>
      <c r="J114" s="70"/>
      <c r="K114" s="70"/>
      <c r="L114" s="64"/>
      <c r="S114" s="39"/>
      <c r="T114" s="39"/>
      <c r="U114" s="39"/>
      <c r="V114" s="39"/>
      <c r="W114" s="39"/>
      <c r="X114" s="39"/>
      <c r="Y114" s="39"/>
      <c r="Z114" s="39"/>
      <c r="AA114" s="39"/>
      <c r="AB114" s="39"/>
      <c r="AC114" s="39"/>
      <c r="AD114" s="39"/>
      <c r="AE114" s="39"/>
    </row>
    <row r="115" s="2" customFormat="1" ht="24.96" customHeight="1">
      <c r="A115" s="39"/>
      <c r="B115" s="40"/>
      <c r="C115" s="24" t="s">
        <v>119</v>
      </c>
      <c r="D115" s="41"/>
      <c r="E115" s="41"/>
      <c r="F115" s="41"/>
      <c r="G115" s="41"/>
      <c r="H115" s="41"/>
      <c r="I115" s="145"/>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145"/>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16</v>
      </c>
      <c r="D117" s="41"/>
      <c r="E117" s="41"/>
      <c r="F117" s="41"/>
      <c r="G117" s="41"/>
      <c r="H117" s="41"/>
      <c r="I117" s="145"/>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188" t="str">
        <f>E7</f>
        <v>Oprava mostních objektů v úseku Děčín-Prostřední Žleb – st. hranice SRN</v>
      </c>
      <c r="F118" s="33"/>
      <c r="G118" s="33"/>
      <c r="H118" s="33"/>
      <c r="I118" s="145"/>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100</v>
      </c>
      <c r="D119" s="41"/>
      <c r="E119" s="41"/>
      <c r="F119" s="41"/>
      <c r="G119" s="41"/>
      <c r="H119" s="41"/>
      <c r="I119" s="145"/>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77" t="str">
        <f>E9</f>
        <v>001 - Oprava mostu km 11,785</v>
      </c>
      <c r="F120" s="41"/>
      <c r="G120" s="41"/>
      <c r="H120" s="41"/>
      <c r="I120" s="145"/>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145"/>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20</v>
      </c>
      <c r="D122" s="41"/>
      <c r="E122" s="41"/>
      <c r="F122" s="28" t="str">
        <f>F12</f>
        <v xml:space="preserve"> </v>
      </c>
      <c r="G122" s="41"/>
      <c r="H122" s="41"/>
      <c r="I122" s="148" t="s">
        <v>22</v>
      </c>
      <c r="J122" s="80" t="str">
        <f>IF(J12="","",J12)</f>
        <v>16. 8. 2019</v>
      </c>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145"/>
      <c r="J123" s="41"/>
      <c r="K123" s="41"/>
      <c r="L123" s="64"/>
      <c r="S123" s="39"/>
      <c r="T123" s="39"/>
      <c r="U123" s="39"/>
      <c r="V123" s="39"/>
      <c r="W123" s="39"/>
      <c r="X123" s="39"/>
      <c r="Y123" s="39"/>
      <c r="Z123" s="39"/>
      <c r="AA123" s="39"/>
      <c r="AB123" s="39"/>
      <c r="AC123" s="39"/>
      <c r="AD123" s="39"/>
      <c r="AE123" s="39"/>
    </row>
    <row r="124" s="2" customFormat="1" ht="15.15" customHeight="1">
      <c r="A124" s="39"/>
      <c r="B124" s="40"/>
      <c r="C124" s="33" t="s">
        <v>24</v>
      </c>
      <c r="D124" s="41"/>
      <c r="E124" s="41"/>
      <c r="F124" s="28" t="str">
        <f>E15</f>
        <v xml:space="preserve"> </v>
      </c>
      <c r="G124" s="41"/>
      <c r="H124" s="41"/>
      <c r="I124" s="148" t="s">
        <v>29</v>
      </c>
      <c r="J124" s="37" t="str">
        <f>E21</f>
        <v xml:space="preserve"> </v>
      </c>
      <c r="K124" s="41"/>
      <c r="L124" s="64"/>
      <c r="S124" s="39"/>
      <c r="T124" s="39"/>
      <c r="U124" s="39"/>
      <c r="V124" s="39"/>
      <c r="W124" s="39"/>
      <c r="X124" s="39"/>
      <c r="Y124" s="39"/>
      <c r="Z124" s="39"/>
      <c r="AA124" s="39"/>
      <c r="AB124" s="39"/>
      <c r="AC124" s="39"/>
      <c r="AD124" s="39"/>
      <c r="AE124" s="39"/>
    </row>
    <row r="125" s="2" customFormat="1" ht="15.15" customHeight="1">
      <c r="A125" s="39"/>
      <c r="B125" s="40"/>
      <c r="C125" s="33" t="s">
        <v>27</v>
      </c>
      <c r="D125" s="41"/>
      <c r="E125" s="41"/>
      <c r="F125" s="28" t="str">
        <f>IF(E18="","",E18)</f>
        <v>Vyplň údaj</v>
      </c>
      <c r="G125" s="41"/>
      <c r="H125" s="41"/>
      <c r="I125" s="148" t="s">
        <v>31</v>
      </c>
      <c r="J125" s="37" t="str">
        <f>E24</f>
        <v xml:space="preserve"> </v>
      </c>
      <c r="K125" s="41"/>
      <c r="L125" s="64"/>
      <c r="S125" s="39"/>
      <c r="T125" s="39"/>
      <c r="U125" s="39"/>
      <c r="V125" s="39"/>
      <c r="W125" s="39"/>
      <c r="X125" s="39"/>
      <c r="Y125" s="39"/>
      <c r="Z125" s="39"/>
      <c r="AA125" s="39"/>
      <c r="AB125" s="39"/>
      <c r="AC125" s="39"/>
      <c r="AD125" s="39"/>
      <c r="AE125" s="39"/>
    </row>
    <row r="126" s="2" customFormat="1" ht="10.32" customHeight="1">
      <c r="A126" s="39"/>
      <c r="B126" s="40"/>
      <c r="C126" s="41"/>
      <c r="D126" s="41"/>
      <c r="E126" s="41"/>
      <c r="F126" s="41"/>
      <c r="G126" s="41"/>
      <c r="H126" s="41"/>
      <c r="I126" s="145"/>
      <c r="J126" s="41"/>
      <c r="K126" s="41"/>
      <c r="L126" s="64"/>
      <c r="S126" s="39"/>
      <c r="T126" s="39"/>
      <c r="U126" s="39"/>
      <c r="V126" s="39"/>
      <c r="W126" s="39"/>
      <c r="X126" s="39"/>
      <c r="Y126" s="39"/>
      <c r="Z126" s="39"/>
      <c r="AA126" s="39"/>
      <c r="AB126" s="39"/>
      <c r="AC126" s="39"/>
      <c r="AD126" s="39"/>
      <c r="AE126" s="39"/>
    </row>
    <row r="127" s="11" customFormat="1" ht="29.28" customHeight="1">
      <c r="A127" s="208"/>
      <c r="B127" s="209"/>
      <c r="C127" s="210" t="s">
        <v>120</v>
      </c>
      <c r="D127" s="211" t="s">
        <v>58</v>
      </c>
      <c r="E127" s="211" t="s">
        <v>54</v>
      </c>
      <c r="F127" s="211" t="s">
        <v>55</v>
      </c>
      <c r="G127" s="211" t="s">
        <v>121</v>
      </c>
      <c r="H127" s="211" t="s">
        <v>122</v>
      </c>
      <c r="I127" s="212" t="s">
        <v>123</v>
      </c>
      <c r="J127" s="211" t="s">
        <v>104</v>
      </c>
      <c r="K127" s="213" t="s">
        <v>124</v>
      </c>
      <c r="L127" s="214"/>
      <c r="M127" s="101" t="s">
        <v>1</v>
      </c>
      <c r="N127" s="102" t="s">
        <v>37</v>
      </c>
      <c r="O127" s="102" t="s">
        <v>125</v>
      </c>
      <c r="P127" s="102" t="s">
        <v>126</v>
      </c>
      <c r="Q127" s="102" t="s">
        <v>127</v>
      </c>
      <c r="R127" s="102" t="s">
        <v>128</v>
      </c>
      <c r="S127" s="102" t="s">
        <v>129</v>
      </c>
      <c r="T127" s="103" t="s">
        <v>130</v>
      </c>
      <c r="U127" s="208"/>
      <c r="V127" s="208"/>
      <c r="W127" s="208"/>
      <c r="X127" s="208"/>
      <c r="Y127" s="208"/>
      <c r="Z127" s="208"/>
      <c r="AA127" s="208"/>
      <c r="AB127" s="208"/>
      <c r="AC127" s="208"/>
      <c r="AD127" s="208"/>
      <c r="AE127" s="208"/>
    </row>
    <row r="128" s="2" customFormat="1" ht="22.8" customHeight="1">
      <c r="A128" s="39"/>
      <c r="B128" s="40"/>
      <c r="C128" s="108" t="s">
        <v>131</v>
      </c>
      <c r="D128" s="41"/>
      <c r="E128" s="41"/>
      <c r="F128" s="41"/>
      <c r="G128" s="41"/>
      <c r="H128" s="41"/>
      <c r="I128" s="145"/>
      <c r="J128" s="215">
        <f>BK128</f>
        <v>0</v>
      </c>
      <c r="K128" s="41"/>
      <c r="L128" s="45"/>
      <c r="M128" s="104"/>
      <c r="N128" s="216"/>
      <c r="O128" s="105"/>
      <c r="P128" s="217">
        <f>P129+P618</f>
        <v>0</v>
      </c>
      <c r="Q128" s="105"/>
      <c r="R128" s="217">
        <f>R129+R618</f>
        <v>207.26350137978798</v>
      </c>
      <c r="S128" s="105"/>
      <c r="T128" s="218">
        <f>T129+T618</f>
        <v>75.921580899999995</v>
      </c>
      <c r="U128" s="39"/>
      <c r="V128" s="39"/>
      <c r="W128" s="39"/>
      <c r="X128" s="39"/>
      <c r="Y128" s="39"/>
      <c r="Z128" s="39"/>
      <c r="AA128" s="39"/>
      <c r="AB128" s="39"/>
      <c r="AC128" s="39"/>
      <c r="AD128" s="39"/>
      <c r="AE128" s="39"/>
      <c r="AT128" s="18" t="s">
        <v>72</v>
      </c>
      <c r="AU128" s="18" t="s">
        <v>106</v>
      </c>
      <c r="BK128" s="219">
        <f>BK129+BK618</f>
        <v>0</v>
      </c>
    </row>
    <row r="129" s="12" customFormat="1" ht="25.92" customHeight="1">
      <c r="A129" s="12"/>
      <c r="B129" s="220"/>
      <c r="C129" s="221"/>
      <c r="D129" s="222" t="s">
        <v>72</v>
      </c>
      <c r="E129" s="223" t="s">
        <v>132</v>
      </c>
      <c r="F129" s="223" t="s">
        <v>133</v>
      </c>
      <c r="G129" s="221"/>
      <c r="H129" s="221"/>
      <c r="I129" s="224"/>
      <c r="J129" s="225">
        <f>BK129</f>
        <v>0</v>
      </c>
      <c r="K129" s="221"/>
      <c r="L129" s="226"/>
      <c r="M129" s="227"/>
      <c r="N129" s="228"/>
      <c r="O129" s="228"/>
      <c r="P129" s="229">
        <f>P130+P224+P252+P258+P291+P329+P571+P607</f>
        <v>0</v>
      </c>
      <c r="Q129" s="228"/>
      <c r="R129" s="229">
        <f>R130+R224+R252+R258+R291+R329+R571+R607</f>
        <v>207.19904775978799</v>
      </c>
      <c r="S129" s="228"/>
      <c r="T129" s="230">
        <f>T130+T224+T252+T258+T291+T329+T571+T607</f>
        <v>75.921580899999995</v>
      </c>
      <c r="U129" s="12"/>
      <c r="V129" s="12"/>
      <c r="W129" s="12"/>
      <c r="X129" s="12"/>
      <c r="Y129" s="12"/>
      <c r="Z129" s="12"/>
      <c r="AA129" s="12"/>
      <c r="AB129" s="12"/>
      <c r="AC129" s="12"/>
      <c r="AD129" s="12"/>
      <c r="AE129" s="12"/>
      <c r="AR129" s="231" t="s">
        <v>81</v>
      </c>
      <c r="AT129" s="232" t="s">
        <v>72</v>
      </c>
      <c r="AU129" s="232" t="s">
        <v>73</v>
      </c>
      <c r="AY129" s="231" t="s">
        <v>134</v>
      </c>
      <c r="BK129" s="233">
        <f>BK130+BK224+BK252+BK258+BK291+BK329+BK571+BK607</f>
        <v>0</v>
      </c>
    </row>
    <row r="130" s="12" customFormat="1" ht="22.8" customHeight="1">
      <c r="A130" s="12"/>
      <c r="B130" s="220"/>
      <c r="C130" s="221"/>
      <c r="D130" s="222" t="s">
        <v>72</v>
      </c>
      <c r="E130" s="234" t="s">
        <v>81</v>
      </c>
      <c r="F130" s="234" t="s">
        <v>135</v>
      </c>
      <c r="G130" s="221"/>
      <c r="H130" s="221"/>
      <c r="I130" s="224"/>
      <c r="J130" s="235">
        <f>BK130</f>
        <v>0</v>
      </c>
      <c r="K130" s="221"/>
      <c r="L130" s="226"/>
      <c r="M130" s="227"/>
      <c r="N130" s="228"/>
      <c r="O130" s="228"/>
      <c r="P130" s="229">
        <f>SUM(P131:P223)</f>
        <v>0</v>
      </c>
      <c r="Q130" s="228"/>
      <c r="R130" s="229">
        <f>SUM(R131:R223)</f>
        <v>60.761698860000003</v>
      </c>
      <c r="S130" s="228"/>
      <c r="T130" s="230">
        <f>SUM(T131:T223)</f>
        <v>12.789449999999999</v>
      </c>
      <c r="U130" s="12"/>
      <c r="V130" s="12"/>
      <c r="W130" s="12"/>
      <c r="X130" s="12"/>
      <c r="Y130" s="12"/>
      <c r="Z130" s="12"/>
      <c r="AA130" s="12"/>
      <c r="AB130" s="12"/>
      <c r="AC130" s="12"/>
      <c r="AD130" s="12"/>
      <c r="AE130" s="12"/>
      <c r="AR130" s="231" t="s">
        <v>81</v>
      </c>
      <c r="AT130" s="232" t="s">
        <v>72</v>
      </c>
      <c r="AU130" s="232" t="s">
        <v>81</v>
      </c>
      <c r="AY130" s="231" t="s">
        <v>134</v>
      </c>
      <c r="BK130" s="233">
        <f>SUM(BK131:BK223)</f>
        <v>0</v>
      </c>
    </row>
    <row r="131" s="2" customFormat="1" ht="24" customHeight="1">
      <c r="A131" s="39"/>
      <c r="B131" s="40"/>
      <c r="C131" s="236" t="s">
        <v>81</v>
      </c>
      <c r="D131" s="236" t="s">
        <v>136</v>
      </c>
      <c r="E131" s="237" t="s">
        <v>137</v>
      </c>
      <c r="F131" s="238" t="s">
        <v>138</v>
      </c>
      <c r="G131" s="239" t="s">
        <v>139</v>
      </c>
      <c r="H131" s="240">
        <v>48</v>
      </c>
      <c r="I131" s="241"/>
      <c r="J131" s="242">
        <f>ROUND(I131*H131,2)</f>
        <v>0</v>
      </c>
      <c r="K131" s="238" t="s">
        <v>140</v>
      </c>
      <c r="L131" s="45"/>
      <c r="M131" s="243" t="s">
        <v>1</v>
      </c>
      <c r="N131" s="244" t="s">
        <v>38</v>
      </c>
      <c r="O131" s="92"/>
      <c r="P131" s="245">
        <f>O131*H131</f>
        <v>0</v>
      </c>
      <c r="Q131" s="245">
        <v>0</v>
      </c>
      <c r="R131" s="245">
        <f>Q131*H131</f>
        <v>0</v>
      </c>
      <c r="S131" s="245">
        <v>0</v>
      </c>
      <c r="T131" s="246">
        <f>S131*H131</f>
        <v>0</v>
      </c>
      <c r="U131" s="39"/>
      <c r="V131" s="39"/>
      <c r="W131" s="39"/>
      <c r="X131" s="39"/>
      <c r="Y131" s="39"/>
      <c r="Z131" s="39"/>
      <c r="AA131" s="39"/>
      <c r="AB131" s="39"/>
      <c r="AC131" s="39"/>
      <c r="AD131" s="39"/>
      <c r="AE131" s="39"/>
      <c r="AR131" s="247" t="s">
        <v>141</v>
      </c>
      <c r="AT131" s="247" t="s">
        <v>136</v>
      </c>
      <c r="AU131" s="247" t="s">
        <v>83</v>
      </c>
      <c r="AY131" s="18" t="s">
        <v>134</v>
      </c>
      <c r="BE131" s="248">
        <f>IF(N131="základní",J131,0)</f>
        <v>0</v>
      </c>
      <c r="BF131" s="248">
        <f>IF(N131="snížená",J131,0)</f>
        <v>0</v>
      </c>
      <c r="BG131" s="248">
        <f>IF(N131="zákl. přenesená",J131,0)</f>
        <v>0</v>
      </c>
      <c r="BH131" s="248">
        <f>IF(N131="sníž. přenesená",J131,0)</f>
        <v>0</v>
      </c>
      <c r="BI131" s="248">
        <f>IF(N131="nulová",J131,0)</f>
        <v>0</v>
      </c>
      <c r="BJ131" s="18" t="s">
        <v>81</v>
      </c>
      <c r="BK131" s="248">
        <f>ROUND(I131*H131,2)</f>
        <v>0</v>
      </c>
      <c r="BL131" s="18" t="s">
        <v>141</v>
      </c>
      <c r="BM131" s="247" t="s">
        <v>142</v>
      </c>
    </row>
    <row r="132" s="2" customFormat="1">
      <c r="A132" s="39"/>
      <c r="B132" s="40"/>
      <c r="C132" s="41"/>
      <c r="D132" s="249" t="s">
        <v>143</v>
      </c>
      <c r="E132" s="41"/>
      <c r="F132" s="250" t="s">
        <v>144</v>
      </c>
      <c r="G132" s="41"/>
      <c r="H132" s="41"/>
      <c r="I132" s="145"/>
      <c r="J132" s="41"/>
      <c r="K132" s="41"/>
      <c r="L132" s="45"/>
      <c r="M132" s="251"/>
      <c r="N132" s="252"/>
      <c r="O132" s="92"/>
      <c r="P132" s="92"/>
      <c r="Q132" s="92"/>
      <c r="R132" s="92"/>
      <c r="S132" s="92"/>
      <c r="T132" s="93"/>
      <c r="U132" s="39"/>
      <c r="V132" s="39"/>
      <c r="W132" s="39"/>
      <c r="X132" s="39"/>
      <c r="Y132" s="39"/>
      <c r="Z132" s="39"/>
      <c r="AA132" s="39"/>
      <c r="AB132" s="39"/>
      <c r="AC132" s="39"/>
      <c r="AD132" s="39"/>
      <c r="AE132" s="39"/>
      <c r="AT132" s="18" t="s">
        <v>143</v>
      </c>
      <c r="AU132" s="18" t="s">
        <v>83</v>
      </c>
    </row>
    <row r="133" s="2" customFormat="1">
      <c r="A133" s="39"/>
      <c r="B133" s="40"/>
      <c r="C133" s="41"/>
      <c r="D133" s="249" t="s">
        <v>145</v>
      </c>
      <c r="E133" s="41"/>
      <c r="F133" s="253" t="s">
        <v>146</v>
      </c>
      <c r="G133" s="41"/>
      <c r="H133" s="41"/>
      <c r="I133" s="145"/>
      <c r="J133" s="41"/>
      <c r="K133" s="41"/>
      <c r="L133" s="45"/>
      <c r="M133" s="251"/>
      <c r="N133" s="252"/>
      <c r="O133" s="92"/>
      <c r="P133" s="92"/>
      <c r="Q133" s="92"/>
      <c r="R133" s="92"/>
      <c r="S133" s="92"/>
      <c r="T133" s="93"/>
      <c r="U133" s="39"/>
      <c r="V133" s="39"/>
      <c r="W133" s="39"/>
      <c r="X133" s="39"/>
      <c r="Y133" s="39"/>
      <c r="Z133" s="39"/>
      <c r="AA133" s="39"/>
      <c r="AB133" s="39"/>
      <c r="AC133" s="39"/>
      <c r="AD133" s="39"/>
      <c r="AE133" s="39"/>
      <c r="AT133" s="18" t="s">
        <v>145</v>
      </c>
      <c r="AU133" s="18" t="s">
        <v>83</v>
      </c>
    </row>
    <row r="134" s="13" customFormat="1">
      <c r="A134" s="13"/>
      <c r="B134" s="254"/>
      <c r="C134" s="255"/>
      <c r="D134" s="249" t="s">
        <v>147</v>
      </c>
      <c r="E134" s="256" t="s">
        <v>1</v>
      </c>
      <c r="F134" s="257" t="s">
        <v>148</v>
      </c>
      <c r="G134" s="255"/>
      <c r="H134" s="256" t="s">
        <v>1</v>
      </c>
      <c r="I134" s="258"/>
      <c r="J134" s="255"/>
      <c r="K134" s="255"/>
      <c r="L134" s="259"/>
      <c r="M134" s="260"/>
      <c r="N134" s="261"/>
      <c r="O134" s="261"/>
      <c r="P134" s="261"/>
      <c r="Q134" s="261"/>
      <c r="R134" s="261"/>
      <c r="S134" s="261"/>
      <c r="T134" s="262"/>
      <c r="U134" s="13"/>
      <c r="V134" s="13"/>
      <c r="W134" s="13"/>
      <c r="X134" s="13"/>
      <c r="Y134" s="13"/>
      <c r="Z134" s="13"/>
      <c r="AA134" s="13"/>
      <c r="AB134" s="13"/>
      <c r="AC134" s="13"/>
      <c r="AD134" s="13"/>
      <c r="AE134" s="13"/>
      <c r="AT134" s="263" t="s">
        <v>147</v>
      </c>
      <c r="AU134" s="263" t="s">
        <v>83</v>
      </c>
      <c r="AV134" s="13" t="s">
        <v>81</v>
      </c>
      <c r="AW134" s="13" t="s">
        <v>30</v>
      </c>
      <c r="AX134" s="13" t="s">
        <v>73</v>
      </c>
      <c r="AY134" s="263" t="s">
        <v>134</v>
      </c>
    </row>
    <row r="135" s="14" customFormat="1">
      <c r="A135" s="14"/>
      <c r="B135" s="264"/>
      <c r="C135" s="265"/>
      <c r="D135" s="249" t="s">
        <v>147</v>
      </c>
      <c r="E135" s="266" t="s">
        <v>1</v>
      </c>
      <c r="F135" s="267" t="s">
        <v>149</v>
      </c>
      <c r="G135" s="265"/>
      <c r="H135" s="268">
        <v>48</v>
      </c>
      <c r="I135" s="269"/>
      <c r="J135" s="265"/>
      <c r="K135" s="265"/>
      <c r="L135" s="270"/>
      <c r="M135" s="271"/>
      <c r="N135" s="272"/>
      <c r="O135" s="272"/>
      <c r="P135" s="272"/>
      <c r="Q135" s="272"/>
      <c r="R135" s="272"/>
      <c r="S135" s="272"/>
      <c r="T135" s="273"/>
      <c r="U135" s="14"/>
      <c r="V135" s="14"/>
      <c r="W135" s="14"/>
      <c r="X135" s="14"/>
      <c r="Y135" s="14"/>
      <c r="Z135" s="14"/>
      <c r="AA135" s="14"/>
      <c r="AB135" s="14"/>
      <c r="AC135" s="14"/>
      <c r="AD135" s="14"/>
      <c r="AE135" s="14"/>
      <c r="AT135" s="274" t="s">
        <v>147</v>
      </c>
      <c r="AU135" s="274" t="s">
        <v>83</v>
      </c>
      <c r="AV135" s="14" t="s">
        <v>83</v>
      </c>
      <c r="AW135" s="14" t="s">
        <v>30</v>
      </c>
      <c r="AX135" s="14" t="s">
        <v>73</v>
      </c>
      <c r="AY135" s="274" t="s">
        <v>134</v>
      </c>
    </row>
    <row r="136" s="15" customFormat="1">
      <c r="A136" s="15"/>
      <c r="B136" s="275"/>
      <c r="C136" s="276"/>
      <c r="D136" s="249" t="s">
        <v>147</v>
      </c>
      <c r="E136" s="277" t="s">
        <v>1</v>
      </c>
      <c r="F136" s="278" t="s">
        <v>150</v>
      </c>
      <c r="G136" s="276"/>
      <c r="H136" s="279">
        <v>48</v>
      </c>
      <c r="I136" s="280"/>
      <c r="J136" s="276"/>
      <c r="K136" s="276"/>
      <c r="L136" s="281"/>
      <c r="M136" s="282"/>
      <c r="N136" s="283"/>
      <c r="O136" s="283"/>
      <c r="P136" s="283"/>
      <c r="Q136" s="283"/>
      <c r="R136" s="283"/>
      <c r="S136" s="283"/>
      <c r="T136" s="284"/>
      <c r="U136" s="15"/>
      <c r="V136" s="15"/>
      <c r="W136" s="15"/>
      <c r="X136" s="15"/>
      <c r="Y136" s="15"/>
      <c r="Z136" s="15"/>
      <c r="AA136" s="15"/>
      <c r="AB136" s="15"/>
      <c r="AC136" s="15"/>
      <c r="AD136" s="15"/>
      <c r="AE136" s="15"/>
      <c r="AT136" s="285" t="s">
        <v>147</v>
      </c>
      <c r="AU136" s="285" t="s">
        <v>83</v>
      </c>
      <c r="AV136" s="15" t="s">
        <v>141</v>
      </c>
      <c r="AW136" s="15" t="s">
        <v>30</v>
      </c>
      <c r="AX136" s="15" t="s">
        <v>81</v>
      </c>
      <c r="AY136" s="285" t="s">
        <v>134</v>
      </c>
    </row>
    <row r="137" s="2" customFormat="1" ht="24" customHeight="1">
      <c r="A137" s="39"/>
      <c r="B137" s="40"/>
      <c r="C137" s="236" t="s">
        <v>83</v>
      </c>
      <c r="D137" s="236" t="s">
        <v>136</v>
      </c>
      <c r="E137" s="237" t="s">
        <v>151</v>
      </c>
      <c r="F137" s="238" t="s">
        <v>152</v>
      </c>
      <c r="G137" s="239" t="s">
        <v>153</v>
      </c>
      <c r="H137" s="240">
        <v>1.44</v>
      </c>
      <c r="I137" s="241"/>
      <c r="J137" s="242">
        <f>ROUND(I137*H137,2)</f>
        <v>0</v>
      </c>
      <c r="K137" s="238" t="s">
        <v>140</v>
      </c>
      <c r="L137" s="45"/>
      <c r="M137" s="243" t="s">
        <v>1</v>
      </c>
      <c r="N137" s="244" t="s">
        <v>38</v>
      </c>
      <c r="O137" s="92"/>
      <c r="P137" s="245">
        <f>O137*H137</f>
        <v>0</v>
      </c>
      <c r="Q137" s="245">
        <v>0</v>
      </c>
      <c r="R137" s="245">
        <f>Q137*H137</f>
        <v>0</v>
      </c>
      <c r="S137" s="245">
        <v>0</v>
      </c>
      <c r="T137" s="246">
        <f>S137*H137</f>
        <v>0</v>
      </c>
      <c r="U137" s="39"/>
      <c r="V137" s="39"/>
      <c r="W137" s="39"/>
      <c r="X137" s="39"/>
      <c r="Y137" s="39"/>
      <c r="Z137" s="39"/>
      <c r="AA137" s="39"/>
      <c r="AB137" s="39"/>
      <c r="AC137" s="39"/>
      <c r="AD137" s="39"/>
      <c r="AE137" s="39"/>
      <c r="AR137" s="247" t="s">
        <v>141</v>
      </c>
      <c r="AT137" s="247" t="s">
        <v>136</v>
      </c>
      <c r="AU137" s="247" t="s">
        <v>83</v>
      </c>
      <c r="AY137" s="18" t="s">
        <v>134</v>
      </c>
      <c r="BE137" s="248">
        <f>IF(N137="základní",J137,0)</f>
        <v>0</v>
      </c>
      <c r="BF137" s="248">
        <f>IF(N137="snížená",J137,0)</f>
        <v>0</v>
      </c>
      <c r="BG137" s="248">
        <f>IF(N137="zákl. přenesená",J137,0)</f>
        <v>0</v>
      </c>
      <c r="BH137" s="248">
        <f>IF(N137="sníž. přenesená",J137,0)</f>
        <v>0</v>
      </c>
      <c r="BI137" s="248">
        <f>IF(N137="nulová",J137,0)</f>
        <v>0</v>
      </c>
      <c r="BJ137" s="18" t="s">
        <v>81</v>
      </c>
      <c r="BK137" s="248">
        <f>ROUND(I137*H137,2)</f>
        <v>0</v>
      </c>
      <c r="BL137" s="18" t="s">
        <v>141</v>
      </c>
      <c r="BM137" s="247" t="s">
        <v>154</v>
      </c>
    </row>
    <row r="138" s="2" customFormat="1">
      <c r="A138" s="39"/>
      <c r="B138" s="40"/>
      <c r="C138" s="41"/>
      <c r="D138" s="249" t="s">
        <v>143</v>
      </c>
      <c r="E138" s="41"/>
      <c r="F138" s="250" t="s">
        <v>155</v>
      </c>
      <c r="G138" s="41"/>
      <c r="H138" s="41"/>
      <c r="I138" s="145"/>
      <c r="J138" s="41"/>
      <c r="K138" s="41"/>
      <c r="L138" s="45"/>
      <c r="M138" s="251"/>
      <c r="N138" s="252"/>
      <c r="O138" s="92"/>
      <c r="P138" s="92"/>
      <c r="Q138" s="92"/>
      <c r="R138" s="92"/>
      <c r="S138" s="92"/>
      <c r="T138" s="93"/>
      <c r="U138" s="39"/>
      <c r="V138" s="39"/>
      <c r="W138" s="39"/>
      <c r="X138" s="39"/>
      <c r="Y138" s="39"/>
      <c r="Z138" s="39"/>
      <c r="AA138" s="39"/>
      <c r="AB138" s="39"/>
      <c r="AC138" s="39"/>
      <c r="AD138" s="39"/>
      <c r="AE138" s="39"/>
      <c r="AT138" s="18" t="s">
        <v>143</v>
      </c>
      <c r="AU138" s="18" t="s">
        <v>83</v>
      </c>
    </row>
    <row r="139" s="2" customFormat="1">
      <c r="A139" s="39"/>
      <c r="B139" s="40"/>
      <c r="C139" s="41"/>
      <c r="D139" s="249" t="s">
        <v>145</v>
      </c>
      <c r="E139" s="41"/>
      <c r="F139" s="253" t="s">
        <v>156</v>
      </c>
      <c r="G139" s="41"/>
      <c r="H139" s="41"/>
      <c r="I139" s="145"/>
      <c r="J139" s="41"/>
      <c r="K139" s="41"/>
      <c r="L139" s="45"/>
      <c r="M139" s="251"/>
      <c r="N139" s="252"/>
      <c r="O139" s="92"/>
      <c r="P139" s="92"/>
      <c r="Q139" s="92"/>
      <c r="R139" s="92"/>
      <c r="S139" s="92"/>
      <c r="T139" s="93"/>
      <c r="U139" s="39"/>
      <c r="V139" s="39"/>
      <c r="W139" s="39"/>
      <c r="X139" s="39"/>
      <c r="Y139" s="39"/>
      <c r="Z139" s="39"/>
      <c r="AA139" s="39"/>
      <c r="AB139" s="39"/>
      <c r="AC139" s="39"/>
      <c r="AD139" s="39"/>
      <c r="AE139" s="39"/>
      <c r="AT139" s="18" t="s">
        <v>145</v>
      </c>
      <c r="AU139" s="18" t="s">
        <v>83</v>
      </c>
    </row>
    <row r="140" s="14" customFormat="1">
      <c r="A140" s="14"/>
      <c r="B140" s="264"/>
      <c r="C140" s="265"/>
      <c r="D140" s="249" t="s">
        <v>147</v>
      </c>
      <c r="E140" s="266" t="s">
        <v>1</v>
      </c>
      <c r="F140" s="267" t="s">
        <v>157</v>
      </c>
      <c r="G140" s="265"/>
      <c r="H140" s="268">
        <v>1.44</v>
      </c>
      <c r="I140" s="269"/>
      <c r="J140" s="265"/>
      <c r="K140" s="265"/>
      <c r="L140" s="270"/>
      <c r="M140" s="271"/>
      <c r="N140" s="272"/>
      <c r="O140" s="272"/>
      <c r="P140" s="272"/>
      <c r="Q140" s="272"/>
      <c r="R140" s="272"/>
      <c r="S140" s="272"/>
      <c r="T140" s="273"/>
      <c r="U140" s="14"/>
      <c r="V140" s="14"/>
      <c r="W140" s="14"/>
      <c r="X140" s="14"/>
      <c r="Y140" s="14"/>
      <c r="Z140" s="14"/>
      <c r="AA140" s="14"/>
      <c r="AB140" s="14"/>
      <c r="AC140" s="14"/>
      <c r="AD140" s="14"/>
      <c r="AE140" s="14"/>
      <c r="AT140" s="274" t="s">
        <v>147</v>
      </c>
      <c r="AU140" s="274" t="s">
        <v>83</v>
      </c>
      <c r="AV140" s="14" t="s">
        <v>83</v>
      </c>
      <c r="AW140" s="14" t="s">
        <v>30</v>
      </c>
      <c r="AX140" s="14" t="s">
        <v>81</v>
      </c>
      <c r="AY140" s="274" t="s">
        <v>134</v>
      </c>
    </row>
    <row r="141" s="2" customFormat="1" ht="24" customHeight="1">
      <c r="A141" s="39"/>
      <c r="B141" s="40"/>
      <c r="C141" s="236" t="s">
        <v>158</v>
      </c>
      <c r="D141" s="236" t="s">
        <v>136</v>
      </c>
      <c r="E141" s="237" t="s">
        <v>159</v>
      </c>
      <c r="F141" s="238" t="s">
        <v>160</v>
      </c>
      <c r="G141" s="239" t="s">
        <v>139</v>
      </c>
      <c r="H141" s="240">
        <v>21.824999999999999</v>
      </c>
      <c r="I141" s="241"/>
      <c r="J141" s="242">
        <f>ROUND(I141*H141,2)</f>
        <v>0</v>
      </c>
      <c r="K141" s="238" t="s">
        <v>140</v>
      </c>
      <c r="L141" s="45"/>
      <c r="M141" s="243" t="s">
        <v>1</v>
      </c>
      <c r="N141" s="244" t="s">
        <v>38</v>
      </c>
      <c r="O141" s="92"/>
      <c r="P141" s="245">
        <f>O141*H141</f>
        <v>0</v>
      </c>
      <c r="Q141" s="245">
        <v>0</v>
      </c>
      <c r="R141" s="245">
        <f>Q141*H141</f>
        <v>0</v>
      </c>
      <c r="S141" s="245">
        <v>0.58599999999999997</v>
      </c>
      <c r="T141" s="246">
        <f>S141*H141</f>
        <v>12.789449999999999</v>
      </c>
      <c r="U141" s="39"/>
      <c r="V141" s="39"/>
      <c r="W141" s="39"/>
      <c r="X141" s="39"/>
      <c r="Y141" s="39"/>
      <c r="Z141" s="39"/>
      <c r="AA141" s="39"/>
      <c r="AB141" s="39"/>
      <c r="AC141" s="39"/>
      <c r="AD141" s="39"/>
      <c r="AE141" s="39"/>
      <c r="AR141" s="247" t="s">
        <v>141</v>
      </c>
      <c r="AT141" s="247" t="s">
        <v>136</v>
      </c>
      <c r="AU141" s="247" t="s">
        <v>83</v>
      </c>
      <c r="AY141" s="18" t="s">
        <v>134</v>
      </c>
      <c r="BE141" s="248">
        <f>IF(N141="základní",J141,0)</f>
        <v>0</v>
      </c>
      <c r="BF141" s="248">
        <f>IF(N141="snížená",J141,0)</f>
        <v>0</v>
      </c>
      <c r="BG141" s="248">
        <f>IF(N141="zákl. přenesená",J141,0)</f>
        <v>0</v>
      </c>
      <c r="BH141" s="248">
        <f>IF(N141="sníž. přenesená",J141,0)</f>
        <v>0</v>
      </c>
      <c r="BI141" s="248">
        <f>IF(N141="nulová",J141,0)</f>
        <v>0</v>
      </c>
      <c r="BJ141" s="18" t="s">
        <v>81</v>
      </c>
      <c r="BK141" s="248">
        <f>ROUND(I141*H141,2)</f>
        <v>0</v>
      </c>
      <c r="BL141" s="18" t="s">
        <v>141</v>
      </c>
      <c r="BM141" s="247" t="s">
        <v>161</v>
      </c>
    </row>
    <row r="142" s="2" customFormat="1">
      <c r="A142" s="39"/>
      <c r="B142" s="40"/>
      <c r="C142" s="41"/>
      <c r="D142" s="249" t="s">
        <v>143</v>
      </c>
      <c r="E142" s="41"/>
      <c r="F142" s="250" t="s">
        <v>162</v>
      </c>
      <c r="G142" s="41"/>
      <c r="H142" s="41"/>
      <c r="I142" s="145"/>
      <c r="J142" s="41"/>
      <c r="K142" s="41"/>
      <c r="L142" s="45"/>
      <c r="M142" s="251"/>
      <c r="N142" s="252"/>
      <c r="O142" s="92"/>
      <c r="P142" s="92"/>
      <c r="Q142" s="92"/>
      <c r="R142" s="92"/>
      <c r="S142" s="92"/>
      <c r="T142" s="93"/>
      <c r="U142" s="39"/>
      <c r="V142" s="39"/>
      <c r="W142" s="39"/>
      <c r="X142" s="39"/>
      <c r="Y142" s="39"/>
      <c r="Z142" s="39"/>
      <c r="AA142" s="39"/>
      <c r="AB142" s="39"/>
      <c r="AC142" s="39"/>
      <c r="AD142" s="39"/>
      <c r="AE142" s="39"/>
      <c r="AT142" s="18" t="s">
        <v>143</v>
      </c>
      <c r="AU142" s="18" t="s">
        <v>83</v>
      </c>
    </row>
    <row r="143" s="2" customFormat="1">
      <c r="A143" s="39"/>
      <c r="B143" s="40"/>
      <c r="C143" s="41"/>
      <c r="D143" s="249" t="s">
        <v>145</v>
      </c>
      <c r="E143" s="41"/>
      <c r="F143" s="253" t="s">
        <v>163</v>
      </c>
      <c r="G143" s="41"/>
      <c r="H143" s="41"/>
      <c r="I143" s="145"/>
      <c r="J143" s="41"/>
      <c r="K143" s="41"/>
      <c r="L143" s="45"/>
      <c r="M143" s="251"/>
      <c r="N143" s="252"/>
      <c r="O143" s="92"/>
      <c r="P143" s="92"/>
      <c r="Q143" s="92"/>
      <c r="R143" s="92"/>
      <c r="S143" s="92"/>
      <c r="T143" s="93"/>
      <c r="U143" s="39"/>
      <c r="V143" s="39"/>
      <c r="W143" s="39"/>
      <c r="X143" s="39"/>
      <c r="Y143" s="39"/>
      <c r="Z143" s="39"/>
      <c r="AA143" s="39"/>
      <c r="AB143" s="39"/>
      <c r="AC143" s="39"/>
      <c r="AD143" s="39"/>
      <c r="AE143" s="39"/>
      <c r="AT143" s="18" t="s">
        <v>145</v>
      </c>
      <c r="AU143" s="18" t="s">
        <v>83</v>
      </c>
    </row>
    <row r="144" s="2" customFormat="1">
      <c r="A144" s="39"/>
      <c r="B144" s="40"/>
      <c r="C144" s="41"/>
      <c r="D144" s="249" t="s">
        <v>164</v>
      </c>
      <c r="E144" s="41"/>
      <c r="F144" s="253" t="s">
        <v>165</v>
      </c>
      <c r="G144" s="41"/>
      <c r="H144" s="41"/>
      <c r="I144" s="145"/>
      <c r="J144" s="41"/>
      <c r="K144" s="41"/>
      <c r="L144" s="45"/>
      <c r="M144" s="251"/>
      <c r="N144" s="252"/>
      <c r="O144" s="92"/>
      <c r="P144" s="92"/>
      <c r="Q144" s="92"/>
      <c r="R144" s="92"/>
      <c r="S144" s="92"/>
      <c r="T144" s="93"/>
      <c r="U144" s="39"/>
      <c r="V144" s="39"/>
      <c r="W144" s="39"/>
      <c r="X144" s="39"/>
      <c r="Y144" s="39"/>
      <c r="Z144" s="39"/>
      <c r="AA144" s="39"/>
      <c r="AB144" s="39"/>
      <c r="AC144" s="39"/>
      <c r="AD144" s="39"/>
      <c r="AE144" s="39"/>
      <c r="AT144" s="18" t="s">
        <v>164</v>
      </c>
      <c r="AU144" s="18" t="s">
        <v>83</v>
      </c>
    </row>
    <row r="145" s="14" customFormat="1">
      <c r="A145" s="14"/>
      <c r="B145" s="264"/>
      <c r="C145" s="265"/>
      <c r="D145" s="249" t="s">
        <v>147</v>
      </c>
      <c r="E145" s="266" t="s">
        <v>1</v>
      </c>
      <c r="F145" s="267" t="s">
        <v>166</v>
      </c>
      <c r="G145" s="265"/>
      <c r="H145" s="268">
        <v>21.824999999999999</v>
      </c>
      <c r="I145" s="269"/>
      <c r="J145" s="265"/>
      <c r="K145" s="265"/>
      <c r="L145" s="270"/>
      <c r="M145" s="271"/>
      <c r="N145" s="272"/>
      <c r="O145" s="272"/>
      <c r="P145" s="272"/>
      <c r="Q145" s="272"/>
      <c r="R145" s="272"/>
      <c r="S145" s="272"/>
      <c r="T145" s="273"/>
      <c r="U145" s="14"/>
      <c r="V145" s="14"/>
      <c r="W145" s="14"/>
      <c r="X145" s="14"/>
      <c r="Y145" s="14"/>
      <c r="Z145" s="14"/>
      <c r="AA145" s="14"/>
      <c r="AB145" s="14"/>
      <c r="AC145" s="14"/>
      <c r="AD145" s="14"/>
      <c r="AE145" s="14"/>
      <c r="AT145" s="274" t="s">
        <v>147</v>
      </c>
      <c r="AU145" s="274" t="s">
        <v>83</v>
      </c>
      <c r="AV145" s="14" t="s">
        <v>83</v>
      </c>
      <c r="AW145" s="14" t="s">
        <v>30</v>
      </c>
      <c r="AX145" s="14" t="s">
        <v>73</v>
      </c>
      <c r="AY145" s="274" t="s">
        <v>134</v>
      </c>
    </row>
    <row r="146" s="15" customFormat="1">
      <c r="A146" s="15"/>
      <c r="B146" s="275"/>
      <c r="C146" s="276"/>
      <c r="D146" s="249" t="s">
        <v>147</v>
      </c>
      <c r="E146" s="277" t="s">
        <v>1</v>
      </c>
      <c r="F146" s="278" t="s">
        <v>150</v>
      </c>
      <c r="G146" s="276"/>
      <c r="H146" s="279">
        <v>21.824999999999999</v>
      </c>
      <c r="I146" s="280"/>
      <c r="J146" s="276"/>
      <c r="K146" s="276"/>
      <c r="L146" s="281"/>
      <c r="M146" s="282"/>
      <c r="N146" s="283"/>
      <c r="O146" s="283"/>
      <c r="P146" s="283"/>
      <c r="Q146" s="283"/>
      <c r="R146" s="283"/>
      <c r="S146" s="283"/>
      <c r="T146" s="284"/>
      <c r="U146" s="15"/>
      <c r="V146" s="15"/>
      <c r="W146" s="15"/>
      <c r="X146" s="15"/>
      <c r="Y146" s="15"/>
      <c r="Z146" s="15"/>
      <c r="AA146" s="15"/>
      <c r="AB146" s="15"/>
      <c r="AC146" s="15"/>
      <c r="AD146" s="15"/>
      <c r="AE146" s="15"/>
      <c r="AT146" s="285" t="s">
        <v>147</v>
      </c>
      <c r="AU146" s="285" t="s">
        <v>83</v>
      </c>
      <c r="AV146" s="15" t="s">
        <v>141</v>
      </c>
      <c r="AW146" s="15" t="s">
        <v>30</v>
      </c>
      <c r="AX146" s="15" t="s">
        <v>81</v>
      </c>
      <c r="AY146" s="285" t="s">
        <v>134</v>
      </c>
    </row>
    <row r="147" s="2" customFormat="1" ht="24" customHeight="1">
      <c r="A147" s="39"/>
      <c r="B147" s="40"/>
      <c r="C147" s="236" t="s">
        <v>141</v>
      </c>
      <c r="D147" s="236" t="s">
        <v>136</v>
      </c>
      <c r="E147" s="237" t="s">
        <v>167</v>
      </c>
      <c r="F147" s="238" t="s">
        <v>168</v>
      </c>
      <c r="G147" s="239" t="s">
        <v>169</v>
      </c>
      <c r="H147" s="240">
        <v>15</v>
      </c>
      <c r="I147" s="241"/>
      <c r="J147" s="242">
        <f>ROUND(I147*H147,2)</f>
        <v>0</v>
      </c>
      <c r="K147" s="238" t="s">
        <v>140</v>
      </c>
      <c r="L147" s="45"/>
      <c r="M147" s="243" t="s">
        <v>1</v>
      </c>
      <c r="N147" s="244" t="s">
        <v>38</v>
      </c>
      <c r="O147" s="92"/>
      <c r="P147" s="245">
        <f>O147*H147</f>
        <v>0</v>
      </c>
      <c r="Q147" s="245">
        <v>0.1077485</v>
      </c>
      <c r="R147" s="245">
        <f>Q147*H147</f>
        <v>1.6162274999999999</v>
      </c>
      <c r="S147" s="245">
        <v>0</v>
      </c>
      <c r="T147" s="246">
        <f>S147*H147</f>
        <v>0</v>
      </c>
      <c r="U147" s="39"/>
      <c r="V147" s="39"/>
      <c r="W147" s="39"/>
      <c r="X147" s="39"/>
      <c r="Y147" s="39"/>
      <c r="Z147" s="39"/>
      <c r="AA147" s="39"/>
      <c r="AB147" s="39"/>
      <c r="AC147" s="39"/>
      <c r="AD147" s="39"/>
      <c r="AE147" s="39"/>
      <c r="AR147" s="247" t="s">
        <v>141</v>
      </c>
      <c r="AT147" s="247" t="s">
        <v>136</v>
      </c>
      <c r="AU147" s="247" t="s">
        <v>83</v>
      </c>
      <c r="AY147" s="18" t="s">
        <v>134</v>
      </c>
      <c r="BE147" s="248">
        <f>IF(N147="základní",J147,0)</f>
        <v>0</v>
      </c>
      <c r="BF147" s="248">
        <f>IF(N147="snížená",J147,0)</f>
        <v>0</v>
      </c>
      <c r="BG147" s="248">
        <f>IF(N147="zákl. přenesená",J147,0)</f>
        <v>0</v>
      </c>
      <c r="BH147" s="248">
        <f>IF(N147="sníž. přenesená",J147,0)</f>
        <v>0</v>
      </c>
      <c r="BI147" s="248">
        <f>IF(N147="nulová",J147,0)</f>
        <v>0</v>
      </c>
      <c r="BJ147" s="18" t="s">
        <v>81</v>
      </c>
      <c r="BK147" s="248">
        <f>ROUND(I147*H147,2)</f>
        <v>0</v>
      </c>
      <c r="BL147" s="18" t="s">
        <v>141</v>
      </c>
      <c r="BM147" s="247" t="s">
        <v>170</v>
      </c>
    </row>
    <row r="148" s="2" customFormat="1">
      <c r="A148" s="39"/>
      <c r="B148" s="40"/>
      <c r="C148" s="41"/>
      <c r="D148" s="249" t="s">
        <v>143</v>
      </c>
      <c r="E148" s="41"/>
      <c r="F148" s="250" t="s">
        <v>171</v>
      </c>
      <c r="G148" s="41"/>
      <c r="H148" s="41"/>
      <c r="I148" s="145"/>
      <c r="J148" s="41"/>
      <c r="K148" s="41"/>
      <c r="L148" s="45"/>
      <c r="M148" s="251"/>
      <c r="N148" s="252"/>
      <c r="O148" s="92"/>
      <c r="P148" s="92"/>
      <c r="Q148" s="92"/>
      <c r="R148" s="92"/>
      <c r="S148" s="92"/>
      <c r="T148" s="93"/>
      <c r="U148" s="39"/>
      <c r="V148" s="39"/>
      <c r="W148" s="39"/>
      <c r="X148" s="39"/>
      <c r="Y148" s="39"/>
      <c r="Z148" s="39"/>
      <c r="AA148" s="39"/>
      <c r="AB148" s="39"/>
      <c r="AC148" s="39"/>
      <c r="AD148" s="39"/>
      <c r="AE148" s="39"/>
      <c r="AT148" s="18" t="s">
        <v>143</v>
      </c>
      <c r="AU148" s="18" t="s">
        <v>83</v>
      </c>
    </row>
    <row r="149" s="2" customFormat="1">
      <c r="A149" s="39"/>
      <c r="B149" s="40"/>
      <c r="C149" s="41"/>
      <c r="D149" s="249" t="s">
        <v>145</v>
      </c>
      <c r="E149" s="41"/>
      <c r="F149" s="253" t="s">
        <v>172</v>
      </c>
      <c r="G149" s="41"/>
      <c r="H149" s="41"/>
      <c r="I149" s="145"/>
      <c r="J149" s="41"/>
      <c r="K149" s="41"/>
      <c r="L149" s="45"/>
      <c r="M149" s="251"/>
      <c r="N149" s="252"/>
      <c r="O149" s="92"/>
      <c r="P149" s="92"/>
      <c r="Q149" s="92"/>
      <c r="R149" s="92"/>
      <c r="S149" s="92"/>
      <c r="T149" s="93"/>
      <c r="U149" s="39"/>
      <c r="V149" s="39"/>
      <c r="W149" s="39"/>
      <c r="X149" s="39"/>
      <c r="Y149" s="39"/>
      <c r="Z149" s="39"/>
      <c r="AA149" s="39"/>
      <c r="AB149" s="39"/>
      <c r="AC149" s="39"/>
      <c r="AD149" s="39"/>
      <c r="AE149" s="39"/>
      <c r="AT149" s="18" t="s">
        <v>145</v>
      </c>
      <c r="AU149" s="18" t="s">
        <v>83</v>
      </c>
    </row>
    <row r="150" s="14" customFormat="1">
      <c r="A150" s="14"/>
      <c r="B150" s="264"/>
      <c r="C150" s="265"/>
      <c r="D150" s="249" t="s">
        <v>147</v>
      </c>
      <c r="E150" s="266" t="s">
        <v>1</v>
      </c>
      <c r="F150" s="267" t="s">
        <v>8</v>
      </c>
      <c r="G150" s="265"/>
      <c r="H150" s="268">
        <v>15</v>
      </c>
      <c r="I150" s="269"/>
      <c r="J150" s="265"/>
      <c r="K150" s="265"/>
      <c r="L150" s="270"/>
      <c r="M150" s="271"/>
      <c r="N150" s="272"/>
      <c r="O150" s="272"/>
      <c r="P150" s="272"/>
      <c r="Q150" s="272"/>
      <c r="R150" s="272"/>
      <c r="S150" s="272"/>
      <c r="T150" s="273"/>
      <c r="U150" s="14"/>
      <c r="V150" s="14"/>
      <c r="W150" s="14"/>
      <c r="X150" s="14"/>
      <c r="Y150" s="14"/>
      <c r="Z150" s="14"/>
      <c r="AA150" s="14"/>
      <c r="AB150" s="14"/>
      <c r="AC150" s="14"/>
      <c r="AD150" s="14"/>
      <c r="AE150" s="14"/>
      <c r="AT150" s="274" t="s">
        <v>147</v>
      </c>
      <c r="AU150" s="274" t="s">
        <v>83</v>
      </c>
      <c r="AV150" s="14" t="s">
        <v>83</v>
      </c>
      <c r="AW150" s="14" t="s">
        <v>30</v>
      </c>
      <c r="AX150" s="14" t="s">
        <v>81</v>
      </c>
      <c r="AY150" s="274" t="s">
        <v>134</v>
      </c>
    </row>
    <row r="151" s="2" customFormat="1" ht="24" customHeight="1">
      <c r="A151" s="39"/>
      <c r="B151" s="40"/>
      <c r="C151" s="236" t="s">
        <v>173</v>
      </c>
      <c r="D151" s="236" t="s">
        <v>136</v>
      </c>
      <c r="E151" s="237" t="s">
        <v>174</v>
      </c>
      <c r="F151" s="238" t="s">
        <v>175</v>
      </c>
      <c r="G151" s="239" t="s">
        <v>153</v>
      </c>
      <c r="H151" s="240">
        <v>53.600000000000001</v>
      </c>
      <c r="I151" s="241"/>
      <c r="J151" s="242">
        <f>ROUND(I151*H151,2)</f>
        <v>0</v>
      </c>
      <c r="K151" s="238" t="s">
        <v>140</v>
      </c>
      <c r="L151" s="45"/>
      <c r="M151" s="243" t="s">
        <v>1</v>
      </c>
      <c r="N151" s="244" t="s">
        <v>38</v>
      </c>
      <c r="O151" s="92"/>
      <c r="P151" s="245">
        <f>O151*H151</f>
        <v>0</v>
      </c>
      <c r="Q151" s="245">
        <v>0</v>
      </c>
      <c r="R151" s="245">
        <f>Q151*H151</f>
        <v>0</v>
      </c>
      <c r="S151" s="245">
        <v>0</v>
      </c>
      <c r="T151" s="246">
        <f>S151*H151</f>
        <v>0</v>
      </c>
      <c r="U151" s="39"/>
      <c r="V151" s="39"/>
      <c r="W151" s="39"/>
      <c r="X151" s="39"/>
      <c r="Y151" s="39"/>
      <c r="Z151" s="39"/>
      <c r="AA151" s="39"/>
      <c r="AB151" s="39"/>
      <c r="AC151" s="39"/>
      <c r="AD151" s="39"/>
      <c r="AE151" s="39"/>
      <c r="AR151" s="247" t="s">
        <v>141</v>
      </c>
      <c r="AT151" s="247" t="s">
        <v>136</v>
      </c>
      <c r="AU151" s="247" t="s">
        <v>83</v>
      </c>
      <c r="AY151" s="18" t="s">
        <v>134</v>
      </c>
      <c r="BE151" s="248">
        <f>IF(N151="základní",J151,0)</f>
        <v>0</v>
      </c>
      <c r="BF151" s="248">
        <f>IF(N151="snížená",J151,0)</f>
        <v>0</v>
      </c>
      <c r="BG151" s="248">
        <f>IF(N151="zákl. přenesená",J151,0)</f>
        <v>0</v>
      </c>
      <c r="BH151" s="248">
        <f>IF(N151="sníž. přenesená",J151,0)</f>
        <v>0</v>
      </c>
      <c r="BI151" s="248">
        <f>IF(N151="nulová",J151,0)</f>
        <v>0</v>
      </c>
      <c r="BJ151" s="18" t="s">
        <v>81</v>
      </c>
      <c r="BK151" s="248">
        <f>ROUND(I151*H151,2)</f>
        <v>0</v>
      </c>
      <c r="BL151" s="18" t="s">
        <v>141</v>
      </c>
      <c r="BM151" s="247" t="s">
        <v>176</v>
      </c>
    </row>
    <row r="152" s="2" customFormat="1">
      <c r="A152" s="39"/>
      <c r="B152" s="40"/>
      <c r="C152" s="41"/>
      <c r="D152" s="249" t="s">
        <v>143</v>
      </c>
      <c r="E152" s="41"/>
      <c r="F152" s="250" t="s">
        <v>177</v>
      </c>
      <c r="G152" s="41"/>
      <c r="H152" s="41"/>
      <c r="I152" s="145"/>
      <c r="J152" s="41"/>
      <c r="K152" s="41"/>
      <c r="L152" s="45"/>
      <c r="M152" s="251"/>
      <c r="N152" s="252"/>
      <c r="O152" s="92"/>
      <c r="P152" s="92"/>
      <c r="Q152" s="92"/>
      <c r="R152" s="92"/>
      <c r="S152" s="92"/>
      <c r="T152" s="93"/>
      <c r="U152" s="39"/>
      <c r="V152" s="39"/>
      <c r="W152" s="39"/>
      <c r="X152" s="39"/>
      <c r="Y152" s="39"/>
      <c r="Z152" s="39"/>
      <c r="AA152" s="39"/>
      <c r="AB152" s="39"/>
      <c r="AC152" s="39"/>
      <c r="AD152" s="39"/>
      <c r="AE152" s="39"/>
      <c r="AT152" s="18" t="s">
        <v>143</v>
      </c>
      <c r="AU152" s="18" t="s">
        <v>83</v>
      </c>
    </row>
    <row r="153" s="2" customFormat="1">
      <c r="A153" s="39"/>
      <c r="B153" s="40"/>
      <c r="C153" s="41"/>
      <c r="D153" s="249" t="s">
        <v>145</v>
      </c>
      <c r="E153" s="41"/>
      <c r="F153" s="253" t="s">
        <v>178</v>
      </c>
      <c r="G153" s="41"/>
      <c r="H153" s="41"/>
      <c r="I153" s="145"/>
      <c r="J153" s="41"/>
      <c r="K153" s="41"/>
      <c r="L153" s="45"/>
      <c r="M153" s="251"/>
      <c r="N153" s="252"/>
      <c r="O153" s="92"/>
      <c r="P153" s="92"/>
      <c r="Q153" s="92"/>
      <c r="R153" s="92"/>
      <c r="S153" s="92"/>
      <c r="T153" s="93"/>
      <c r="U153" s="39"/>
      <c r="V153" s="39"/>
      <c r="W153" s="39"/>
      <c r="X153" s="39"/>
      <c r="Y153" s="39"/>
      <c r="Z153" s="39"/>
      <c r="AA153" s="39"/>
      <c r="AB153" s="39"/>
      <c r="AC153" s="39"/>
      <c r="AD153" s="39"/>
      <c r="AE153" s="39"/>
      <c r="AT153" s="18" t="s">
        <v>145</v>
      </c>
      <c r="AU153" s="18" t="s">
        <v>83</v>
      </c>
    </row>
    <row r="154" s="13" customFormat="1">
      <c r="A154" s="13"/>
      <c r="B154" s="254"/>
      <c r="C154" s="255"/>
      <c r="D154" s="249" t="s">
        <v>147</v>
      </c>
      <c r="E154" s="256" t="s">
        <v>1</v>
      </c>
      <c r="F154" s="257" t="s">
        <v>179</v>
      </c>
      <c r="G154" s="255"/>
      <c r="H154" s="256" t="s">
        <v>1</v>
      </c>
      <c r="I154" s="258"/>
      <c r="J154" s="255"/>
      <c r="K154" s="255"/>
      <c r="L154" s="259"/>
      <c r="M154" s="260"/>
      <c r="N154" s="261"/>
      <c r="O154" s="261"/>
      <c r="P154" s="261"/>
      <c r="Q154" s="261"/>
      <c r="R154" s="261"/>
      <c r="S154" s="261"/>
      <c r="T154" s="262"/>
      <c r="U154" s="13"/>
      <c r="V154" s="13"/>
      <c r="W154" s="13"/>
      <c r="X154" s="13"/>
      <c r="Y154" s="13"/>
      <c r="Z154" s="13"/>
      <c r="AA154" s="13"/>
      <c r="AB154" s="13"/>
      <c r="AC154" s="13"/>
      <c r="AD154" s="13"/>
      <c r="AE154" s="13"/>
      <c r="AT154" s="263" t="s">
        <v>147</v>
      </c>
      <c r="AU154" s="263" t="s">
        <v>83</v>
      </c>
      <c r="AV154" s="13" t="s">
        <v>81</v>
      </c>
      <c r="AW154" s="13" t="s">
        <v>30</v>
      </c>
      <c r="AX154" s="13" t="s">
        <v>73</v>
      </c>
      <c r="AY154" s="263" t="s">
        <v>134</v>
      </c>
    </row>
    <row r="155" s="14" customFormat="1">
      <c r="A155" s="14"/>
      <c r="B155" s="264"/>
      <c r="C155" s="265"/>
      <c r="D155" s="249" t="s">
        <v>147</v>
      </c>
      <c r="E155" s="266" t="s">
        <v>1</v>
      </c>
      <c r="F155" s="267" t="s">
        <v>180</v>
      </c>
      <c r="G155" s="265"/>
      <c r="H155" s="268">
        <v>53.600000000000001</v>
      </c>
      <c r="I155" s="269"/>
      <c r="J155" s="265"/>
      <c r="K155" s="265"/>
      <c r="L155" s="270"/>
      <c r="M155" s="271"/>
      <c r="N155" s="272"/>
      <c r="O155" s="272"/>
      <c r="P155" s="272"/>
      <c r="Q155" s="272"/>
      <c r="R155" s="272"/>
      <c r="S155" s="272"/>
      <c r="T155" s="273"/>
      <c r="U155" s="14"/>
      <c r="V155" s="14"/>
      <c r="W155" s="14"/>
      <c r="X155" s="14"/>
      <c r="Y155" s="14"/>
      <c r="Z155" s="14"/>
      <c r="AA155" s="14"/>
      <c r="AB155" s="14"/>
      <c r="AC155" s="14"/>
      <c r="AD155" s="14"/>
      <c r="AE155" s="14"/>
      <c r="AT155" s="274" t="s">
        <v>147</v>
      </c>
      <c r="AU155" s="274" t="s">
        <v>83</v>
      </c>
      <c r="AV155" s="14" t="s">
        <v>83</v>
      </c>
      <c r="AW155" s="14" t="s">
        <v>30</v>
      </c>
      <c r="AX155" s="14" t="s">
        <v>73</v>
      </c>
      <c r="AY155" s="274" t="s">
        <v>134</v>
      </c>
    </row>
    <row r="156" s="15" customFormat="1">
      <c r="A156" s="15"/>
      <c r="B156" s="275"/>
      <c r="C156" s="276"/>
      <c r="D156" s="249" t="s">
        <v>147</v>
      </c>
      <c r="E156" s="277" t="s">
        <v>1</v>
      </c>
      <c r="F156" s="278" t="s">
        <v>150</v>
      </c>
      <c r="G156" s="276"/>
      <c r="H156" s="279">
        <v>53.600000000000001</v>
      </c>
      <c r="I156" s="280"/>
      <c r="J156" s="276"/>
      <c r="K156" s="276"/>
      <c r="L156" s="281"/>
      <c r="M156" s="282"/>
      <c r="N156" s="283"/>
      <c r="O156" s="283"/>
      <c r="P156" s="283"/>
      <c r="Q156" s="283"/>
      <c r="R156" s="283"/>
      <c r="S156" s="283"/>
      <c r="T156" s="284"/>
      <c r="U156" s="15"/>
      <c r="V156" s="15"/>
      <c r="W156" s="15"/>
      <c r="X156" s="15"/>
      <c r="Y156" s="15"/>
      <c r="Z156" s="15"/>
      <c r="AA156" s="15"/>
      <c r="AB156" s="15"/>
      <c r="AC156" s="15"/>
      <c r="AD156" s="15"/>
      <c r="AE156" s="15"/>
      <c r="AT156" s="285" t="s">
        <v>147</v>
      </c>
      <c r="AU156" s="285" t="s">
        <v>83</v>
      </c>
      <c r="AV156" s="15" t="s">
        <v>141</v>
      </c>
      <c r="AW156" s="15" t="s">
        <v>30</v>
      </c>
      <c r="AX156" s="15" t="s">
        <v>81</v>
      </c>
      <c r="AY156" s="285" t="s">
        <v>134</v>
      </c>
    </row>
    <row r="157" s="2" customFormat="1" ht="24" customHeight="1">
      <c r="A157" s="39"/>
      <c r="B157" s="40"/>
      <c r="C157" s="236" t="s">
        <v>181</v>
      </c>
      <c r="D157" s="236" t="s">
        <v>136</v>
      </c>
      <c r="E157" s="237" t="s">
        <v>182</v>
      </c>
      <c r="F157" s="238" t="s">
        <v>183</v>
      </c>
      <c r="G157" s="239" t="s">
        <v>153</v>
      </c>
      <c r="H157" s="240">
        <v>26.800000000000001</v>
      </c>
      <c r="I157" s="241"/>
      <c r="J157" s="242">
        <f>ROUND(I157*H157,2)</f>
        <v>0</v>
      </c>
      <c r="K157" s="238" t="s">
        <v>140</v>
      </c>
      <c r="L157" s="45"/>
      <c r="M157" s="243" t="s">
        <v>1</v>
      </c>
      <c r="N157" s="244" t="s">
        <v>38</v>
      </c>
      <c r="O157" s="92"/>
      <c r="P157" s="245">
        <f>O157*H157</f>
        <v>0</v>
      </c>
      <c r="Q157" s="245">
        <v>0</v>
      </c>
      <c r="R157" s="245">
        <f>Q157*H157</f>
        <v>0</v>
      </c>
      <c r="S157" s="245">
        <v>0</v>
      </c>
      <c r="T157" s="246">
        <f>S157*H157</f>
        <v>0</v>
      </c>
      <c r="U157" s="39"/>
      <c r="V157" s="39"/>
      <c r="W157" s="39"/>
      <c r="X157" s="39"/>
      <c r="Y157" s="39"/>
      <c r="Z157" s="39"/>
      <c r="AA157" s="39"/>
      <c r="AB157" s="39"/>
      <c r="AC157" s="39"/>
      <c r="AD157" s="39"/>
      <c r="AE157" s="39"/>
      <c r="AR157" s="247" t="s">
        <v>141</v>
      </c>
      <c r="AT157" s="247" t="s">
        <v>136</v>
      </c>
      <c r="AU157" s="247" t="s">
        <v>83</v>
      </c>
      <c r="AY157" s="18" t="s">
        <v>134</v>
      </c>
      <c r="BE157" s="248">
        <f>IF(N157="základní",J157,0)</f>
        <v>0</v>
      </c>
      <c r="BF157" s="248">
        <f>IF(N157="snížená",J157,0)</f>
        <v>0</v>
      </c>
      <c r="BG157" s="248">
        <f>IF(N157="zákl. přenesená",J157,0)</f>
        <v>0</v>
      </c>
      <c r="BH157" s="248">
        <f>IF(N157="sníž. přenesená",J157,0)</f>
        <v>0</v>
      </c>
      <c r="BI157" s="248">
        <f>IF(N157="nulová",J157,0)</f>
        <v>0</v>
      </c>
      <c r="BJ157" s="18" t="s">
        <v>81</v>
      </c>
      <c r="BK157" s="248">
        <f>ROUND(I157*H157,2)</f>
        <v>0</v>
      </c>
      <c r="BL157" s="18" t="s">
        <v>141</v>
      </c>
      <c r="BM157" s="247" t="s">
        <v>184</v>
      </c>
    </row>
    <row r="158" s="2" customFormat="1">
      <c r="A158" s="39"/>
      <c r="B158" s="40"/>
      <c r="C158" s="41"/>
      <c r="D158" s="249" t="s">
        <v>143</v>
      </c>
      <c r="E158" s="41"/>
      <c r="F158" s="250" t="s">
        <v>185</v>
      </c>
      <c r="G158" s="41"/>
      <c r="H158" s="41"/>
      <c r="I158" s="145"/>
      <c r="J158" s="41"/>
      <c r="K158" s="41"/>
      <c r="L158" s="45"/>
      <c r="M158" s="251"/>
      <c r="N158" s="252"/>
      <c r="O158" s="92"/>
      <c r="P158" s="92"/>
      <c r="Q158" s="92"/>
      <c r="R158" s="92"/>
      <c r="S158" s="92"/>
      <c r="T158" s="93"/>
      <c r="U158" s="39"/>
      <c r="V158" s="39"/>
      <c r="W158" s="39"/>
      <c r="X158" s="39"/>
      <c r="Y158" s="39"/>
      <c r="Z158" s="39"/>
      <c r="AA158" s="39"/>
      <c r="AB158" s="39"/>
      <c r="AC158" s="39"/>
      <c r="AD158" s="39"/>
      <c r="AE158" s="39"/>
      <c r="AT158" s="18" t="s">
        <v>143</v>
      </c>
      <c r="AU158" s="18" t="s">
        <v>83</v>
      </c>
    </row>
    <row r="159" s="2" customFormat="1">
      <c r="A159" s="39"/>
      <c r="B159" s="40"/>
      <c r="C159" s="41"/>
      <c r="D159" s="249" t="s">
        <v>145</v>
      </c>
      <c r="E159" s="41"/>
      <c r="F159" s="253" t="s">
        <v>178</v>
      </c>
      <c r="G159" s="41"/>
      <c r="H159" s="41"/>
      <c r="I159" s="145"/>
      <c r="J159" s="41"/>
      <c r="K159" s="41"/>
      <c r="L159" s="45"/>
      <c r="M159" s="251"/>
      <c r="N159" s="252"/>
      <c r="O159" s="92"/>
      <c r="P159" s="92"/>
      <c r="Q159" s="92"/>
      <c r="R159" s="92"/>
      <c r="S159" s="92"/>
      <c r="T159" s="93"/>
      <c r="U159" s="39"/>
      <c r="V159" s="39"/>
      <c r="W159" s="39"/>
      <c r="X159" s="39"/>
      <c r="Y159" s="39"/>
      <c r="Z159" s="39"/>
      <c r="AA159" s="39"/>
      <c r="AB159" s="39"/>
      <c r="AC159" s="39"/>
      <c r="AD159" s="39"/>
      <c r="AE159" s="39"/>
      <c r="AT159" s="18" t="s">
        <v>145</v>
      </c>
      <c r="AU159" s="18" t="s">
        <v>83</v>
      </c>
    </row>
    <row r="160" s="14" customFormat="1">
      <c r="A160" s="14"/>
      <c r="B160" s="264"/>
      <c r="C160" s="265"/>
      <c r="D160" s="249" t="s">
        <v>147</v>
      </c>
      <c r="E160" s="266" t="s">
        <v>1</v>
      </c>
      <c r="F160" s="267" t="s">
        <v>186</v>
      </c>
      <c r="G160" s="265"/>
      <c r="H160" s="268">
        <v>26.800000000000001</v>
      </c>
      <c r="I160" s="269"/>
      <c r="J160" s="265"/>
      <c r="K160" s="265"/>
      <c r="L160" s="270"/>
      <c r="M160" s="271"/>
      <c r="N160" s="272"/>
      <c r="O160" s="272"/>
      <c r="P160" s="272"/>
      <c r="Q160" s="272"/>
      <c r="R160" s="272"/>
      <c r="S160" s="272"/>
      <c r="T160" s="273"/>
      <c r="U160" s="14"/>
      <c r="V160" s="14"/>
      <c r="W160" s="14"/>
      <c r="X160" s="14"/>
      <c r="Y160" s="14"/>
      <c r="Z160" s="14"/>
      <c r="AA160" s="14"/>
      <c r="AB160" s="14"/>
      <c r="AC160" s="14"/>
      <c r="AD160" s="14"/>
      <c r="AE160" s="14"/>
      <c r="AT160" s="274" t="s">
        <v>147</v>
      </c>
      <c r="AU160" s="274" t="s">
        <v>83</v>
      </c>
      <c r="AV160" s="14" t="s">
        <v>83</v>
      </c>
      <c r="AW160" s="14" t="s">
        <v>30</v>
      </c>
      <c r="AX160" s="14" t="s">
        <v>73</v>
      </c>
      <c r="AY160" s="274" t="s">
        <v>134</v>
      </c>
    </row>
    <row r="161" s="15" customFormat="1">
      <c r="A161" s="15"/>
      <c r="B161" s="275"/>
      <c r="C161" s="276"/>
      <c r="D161" s="249" t="s">
        <v>147</v>
      </c>
      <c r="E161" s="277" t="s">
        <v>1</v>
      </c>
      <c r="F161" s="278" t="s">
        <v>150</v>
      </c>
      <c r="G161" s="276"/>
      <c r="H161" s="279">
        <v>26.800000000000001</v>
      </c>
      <c r="I161" s="280"/>
      <c r="J161" s="276"/>
      <c r="K161" s="276"/>
      <c r="L161" s="281"/>
      <c r="M161" s="282"/>
      <c r="N161" s="283"/>
      <c r="O161" s="283"/>
      <c r="P161" s="283"/>
      <c r="Q161" s="283"/>
      <c r="R161" s="283"/>
      <c r="S161" s="283"/>
      <c r="T161" s="284"/>
      <c r="U161" s="15"/>
      <c r="V161" s="15"/>
      <c r="W161" s="15"/>
      <c r="X161" s="15"/>
      <c r="Y161" s="15"/>
      <c r="Z161" s="15"/>
      <c r="AA161" s="15"/>
      <c r="AB161" s="15"/>
      <c r="AC161" s="15"/>
      <c r="AD161" s="15"/>
      <c r="AE161" s="15"/>
      <c r="AT161" s="285" t="s">
        <v>147</v>
      </c>
      <c r="AU161" s="285" t="s">
        <v>83</v>
      </c>
      <c r="AV161" s="15" t="s">
        <v>141</v>
      </c>
      <c r="AW161" s="15" t="s">
        <v>30</v>
      </c>
      <c r="AX161" s="15" t="s">
        <v>81</v>
      </c>
      <c r="AY161" s="285" t="s">
        <v>134</v>
      </c>
    </row>
    <row r="162" s="2" customFormat="1" ht="24" customHeight="1">
      <c r="A162" s="39"/>
      <c r="B162" s="40"/>
      <c r="C162" s="236" t="s">
        <v>187</v>
      </c>
      <c r="D162" s="236" t="s">
        <v>136</v>
      </c>
      <c r="E162" s="237" t="s">
        <v>188</v>
      </c>
      <c r="F162" s="238" t="s">
        <v>189</v>
      </c>
      <c r="G162" s="239" t="s">
        <v>153</v>
      </c>
      <c r="H162" s="240">
        <v>7.5</v>
      </c>
      <c r="I162" s="241"/>
      <c r="J162" s="242">
        <f>ROUND(I162*H162,2)</f>
        <v>0</v>
      </c>
      <c r="K162" s="238" t="s">
        <v>140</v>
      </c>
      <c r="L162" s="45"/>
      <c r="M162" s="243" t="s">
        <v>1</v>
      </c>
      <c r="N162" s="244" t="s">
        <v>38</v>
      </c>
      <c r="O162" s="92"/>
      <c r="P162" s="245">
        <f>O162*H162</f>
        <v>0</v>
      </c>
      <c r="Q162" s="245">
        <v>0</v>
      </c>
      <c r="R162" s="245">
        <f>Q162*H162</f>
        <v>0</v>
      </c>
      <c r="S162" s="245">
        <v>0</v>
      </c>
      <c r="T162" s="246">
        <f>S162*H162</f>
        <v>0</v>
      </c>
      <c r="U162" s="39"/>
      <c r="V162" s="39"/>
      <c r="W162" s="39"/>
      <c r="X162" s="39"/>
      <c r="Y162" s="39"/>
      <c r="Z162" s="39"/>
      <c r="AA162" s="39"/>
      <c r="AB162" s="39"/>
      <c r="AC162" s="39"/>
      <c r="AD162" s="39"/>
      <c r="AE162" s="39"/>
      <c r="AR162" s="247" t="s">
        <v>141</v>
      </c>
      <c r="AT162" s="247" t="s">
        <v>136</v>
      </c>
      <c r="AU162" s="247" t="s">
        <v>83</v>
      </c>
      <c r="AY162" s="18" t="s">
        <v>134</v>
      </c>
      <c r="BE162" s="248">
        <f>IF(N162="základní",J162,0)</f>
        <v>0</v>
      </c>
      <c r="BF162" s="248">
        <f>IF(N162="snížená",J162,0)</f>
        <v>0</v>
      </c>
      <c r="BG162" s="248">
        <f>IF(N162="zákl. přenesená",J162,0)</f>
        <v>0</v>
      </c>
      <c r="BH162" s="248">
        <f>IF(N162="sníž. přenesená",J162,0)</f>
        <v>0</v>
      </c>
      <c r="BI162" s="248">
        <f>IF(N162="nulová",J162,0)</f>
        <v>0</v>
      </c>
      <c r="BJ162" s="18" t="s">
        <v>81</v>
      </c>
      <c r="BK162" s="248">
        <f>ROUND(I162*H162,2)</f>
        <v>0</v>
      </c>
      <c r="BL162" s="18" t="s">
        <v>141</v>
      </c>
      <c r="BM162" s="247" t="s">
        <v>190</v>
      </c>
    </row>
    <row r="163" s="2" customFormat="1">
      <c r="A163" s="39"/>
      <c r="B163" s="40"/>
      <c r="C163" s="41"/>
      <c r="D163" s="249" t="s">
        <v>143</v>
      </c>
      <c r="E163" s="41"/>
      <c r="F163" s="250" t="s">
        <v>191</v>
      </c>
      <c r="G163" s="41"/>
      <c r="H163" s="41"/>
      <c r="I163" s="145"/>
      <c r="J163" s="41"/>
      <c r="K163" s="41"/>
      <c r="L163" s="45"/>
      <c r="M163" s="251"/>
      <c r="N163" s="252"/>
      <c r="O163" s="92"/>
      <c r="P163" s="92"/>
      <c r="Q163" s="92"/>
      <c r="R163" s="92"/>
      <c r="S163" s="92"/>
      <c r="T163" s="93"/>
      <c r="U163" s="39"/>
      <c r="V163" s="39"/>
      <c r="W163" s="39"/>
      <c r="X163" s="39"/>
      <c r="Y163" s="39"/>
      <c r="Z163" s="39"/>
      <c r="AA163" s="39"/>
      <c r="AB163" s="39"/>
      <c r="AC163" s="39"/>
      <c r="AD163" s="39"/>
      <c r="AE163" s="39"/>
      <c r="AT163" s="18" t="s">
        <v>143</v>
      </c>
      <c r="AU163" s="18" t="s">
        <v>83</v>
      </c>
    </row>
    <row r="164" s="2" customFormat="1">
      <c r="A164" s="39"/>
      <c r="B164" s="40"/>
      <c r="C164" s="41"/>
      <c r="D164" s="249" t="s">
        <v>145</v>
      </c>
      <c r="E164" s="41"/>
      <c r="F164" s="253" t="s">
        <v>192</v>
      </c>
      <c r="G164" s="41"/>
      <c r="H164" s="41"/>
      <c r="I164" s="145"/>
      <c r="J164" s="41"/>
      <c r="K164" s="41"/>
      <c r="L164" s="45"/>
      <c r="M164" s="251"/>
      <c r="N164" s="252"/>
      <c r="O164" s="92"/>
      <c r="P164" s="92"/>
      <c r="Q164" s="92"/>
      <c r="R164" s="92"/>
      <c r="S164" s="92"/>
      <c r="T164" s="93"/>
      <c r="U164" s="39"/>
      <c r="V164" s="39"/>
      <c r="W164" s="39"/>
      <c r="X164" s="39"/>
      <c r="Y164" s="39"/>
      <c r="Z164" s="39"/>
      <c r="AA164" s="39"/>
      <c r="AB164" s="39"/>
      <c r="AC164" s="39"/>
      <c r="AD164" s="39"/>
      <c r="AE164" s="39"/>
      <c r="AT164" s="18" t="s">
        <v>145</v>
      </c>
      <c r="AU164" s="18" t="s">
        <v>83</v>
      </c>
    </row>
    <row r="165" s="13" customFormat="1">
      <c r="A165" s="13"/>
      <c r="B165" s="254"/>
      <c r="C165" s="255"/>
      <c r="D165" s="249" t="s">
        <v>147</v>
      </c>
      <c r="E165" s="256" t="s">
        <v>1</v>
      </c>
      <c r="F165" s="257" t="s">
        <v>193</v>
      </c>
      <c r="G165" s="255"/>
      <c r="H165" s="256" t="s">
        <v>1</v>
      </c>
      <c r="I165" s="258"/>
      <c r="J165" s="255"/>
      <c r="K165" s="255"/>
      <c r="L165" s="259"/>
      <c r="M165" s="260"/>
      <c r="N165" s="261"/>
      <c r="O165" s="261"/>
      <c r="P165" s="261"/>
      <c r="Q165" s="261"/>
      <c r="R165" s="261"/>
      <c r="S165" s="261"/>
      <c r="T165" s="262"/>
      <c r="U165" s="13"/>
      <c r="V165" s="13"/>
      <c r="W165" s="13"/>
      <c r="X165" s="13"/>
      <c r="Y165" s="13"/>
      <c r="Z165" s="13"/>
      <c r="AA165" s="13"/>
      <c r="AB165" s="13"/>
      <c r="AC165" s="13"/>
      <c r="AD165" s="13"/>
      <c r="AE165" s="13"/>
      <c r="AT165" s="263" t="s">
        <v>147</v>
      </c>
      <c r="AU165" s="263" t="s">
        <v>83</v>
      </c>
      <c r="AV165" s="13" t="s">
        <v>81</v>
      </c>
      <c r="AW165" s="13" t="s">
        <v>30</v>
      </c>
      <c r="AX165" s="13" t="s">
        <v>73</v>
      </c>
      <c r="AY165" s="263" t="s">
        <v>134</v>
      </c>
    </row>
    <row r="166" s="14" customFormat="1">
      <c r="A166" s="14"/>
      <c r="B166" s="264"/>
      <c r="C166" s="265"/>
      <c r="D166" s="249" t="s">
        <v>147</v>
      </c>
      <c r="E166" s="266" t="s">
        <v>1</v>
      </c>
      <c r="F166" s="267" t="s">
        <v>194</v>
      </c>
      <c r="G166" s="265"/>
      <c r="H166" s="268">
        <v>7.5</v>
      </c>
      <c r="I166" s="269"/>
      <c r="J166" s="265"/>
      <c r="K166" s="265"/>
      <c r="L166" s="270"/>
      <c r="M166" s="271"/>
      <c r="N166" s="272"/>
      <c r="O166" s="272"/>
      <c r="P166" s="272"/>
      <c r="Q166" s="272"/>
      <c r="R166" s="272"/>
      <c r="S166" s="272"/>
      <c r="T166" s="273"/>
      <c r="U166" s="14"/>
      <c r="V166" s="14"/>
      <c r="W166" s="14"/>
      <c r="X166" s="14"/>
      <c r="Y166" s="14"/>
      <c r="Z166" s="14"/>
      <c r="AA166" s="14"/>
      <c r="AB166" s="14"/>
      <c r="AC166" s="14"/>
      <c r="AD166" s="14"/>
      <c r="AE166" s="14"/>
      <c r="AT166" s="274" t="s">
        <v>147</v>
      </c>
      <c r="AU166" s="274" t="s">
        <v>83</v>
      </c>
      <c r="AV166" s="14" t="s">
        <v>83</v>
      </c>
      <c r="AW166" s="14" t="s">
        <v>30</v>
      </c>
      <c r="AX166" s="14" t="s">
        <v>81</v>
      </c>
      <c r="AY166" s="274" t="s">
        <v>134</v>
      </c>
    </row>
    <row r="167" s="2" customFormat="1" ht="24" customHeight="1">
      <c r="A167" s="39"/>
      <c r="B167" s="40"/>
      <c r="C167" s="236" t="s">
        <v>195</v>
      </c>
      <c r="D167" s="236" t="s">
        <v>136</v>
      </c>
      <c r="E167" s="237" t="s">
        <v>196</v>
      </c>
      <c r="F167" s="238" t="s">
        <v>197</v>
      </c>
      <c r="G167" s="239" t="s">
        <v>139</v>
      </c>
      <c r="H167" s="240">
        <v>77</v>
      </c>
      <c r="I167" s="241"/>
      <c r="J167" s="242">
        <f>ROUND(I167*H167,2)</f>
        <v>0</v>
      </c>
      <c r="K167" s="238" t="s">
        <v>140</v>
      </c>
      <c r="L167" s="45"/>
      <c r="M167" s="243" t="s">
        <v>1</v>
      </c>
      <c r="N167" s="244" t="s">
        <v>38</v>
      </c>
      <c r="O167" s="92"/>
      <c r="P167" s="245">
        <f>O167*H167</f>
        <v>0</v>
      </c>
      <c r="Q167" s="245">
        <v>0.0034476799999999998</v>
      </c>
      <c r="R167" s="245">
        <f>Q167*H167</f>
        <v>0.26547135999999999</v>
      </c>
      <c r="S167" s="245">
        <v>0</v>
      </c>
      <c r="T167" s="246">
        <f>S167*H167</f>
        <v>0</v>
      </c>
      <c r="U167" s="39"/>
      <c r="V167" s="39"/>
      <c r="W167" s="39"/>
      <c r="X167" s="39"/>
      <c r="Y167" s="39"/>
      <c r="Z167" s="39"/>
      <c r="AA167" s="39"/>
      <c r="AB167" s="39"/>
      <c r="AC167" s="39"/>
      <c r="AD167" s="39"/>
      <c r="AE167" s="39"/>
      <c r="AR167" s="247" t="s">
        <v>141</v>
      </c>
      <c r="AT167" s="247" t="s">
        <v>136</v>
      </c>
      <c r="AU167" s="247" t="s">
        <v>83</v>
      </c>
      <c r="AY167" s="18" t="s">
        <v>134</v>
      </c>
      <c r="BE167" s="248">
        <f>IF(N167="základní",J167,0)</f>
        <v>0</v>
      </c>
      <c r="BF167" s="248">
        <f>IF(N167="snížená",J167,0)</f>
        <v>0</v>
      </c>
      <c r="BG167" s="248">
        <f>IF(N167="zákl. přenesená",J167,0)</f>
        <v>0</v>
      </c>
      <c r="BH167" s="248">
        <f>IF(N167="sníž. přenesená",J167,0)</f>
        <v>0</v>
      </c>
      <c r="BI167" s="248">
        <f>IF(N167="nulová",J167,0)</f>
        <v>0</v>
      </c>
      <c r="BJ167" s="18" t="s">
        <v>81</v>
      </c>
      <c r="BK167" s="248">
        <f>ROUND(I167*H167,2)</f>
        <v>0</v>
      </c>
      <c r="BL167" s="18" t="s">
        <v>141</v>
      </c>
      <c r="BM167" s="247" t="s">
        <v>198</v>
      </c>
    </row>
    <row r="168" s="2" customFormat="1">
      <c r="A168" s="39"/>
      <c r="B168" s="40"/>
      <c r="C168" s="41"/>
      <c r="D168" s="249" t="s">
        <v>143</v>
      </c>
      <c r="E168" s="41"/>
      <c r="F168" s="250" t="s">
        <v>199</v>
      </c>
      <c r="G168" s="41"/>
      <c r="H168" s="41"/>
      <c r="I168" s="145"/>
      <c r="J168" s="41"/>
      <c r="K168" s="41"/>
      <c r="L168" s="45"/>
      <c r="M168" s="251"/>
      <c r="N168" s="252"/>
      <c r="O168" s="92"/>
      <c r="P168" s="92"/>
      <c r="Q168" s="92"/>
      <c r="R168" s="92"/>
      <c r="S168" s="92"/>
      <c r="T168" s="93"/>
      <c r="U168" s="39"/>
      <c r="V168" s="39"/>
      <c r="W168" s="39"/>
      <c r="X168" s="39"/>
      <c r="Y168" s="39"/>
      <c r="Z168" s="39"/>
      <c r="AA168" s="39"/>
      <c r="AB168" s="39"/>
      <c r="AC168" s="39"/>
      <c r="AD168" s="39"/>
      <c r="AE168" s="39"/>
      <c r="AT168" s="18" t="s">
        <v>143</v>
      </c>
      <c r="AU168" s="18" t="s">
        <v>83</v>
      </c>
    </row>
    <row r="169" s="2" customFormat="1">
      <c r="A169" s="39"/>
      <c r="B169" s="40"/>
      <c r="C169" s="41"/>
      <c r="D169" s="249" t="s">
        <v>145</v>
      </c>
      <c r="E169" s="41"/>
      <c r="F169" s="253" t="s">
        <v>200</v>
      </c>
      <c r="G169" s="41"/>
      <c r="H169" s="41"/>
      <c r="I169" s="145"/>
      <c r="J169" s="41"/>
      <c r="K169" s="41"/>
      <c r="L169" s="45"/>
      <c r="M169" s="251"/>
      <c r="N169" s="252"/>
      <c r="O169" s="92"/>
      <c r="P169" s="92"/>
      <c r="Q169" s="92"/>
      <c r="R169" s="92"/>
      <c r="S169" s="92"/>
      <c r="T169" s="93"/>
      <c r="U169" s="39"/>
      <c r="V169" s="39"/>
      <c r="W169" s="39"/>
      <c r="X169" s="39"/>
      <c r="Y169" s="39"/>
      <c r="Z169" s="39"/>
      <c r="AA169" s="39"/>
      <c r="AB169" s="39"/>
      <c r="AC169" s="39"/>
      <c r="AD169" s="39"/>
      <c r="AE169" s="39"/>
      <c r="AT169" s="18" t="s">
        <v>145</v>
      </c>
      <c r="AU169" s="18" t="s">
        <v>83</v>
      </c>
    </row>
    <row r="170" s="13" customFormat="1">
      <c r="A170" s="13"/>
      <c r="B170" s="254"/>
      <c r="C170" s="255"/>
      <c r="D170" s="249" t="s">
        <v>147</v>
      </c>
      <c r="E170" s="256" t="s">
        <v>1</v>
      </c>
      <c r="F170" s="257" t="s">
        <v>201</v>
      </c>
      <c r="G170" s="255"/>
      <c r="H170" s="256" t="s">
        <v>1</v>
      </c>
      <c r="I170" s="258"/>
      <c r="J170" s="255"/>
      <c r="K170" s="255"/>
      <c r="L170" s="259"/>
      <c r="M170" s="260"/>
      <c r="N170" s="261"/>
      <c r="O170" s="261"/>
      <c r="P170" s="261"/>
      <c r="Q170" s="261"/>
      <c r="R170" s="261"/>
      <c r="S170" s="261"/>
      <c r="T170" s="262"/>
      <c r="U170" s="13"/>
      <c r="V170" s="13"/>
      <c r="W170" s="13"/>
      <c r="X170" s="13"/>
      <c r="Y170" s="13"/>
      <c r="Z170" s="13"/>
      <c r="AA170" s="13"/>
      <c r="AB170" s="13"/>
      <c r="AC170" s="13"/>
      <c r="AD170" s="13"/>
      <c r="AE170" s="13"/>
      <c r="AT170" s="263" t="s">
        <v>147</v>
      </c>
      <c r="AU170" s="263" t="s">
        <v>83</v>
      </c>
      <c r="AV170" s="13" t="s">
        <v>81</v>
      </c>
      <c r="AW170" s="13" t="s">
        <v>30</v>
      </c>
      <c r="AX170" s="13" t="s">
        <v>73</v>
      </c>
      <c r="AY170" s="263" t="s">
        <v>134</v>
      </c>
    </row>
    <row r="171" s="13" customFormat="1">
      <c r="A171" s="13"/>
      <c r="B171" s="254"/>
      <c r="C171" s="255"/>
      <c r="D171" s="249" t="s">
        <v>147</v>
      </c>
      <c r="E171" s="256" t="s">
        <v>1</v>
      </c>
      <c r="F171" s="257" t="s">
        <v>202</v>
      </c>
      <c r="G171" s="255"/>
      <c r="H171" s="256" t="s">
        <v>1</v>
      </c>
      <c r="I171" s="258"/>
      <c r="J171" s="255"/>
      <c r="K171" s="255"/>
      <c r="L171" s="259"/>
      <c r="M171" s="260"/>
      <c r="N171" s="261"/>
      <c r="O171" s="261"/>
      <c r="P171" s="261"/>
      <c r="Q171" s="261"/>
      <c r="R171" s="261"/>
      <c r="S171" s="261"/>
      <c r="T171" s="262"/>
      <c r="U171" s="13"/>
      <c r="V171" s="13"/>
      <c r="W171" s="13"/>
      <c r="X171" s="13"/>
      <c r="Y171" s="13"/>
      <c r="Z171" s="13"/>
      <c r="AA171" s="13"/>
      <c r="AB171" s="13"/>
      <c r="AC171" s="13"/>
      <c r="AD171" s="13"/>
      <c r="AE171" s="13"/>
      <c r="AT171" s="263" t="s">
        <v>147</v>
      </c>
      <c r="AU171" s="263" t="s">
        <v>83</v>
      </c>
      <c r="AV171" s="13" t="s">
        <v>81</v>
      </c>
      <c r="AW171" s="13" t="s">
        <v>30</v>
      </c>
      <c r="AX171" s="13" t="s">
        <v>73</v>
      </c>
      <c r="AY171" s="263" t="s">
        <v>134</v>
      </c>
    </row>
    <row r="172" s="14" customFormat="1">
      <c r="A172" s="14"/>
      <c r="B172" s="264"/>
      <c r="C172" s="265"/>
      <c r="D172" s="249" t="s">
        <v>147</v>
      </c>
      <c r="E172" s="266" t="s">
        <v>1</v>
      </c>
      <c r="F172" s="267" t="s">
        <v>203</v>
      </c>
      <c r="G172" s="265"/>
      <c r="H172" s="268">
        <v>26.399999999999999</v>
      </c>
      <c r="I172" s="269"/>
      <c r="J172" s="265"/>
      <c r="K172" s="265"/>
      <c r="L172" s="270"/>
      <c r="M172" s="271"/>
      <c r="N172" s="272"/>
      <c r="O172" s="272"/>
      <c r="P172" s="272"/>
      <c r="Q172" s="272"/>
      <c r="R172" s="272"/>
      <c r="S172" s="272"/>
      <c r="T172" s="273"/>
      <c r="U172" s="14"/>
      <c r="V172" s="14"/>
      <c r="W172" s="14"/>
      <c r="X172" s="14"/>
      <c r="Y172" s="14"/>
      <c r="Z172" s="14"/>
      <c r="AA172" s="14"/>
      <c r="AB172" s="14"/>
      <c r="AC172" s="14"/>
      <c r="AD172" s="14"/>
      <c r="AE172" s="14"/>
      <c r="AT172" s="274" t="s">
        <v>147</v>
      </c>
      <c r="AU172" s="274" t="s">
        <v>83</v>
      </c>
      <c r="AV172" s="14" t="s">
        <v>83</v>
      </c>
      <c r="AW172" s="14" t="s">
        <v>30</v>
      </c>
      <c r="AX172" s="14" t="s">
        <v>73</v>
      </c>
      <c r="AY172" s="274" t="s">
        <v>134</v>
      </c>
    </row>
    <row r="173" s="14" customFormat="1">
      <c r="A173" s="14"/>
      <c r="B173" s="264"/>
      <c r="C173" s="265"/>
      <c r="D173" s="249" t="s">
        <v>147</v>
      </c>
      <c r="E173" s="266" t="s">
        <v>1</v>
      </c>
      <c r="F173" s="267" t="s">
        <v>204</v>
      </c>
      <c r="G173" s="265"/>
      <c r="H173" s="268">
        <v>12.1</v>
      </c>
      <c r="I173" s="269"/>
      <c r="J173" s="265"/>
      <c r="K173" s="265"/>
      <c r="L173" s="270"/>
      <c r="M173" s="271"/>
      <c r="N173" s="272"/>
      <c r="O173" s="272"/>
      <c r="P173" s="272"/>
      <c r="Q173" s="272"/>
      <c r="R173" s="272"/>
      <c r="S173" s="272"/>
      <c r="T173" s="273"/>
      <c r="U173" s="14"/>
      <c r="V173" s="14"/>
      <c r="W173" s="14"/>
      <c r="X173" s="14"/>
      <c r="Y173" s="14"/>
      <c r="Z173" s="14"/>
      <c r="AA173" s="14"/>
      <c r="AB173" s="14"/>
      <c r="AC173" s="14"/>
      <c r="AD173" s="14"/>
      <c r="AE173" s="14"/>
      <c r="AT173" s="274" t="s">
        <v>147</v>
      </c>
      <c r="AU173" s="274" t="s">
        <v>83</v>
      </c>
      <c r="AV173" s="14" t="s">
        <v>83</v>
      </c>
      <c r="AW173" s="14" t="s">
        <v>30</v>
      </c>
      <c r="AX173" s="14" t="s">
        <v>73</v>
      </c>
      <c r="AY173" s="274" t="s">
        <v>134</v>
      </c>
    </row>
    <row r="174" s="13" customFormat="1">
      <c r="A174" s="13"/>
      <c r="B174" s="254"/>
      <c r="C174" s="255"/>
      <c r="D174" s="249" t="s">
        <v>147</v>
      </c>
      <c r="E174" s="256" t="s">
        <v>1</v>
      </c>
      <c r="F174" s="257" t="s">
        <v>205</v>
      </c>
      <c r="G174" s="255"/>
      <c r="H174" s="256" t="s">
        <v>1</v>
      </c>
      <c r="I174" s="258"/>
      <c r="J174" s="255"/>
      <c r="K174" s="255"/>
      <c r="L174" s="259"/>
      <c r="M174" s="260"/>
      <c r="N174" s="261"/>
      <c r="O174" s="261"/>
      <c r="P174" s="261"/>
      <c r="Q174" s="261"/>
      <c r="R174" s="261"/>
      <c r="S174" s="261"/>
      <c r="T174" s="262"/>
      <c r="U174" s="13"/>
      <c r="V174" s="13"/>
      <c r="W174" s="13"/>
      <c r="X174" s="13"/>
      <c r="Y174" s="13"/>
      <c r="Z174" s="13"/>
      <c r="AA174" s="13"/>
      <c r="AB174" s="13"/>
      <c r="AC174" s="13"/>
      <c r="AD174" s="13"/>
      <c r="AE174" s="13"/>
      <c r="AT174" s="263" t="s">
        <v>147</v>
      </c>
      <c r="AU174" s="263" t="s">
        <v>83</v>
      </c>
      <c r="AV174" s="13" t="s">
        <v>81</v>
      </c>
      <c r="AW174" s="13" t="s">
        <v>30</v>
      </c>
      <c r="AX174" s="13" t="s">
        <v>73</v>
      </c>
      <c r="AY174" s="263" t="s">
        <v>134</v>
      </c>
    </row>
    <row r="175" s="14" customFormat="1">
      <c r="A175" s="14"/>
      <c r="B175" s="264"/>
      <c r="C175" s="265"/>
      <c r="D175" s="249" t="s">
        <v>147</v>
      </c>
      <c r="E175" s="266" t="s">
        <v>1</v>
      </c>
      <c r="F175" s="267" t="s">
        <v>206</v>
      </c>
      <c r="G175" s="265"/>
      <c r="H175" s="268">
        <v>19.25</v>
      </c>
      <c r="I175" s="269"/>
      <c r="J175" s="265"/>
      <c r="K175" s="265"/>
      <c r="L175" s="270"/>
      <c r="M175" s="271"/>
      <c r="N175" s="272"/>
      <c r="O175" s="272"/>
      <c r="P175" s="272"/>
      <c r="Q175" s="272"/>
      <c r="R175" s="272"/>
      <c r="S175" s="272"/>
      <c r="T175" s="273"/>
      <c r="U175" s="14"/>
      <c r="V175" s="14"/>
      <c r="W175" s="14"/>
      <c r="X175" s="14"/>
      <c r="Y175" s="14"/>
      <c r="Z175" s="14"/>
      <c r="AA175" s="14"/>
      <c r="AB175" s="14"/>
      <c r="AC175" s="14"/>
      <c r="AD175" s="14"/>
      <c r="AE175" s="14"/>
      <c r="AT175" s="274" t="s">
        <v>147</v>
      </c>
      <c r="AU175" s="274" t="s">
        <v>83</v>
      </c>
      <c r="AV175" s="14" t="s">
        <v>83</v>
      </c>
      <c r="AW175" s="14" t="s">
        <v>30</v>
      </c>
      <c r="AX175" s="14" t="s">
        <v>73</v>
      </c>
      <c r="AY175" s="274" t="s">
        <v>134</v>
      </c>
    </row>
    <row r="176" s="14" customFormat="1">
      <c r="A176" s="14"/>
      <c r="B176" s="264"/>
      <c r="C176" s="265"/>
      <c r="D176" s="249" t="s">
        <v>147</v>
      </c>
      <c r="E176" s="266" t="s">
        <v>1</v>
      </c>
      <c r="F176" s="267" t="s">
        <v>206</v>
      </c>
      <c r="G176" s="265"/>
      <c r="H176" s="268">
        <v>19.25</v>
      </c>
      <c r="I176" s="269"/>
      <c r="J176" s="265"/>
      <c r="K176" s="265"/>
      <c r="L176" s="270"/>
      <c r="M176" s="271"/>
      <c r="N176" s="272"/>
      <c r="O176" s="272"/>
      <c r="P176" s="272"/>
      <c r="Q176" s="272"/>
      <c r="R176" s="272"/>
      <c r="S176" s="272"/>
      <c r="T176" s="273"/>
      <c r="U176" s="14"/>
      <c r="V176" s="14"/>
      <c r="W176" s="14"/>
      <c r="X176" s="14"/>
      <c r="Y176" s="14"/>
      <c r="Z176" s="14"/>
      <c r="AA176" s="14"/>
      <c r="AB176" s="14"/>
      <c r="AC176" s="14"/>
      <c r="AD176" s="14"/>
      <c r="AE176" s="14"/>
      <c r="AT176" s="274" t="s">
        <v>147</v>
      </c>
      <c r="AU176" s="274" t="s">
        <v>83</v>
      </c>
      <c r="AV176" s="14" t="s">
        <v>83</v>
      </c>
      <c r="AW176" s="14" t="s">
        <v>30</v>
      </c>
      <c r="AX176" s="14" t="s">
        <v>73</v>
      </c>
      <c r="AY176" s="274" t="s">
        <v>134</v>
      </c>
    </row>
    <row r="177" s="15" customFormat="1">
      <c r="A177" s="15"/>
      <c r="B177" s="275"/>
      <c r="C177" s="276"/>
      <c r="D177" s="249" t="s">
        <v>147</v>
      </c>
      <c r="E177" s="277" t="s">
        <v>1</v>
      </c>
      <c r="F177" s="278" t="s">
        <v>150</v>
      </c>
      <c r="G177" s="276"/>
      <c r="H177" s="279">
        <v>77</v>
      </c>
      <c r="I177" s="280"/>
      <c r="J177" s="276"/>
      <c r="K177" s="276"/>
      <c r="L177" s="281"/>
      <c r="M177" s="282"/>
      <c r="N177" s="283"/>
      <c r="O177" s="283"/>
      <c r="P177" s="283"/>
      <c r="Q177" s="283"/>
      <c r="R177" s="283"/>
      <c r="S177" s="283"/>
      <c r="T177" s="284"/>
      <c r="U177" s="15"/>
      <c r="V177" s="15"/>
      <c r="W177" s="15"/>
      <c r="X177" s="15"/>
      <c r="Y177" s="15"/>
      <c r="Z177" s="15"/>
      <c r="AA177" s="15"/>
      <c r="AB177" s="15"/>
      <c r="AC177" s="15"/>
      <c r="AD177" s="15"/>
      <c r="AE177" s="15"/>
      <c r="AT177" s="285" t="s">
        <v>147</v>
      </c>
      <c r="AU177" s="285" t="s">
        <v>83</v>
      </c>
      <c r="AV177" s="15" t="s">
        <v>141</v>
      </c>
      <c r="AW177" s="15" t="s">
        <v>30</v>
      </c>
      <c r="AX177" s="15" t="s">
        <v>81</v>
      </c>
      <c r="AY177" s="285" t="s">
        <v>134</v>
      </c>
    </row>
    <row r="178" s="2" customFormat="1" ht="24" customHeight="1">
      <c r="A178" s="39"/>
      <c r="B178" s="40"/>
      <c r="C178" s="236" t="s">
        <v>207</v>
      </c>
      <c r="D178" s="236" t="s">
        <v>136</v>
      </c>
      <c r="E178" s="237" t="s">
        <v>208</v>
      </c>
      <c r="F178" s="238" t="s">
        <v>209</v>
      </c>
      <c r="G178" s="239" t="s">
        <v>139</v>
      </c>
      <c r="H178" s="240">
        <v>77</v>
      </c>
      <c r="I178" s="241"/>
      <c r="J178" s="242">
        <f>ROUND(I178*H178,2)</f>
        <v>0</v>
      </c>
      <c r="K178" s="238" t="s">
        <v>140</v>
      </c>
      <c r="L178" s="45"/>
      <c r="M178" s="243" t="s">
        <v>1</v>
      </c>
      <c r="N178" s="244" t="s">
        <v>38</v>
      </c>
      <c r="O178" s="92"/>
      <c r="P178" s="245">
        <f>O178*H178</f>
        <v>0</v>
      </c>
      <c r="Q178" s="245">
        <v>0</v>
      </c>
      <c r="R178" s="245">
        <f>Q178*H178</f>
        <v>0</v>
      </c>
      <c r="S178" s="245">
        <v>0</v>
      </c>
      <c r="T178" s="246">
        <f>S178*H178</f>
        <v>0</v>
      </c>
      <c r="U178" s="39"/>
      <c r="V178" s="39"/>
      <c r="W178" s="39"/>
      <c r="X178" s="39"/>
      <c r="Y178" s="39"/>
      <c r="Z178" s="39"/>
      <c r="AA178" s="39"/>
      <c r="AB178" s="39"/>
      <c r="AC178" s="39"/>
      <c r="AD178" s="39"/>
      <c r="AE178" s="39"/>
      <c r="AR178" s="247" t="s">
        <v>141</v>
      </c>
      <c r="AT178" s="247" t="s">
        <v>136</v>
      </c>
      <c r="AU178" s="247" t="s">
        <v>83</v>
      </c>
      <c r="AY178" s="18" t="s">
        <v>134</v>
      </c>
      <c r="BE178" s="248">
        <f>IF(N178="základní",J178,0)</f>
        <v>0</v>
      </c>
      <c r="BF178" s="248">
        <f>IF(N178="snížená",J178,0)</f>
        <v>0</v>
      </c>
      <c r="BG178" s="248">
        <f>IF(N178="zákl. přenesená",J178,0)</f>
        <v>0</v>
      </c>
      <c r="BH178" s="248">
        <f>IF(N178="sníž. přenesená",J178,0)</f>
        <v>0</v>
      </c>
      <c r="BI178" s="248">
        <f>IF(N178="nulová",J178,0)</f>
        <v>0</v>
      </c>
      <c r="BJ178" s="18" t="s">
        <v>81</v>
      </c>
      <c r="BK178" s="248">
        <f>ROUND(I178*H178,2)</f>
        <v>0</v>
      </c>
      <c r="BL178" s="18" t="s">
        <v>141</v>
      </c>
      <c r="BM178" s="247" t="s">
        <v>210</v>
      </c>
    </row>
    <row r="179" s="2" customFormat="1">
      <c r="A179" s="39"/>
      <c r="B179" s="40"/>
      <c r="C179" s="41"/>
      <c r="D179" s="249" t="s">
        <v>143</v>
      </c>
      <c r="E179" s="41"/>
      <c r="F179" s="250" t="s">
        <v>211</v>
      </c>
      <c r="G179" s="41"/>
      <c r="H179" s="41"/>
      <c r="I179" s="145"/>
      <c r="J179" s="41"/>
      <c r="K179" s="41"/>
      <c r="L179" s="45"/>
      <c r="M179" s="251"/>
      <c r="N179" s="252"/>
      <c r="O179" s="92"/>
      <c r="P179" s="92"/>
      <c r="Q179" s="92"/>
      <c r="R179" s="92"/>
      <c r="S179" s="92"/>
      <c r="T179" s="93"/>
      <c r="U179" s="39"/>
      <c r="V179" s="39"/>
      <c r="W179" s="39"/>
      <c r="X179" s="39"/>
      <c r="Y179" s="39"/>
      <c r="Z179" s="39"/>
      <c r="AA179" s="39"/>
      <c r="AB179" s="39"/>
      <c r="AC179" s="39"/>
      <c r="AD179" s="39"/>
      <c r="AE179" s="39"/>
      <c r="AT179" s="18" t="s">
        <v>143</v>
      </c>
      <c r="AU179" s="18" t="s">
        <v>83</v>
      </c>
    </row>
    <row r="180" s="2" customFormat="1" ht="24" customHeight="1">
      <c r="A180" s="39"/>
      <c r="B180" s="40"/>
      <c r="C180" s="236" t="s">
        <v>212</v>
      </c>
      <c r="D180" s="236" t="s">
        <v>136</v>
      </c>
      <c r="E180" s="237" t="s">
        <v>213</v>
      </c>
      <c r="F180" s="238" t="s">
        <v>214</v>
      </c>
      <c r="G180" s="239" t="s">
        <v>153</v>
      </c>
      <c r="H180" s="240">
        <v>53.600000000000001</v>
      </c>
      <c r="I180" s="241"/>
      <c r="J180" s="242">
        <f>ROUND(I180*H180,2)</f>
        <v>0</v>
      </c>
      <c r="K180" s="238" t="s">
        <v>140</v>
      </c>
      <c r="L180" s="45"/>
      <c r="M180" s="243" t="s">
        <v>1</v>
      </c>
      <c r="N180" s="244" t="s">
        <v>38</v>
      </c>
      <c r="O180" s="92"/>
      <c r="P180" s="245">
        <f>O180*H180</f>
        <v>0</v>
      </c>
      <c r="Q180" s="245">
        <v>0</v>
      </c>
      <c r="R180" s="245">
        <f>Q180*H180</f>
        <v>0</v>
      </c>
      <c r="S180" s="245">
        <v>0</v>
      </c>
      <c r="T180" s="246">
        <f>S180*H180</f>
        <v>0</v>
      </c>
      <c r="U180" s="39"/>
      <c r="V180" s="39"/>
      <c r="W180" s="39"/>
      <c r="X180" s="39"/>
      <c r="Y180" s="39"/>
      <c r="Z180" s="39"/>
      <c r="AA180" s="39"/>
      <c r="AB180" s="39"/>
      <c r="AC180" s="39"/>
      <c r="AD180" s="39"/>
      <c r="AE180" s="39"/>
      <c r="AR180" s="247" t="s">
        <v>141</v>
      </c>
      <c r="AT180" s="247" t="s">
        <v>136</v>
      </c>
      <c r="AU180" s="247" t="s">
        <v>83</v>
      </c>
      <c r="AY180" s="18" t="s">
        <v>134</v>
      </c>
      <c r="BE180" s="248">
        <f>IF(N180="základní",J180,0)</f>
        <v>0</v>
      </c>
      <c r="BF180" s="248">
        <f>IF(N180="snížená",J180,0)</f>
        <v>0</v>
      </c>
      <c r="BG180" s="248">
        <f>IF(N180="zákl. přenesená",J180,0)</f>
        <v>0</v>
      </c>
      <c r="BH180" s="248">
        <f>IF(N180="sníž. přenesená",J180,0)</f>
        <v>0</v>
      </c>
      <c r="BI180" s="248">
        <f>IF(N180="nulová",J180,0)</f>
        <v>0</v>
      </c>
      <c r="BJ180" s="18" t="s">
        <v>81</v>
      </c>
      <c r="BK180" s="248">
        <f>ROUND(I180*H180,2)</f>
        <v>0</v>
      </c>
      <c r="BL180" s="18" t="s">
        <v>141</v>
      </c>
      <c r="BM180" s="247" t="s">
        <v>215</v>
      </c>
    </row>
    <row r="181" s="2" customFormat="1">
      <c r="A181" s="39"/>
      <c r="B181" s="40"/>
      <c r="C181" s="41"/>
      <c r="D181" s="249" t="s">
        <v>143</v>
      </c>
      <c r="E181" s="41"/>
      <c r="F181" s="250" t="s">
        <v>216</v>
      </c>
      <c r="G181" s="41"/>
      <c r="H181" s="41"/>
      <c r="I181" s="145"/>
      <c r="J181" s="41"/>
      <c r="K181" s="41"/>
      <c r="L181" s="45"/>
      <c r="M181" s="251"/>
      <c r="N181" s="252"/>
      <c r="O181" s="92"/>
      <c r="P181" s="92"/>
      <c r="Q181" s="92"/>
      <c r="R181" s="92"/>
      <c r="S181" s="92"/>
      <c r="T181" s="93"/>
      <c r="U181" s="39"/>
      <c r="V181" s="39"/>
      <c r="W181" s="39"/>
      <c r="X181" s="39"/>
      <c r="Y181" s="39"/>
      <c r="Z181" s="39"/>
      <c r="AA181" s="39"/>
      <c r="AB181" s="39"/>
      <c r="AC181" s="39"/>
      <c r="AD181" s="39"/>
      <c r="AE181" s="39"/>
      <c r="AT181" s="18" t="s">
        <v>143</v>
      </c>
      <c r="AU181" s="18" t="s">
        <v>83</v>
      </c>
    </row>
    <row r="182" s="2" customFormat="1">
      <c r="A182" s="39"/>
      <c r="B182" s="40"/>
      <c r="C182" s="41"/>
      <c r="D182" s="249" t="s">
        <v>145</v>
      </c>
      <c r="E182" s="41"/>
      <c r="F182" s="253" t="s">
        <v>217</v>
      </c>
      <c r="G182" s="41"/>
      <c r="H182" s="41"/>
      <c r="I182" s="145"/>
      <c r="J182" s="41"/>
      <c r="K182" s="41"/>
      <c r="L182" s="45"/>
      <c r="M182" s="251"/>
      <c r="N182" s="252"/>
      <c r="O182" s="92"/>
      <c r="P182" s="92"/>
      <c r="Q182" s="92"/>
      <c r="R182" s="92"/>
      <c r="S182" s="92"/>
      <c r="T182" s="93"/>
      <c r="U182" s="39"/>
      <c r="V182" s="39"/>
      <c r="W182" s="39"/>
      <c r="X182" s="39"/>
      <c r="Y182" s="39"/>
      <c r="Z182" s="39"/>
      <c r="AA182" s="39"/>
      <c r="AB182" s="39"/>
      <c r="AC182" s="39"/>
      <c r="AD182" s="39"/>
      <c r="AE182" s="39"/>
      <c r="AT182" s="18" t="s">
        <v>145</v>
      </c>
      <c r="AU182" s="18" t="s">
        <v>83</v>
      </c>
    </row>
    <row r="183" s="14" customFormat="1">
      <c r="A183" s="14"/>
      <c r="B183" s="264"/>
      <c r="C183" s="265"/>
      <c r="D183" s="249" t="s">
        <v>147</v>
      </c>
      <c r="E183" s="266" t="s">
        <v>1</v>
      </c>
      <c r="F183" s="267" t="s">
        <v>218</v>
      </c>
      <c r="G183" s="265"/>
      <c r="H183" s="268">
        <v>53.600000000000001</v>
      </c>
      <c r="I183" s="269"/>
      <c r="J183" s="265"/>
      <c r="K183" s="265"/>
      <c r="L183" s="270"/>
      <c r="M183" s="271"/>
      <c r="N183" s="272"/>
      <c r="O183" s="272"/>
      <c r="P183" s="272"/>
      <c r="Q183" s="272"/>
      <c r="R183" s="272"/>
      <c r="S183" s="272"/>
      <c r="T183" s="273"/>
      <c r="U183" s="14"/>
      <c r="V183" s="14"/>
      <c r="W183" s="14"/>
      <c r="X183" s="14"/>
      <c r="Y183" s="14"/>
      <c r="Z183" s="14"/>
      <c r="AA183" s="14"/>
      <c r="AB183" s="14"/>
      <c r="AC183" s="14"/>
      <c r="AD183" s="14"/>
      <c r="AE183" s="14"/>
      <c r="AT183" s="274" t="s">
        <v>147</v>
      </c>
      <c r="AU183" s="274" t="s">
        <v>83</v>
      </c>
      <c r="AV183" s="14" t="s">
        <v>83</v>
      </c>
      <c r="AW183" s="14" t="s">
        <v>30</v>
      </c>
      <c r="AX183" s="14" t="s">
        <v>73</v>
      </c>
      <c r="AY183" s="274" t="s">
        <v>134</v>
      </c>
    </row>
    <row r="184" s="15" customFormat="1">
      <c r="A184" s="15"/>
      <c r="B184" s="275"/>
      <c r="C184" s="276"/>
      <c r="D184" s="249" t="s">
        <v>147</v>
      </c>
      <c r="E184" s="277" t="s">
        <v>1</v>
      </c>
      <c r="F184" s="278" t="s">
        <v>150</v>
      </c>
      <c r="G184" s="276"/>
      <c r="H184" s="279">
        <v>53.600000000000001</v>
      </c>
      <c r="I184" s="280"/>
      <c r="J184" s="276"/>
      <c r="K184" s="276"/>
      <c r="L184" s="281"/>
      <c r="M184" s="282"/>
      <c r="N184" s="283"/>
      <c r="O184" s="283"/>
      <c r="P184" s="283"/>
      <c r="Q184" s="283"/>
      <c r="R184" s="283"/>
      <c r="S184" s="283"/>
      <c r="T184" s="284"/>
      <c r="U184" s="15"/>
      <c r="V184" s="15"/>
      <c r="W184" s="15"/>
      <c r="X184" s="15"/>
      <c r="Y184" s="15"/>
      <c r="Z184" s="15"/>
      <c r="AA184" s="15"/>
      <c r="AB184" s="15"/>
      <c r="AC184" s="15"/>
      <c r="AD184" s="15"/>
      <c r="AE184" s="15"/>
      <c r="AT184" s="285" t="s">
        <v>147</v>
      </c>
      <c r="AU184" s="285" t="s">
        <v>83</v>
      </c>
      <c r="AV184" s="15" t="s">
        <v>141</v>
      </c>
      <c r="AW184" s="15" t="s">
        <v>30</v>
      </c>
      <c r="AX184" s="15" t="s">
        <v>81</v>
      </c>
      <c r="AY184" s="285" t="s">
        <v>134</v>
      </c>
    </row>
    <row r="185" s="2" customFormat="1" ht="24" customHeight="1">
      <c r="A185" s="39"/>
      <c r="B185" s="40"/>
      <c r="C185" s="236" t="s">
        <v>219</v>
      </c>
      <c r="D185" s="236" t="s">
        <v>136</v>
      </c>
      <c r="E185" s="237" t="s">
        <v>220</v>
      </c>
      <c r="F185" s="238" t="s">
        <v>221</v>
      </c>
      <c r="G185" s="239" t="s">
        <v>153</v>
      </c>
      <c r="H185" s="240">
        <v>375.19999999999999</v>
      </c>
      <c r="I185" s="241"/>
      <c r="J185" s="242">
        <f>ROUND(I185*H185,2)</f>
        <v>0</v>
      </c>
      <c r="K185" s="238" t="s">
        <v>140</v>
      </c>
      <c r="L185" s="45"/>
      <c r="M185" s="243" t="s">
        <v>1</v>
      </c>
      <c r="N185" s="244" t="s">
        <v>38</v>
      </c>
      <c r="O185" s="92"/>
      <c r="P185" s="245">
        <f>O185*H185</f>
        <v>0</v>
      </c>
      <c r="Q185" s="245">
        <v>0</v>
      </c>
      <c r="R185" s="245">
        <f>Q185*H185</f>
        <v>0</v>
      </c>
      <c r="S185" s="245">
        <v>0</v>
      </c>
      <c r="T185" s="246">
        <f>S185*H185</f>
        <v>0</v>
      </c>
      <c r="U185" s="39"/>
      <c r="V185" s="39"/>
      <c r="W185" s="39"/>
      <c r="X185" s="39"/>
      <c r="Y185" s="39"/>
      <c r="Z185" s="39"/>
      <c r="AA185" s="39"/>
      <c r="AB185" s="39"/>
      <c r="AC185" s="39"/>
      <c r="AD185" s="39"/>
      <c r="AE185" s="39"/>
      <c r="AR185" s="247" t="s">
        <v>141</v>
      </c>
      <c r="AT185" s="247" t="s">
        <v>136</v>
      </c>
      <c r="AU185" s="247" t="s">
        <v>83</v>
      </c>
      <c r="AY185" s="18" t="s">
        <v>134</v>
      </c>
      <c r="BE185" s="248">
        <f>IF(N185="základní",J185,0)</f>
        <v>0</v>
      </c>
      <c r="BF185" s="248">
        <f>IF(N185="snížená",J185,0)</f>
        <v>0</v>
      </c>
      <c r="BG185" s="248">
        <f>IF(N185="zákl. přenesená",J185,0)</f>
        <v>0</v>
      </c>
      <c r="BH185" s="248">
        <f>IF(N185="sníž. přenesená",J185,0)</f>
        <v>0</v>
      </c>
      <c r="BI185" s="248">
        <f>IF(N185="nulová",J185,0)</f>
        <v>0</v>
      </c>
      <c r="BJ185" s="18" t="s">
        <v>81</v>
      </c>
      <c r="BK185" s="248">
        <f>ROUND(I185*H185,2)</f>
        <v>0</v>
      </c>
      <c r="BL185" s="18" t="s">
        <v>141</v>
      </c>
      <c r="BM185" s="247" t="s">
        <v>222</v>
      </c>
    </row>
    <row r="186" s="2" customFormat="1">
      <c r="A186" s="39"/>
      <c r="B186" s="40"/>
      <c r="C186" s="41"/>
      <c r="D186" s="249" t="s">
        <v>143</v>
      </c>
      <c r="E186" s="41"/>
      <c r="F186" s="250" t="s">
        <v>223</v>
      </c>
      <c r="G186" s="41"/>
      <c r="H186" s="41"/>
      <c r="I186" s="145"/>
      <c r="J186" s="41"/>
      <c r="K186" s="41"/>
      <c r="L186" s="45"/>
      <c r="M186" s="251"/>
      <c r="N186" s="252"/>
      <c r="O186" s="92"/>
      <c r="P186" s="92"/>
      <c r="Q186" s="92"/>
      <c r="R186" s="92"/>
      <c r="S186" s="92"/>
      <c r="T186" s="93"/>
      <c r="U186" s="39"/>
      <c r="V186" s="39"/>
      <c r="W186" s="39"/>
      <c r="X186" s="39"/>
      <c r="Y186" s="39"/>
      <c r="Z186" s="39"/>
      <c r="AA186" s="39"/>
      <c r="AB186" s="39"/>
      <c r="AC186" s="39"/>
      <c r="AD186" s="39"/>
      <c r="AE186" s="39"/>
      <c r="AT186" s="18" t="s">
        <v>143</v>
      </c>
      <c r="AU186" s="18" t="s">
        <v>83</v>
      </c>
    </row>
    <row r="187" s="2" customFormat="1">
      <c r="A187" s="39"/>
      <c r="B187" s="40"/>
      <c r="C187" s="41"/>
      <c r="D187" s="249" t="s">
        <v>145</v>
      </c>
      <c r="E187" s="41"/>
      <c r="F187" s="253" t="s">
        <v>217</v>
      </c>
      <c r="G187" s="41"/>
      <c r="H187" s="41"/>
      <c r="I187" s="145"/>
      <c r="J187" s="41"/>
      <c r="K187" s="41"/>
      <c r="L187" s="45"/>
      <c r="M187" s="251"/>
      <c r="N187" s="252"/>
      <c r="O187" s="92"/>
      <c r="P187" s="92"/>
      <c r="Q187" s="92"/>
      <c r="R187" s="92"/>
      <c r="S187" s="92"/>
      <c r="T187" s="93"/>
      <c r="U187" s="39"/>
      <c r="V187" s="39"/>
      <c r="W187" s="39"/>
      <c r="X187" s="39"/>
      <c r="Y187" s="39"/>
      <c r="Z187" s="39"/>
      <c r="AA187" s="39"/>
      <c r="AB187" s="39"/>
      <c r="AC187" s="39"/>
      <c r="AD187" s="39"/>
      <c r="AE187" s="39"/>
      <c r="AT187" s="18" t="s">
        <v>145</v>
      </c>
      <c r="AU187" s="18" t="s">
        <v>83</v>
      </c>
    </row>
    <row r="188" s="2" customFormat="1">
      <c r="A188" s="39"/>
      <c r="B188" s="40"/>
      <c r="C188" s="41"/>
      <c r="D188" s="249" t="s">
        <v>164</v>
      </c>
      <c r="E188" s="41"/>
      <c r="F188" s="253" t="s">
        <v>224</v>
      </c>
      <c r="G188" s="41"/>
      <c r="H188" s="41"/>
      <c r="I188" s="145"/>
      <c r="J188" s="41"/>
      <c r="K188" s="41"/>
      <c r="L188" s="45"/>
      <c r="M188" s="251"/>
      <c r="N188" s="252"/>
      <c r="O188" s="92"/>
      <c r="P188" s="92"/>
      <c r="Q188" s="92"/>
      <c r="R188" s="92"/>
      <c r="S188" s="92"/>
      <c r="T188" s="93"/>
      <c r="U188" s="39"/>
      <c r="V188" s="39"/>
      <c r="W188" s="39"/>
      <c r="X188" s="39"/>
      <c r="Y188" s="39"/>
      <c r="Z188" s="39"/>
      <c r="AA188" s="39"/>
      <c r="AB188" s="39"/>
      <c r="AC188" s="39"/>
      <c r="AD188" s="39"/>
      <c r="AE188" s="39"/>
      <c r="AT188" s="18" t="s">
        <v>164</v>
      </c>
      <c r="AU188" s="18" t="s">
        <v>83</v>
      </c>
    </row>
    <row r="189" s="14" customFormat="1">
      <c r="A189" s="14"/>
      <c r="B189" s="264"/>
      <c r="C189" s="265"/>
      <c r="D189" s="249" t="s">
        <v>147</v>
      </c>
      <c r="E189" s="266" t="s">
        <v>1</v>
      </c>
      <c r="F189" s="267" t="s">
        <v>225</v>
      </c>
      <c r="G189" s="265"/>
      <c r="H189" s="268">
        <v>375.19999999999999</v>
      </c>
      <c r="I189" s="269"/>
      <c r="J189" s="265"/>
      <c r="K189" s="265"/>
      <c r="L189" s="270"/>
      <c r="M189" s="271"/>
      <c r="N189" s="272"/>
      <c r="O189" s="272"/>
      <c r="P189" s="272"/>
      <c r="Q189" s="272"/>
      <c r="R189" s="272"/>
      <c r="S189" s="272"/>
      <c r="T189" s="273"/>
      <c r="U189" s="14"/>
      <c r="V189" s="14"/>
      <c r="W189" s="14"/>
      <c r="X189" s="14"/>
      <c r="Y189" s="14"/>
      <c r="Z189" s="14"/>
      <c r="AA189" s="14"/>
      <c r="AB189" s="14"/>
      <c r="AC189" s="14"/>
      <c r="AD189" s="14"/>
      <c r="AE189" s="14"/>
      <c r="AT189" s="274" t="s">
        <v>147</v>
      </c>
      <c r="AU189" s="274" t="s">
        <v>83</v>
      </c>
      <c r="AV189" s="14" t="s">
        <v>83</v>
      </c>
      <c r="AW189" s="14" t="s">
        <v>30</v>
      </c>
      <c r="AX189" s="14" t="s">
        <v>81</v>
      </c>
      <c r="AY189" s="274" t="s">
        <v>134</v>
      </c>
    </row>
    <row r="190" s="2" customFormat="1" ht="24" customHeight="1">
      <c r="A190" s="39"/>
      <c r="B190" s="40"/>
      <c r="C190" s="236" t="s">
        <v>226</v>
      </c>
      <c r="D190" s="236" t="s">
        <v>136</v>
      </c>
      <c r="E190" s="237" t="s">
        <v>227</v>
      </c>
      <c r="F190" s="238" t="s">
        <v>228</v>
      </c>
      <c r="G190" s="239" t="s">
        <v>229</v>
      </c>
      <c r="H190" s="240">
        <v>182.10499999999999</v>
      </c>
      <c r="I190" s="241"/>
      <c r="J190" s="242">
        <f>ROUND(I190*H190,2)</f>
        <v>0</v>
      </c>
      <c r="K190" s="238" t="s">
        <v>140</v>
      </c>
      <c r="L190" s="45"/>
      <c r="M190" s="243" t="s">
        <v>1</v>
      </c>
      <c r="N190" s="244" t="s">
        <v>38</v>
      </c>
      <c r="O190" s="92"/>
      <c r="P190" s="245">
        <f>O190*H190</f>
        <v>0</v>
      </c>
      <c r="Q190" s="245">
        <v>0</v>
      </c>
      <c r="R190" s="245">
        <f>Q190*H190</f>
        <v>0</v>
      </c>
      <c r="S190" s="245">
        <v>0</v>
      </c>
      <c r="T190" s="246">
        <f>S190*H190</f>
        <v>0</v>
      </c>
      <c r="U190" s="39"/>
      <c r="V190" s="39"/>
      <c r="W190" s="39"/>
      <c r="X190" s="39"/>
      <c r="Y190" s="39"/>
      <c r="Z190" s="39"/>
      <c r="AA190" s="39"/>
      <c r="AB190" s="39"/>
      <c r="AC190" s="39"/>
      <c r="AD190" s="39"/>
      <c r="AE190" s="39"/>
      <c r="AR190" s="247" t="s">
        <v>141</v>
      </c>
      <c r="AT190" s="247" t="s">
        <v>136</v>
      </c>
      <c r="AU190" s="247" t="s">
        <v>83</v>
      </c>
      <c r="AY190" s="18" t="s">
        <v>134</v>
      </c>
      <c r="BE190" s="248">
        <f>IF(N190="základní",J190,0)</f>
        <v>0</v>
      </c>
      <c r="BF190" s="248">
        <f>IF(N190="snížená",J190,0)</f>
        <v>0</v>
      </c>
      <c r="BG190" s="248">
        <f>IF(N190="zákl. přenesená",J190,0)</f>
        <v>0</v>
      </c>
      <c r="BH190" s="248">
        <f>IF(N190="sníž. přenesená",J190,0)</f>
        <v>0</v>
      </c>
      <c r="BI190" s="248">
        <f>IF(N190="nulová",J190,0)</f>
        <v>0</v>
      </c>
      <c r="BJ190" s="18" t="s">
        <v>81</v>
      </c>
      <c r="BK190" s="248">
        <f>ROUND(I190*H190,2)</f>
        <v>0</v>
      </c>
      <c r="BL190" s="18" t="s">
        <v>141</v>
      </c>
      <c r="BM190" s="247" t="s">
        <v>230</v>
      </c>
    </row>
    <row r="191" s="2" customFormat="1">
      <c r="A191" s="39"/>
      <c r="B191" s="40"/>
      <c r="C191" s="41"/>
      <c r="D191" s="249" t="s">
        <v>143</v>
      </c>
      <c r="E191" s="41"/>
      <c r="F191" s="250" t="s">
        <v>231</v>
      </c>
      <c r="G191" s="41"/>
      <c r="H191" s="41"/>
      <c r="I191" s="145"/>
      <c r="J191" s="41"/>
      <c r="K191" s="41"/>
      <c r="L191" s="45"/>
      <c r="M191" s="251"/>
      <c r="N191" s="252"/>
      <c r="O191" s="92"/>
      <c r="P191" s="92"/>
      <c r="Q191" s="92"/>
      <c r="R191" s="92"/>
      <c r="S191" s="92"/>
      <c r="T191" s="93"/>
      <c r="U191" s="39"/>
      <c r="V191" s="39"/>
      <c r="W191" s="39"/>
      <c r="X191" s="39"/>
      <c r="Y191" s="39"/>
      <c r="Z191" s="39"/>
      <c r="AA191" s="39"/>
      <c r="AB191" s="39"/>
      <c r="AC191" s="39"/>
      <c r="AD191" s="39"/>
      <c r="AE191" s="39"/>
      <c r="AT191" s="18" t="s">
        <v>143</v>
      </c>
      <c r="AU191" s="18" t="s">
        <v>83</v>
      </c>
    </row>
    <row r="192" s="2" customFormat="1">
      <c r="A192" s="39"/>
      <c r="B192" s="40"/>
      <c r="C192" s="41"/>
      <c r="D192" s="249" t="s">
        <v>164</v>
      </c>
      <c r="E192" s="41"/>
      <c r="F192" s="253" t="s">
        <v>232</v>
      </c>
      <c r="G192" s="41"/>
      <c r="H192" s="41"/>
      <c r="I192" s="145"/>
      <c r="J192" s="41"/>
      <c r="K192" s="41"/>
      <c r="L192" s="45"/>
      <c r="M192" s="251"/>
      <c r="N192" s="252"/>
      <c r="O192" s="92"/>
      <c r="P192" s="92"/>
      <c r="Q192" s="92"/>
      <c r="R192" s="92"/>
      <c r="S192" s="92"/>
      <c r="T192" s="93"/>
      <c r="U192" s="39"/>
      <c r="V192" s="39"/>
      <c r="W192" s="39"/>
      <c r="X192" s="39"/>
      <c r="Y192" s="39"/>
      <c r="Z192" s="39"/>
      <c r="AA192" s="39"/>
      <c r="AB192" s="39"/>
      <c r="AC192" s="39"/>
      <c r="AD192" s="39"/>
      <c r="AE192" s="39"/>
      <c r="AT192" s="18" t="s">
        <v>164</v>
      </c>
      <c r="AU192" s="18" t="s">
        <v>83</v>
      </c>
    </row>
    <row r="193" s="13" customFormat="1">
      <c r="A193" s="13"/>
      <c r="B193" s="254"/>
      <c r="C193" s="255"/>
      <c r="D193" s="249" t="s">
        <v>147</v>
      </c>
      <c r="E193" s="256" t="s">
        <v>1</v>
      </c>
      <c r="F193" s="257" t="s">
        <v>233</v>
      </c>
      <c r="G193" s="255"/>
      <c r="H193" s="256" t="s">
        <v>1</v>
      </c>
      <c r="I193" s="258"/>
      <c r="J193" s="255"/>
      <c r="K193" s="255"/>
      <c r="L193" s="259"/>
      <c r="M193" s="260"/>
      <c r="N193" s="261"/>
      <c r="O193" s="261"/>
      <c r="P193" s="261"/>
      <c r="Q193" s="261"/>
      <c r="R193" s="261"/>
      <c r="S193" s="261"/>
      <c r="T193" s="262"/>
      <c r="U193" s="13"/>
      <c r="V193" s="13"/>
      <c r="W193" s="13"/>
      <c r="X193" s="13"/>
      <c r="Y193" s="13"/>
      <c r="Z193" s="13"/>
      <c r="AA193" s="13"/>
      <c r="AB193" s="13"/>
      <c r="AC193" s="13"/>
      <c r="AD193" s="13"/>
      <c r="AE193" s="13"/>
      <c r="AT193" s="263" t="s">
        <v>147</v>
      </c>
      <c r="AU193" s="263" t="s">
        <v>83</v>
      </c>
      <c r="AV193" s="13" t="s">
        <v>81</v>
      </c>
      <c r="AW193" s="13" t="s">
        <v>30</v>
      </c>
      <c r="AX193" s="13" t="s">
        <v>73</v>
      </c>
      <c r="AY193" s="263" t="s">
        <v>134</v>
      </c>
    </row>
    <row r="194" s="13" customFormat="1">
      <c r="A194" s="13"/>
      <c r="B194" s="254"/>
      <c r="C194" s="255"/>
      <c r="D194" s="249" t="s">
        <v>147</v>
      </c>
      <c r="E194" s="256" t="s">
        <v>1</v>
      </c>
      <c r="F194" s="257" t="s">
        <v>234</v>
      </c>
      <c r="G194" s="255"/>
      <c r="H194" s="256" t="s">
        <v>1</v>
      </c>
      <c r="I194" s="258"/>
      <c r="J194" s="255"/>
      <c r="K194" s="255"/>
      <c r="L194" s="259"/>
      <c r="M194" s="260"/>
      <c r="N194" s="261"/>
      <c r="O194" s="261"/>
      <c r="P194" s="261"/>
      <c r="Q194" s="261"/>
      <c r="R194" s="261"/>
      <c r="S194" s="261"/>
      <c r="T194" s="262"/>
      <c r="U194" s="13"/>
      <c r="V194" s="13"/>
      <c r="W194" s="13"/>
      <c r="X194" s="13"/>
      <c r="Y194" s="13"/>
      <c r="Z194" s="13"/>
      <c r="AA194" s="13"/>
      <c r="AB194" s="13"/>
      <c r="AC194" s="13"/>
      <c r="AD194" s="13"/>
      <c r="AE194" s="13"/>
      <c r="AT194" s="263" t="s">
        <v>147</v>
      </c>
      <c r="AU194" s="263" t="s">
        <v>83</v>
      </c>
      <c r="AV194" s="13" t="s">
        <v>81</v>
      </c>
      <c r="AW194" s="13" t="s">
        <v>30</v>
      </c>
      <c r="AX194" s="13" t="s">
        <v>73</v>
      </c>
      <c r="AY194" s="263" t="s">
        <v>134</v>
      </c>
    </row>
    <row r="195" s="14" customFormat="1">
      <c r="A195" s="14"/>
      <c r="B195" s="264"/>
      <c r="C195" s="265"/>
      <c r="D195" s="249" t="s">
        <v>147</v>
      </c>
      <c r="E195" s="266" t="s">
        <v>1</v>
      </c>
      <c r="F195" s="267" t="s">
        <v>235</v>
      </c>
      <c r="G195" s="265"/>
      <c r="H195" s="268">
        <v>107.2</v>
      </c>
      <c r="I195" s="269"/>
      <c r="J195" s="265"/>
      <c r="K195" s="265"/>
      <c r="L195" s="270"/>
      <c r="M195" s="271"/>
      <c r="N195" s="272"/>
      <c r="O195" s="272"/>
      <c r="P195" s="272"/>
      <c r="Q195" s="272"/>
      <c r="R195" s="272"/>
      <c r="S195" s="272"/>
      <c r="T195" s="273"/>
      <c r="U195" s="14"/>
      <c r="V195" s="14"/>
      <c r="W195" s="14"/>
      <c r="X195" s="14"/>
      <c r="Y195" s="14"/>
      <c r="Z195" s="14"/>
      <c r="AA195" s="14"/>
      <c r="AB195" s="14"/>
      <c r="AC195" s="14"/>
      <c r="AD195" s="14"/>
      <c r="AE195" s="14"/>
      <c r="AT195" s="274" t="s">
        <v>147</v>
      </c>
      <c r="AU195" s="274" t="s">
        <v>83</v>
      </c>
      <c r="AV195" s="14" t="s">
        <v>83</v>
      </c>
      <c r="AW195" s="14" t="s">
        <v>30</v>
      </c>
      <c r="AX195" s="14" t="s">
        <v>73</v>
      </c>
      <c r="AY195" s="274" t="s">
        <v>134</v>
      </c>
    </row>
    <row r="196" s="13" customFormat="1">
      <c r="A196" s="13"/>
      <c r="B196" s="254"/>
      <c r="C196" s="255"/>
      <c r="D196" s="249" t="s">
        <v>147</v>
      </c>
      <c r="E196" s="256" t="s">
        <v>1</v>
      </c>
      <c r="F196" s="257" t="s">
        <v>236</v>
      </c>
      <c r="G196" s="255"/>
      <c r="H196" s="256" t="s">
        <v>1</v>
      </c>
      <c r="I196" s="258"/>
      <c r="J196" s="255"/>
      <c r="K196" s="255"/>
      <c r="L196" s="259"/>
      <c r="M196" s="260"/>
      <c r="N196" s="261"/>
      <c r="O196" s="261"/>
      <c r="P196" s="261"/>
      <c r="Q196" s="261"/>
      <c r="R196" s="261"/>
      <c r="S196" s="261"/>
      <c r="T196" s="262"/>
      <c r="U196" s="13"/>
      <c r="V196" s="13"/>
      <c r="W196" s="13"/>
      <c r="X196" s="13"/>
      <c r="Y196" s="13"/>
      <c r="Z196" s="13"/>
      <c r="AA196" s="13"/>
      <c r="AB196" s="13"/>
      <c r="AC196" s="13"/>
      <c r="AD196" s="13"/>
      <c r="AE196" s="13"/>
      <c r="AT196" s="263" t="s">
        <v>147</v>
      </c>
      <c r="AU196" s="263" t="s">
        <v>83</v>
      </c>
      <c r="AV196" s="13" t="s">
        <v>81</v>
      </c>
      <c r="AW196" s="13" t="s">
        <v>30</v>
      </c>
      <c r="AX196" s="13" t="s">
        <v>73</v>
      </c>
      <c r="AY196" s="263" t="s">
        <v>134</v>
      </c>
    </row>
    <row r="197" s="14" customFormat="1">
      <c r="A197" s="14"/>
      <c r="B197" s="264"/>
      <c r="C197" s="265"/>
      <c r="D197" s="249" t="s">
        <v>147</v>
      </c>
      <c r="E197" s="266" t="s">
        <v>1</v>
      </c>
      <c r="F197" s="267" t="s">
        <v>237</v>
      </c>
      <c r="G197" s="265"/>
      <c r="H197" s="268">
        <v>74.905000000000001</v>
      </c>
      <c r="I197" s="269"/>
      <c r="J197" s="265"/>
      <c r="K197" s="265"/>
      <c r="L197" s="270"/>
      <c r="M197" s="271"/>
      <c r="N197" s="272"/>
      <c r="O197" s="272"/>
      <c r="P197" s="272"/>
      <c r="Q197" s="272"/>
      <c r="R197" s="272"/>
      <c r="S197" s="272"/>
      <c r="T197" s="273"/>
      <c r="U197" s="14"/>
      <c r="V197" s="14"/>
      <c r="W197" s="14"/>
      <c r="X197" s="14"/>
      <c r="Y197" s="14"/>
      <c r="Z197" s="14"/>
      <c r="AA197" s="14"/>
      <c r="AB197" s="14"/>
      <c r="AC197" s="14"/>
      <c r="AD197" s="14"/>
      <c r="AE197" s="14"/>
      <c r="AT197" s="274" t="s">
        <v>147</v>
      </c>
      <c r="AU197" s="274" t="s">
        <v>83</v>
      </c>
      <c r="AV197" s="14" t="s">
        <v>83</v>
      </c>
      <c r="AW197" s="14" t="s">
        <v>30</v>
      </c>
      <c r="AX197" s="14" t="s">
        <v>73</v>
      </c>
      <c r="AY197" s="274" t="s">
        <v>134</v>
      </c>
    </row>
    <row r="198" s="15" customFormat="1">
      <c r="A198" s="15"/>
      <c r="B198" s="275"/>
      <c r="C198" s="276"/>
      <c r="D198" s="249" t="s">
        <v>147</v>
      </c>
      <c r="E198" s="277" t="s">
        <v>1</v>
      </c>
      <c r="F198" s="278" t="s">
        <v>150</v>
      </c>
      <c r="G198" s="276"/>
      <c r="H198" s="279">
        <v>182.10499999999999</v>
      </c>
      <c r="I198" s="280"/>
      <c r="J198" s="276"/>
      <c r="K198" s="276"/>
      <c r="L198" s="281"/>
      <c r="M198" s="282"/>
      <c r="N198" s="283"/>
      <c r="O198" s="283"/>
      <c r="P198" s="283"/>
      <c r="Q198" s="283"/>
      <c r="R198" s="283"/>
      <c r="S198" s="283"/>
      <c r="T198" s="284"/>
      <c r="U198" s="15"/>
      <c r="V198" s="15"/>
      <c r="W198" s="15"/>
      <c r="X198" s="15"/>
      <c r="Y198" s="15"/>
      <c r="Z198" s="15"/>
      <c r="AA198" s="15"/>
      <c r="AB198" s="15"/>
      <c r="AC198" s="15"/>
      <c r="AD198" s="15"/>
      <c r="AE198" s="15"/>
      <c r="AT198" s="285" t="s">
        <v>147</v>
      </c>
      <c r="AU198" s="285" t="s">
        <v>83</v>
      </c>
      <c r="AV198" s="15" t="s">
        <v>141</v>
      </c>
      <c r="AW198" s="15" t="s">
        <v>30</v>
      </c>
      <c r="AX198" s="15" t="s">
        <v>81</v>
      </c>
      <c r="AY198" s="285" t="s">
        <v>134</v>
      </c>
    </row>
    <row r="199" s="2" customFormat="1" ht="16.5" customHeight="1">
      <c r="A199" s="39"/>
      <c r="B199" s="40"/>
      <c r="C199" s="236" t="s">
        <v>238</v>
      </c>
      <c r="D199" s="236" t="s">
        <v>136</v>
      </c>
      <c r="E199" s="237" t="s">
        <v>239</v>
      </c>
      <c r="F199" s="238" t="s">
        <v>240</v>
      </c>
      <c r="G199" s="239" t="s">
        <v>153</v>
      </c>
      <c r="H199" s="240">
        <v>53.600000000000001</v>
      </c>
      <c r="I199" s="241"/>
      <c r="J199" s="242">
        <f>ROUND(I199*H199,2)</f>
        <v>0</v>
      </c>
      <c r="K199" s="238" t="s">
        <v>140</v>
      </c>
      <c r="L199" s="45"/>
      <c r="M199" s="243" t="s">
        <v>1</v>
      </c>
      <c r="N199" s="244" t="s">
        <v>38</v>
      </c>
      <c r="O199" s="92"/>
      <c r="P199" s="245">
        <f>O199*H199</f>
        <v>0</v>
      </c>
      <c r="Q199" s="245">
        <v>0</v>
      </c>
      <c r="R199" s="245">
        <f>Q199*H199</f>
        <v>0</v>
      </c>
      <c r="S199" s="245">
        <v>0</v>
      </c>
      <c r="T199" s="246">
        <f>S199*H199</f>
        <v>0</v>
      </c>
      <c r="U199" s="39"/>
      <c r="V199" s="39"/>
      <c r="W199" s="39"/>
      <c r="X199" s="39"/>
      <c r="Y199" s="39"/>
      <c r="Z199" s="39"/>
      <c r="AA199" s="39"/>
      <c r="AB199" s="39"/>
      <c r="AC199" s="39"/>
      <c r="AD199" s="39"/>
      <c r="AE199" s="39"/>
      <c r="AR199" s="247" t="s">
        <v>141</v>
      </c>
      <c r="AT199" s="247" t="s">
        <v>136</v>
      </c>
      <c r="AU199" s="247" t="s">
        <v>83</v>
      </c>
      <c r="AY199" s="18" t="s">
        <v>134</v>
      </c>
      <c r="BE199" s="248">
        <f>IF(N199="základní",J199,0)</f>
        <v>0</v>
      </c>
      <c r="BF199" s="248">
        <f>IF(N199="snížená",J199,0)</f>
        <v>0</v>
      </c>
      <c r="BG199" s="248">
        <f>IF(N199="zákl. přenesená",J199,0)</f>
        <v>0</v>
      </c>
      <c r="BH199" s="248">
        <f>IF(N199="sníž. přenesená",J199,0)</f>
        <v>0</v>
      </c>
      <c r="BI199" s="248">
        <f>IF(N199="nulová",J199,0)</f>
        <v>0</v>
      </c>
      <c r="BJ199" s="18" t="s">
        <v>81</v>
      </c>
      <c r="BK199" s="248">
        <f>ROUND(I199*H199,2)</f>
        <v>0</v>
      </c>
      <c r="BL199" s="18" t="s">
        <v>141</v>
      </c>
      <c r="BM199" s="247" t="s">
        <v>241</v>
      </c>
    </row>
    <row r="200" s="2" customFormat="1">
      <c r="A200" s="39"/>
      <c r="B200" s="40"/>
      <c r="C200" s="41"/>
      <c r="D200" s="249" t="s">
        <v>143</v>
      </c>
      <c r="E200" s="41"/>
      <c r="F200" s="250" t="s">
        <v>242</v>
      </c>
      <c r="G200" s="41"/>
      <c r="H200" s="41"/>
      <c r="I200" s="145"/>
      <c r="J200" s="41"/>
      <c r="K200" s="41"/>
      <c r="L200" s="45"/>
      <c r="M200" s="251"/>
      <c r="N200" s="252"/>
      <c r="O200" s="92"/>
      <c r="P200" s="92"/>
      <c r="Q200" s="92"/>
      <c r="R200" s="92"/>
      <c r="S200" s="92"/>
      <c r="T200" s="93"/>
      <c r="U200" s="39"/>
      <c r="V200" s="39"/>
      <c r="W200" s="39"/>
      <c r="X200" s="39"/>
      <c r="Y200" s="39"/>
      <c r="Z200" s="39"/>
      <c r="AA200" s="39"/>
      <c r="AB200" s="39"/>
      <c r="AC200" s="39"/>
      <c r="AD200" s="39"/>
      <c r="AE200" s="39"/>
      <c r="AT200" s="18" t="s">
        <v>143</v>
      </c>
      <c r="AU200" s="18" t="s">
        <v>83</v>
      </c>
    </row>
    <row r="201" s="2" customFormat="1">
      <c r="A201" s="39"/>
      <c r="B201" s="40"/>
      <c r="C201" s="41"/>
      <c r="D201" s="249" t="s">
        <v>145</v>
      </c>
      <c r="E201" s="41"/>
      <c r="F201" s="253" t="s">
        <v>243</v>
      </c>
      <c r="G201" s="41"/>
      <c r="H201" s="41"/>
      <c r="I201" s="145"/>
      <c r="J201" s="41"/>
      <c r="K201" s="41"/>
      <c r="L201" s="45"/>
      <c r="M201" s="251"/>
      <c r="N201" s="252"/>
      <c r="O201" s="92"/>
      <c r="P201" s="92"/>
      <c r="Q201" s="92"/>
      <c r="R201" s="92"/>
      <c r="S201" s="92"/>
      <c r="T201" s="93"/>
      <c r="U201" s="39"/>
      <c r="V201" s="39"/>
      <c r="W201" s="39"/>
      <c r="X201" s="39"/>
      <c r="Y201" s="39"/>
      <c r="Z201" s="39"/>
      <c r="AA201" s="39"/>
      <c r="AB201" s="39"/>
      <c r="AC201" s="39"/>
      <c r="AD201" s="39"/>
      <c r="AE201" s="39"/>
      <c r="AT201" s="18" t="s">
        <v>145</v>
      </c>
      <c r="AU201" s="18" t="s">
        <v>83</v>
      </c>
    </row>
    <row r="202" s="13" customFormat="1">
      <c r="A202" s="13"/>
      <c r="B202" s="254"/>
      <c r="C202" s="255"/>
      <c r="D202" s="249" t="s">
        <v>147</v>
      </c>
      <c r="E202" s="256" t="s">
        <v>1</v>
      </c>
      <c r="F202" s="257" t="s">
        <v>244</v>
      </c>
      <c r="G202" s="255"/>
      <c r="H202" s="256" t="s">
        <v>1</v>
      </c>
      <c r="I202" s="258"/>
      <c r="J202" s="255"/>
      <c r="K202" s="255"/>
      <c r="L202" s="259"/>
      <c r="M202" s="260"/>
      <c r="N202" s="261"/>
      <c r="O202" s="261"/>
      <c r="P202" s="261"/>
      <c r="Q202" s="261"/>
      <c r="R202" s="261"/>
      <c r="S202" s="261"/>
      <c r="T202" s="262"/>
      <c r="U202" s="13"/>
      <c r="V202" s="13"/>
      <c r="W202" s="13"/>
      <c r="X202" s="13"/>
      <c r="Y202" s="13"/>
      <c r="Z202" s="13"/>
      <c r="AA202" s="13"/>
      <c r="AB202" s="13"/>
      <c r="AC202" s="13"/>
      <c r="AD202" s="13"/>
      <c r="AE202" s="13"/>
      <c r="AT202" s="263" t="s">
        <v>147</v>
      </c>
      <c r="AU202" s="263" t="s">
        <v>83</v>
      </c>
      <c r="AV202" s="13" t="s">
        <v>81</v>
      </c>
      <c r="AW202" s="13" t="s">
        <v>30</v>
      </c>
      <c r="AX202" s="13" t="s">
        <v>73</v>
      </c>
      <c r="AY202" s="263" t="s">
        <v>134</v>
      </c>
    </row>
    <row r="203" s="14" customFormat="1">
      <c r="A203" s="14"/>
      <c r="B203" s="264"/>
      <c r="C203" s="265"/>
      <c r="D203" s="249" t="s">
        <v>147</v>
      </c>
      <c r="E203" s="266" t="s">
        <v>1</v>
      </c>
      <c r="F203" s="267" t="s">
        <v>218</v>
      </c>
      <c r="G203" s="265"/>
      <c r="H203" s="268">
        <v>53.600000000000001</v>
      </c>
      <c r="I203" s="269"/>
      <c r="J203" s="265"/>
      <c r="K203" s="265"/>
      <c r="L203" s="270"/>
      <c r="M203" s="271"/>
      <c r="N203" s="272"/>
      <c r="O203" s="272"/>
      <c r="P203" s="272"/>
      <c r="Q203" s="272"/>
      <c r="R203" s="272"/>
      <c r="S203" s="272"/>
      <c r="T203" s="273"/>
      <c r="U203" s="14"/>
      <c r="V203" s="14"/>
      <c r="W203" s="14"/>
      <c r="X203" s="14"/>
      <c r="Y203" s="14"/>
      <c r="Z203" s="14"/>
      <c r="AA203" s="14"/>
      <c r="AB203" s="14"/>
      <c r="AC203" s="14"/>
      <c r="AD203" s="14"/>
      <c r="AE203" s="14"/>
      <c r="AT203" s="274" t="s">
        <v>147</v>
      </c>
      <c r="AU203" s="274" t="s">
        <v>83</v>
      </c>
      <c r="AV203" s="14" t="s">
        <v>83</v>
      </c>
      <c r="AW203" s="14" t="s">
        <v>30</v>
      </c>
      <c r="AX203" s="14" t="s">
        <v>73</v>
      </c>
      <c r="AY203" s="274" t="s">
        <v>134</v>
      </c>
    </row>
    <row r="204" s="15" customFormat="1">
      <c r="A204" s="15"/>
      <c r="B204" s="275"/>
      <c r="C204" s="276"/>
      <c r="D204" s="249" t="s">
        <v>147</v>
      </c>
      <c r="E204" s="277" t="s">
        <v>1</v>
      </c>
      <c r="F204" s="278" t="s">
        <v>150</v>
      </c>
      <c r="G204" s="276"/>
      <c r="H204" s="279">
        <v>53.600000000000001</v>
      </c>
      <c r="I204" s="280"/>
      <c r="J204" s="276"/>
      <c r="K204" s="276"/>
      <c r="L204" s="281"/>
      <c r="M204" s="282"/>
      <c r="N204" s="283"/>
      <c r="O204" s="283"/>
      <c r="P204" s="283"/>
      <c r="Q204" s="283"/>
      <c r="R204" s="283"/>
      <c r="S204" s="283"/>
      <c r="T204" s="284"/>
      <c r="U204" s="15"/>
      <c r="V204" s="15"/>
      <c r="W204" s="15"/>
      <c r="X204" s="15"/>
      <c r="Y204" s="15"/>
      <c r="Z204" s="15"/>
      <c r="AA204" s="15"/>
      <c r="AB204" s="15"/>
      <c r="AC204" s="15"/>
      <c r="AD204" s="15"/>
      <c r="AE204" s="15"/>
      <c r="AT204" s="285" t="s">
        <v>147</v>
      </c>
      <c r="AU204" s="285" t="s">
        <v>83</v>
      </c>
      <c r="AV204" s="15" t="s">
        <v>141</v>
      </c>
      <c r="AW204" s="15" t="s">
        <v>30</v>
      </c>
      <c r="AX204" s="15" t="s">
        <v>81</v>
      </c>
      <c r="AY204" s="285" t="s">
        <v>134</v>
      </c>
    </row>
    <row r="205" s="2" customFormat="1" ht="16.5" customHeight="1">
      <c r="A205" s="39"/>
      <c r="B205" s="40"/>
      <c r="C205" s="236" t="s">
        <v>245</v>
      </c>
      <c r="D205" s="236" t="s">
        <v>136</v>
      </c>
      <c r="E205" s="237" t="s">
        <v>246</v>
      </c>
      <c r="F205" s="238" t="s">
        <v>247</v>
      </c>
      <c r="G205" s="239" t="s">
        <v>139</v>
      </c>
      <c r="H205" s="240">
        <v>105.59999999999999</v>
      </c>
      <c r="I205" s="241"/>
      <c r="J205" s="242">
        <f>ROUND(I205*H205,2)</f>
        <v>0</v>
      </c>
      <c r="K205" s="238" t="s">
        <v>140</v>
      </c>
      <c r="L205" s="45"/>
      <c r="M205" s="243" t="s">
        <v>1</v>
      </c>
      <c r="N205" s="244" t="s">
        <v>38</v>
      </c>
      <c r="O205" s="92"/>
      <c r="P205" s="245">
        <f>O205*H205</f>
        <v>0</v>
      </c>
      <c r="Q205" s="245">
        <v>0</v>
      </c>
      <c r="R205" s="245">
        <f>Q205*H205</f>
        <v>0</v>
      </c>
      <c r="S205" s="245">
        <v>0</v>
      </c>
      <c r="T205" s="246">
        <f>S205*H205</f>
        <v>0</v>
      </c>
      <c r="U205" s="39"/>
      <c r="V205" s="39"/>
      <c r="W205" s="39"/>
      <c r="X205" s="39"/>
      <c r="Y205" s="39"/>
      <c r="Z205" s="39"/>
      <c r="AA205" s="39"/>
      <c r="AB205" s="39"/>
      <c r="AC205" s="39"/>
      <c r="AD205" s="39"/>
      <c r="AE205" s="39"/>
      <c r="AR205" s="247" t="s">
        <v>141</v>
      </c>
      <c r="AT205" s="247" t="s">
        <v>136</v>
      </c>
      <c r="AU205" s="247" t="s">
        <v>83</v>
      </c>
      <c r="AY205" s="18" t="s">
        <v>134</v>
      </c>
      <c r="BE205" s="248">
        <f>IF(N205="základní",J205,0)</f>
        <v>0</v>
      </c>
      <c r="BF205" s="248">
        <f>IF(N205="snížená",J205,0)</f>
        <v>0</v>
      </c>
      <c r="BG205" s="248">
        <f>IF(N205="zákl. přenesená",J205,0)</f>
        <v>0</v>
      </c>
      <c r="BH205" s="248">
        <f>IF(N205="sníž. přenesená",J205,0)</f>
        <v>0</v>
      </c>
      <c r="BI205" s="248">
        <f>IF(N205="nulová",J205,0)</f>
        <v>0</v>
      </c>
      <c r="BJ205" s="18" t="s">
        <v>81</v>
      </c>
      <c r="BK205" s="248">
        <f>ROUND(I205*H205,2)</f>
        <v>0</v>
      </c>
      <c r="BL205" s="18" t="s">
        <v>141</v>
      </c>
      <c r="BM205" s="247" t="s">
        <v>248</v>
      </c>
    </row>
    <row r="206" s="2" customFormat="1">
      <c r="A206" s="39"/>
      <c r="B206" s="40"/>
      <c r="C206" s="41"/>
      <c r="D206" s="249" t="s">
        <v>143</v>
      </c>
      <c r="E206" s="41"/>
      <c r="F206" s="250" t="s">
        <v>249</v>
      </c>
      <c r="G206" s="41"/>
      <c r="H206" s="41"/>
      <c r="I206" s="145"/>
      <c r="J206" s="41"/>
      <c r="K206" s="41"/>
      <c r="L206" s="45"/>
      <c r="M206" s="251"/>
      <c r="N206" s="252"/>
      <c r="O206" s="92"/>
      <c r="P206" s="92"/>
      <c r="Q206" s="92"/>
      <c r="R206" s="92"/>
      <c r="S206" s="92"/>
      <c r="T206" s="93"/>
      <c r="U206" s="39"/>
      <c r="V206" s="39"/>
      <c r="W206" s="39"/>
      <c r="X206" s="39"/>
      <c r="Y206" s="39"/>
      <c r="Z206" s="39"/>
      <c r="AA206" s="39"/>
      <c r="AB206" s="39"/>
      <c r="AC206" s="39"/>
      <c r="AD206" s="39"/>
      <c r="AE206" s="39"/>
      <c r="AT206" s="18" t="s">
        <v>143</v>
      </c>
      <c r="AU206" s="18" t="s">
        <v>83</v>
      </c>
    </row>
    <row r="207" s="2" customFormat="1">
      <c r="A207" s="39"/>
      <c r="B207" s="40"/>
      <c r="C207" s="41"/>
      <c r="D207" s="249" t="s">
        <v>164</v>
      </c>
      <c r="E207" s="41"/>
      <c r="F207" s="253" t="s">
        <v>250</v>
      </c>
      <c r="G207" s="41"/>
      <c r="H207" s="41"/>
      <c r="I207" s="145"/>
      <c r="J207" s="41"/>
      <c r="K207" s="41"/>
      <c r="L207" s="45"/>
      <c r="M207" s="251"/>
      <c r="N207" s="252"/>
      <c r="O207" s="92"/>
      <c r="P207" s="92"/>
      <c r="Q207" s="92"/>
      <c r="R207" s="92"/>
      <c r="S207" s="92"/>
      <c r="T207" s="93"/>
      <c r="U207" s="39"/>
      <c r="V207" s="39"/>
      <c r="W207" s="39"/>
      <c r="X207" s="39"/>
      <c r="Y207" s="39"/>
      <c r="Z207" s="39"/>
      <c r="AA207" s="39"/>
      <c r="AB207" s="39"/>
      <c r="AC207" s="39"/>
      <c r="AD207" s="39"/>
      <c r="AE207" s="39"/>
      <c r="AT207" s="18" t="s">
        <v>164</v>
      </c>
      <c r="AU207" s="18" t="s">
        <v>83</v>
      </c>
    </row>
    <row r="208" s="13" customFormat="1">
      <c r="A208" s="13"/>
      <c r="B208" s="254"/>
      <c r="C208" s="255"/>
      <c r="D208" s="249" t="s">
        <v>147</v>
      </c>
      <c r="E208" s="256" t="s">
        <v>1</v>
      </c>
      <c r="F208" s="257" t="s">
        <v>251</v>
      </c>
      <c r="G208" s="255"/>
      <c r="H208" s="256" t="s">
        <v>1</v>
      </c>
      <c r="I208" s="258"/>
      <c r="J208" s="255"/>
      <c r="K208" s="255"/>
      <c r="L208" s="259"/>
      <c r="M208" s="260"/>
      <c r="N208" s="261"/>
      <c r="O208" s="261"/>
      <c r="P208" s="261"/>
      <c r="Q208" s="261"/>
      <c r="R208" s="261"/>
      <c r="S208" s="261"/>
      <c r="T208" s="262"/>
      <c r="U208" s="13"/>
      <c r="V208" s="13"/>
      <c r="W208" s="13"/>
      <c r="X208" s="13"/>
      <c r="Y208" s="13"/>
      <c r="Z208" s="13"/>
      <c r="AA208" s="13"/>
      <c r="AB208" s="13"/>
      <c r="AC208" s="13"/>
      <c r="AD208" s="13"/>
      <c r="AE208" s="13"/>
      <c r="AT208" s="263" t="s">
        <v>147</v>
      </c>
      <c r="AU208" s="263" t="s">
        <v>83</v>
      </c>
      <c r="AV208" s="13" t="s">
        <v>81</v>
      </c>
      <c r="AW208" s="13" t="s">
        <v>30</v>
      </c>
      <c r="AX208" s="13" t="s">
        <v>73</v>
      </c>
      <c r="AY208" s="263" t="s">
        <v>134</v>
      </c>
    </row>
    <row r="209" s="14" customFormat="1">
      <c r="A209" s="14"/>
      <c r="B209" s="264"/>
      <c r="C209" s="265"/>
      <c r="D209" s="249" t="s">
        <v>147</v>
      </c>
      <c r="E209" s="266" t="s">
        <v>1</v>
      </c>
      <c r="F209" s="267" t="s">
        <v>252</v>
      </c>
      <c r="G209" s="265"/>
      <c r="H209" s="268">
        <v>105.59999999999999</v>
      </c>
      <c r="I209" s="269"/>
      <c r="J209" s="265"/>
      <c r="K209" s="265"/>
      <c r="L209" s="270"/>
      <c r="M209" s="271"/>
      <c r="N209" s="272"/>
      <c r="O209" s="272"/>
      <c r="P209" s="272"/>
      <c r="Q209" s="272"/>
      <c r="R209" s="272"/>
      <c r="S209" s="272"/>
      <c r="T209" s="273"/>
      <c r="U209" s="14"/>
      <c r="V209" s="14"/>
      <c r="W209" s="14"/>
      <c r="X209" s="14"/>
      <c r="Y209" s="14"/>
      <c r="Z209" s="14"/>
      <c r="AA209" s="14"/>
      <c r="AB209" s="14"/>
      <c r="AC209" s="14"/>
      <c r="AD209" s="14"/>
      <c r="AE209" s="14"/>
      <c r="AT209" s="274" t="s">
        <v>147</v>
      </c>
      <c r="AU209" s="274" t="s">
        <v>83</v>
      </c>
      <c r="AV209" s="14" t="s">
        <v>83</v>
      </c>
      <c r="AW209" s="14" t="s">
        <v>30</v>
      </c>
      <c r="AX209" s="14" t="s">
        <v>73</v>
      </c>
      <c r="AY209" s="274" t="s">
        <v>134</v>
      </c>
    </row>
    <row r="210" s="15" customFormat="1">
      <c r="A210" s="15"/>
      <c r="B210" s="275"/>
      <c r="C210" s="276"/>
      <c r="D210" s="249" t="s">
        <v>147</v>
      </c>
      <c r="E210" s="277" t="s">
        <v>1</v>
      </c>
      <c r="F210" s="278" t="s">
        <v>150</v>
      </c>
      <c r="G210" s="276"/>
      <c r="H210" s="279">
        <v>105.59999999999999</v>
      </c>
      <c r="I210" s="280"/>
      <c r="J210" s="276"/>
      <c r="K210" s="276"/>
      <c r="L210" s="281"/>
      <c r="M210" s="282"/>
      <c r="N210" s="283"/>
      <c r="O210" s="283"/>
      <c r="P210" s="283"/>
      <c r="Q210" s="283"/>
      <c r="R210" s="283"/>
      <c r="S210" s="283"/>
      <c r="T210" s="284"/>
      <c r="U210" s="15"/>
      <c r="V210" s="15"/>
      <c r="W210" s="15"/>
      <c r="X210" s="15"/>
      <c r="Y210" s="15"/>
      <c r="Z210" s="15"/>
      <c r="AA210" s="15"/>
      <c r="AB210" s="15"/>
      <c r="AC210" s="15"/>
      <c r="AD210" s="15"/>
      <c r="AE210" s="15"/>
      <c r="AT210" s="285" t="s">
        <v>147</v>
      </c>
      <c r="AU210" s="285" t="s">
        <v>83</v>
      </c>
      <c r="AV210" s="15" t="s">
        <v>141</v>
      </c>
      <c r="AW210" s="15" t="s">
        <v>30</v>
      </c>
      <c r="AX210" s="15" t="s">
        <v>81</v>
      </c>
      <c r="AY210" s="285" t="s">
        <v>134</v>
      </c>
    </row>
    <row r="211" s="2" customFormat="1" ht="24" customHeight="1">
      <c r="A211" s="39"/>
      <c r="B211" s="40"/>
      <c r="C211" s="236" t="s">
        <v>8</v>
      </c>
      <c r="D211" s="236" t="s">
        <v>136</v>
      </c>
      <c r="E211" s="237" t="s">
        <v>253</v>
      </c>
      <c r="F211" s="238" t="s">
        <v>254</v>
      </c>
      <c r="G211" s="239" t="s">
        <v>229</v>
      </c>
      <c r="H211" s="240">
        <v>107.2</v>
      </c>
      <c r="I211" s="241"/>
      <c r="J211" s="242">
        <f>ROUND(I211*H211,2)</f>
        <v>0</v>
      </c>
      <c r="K211" s="238" t="s">
        <v>140</v>
      </c>
      <c r="L211" s="45"/>
      <c r="M211" s="243" t="s">
        <v>1</v>
      </c>
      <c r="N211" s="244" t="s">
        <v>38</v>
      </c>
      <c r="O211" s="92"/>
      <c r="P211" s="245">
        <f>O211*H211</f>
        <v>0</v>
      </c>
      <c r="Q211" s="245">
        <v>0</v>
      </c>
      <c r="R211" s="245">
        <f>Q211*H211</f>
        <v>0</v>
      </c>
      <c r="S211" s="245">
        <v>0</v>
      </c>
      <c r="T211" s="246">
        <f>S211*H211</f>
        <v>0</v>
      </c>
      <c r="U211" s="39"/>
      <c r="V211" s="39"/>
      <c r="W211" s="39"/>
      <c r="X211" s="39"/>
      <c r="Y211" s="39"/>
      <c r="Z211" s="39"/>
      <c r="AA211" s="39"/>
      <c r="AB211" s="39"/>
      <c r="AC211" s="39"/>
      <c r="AD211" s="39"/>
      <c r="AE211" s="39"/>
      <c r="AR211" s="247" t="s">
        <v>141</v>
      </c>
      <c r="AT211" s="247" t="s">
        <v>136</v>
      </c>
      <c r="AU211" s="247" t="s">
        <v>83</v>
      </c>
      <c r="AY211" s="18" t="s">
        <v>134</v>
      </c>
      <c r="BE211" s="248">
        <f>IF(N211="základní",J211,0)</f>
        <v>0</v>
      </c>
      <c r="BF211" s="248">
        <f>IF(N211="snížená",J211,0)</f>
        <v>0</v>
      </c>
      <c r="BG211" s="248">
        <f>IF(N211="zákl. přenesená",J211,0)</f>
        <v>0</v>
      </c>
      <c r="BH211" s="248">
        <f>IF(N211="sníž. přenesená",J211,0)</f>
        <v>0</v>
      </c>
      <c r="BI211" s="248">
        <f>IF(N211="nulová",J211,0)</f>
        <v>0</v>
      </c>
      <c r="BJ211" s="18" t="s">
        <v>81</v>
      </c>
      <c r="BK211" s="248">
        <f>ROUND(I211*H211,2)</f>
        <v>0</v>
      </c>
      <c r="BL211" s="18" t="s">
        <v>141</v>
      </c>
      <c r="BM211" s="247" t="s">
        <v>255</v>
      </c>
    </row>
    <row r="212" s="2" customFormat="1">
      <c r="A212" s="39"/>
      <c r="B212" s="40"/>
      <c r="C212" s="41"/>
      <c r="D212" s="249" t="s">
        <v>143</v>
      </c>
      <c r="E212" s="41"/>
      <c r="F212" s="250" t="s">
        <v>256</v>
      </c>
      <c r="G212" s="41"/>
      <c r="H212" s="41"/>
      <c r="I212" s="145"/>
      <c r="J212" s="41"/>
      <c r="K212" s="41"/>
      <c r="L212" s="45"/>
      <c r="M212" s="251"/>
      <c r="N212" s="252"/>
      <c r="O212" s="92"/>
      <c r="P212" s="92"/>
      <c r="Q212" s="92"/>
      <c r="R212" s="92"/>
      <c r="S212" s="92"/>
      <c r="T212" s="93"/>
      <c r="U212" s="39"/>
      <c r="V212" s="39"/>
      <c r="W212" s="39"/>
      <c r="X212" s="39"/>
      <c r="Y212" s="39"/>
      <c r="Z212" s="39"/>
      <c r="AA212" s="39"/>
      <c r="AB212" s="39"/>
      <c r="AC212" s="39"/>
      <c r="AD212" s="39"/>
      <c r="AE212" s="39"/>
      <c r="AT212" s="18" t="s">
        <v>143</v>
      </c>
      <c r="AU212" s="18" t="s">
        <v>83</v>
      </c>
    </row>
    <row r="213" s="2" customFormat="1">
      <c r="A213" s="39"/>
      <c r="B213" s="40"/>
      <c r="C213" s="41"/>
      <c r="D213" s="249" t="s">
        <v>145</v>
      </c>
      <c r="E213" s="41"/>
      <c r="F213" s="253" t="s">
        <v>257</v>
      </c>
      <c r="G213" s="41"/>
      <c r="H213" s="41"/>
      <c r="I213" s="145"/>
      <c r="J213" s="41"/>
      <c r="K213" s="41"/>
      <c r="L213" s="45"/>
      <c r="M213" s="251"/>
      <c r="N213" s="252"/>
      <c r="O213" s="92"/>
      <c r="P213" s="92"/>
      <c r="Q213" s="92"/>
      <c r="R213" s="92"/>
      <c r="S213" s="92"/>
      <c r="T213" s="93"/>
      <c r="U213" s="39"/>
      <c r="V213" s="39"/>
      <c r="W213" s="39"/>
      <c r="X213" s="39"/>
      <c r="Y213" s="39"/>
      <c r="Z213" s="39"/>
      <c r="AA213" s="39"/>
      <c r="AB213" s="39"/>
      <c r="AC213" s="39"/>
      <c r="AD213" s="39"/>
      <c r="AE213" s="39"/>
      <c r="AT213" s="18" t="s">
        <v>145</v>
      </c>
      <c r="AU213" s="18" t="s">
        <v>83</v>
      </c>
    </row>
    <row r="214" s="14" customFormat="1">
      <c r="A214" s="14"/>
      <c r="B214" s="264"/>
      <c r="C214" s="265"/>
      <c r="D214" s="249" t="s">
        <v>147</v>
      </c>
      <c r="E214" s="266" t="s">
        <v>1</v>
      </c>
      <c r="F214" s="267" t="s">
        <v>235</v>
      </c>
      <c r="G214" s="265"/>
      <c r="H214" s="268">
        <v>107.2</v>
      </c>
      <c r="I214" s="269"/>
      <c r="J214" s="265"/>
      <c r="K214" s="265"/>
      <c r="L214" s="270"/>
      <c r="M214" s="271"/>
      <c r="N214" s="272"/>
      <c r="O214" s="272"/>
      <c r="P214" s="272"/>
      <c r="Q214" s="272"/>
      <c r="R214" s="272"/>
      <c r="S214" s="272"/>
      <c r="T214" s="273"/>
      <c r="U214" s="14"/>
      <c r="V214" s="14"/>
      <c r="W214" s="14"/>
      <c r="X214" s="14"/>
      <c r="Y214" s="14"/>
      <c r="Z214" s="14"/>
      <c r="AA214" s="14"/>
      <c r="AB214" s="14"/>
      <c r="AC214" s="14"/>
      <c r="AD214" s="14"/>
      <c r="AE214" s="14"/>
      <c r="AT214" s="274" t="s">
        <v>147</v>
      </c>
      <c r="AU214" s="274" t="s">
        <v>83</v>
      </c>
      <c r="AV214" s="14" t="s">
        <v>83</v>
      </c>
      <c r="AW214" s="14" t="s">
        <v>30</v>
      </c>
      <c r="AX214" s="14" t="s">
        <v>81</v>
      </c>
      <c r="AY214" s="274" t="s">
        <v>134</v>
      </c>
    </row>
    <row r="215" s="2" customFormat="1" ht="24" customHeight="1">
      <c r="A215" s="39"/>
      <c r="B215" s="40"/>
      <c r="C215" s="236" t="s">
        <v>258</v>
      </c>
      <c r="D215" s="236" t="s">
        <v>136</v>
      </c>
      <c r="E215" s="237" t="s">
        <v>259</v>
      </c>
      <c r="F215" s="238" t="s">
        <v>260</v>
      </c>
      <c r="G215" s="239" t="s">
        <v>153</v>
      </c>
      <c r="H215" s="240">
        <v>36.799999999999997</v>
      </c>
      <c r="I215" s="241"/>
      <c r="J215" s="242">
        <f>ROUND(I215*H215,2)</f>
        <v>0</v>
      </c>
      <c r="K215" s="238" t="s">
        <v>140</v>
      </c>
      <c r="L215" s="45"/>
      <c r="M215" s="243" t="s">
        <v>1</v>
      </c>
      <c r="N215" s="244" t="s">
        <v>38</v>
      </c>
      <c r="O215" s="92"/>
      <c r="P215" s="245">
        <f>O215*H215</f>
        <v>0</v>
      </c>
      <c r="Q215" s="245">
        <v>0</v>
      </c>
      <c r="R215" s="245">
        <f>Q215*H215</f>
        <v>0</v>
      </c>
      <c r="S215" s="245">
        <v>0</v>
      </c>
      <c r="T215" s="246">
        <f>S215*H215</f>
        <v>0</v>
      </c>
      <c r="U215" s="39"/>
      <c r="V215" s="39"/>
      <c r="W215" s="39"/>
      <c r="X215" s="39"/>
      <c r="Y215" s="39"/>
      <c r="Z215" s="39"/>
      <c r="AA215" s="39"/>
      <c r="AB215" s="39"/>
      <c r="AC215" s="39"/>
      <c r="AD215" s="39"/>
      <c r="AE215" s="39"/>
      <c r="AR215" s="247" t="s">
        <v>141</v>
      </c>
      <c r="AT215" s="247" t="s">
        <v>136</v>
      </c>
      <c r="AU215" s="247" t="s">
        <v>83</v>
      </c>
      <c r="AY215" s="18" t="s">
        <v>134</v>
      </c>
      <c r="BE215" s="248">
        <f>IF(N215="základní",J215,0)</f>
        <v>0</v>
      </c>
      <c r="BF215" s="248">
        <f>IF(N215="snížená",J215,0)</f>
        <v>0</v>
      </c>
      <c r="BG215" s="248">
        <f>IF(N215="zákl. přenesená",J215,0)</f>
        <v>0</v>
      </c>
      <c r="BH215" s="248">
        <f>IF(N215="sníž. přenesená",J215,0)</f>
        <v>0</v>
      </c>
      <c r="BI215" s="248">
        <f>IF(N215="nulová",J215,0)</f>
        <v>0</v>
      </c>
      <c r="BJ215" s="18" t="s">
        <v>81</v>
      </c>
      <c r="BK215" s="248">
        <f>ROUND(I215*H215,2)</f>
        <v>0</v>
      </c>
      <c r="BL215" s="18" t="s">
        <v>141</v>
      </c>
      <c r="BM215" s="247" t="s">
        <v>261</v>
      </c>
    </row>
    <row r="216" s="2" customFormat="1">
      <c r="A216" s="39"/>
      <c r="B216" s="40"/>
      <c r="C216" s="41"/>
      <c r="D216" s="249" t="s">
        <v>143</v>
      </c>
      <c r="E216" s="41"/>
      <c r="F216" s="250" t="s">
        <v>262</v>
      </c>
      <c r="G216" s="41"/>
      <c r="H216" s="41"/>
      <c r="I216" s="145"/>
      <c r="J216" s="41"/>
      <c r="K216" s="41"/>
      <c r="L216" s="45"/>
      <c r="M216" s="251"/>
      <c r="N216" s="252"/>
      <c r="O216" s="92"/>
      <c r="P216" s="92"/>
      <c r="Q216" s="92"/>
      <c r="R216" s="92"/>
      <c r="S216" s="92"/>
      <c r="T216" s="93"/>
      <c r="U216" s="39"/>
      <c r="V216" s="39"/>
      <c r="W216" s="39"/>
      <c r="X216" s="39"/>
      <c r="Y216" s="39"/>
      <c r="Z216" s="39"/>
      <c r="AA216" s="39"/>
      <c r="AB216" s="39"/>
      <c r="AC216" s="39"/>
      <c r="AD216" s="39"/>
      <c r="AE216" s="39"/>
      <c r="AT216" s="18" t="s">
        <v>143</v>
      </c>
      <c r="AU216" s="18" t="s">
        <v>83</v>
      </c>
    </row>
    <row r="217" s="2" customFormat="1">
      <c r="A217" s="39"/>
      <c r="B217" s="40"/>
      <c r="C217" s="41"/>
      <c r="D217" s="249" t="s">
        <v>145</v>
      </c>
      <c r="E217" s="41"/>
      <c r="F217" s="253" t="s">
        <v>263</v>
      </c>
      <c r="G217" s="41"/>
      <c r="H217" s="41"/>
      <c r="I217" s="145"/>
      <c r="J217" s="41"/>
      <c r="K217" s="41"/>
      <c r="L217" s="45"/>
      <c r="M217" s="251"/>
      <c r="N217" s="252"/>
      <c r="O217" s="92"/>
      <c r="P217" s="92"/>
      <c r="Q217" s="92"/>
      <c r="R217" s="92"/>
      <c r="S217" s="92"/>
      <c r="T217" s="93"/>
      <c r="U217" s="39"/>
      <c r="V217" s="39"/>
      <c r="W217" s="39"/>
      <c r="X217" s="39"/>
      <c r="Y217" s="39"/>
      <c r="Z217" s="39"/>
      <c r="AA217" s="39"/>
      <c r="AB217" s="39"/>
      <c r="AC217" s="39"/>
      <c r="AD217" s="39"/>
      <c r="AE217" s="39"/>
      <c r="AT217" s="18" t="s">
        <v>145</v>
      </c>
      <c r="AU217" s="18" t="s">
        <v>83</v>
      </c>
    </row>
    <row r="218" s="2" customFormat="1">
      <c r="A218" s="39"/>
      <c r="B218" s="40"/>
      <c r="C218" s="41"/>
      <c r="D218" s="249" t="s">
        <v>164</v>
      </c>
      <c r="E218" s="41"/>
      <c r="F218" s="253" t="s">
        <v>264</v>
      </c>
      <c r="G218" s="41"/>
      <c r="H218" s="41"/>
      <c r="I218" s="145"/>
      <c r="J218" s="41"/>
      <c r="K218" s="41"/>
      <c r="L218" s="45"/>
      <c r="M218" s="251"/>
      <c r="N218" s="252"/>
      <c r="O218" s="92"/>
      <c r="P218" s="92"/>
      <c r="Q218" s="92"/>
      <c r="R218" s="92"/>
      <c r="S218" s="92"/>
      <c r="T218" s="93"/>
      <c r="U218" s="39"/>
      <c r="V218" s="39"/>
      <c r="W218" s="39"/>
      <c r="X218" s="39"/>
      <c r="Y218" s="39"/>
      <c r="Z218" s="39"/>
      <c r="AA218" s="39"/>
      <c r="AB218" s="39"/>
      <c r="AC218" s="39"/>
      <c r="AD218" s="39"/>
      <c r="AE218" s="39"/>
      <c r="AT218" s="18" t="s">
        <v>164</v>
      </c>
      <c r="AU218" s="18" t="s">
        <v>83</v>
      </c>
    </row>
    <row r="219" s="13" customFormat="1">
      <c r="A219" s="13"/>
      <c r="B219" s="254"/>
      <c r="C219" s="255"/>
      <c r="D219" s="249" t="s">
        <v>147</v>
      </c>
      <c r="E219" s="256" t="s">
        <v>1</v>
      </c>
      <c r="F219" s="257" t="s">
        <v>265</v>
      </c>
      <c r="G219" s="255"/>
      <c r="H219" s="256" t="s">
        <v>1</v>
      </c>
      <c r="I219" s="258"/>
      <c r="J219" s="255"/>
      <c r="K219" s="255"/>
      <c r="L219" s="259"/>
      <c r="M219" s="260"/>
      <c r="N219" s="261"/>
      <c r="O219" s="261"/>
      <c r="P219" s="261"/>
      <c r="Q219" s="261"/>
      <c r="R219" s="261"/>
      <c r="S219" s="261"/>
      <c r="T219" s="262"/>
      <c r="U219" s="13"/>
      <c r="V219" s="13"/>
      <c r="W219" s="13"/>
      <c r="X219" s="13"/>
      <c r="Y219" s="13"/>
      <c r="Z219" s="13"/>
      <c r="AA219" s="13"/>
      <c r="AB219" s="13"/>
      <c r="AC219" s="13"/>
      <c r="AD219" s="13"/>
      <c r="AE219" s="13"/>
      <c r="AT219" s="263" t="s">
        <v>147</v>
      </c>
      <c r="AU219" s="263" t="s">
        <v>83</v>
      </c>
      <c r="AV219" s="13" t="s">
        <v>81</v>
      </c>
      <c r="AW219" s="13" t="s">
        <v>30</v>
      </c>
      <c r="AX219" s="13" t="s">
        <v>73</v>
      </c>
      <c r="AY219" s="263" t="s">
        <v>134</v>
      </c>
    </row>
    <row r="220" s="14" customFormat="1">
      <c r="A220" s="14"/>
      <c r="B220" s="264"/>
      <c r="C220" s="265"/>
      <c r="D220" s="249" t="s">
        <v>147</v>
      </c>
      <c r="E220" s="266" t="s">
        <v>1</v>
      </c>
      <c r="F220" s="267" t="s">
        <v>266</v>
      </c>
      <c r="G220" s="265"/>
      <c r="H220" s="268">
        <v>36.799999999999997</v>
      </c>
      <c r="I220" s="269"/>
      <c r="J220" s="265"/>
      <c r="K220" s="265"/>
      <c r="L220" s="270"/>
      <c r="M220" s="271"/>
      <c r="N220" s="272"/>
      <c r="O220" s="272"/>
      <c r="P220" s="272"/>
      <c r="Q220" s="272"/>
      <c r="R220" s="272"/>
      <c r="S220" s="272"/>
      <c r="T220" s="273"/>
      <c r="U220" s="14"/>
      <c r="V220" s="14"/>
      <c r="W220" s="14"/>
      <c r="X220" s="14"/>
      <c r="Y220" s="14"/>
      <c r="Z220" s="14"/>
      <c r="AA220" s="14"/>
      <c r="AB220" s="14"/>
      <c r="AC220" s="14"/>
      <c r="AD220" s="14"/>
      <c r="AE220" s="14"/>
      <c r="AT220" s="274" t="s">
        <v>147</v>
      </c>
      <c r="AU220" s="274" t="s">
        <v>83</v>
      </c>
      <c r="AV220" s="14" t="s">
        <v>83</v>
      </c>
      <c r="AW220" s="14" t="s">
        <v>30</v>
      </c>
      <c r="AX220" s="14" t="s">
        <v>81</v>
      </c>
      <c r="AY220" s="274" t="s">
        <v>134</v>
      </c>
    </row>
    <row r="221" s="2" customFormat="1" ht="16.5" customHeight="1">
      <c r="A221" s="39"/>
      <c r="B221" s="40"/>
      <c r="C221" s="286" t="s">
        <v>267</v>
      </c>
      <c r="D221" s="286" t="s">
        <v>268</v>
      </c>
      <c r="E221" s="287" t="s">
        <v>269</v>
      </c>
      <c r="F221" s="288" t="s">
        <v>270</v>
      </c>
      <c r="G221" s="289" t="s">
        <v>229</v>
      </c>
      <c r="H221" s="290">
        <v>58.880000000000003</v>
      </c>
      <c r="I221" s="291"/>
      <c r="J221" s="292">
        <f>ROUND(I221*H221,2)</f>
        <v>0</v>
      </c>
      <c r="K221" s="288" t="s">
        <v>140</v>
      </c>
      <c r="L221" s="293"/>
      <c r="M221" s="294" t="s">
        <v>1</v>
      </c>
      <c r="N221" s="295" t="s">
        <v>38</v>
      </c>
      <c r="O221" s="92"/>
      <c r="P221" s="245">
        <f>O221*H221</f>
        <v>0</v>
      </c>
      <c r="Q221" s="245">
        <v>1</v>
      </c>
      <c r="R221" s="245">
        <f>Q221*H221</f>
        <v>58.880000000000003</v>
      </c>
      <c r="S221" s="245">
        <v>0</v>
      </c>
      <c r="T221" s="246">
        <f>S221*H221</f>
        <v>0</v>
      </c>
      <c r="U221" s="39"/>
      <c r="V221" s="39"/>
      <c r="W221" s="39"/>
      <c r="X221" s="39"/>
      <c r="Y221" s="39"/>
      <c r="Z221" s="39"/>
      <c r="AA221" s="39"/>
      <c r="AB221" s="39"/>
      <c r="AC221" s="39"/>
      <c r="AD221" s="39"/>
      <c r="AE221" s="39"/>
      <c r="AR221" s="247" t="s">
        <v>195</v>
      </c>
      <c r="AT221" s="247" t="s">
        <v>268</v>
      </c>
      <c r="AU221" s="247" t="s">
        <v>83</v>
      </c>
      <c r="AY221" s="18" t="s">
        <v>134</v>
      </c>
      <c r="BE221" s="248">
        <f>IF(N221="základní",J221,0)</f>
        <v>0</v>
      </c>
      <c r="BF221" s="248">
        <f>IF(N221="snížená",J221,0)</f>
        <v>0</v>
      </c>
      <c r="BG221" s="248">
        <f>IF(N221="zákl. přenesená",J221,0)</f>
        <v>0</v>
      </c>
      <c r="BH221" s="248">
        <f>IF(N221="sníž. přenesená",J221,0)</f>
        <v>0</v>
      </c>
      <c r="BI221" s="248">
        <f>IF(N221="nulová",J221,0)</f>
        <v>0</v>
      </c>
      <c r="BJ221" s="18" t="s">
        <v>81</v>
      </c>
      <c r="BK221" s="248">
        <f>ROUND(I221*H221,2)</f>
        <v>0</v>
      </c>
      <c r="BL221" s="18" t="s">
        <v>141</v>
      </c>
      <c r="BM221" s="247" t="s">
        <v>271</v>
      </c>
    </row>
    <row r="222" s="2" customFormat="1">
      <c r="A222" s="39"/>
      <c r="B222" s="40"/>
      <c r="C222" s="41"/>
      <c r="D222" s="249" t="s">
        <v>143</v>
      </c>
      <c r="E222" s="41"/>
      <c r="F222" s="250" t="s">
        <v>270</v>
      </c>
      <c r="G222" s="41"/>
      <c r="H222" s="41"/>
      <c r="I222" s="145"/>
      <c r="J222" s="41"/>
      <c r="K222" s="41"/>
      <c r="L222" s="45"/>
      <c r="M222" s="251"/>
      <c r="N222" s="252"/>
      <c r="O222" s="92"/>
      <c r="P222" s="92"/>
      <c r="Q222" s="92"/>
      <c r="R222" s="92"/>
      <c r="S222" s="92"/>
      <c r="T222" s="93"/>
      <c r="U222" s="39"/>
      <c r="V222" s="39"/>
      <c r="W222" s="39"/>
      <c r="X222" s="39"/>
      <c r="Y222" s="39"/>
      <c r="Z222" s="39"/>
      <c r="AA222" s="39"/>
      <c r="AB222" s="39"/>
      <c r="AC222" s="39"/>
      <c r="AD222" s="39"/>
      <c r="AE222" s="39"/>
      <c r="AT222" s="18" t="s">
        <v>143</v>
      </c>
      <c r="AU222" s="18" t="s">
        <v>83</v>
      </c>
    </row>
    <row r="223" s="14" customFormat="1">
      <c r="A223" s="14"/>
      <c r="B223" s="264"/>
      <c r="C223" s="265"/>
      <c r="D223" s="249" t="s">
        <v>147</v>
      </c>
      <c r="E223" s="266" t="s">
        <v>1</v>
      </c>
      <c r="F223" s="267" t="s">
        <v>272</v>
      </c>
      <c r="G223" s="265"/>
      <c r="H223" s="268">
        <v>58.880000000000003</v>
      </c>
      <c r="I223" s="269"/>
      <c r="J223" s="265"/>
      <c r="K223" s="265"/>
      <c r="L223" s="270"/>
      <c r="M223" s="271"/>
      <c r="N223" s="272"/>
      <c r="O223" s="272"/>
      <c r="P223" s="272"/>
      <c r="Q223" s="272"/>
      <c r="R223" s="272"/>
      <c r="S223" s="272"/>
      <c r="T223" s="273"/>
      <c r="U223" s="14"/>
      <c r="V223" s="14"/>
      <c r="W223" s="14"/>
      <c r="X223" s="14"/>
      <c r="Y223" s="14"/>
      <c r="Z223" s="14"/>
      <c r="AA223" s="14"/>
      <c r="AB223" s="14"/>
      <c r="AC223" s="14"/>
      <c r="AD223" s="14"/>
      <c r="AE223" s="14"/>
      <c r="AT223" s="274" t="s">
        <v>147</v>
      </c>
      <c r="AU223" s="274" t="s">
        <v>83</v>
      </c>
      <c r="AV223" s="14" t="s">
        <v>83</v>
      </c>
      <c r="AW223" s="14" t="s">
        <v>30</v>
      </c>
      <c r="AX223" s="14" t="s">
        <v>81</v>
      </c>
      <c r="AY223" s="274" t="s">
        <v>134</v>
      </c>
    </row>
    <row r="224" s="12" customFormat="1" ht="22.8" customHeight="1">
      <c r="A224" s="12"/>
      <c r="B224" s="220"/>
      <c r="C224" s="221"/>
      <c r="D224" s="222" t="s">
        <v>72</v>
      </c>
      <c r="E224" s="234" t="s">
        <v>83</v>
      </c>
      <c r="F224" s="234" t="s">
        <v>273</v>
      </c>
      <c r="G224" s="221"/>
      <c r="H224" s="221"/>
      <c r="I224" s="224"/>
      <c r="J224" s="235">
        <f>BK224</f>
        <v>0</v>
      </c>
      <c r="K224" s="221"/>
      <c r="L224" s="226"/>
      <c r="M224" s="227"/>
      <c r="N224" s="228"/>
      <c r="O224" s="228"/>
      <c r="P224" s="229">
        <f>SUM(P225:P251)</f>
        <v>0</v>
      </c>
      <c r="Q224" s="228"/>
      <c r="R224" s="229">
        <f>SUM(R225:R251)</f>
        <v>59.815461470288</v>
      </c>
      <c r="S224" s="228"/>
      <c r="T224" s="230">
        <f>SUM(T225:T251)</f>
        <v>0</v>
      </c>
      <c r="U224" s="12"/>
      <c r="V224" s="12"/>
      <c r="W224" s="12"/>
      <c r="X224" s="12"/>
      <c r="Y224" s="12"/>
      <c r="Z224" s="12"/>
      <c r="AA224" s="12"/>
      <c r="AB224" s="12"/>
      <c r="AC224" s="12"/>
      <c r="AD224" s="12"/>
      <c r="AE224" s="12"/>
      <c r="AR224" s="231" t="s">
        <v>81</v>
      </c>
      <c r="AT224" s="232" t="s">
        <v>72</v>
      </c>
      <c r="AU224" s="232" t="s">
        <v>81</v>
      </c>
      <c r="AY224" s="231" t="s">
        <v>134</v>
      </c>
      <c r="BK224" s="233">
        <f>SUM(BK225:BK251)</f>
        <v>0</v>
      </c>
    </row>
    <row r="225" s="2" customFormat="1" ht="24" customHeight="1">
      <c r="A225" s="39"/>
      <c r="B225" s="40"/>
      <c r="C225" s="236" t="s">
        <v>274</v>
      </c>
      <c r="D225" s="236" t="s">
        <v>136</v>
      </c>
      <c r="E225" s="237" t="s">
        <v>275</v>
      </c>
      <c r="F225" s="238" t="s">
        <v>276</v>
      </c>
      <c r="G225" s="239" t="s">
        <v>169</v>
      </c>
      <c r="H225" s="240">
        <v>14.08</v>
      </c>
      <c r="I225" s="241"/>
      <c r="J225" s="242">
        <f>ROUND(I225*H225,2)</f>
        <v>0</v>
      </c>
      <c r="K225" s="238" t="s">
        <v>140</v>
      </c>
      <c r="L225" s="45"/>
      <c r="M225" s="243" t="s">
        <v>1</v>
      </c>
      <c r="N225" s="244" t="s">
        <v>38</v>
      </c>
      <c r="O225" s="92"/>
      <c r="P225" s="245">
        <f>O225*H225</f>
        <v>0</v>
      </c>
      <c r="Q225" s="245">
        <v>0.00068999999999999997</v>
      </c>
      <c r="R225" s="245">
        <f>Q225*H225</f>
        <v>0.0097152000000000002</v>
      </c>
      <c r="S225" s="245">
        <v>0</v>
      </c>
      <c r="T225" s="246">
        <f>S225*H225</f>
        <v>0</v>
      </c>
      <c r="U225" s="39"/>
      <c r="V225" s="39"/>
      <c r="W225" s="39"/>
      <c r="X225" s="39"/>
      <c r="Y225" s="39"/>
      <c r="Z225" s="39"/>
      <c r="AA225" s="39"/>
      <c r="AB225" s="39"/>
      <c r="AC225" s="39"/>
      <c r="AD225" s="39"/>
      <c r="AE225" s="39"/>
      <c r="AR225" s="247" t="s">
        <v>141</v>
      </c>
      <c r="AT225" s="247" t="s">
        <v>136</v>
      </c>
      <c r="AU225" s="247" t="s">
        <v>83</v>
      </c>
      <c r="AY225" s="18" t="s">
        <v>134</v>
      </c>
      <c r="BE225" s="248">
        <f>IF(N225="základní",J225,0)</f>
        <v>0</v>
      </c>
      <c r="BF225" s="248">
        <f>IF(N225="snížená",J225,0)</f>
        <v>0</v>
      </c>
      <c r="BG225" s="248">
        <f>IF(N225="zákl. přenesená",J225,0)</f>
        <v>0</v>
      </c>
      <c r="BH225" s="248">
        <f>IF(N225="sníž. přenesená",J225,0)</f>
        <v>0</v>
      </c>
      <c r="BI225" s="248">
        <f>IF(N225="nulová",J225,0)</f>
        <v>0</v>
      </c>
      <c r="BJ225" s="18" t="s">
        <v>81</v>
      </c>
      <c r="BK225" s="248">
        <f>ROUND(I225*H225,2)</f>
        <v>0</v>
      </c>
      <c r="BL225" s="18" t="s">
        <v>141</v>
      </c>
      <c r="BM225" s="247" t="s">
        <v>277</v>
      </c>
    </row>
    <row r="226" s="2" customFormat="1">
      <c r="A226" s="39"/>
      <c r="B226" s="40"/>
      <c r="C226" s="41"/>
      <c r="D226" s="249" t="s">
        <v>143</v>
      </c>
      <c r="E226" s="41"/>
      <c r="F226" s="250" t="s">
        <v>278</v>
      </c>
      <c r="G226" s="41"/>
      <c r="H226" s="41"/>
      <c r="I226" s="145"/>
      <c r="J226" s="41"/>
      <c r="K226" s="41"/>
      <c r="L226" s="45"/>
      <c r="M226" s="251"/>
      <c r="N226" s="252"/>
      <c r="O226" s="92"/>
      <c r="P226" s="92"/>
      <c r="Q226" s="92"/>
      <c r="R226" s="92"/>
      <c r="S226" s="92"/>
      <c r="T226" s="93"/>
      <c r="U226" s="39"/>
      <c r="V226" s="39"/>
      <c r="W226" s="39"/>
      <c r="X226" s="39"/>
      <c r="Y226" s="39"/>
      <c r="Z226" s="39"/>
      <c r="AA226" s="39"/>
      <c r="AB226" s="39"/>
      <c r="AC226" s="39"/>
      <c r="AD226" s="39"/>
      <c r="AE226" s="39"/>
      <c r="AT226" s="18" t="s">
        <v>143</v>
      </c>
      <c r="AU226" s="18" t="s">
        <v>83</v>
      </c>
    </row>
    <row r="227" s="2" customFormat="1">
      <c r="A227" s="39"/>
      <c r="B227" s="40"/>
      <c r="C227" s="41"/>
      <c r="D227" s="249" t="s">
        <v>145</v>
      </c>
      <c r="E227" s="41"/>
      <c r="F227" s="253" t="s">
        <v>279</v>
      </c>
      <c r="G227" s="41"/>
      <c r="H227" s="41"/>
      <c r="I227" s="145"/>
      <c r="J227" s="41"/>
      <c r="K227" s="41"/>
      <c r="L227" s="45"/>
      <c r="M227" s="251"/>
      <c r="N227" s="252"/>
      <c r="O227" s="92"/>
      <c r="P227" s="92"/>
      <c r="Q227" s="92"/>
      <c r="R227" s="92"/>
      <c r="S227" s="92"/>
      <c r="T227" s="93"/>
      <c r="U227" s="39"/>
      <c r="V227" s="39"/>
      <c r="W227" s="39"/>
      <c r="X227" s="39"/>
      <c r="Y227" s="39"/>
      <c r="Z227" s="39"/>
      <c r="AA227" s="39"/>
      <c r="AB227" s="39"/>
      <c r="AC227" s="39"/>
      <c r="AD227" s="39"/>
      <c r="AE227" s="39"/>
      <c r="AT227" s="18" t="s">
        <v>145</v>
      </c>
      <c r="AU227" s="18" t="s">
        <v>83</v>
      </c>
    </row>
    <row r="228" s="2" customFormat="1">
      <c r="A228" s="39"/>
      <c r="B228" s="40"/>
      <c r="C228" s="41"/>
      <c r="D228" s="249" t="s">
        <v>164</v>
      </c>
      <c r="E228" s="41"/>
      <c r="F228" s="253" t="s">
        <v>280</v>
      </c>
      <c r="G228" s="41"/>
      <c r="H228" s="41"/>
      <c r="I228" s="145"/>
      <c r="J228" s="41"/>
      <c r="K228" s="41"/>
      <c r="L228" s="45"/>
      <c r="M228" s="251"/>
      <c r="N228" s="252"/>
      <c r="O228" s="92"/>
      <c r="P228" s="92"/>
      <c r="Q228" s="92"/>
      <c r="R228" s="92"/>
      <c r="S228" s="92"/>
      <c r="T228" s="93"/>
      <c r="U228" s="39"/>
      <c r="V228" s="39"/>
      <c r="W228" s="39"/>
      <c r="X228" s="39"/>
      <c r="Y228" s="39"/>
      <c r="Z228" s="39"/>
      <c r="AA228" s="39"/>
      <c r="AB228" s="39"/>
      <c r="AC228" s="39"/>
      <c r="AD228" s="39"/>
      <c r="AE228" s="39"/>
      <c r="AT228" s="18" t="s">
        <v>164</v>
      </c>
      <c r="AU228" s="18" t="s">
        <v>83</v>
      </c>
    </row>
    <row r="229" s="13" customFormat="1">
      <c r="A229" s="13"/>
      <c r="B229" s="254"/>
      <c r="C229" s="255"/>
      <c r="D229" s="249" t="s">
        <v>147</v>
      </c>
      <c r="E229" s="256" t="s">
        <v>1</v>
      </c>
      <c r="F229" s="257" t="s">
        <v>281</v>
      </c>
      <c r="G229" s="255"/>
      <c r="H229" s="256" t="s">
        <v>1</v>
      </c>
      <c r="I229" s="258"/>
      <c r="J229" s="255"/>
      <c r="K229" s="255"/>
      <c r="L229" s="259"/>
      <c r="M229" s="260"/>
      <c r="N229" s="261"/>
      <c r="O229" s="261"/>
      <c r="P229" s="261"/>
      <c r="Q229" s="261"/>
      <c r="R229" s="261"/>
      <c r="S229" s="261"/>
      <c r="T229" s="262"/>
      <c r="U229" s="13"/>
      <c r="V229" s="13"/>
      <c r="W229" s="13"/>
      <c r="X229" s="13"/>
      <c r="Y229" s="13"/>
      <c r="Z229" s="13"/>
      <c r="AA229" s="13"/>
      <c r="AB229" s="13"/>
      <c r="AC229" s="13"/>
      <c r="AD229" s="13"/>
      <c r="AE229" s="13"/>
      <c r="AT229" s="263" t="s">
        <v>147</v>
      </c>
      <c r="AU229" s="263" t="s">
        <v>83</v>
      </c>
      <c r="AV229" s="13" t="s">
        <v>81</v>
      </c>
      <c r="AW229" s="13" t="s">
        <v>30</v>
      </c>
      <c r="AX229" s="13" t="s">
        <v>73</v>
      </c>
      <c r="AY229" s="263" t="s">
        <v>134</v>
      </c>
    </row>
    <row r="230" s="14" customFormat="1">
      <c r="A230" s="14"/>
      <c r="B230" s="264"/>
      <c r="C230" s="265"/>
      <c r="D230" s="249" t="s">
        <v>147</v>
      </c>
      <c r="E230" s="266" t="s">
        <v>1</v>
      </c>
      <c r="F230" s="267" t="s">
        <v>282</v>
      </c>
      <c r="G230" s="265"/>
      <c r="H230" s="268">
        <v>14.08</v>
      </c>
      <c r="I230" s="269"/>
      <c r="J230" s="265"/>
      <c r="K230" s="265"/>
      <c r="L230" s="270"/>
      <c r="M230" s="271"/>
      <c r="N230" s="272"/>
      <c r="O230" s="272"/>
      <c r="P230" s="272"/>
      <c r="Q230" s="272"/>
      <c r="R230" s="272"/>
      <c r="S230" s="272"/>
      <c r="T230" s="273"/>
      <c r="U230" s="14"/>
      <c r="V230" s="14"/>
      <c r="W230" s="14"/>
      <c r="X230" s="14"/>
      <c r="Y230" s="14"/>
      <c r="Z230" s="14"/>
      <c r="AA230" s="14"/>
      <c r="AB230" s="14"/>
      <c r="AC230" s="14"/>
      <c r="AD230" s="14"/>
      <c r="AE230" s="14"/>
      <c r="AT230" s="274" t="s">
        <v>147</v>
      </c>
      <c r="AU230" s="274" t="s">
        <v>83</v>
      </c>
      <c r="AV230" s="14" t="s">
        <v>83</v>
      </c>
      <c r="AW230" s="14" t="s">
        <v>30</v>
      </c>
      <c r="AX230" s="14" t="s">
        <v>73</v>
      </c>
      <c r="AY230" s="274" t="s">
        <v>134</v>
      </c>
    </row>
    <row r="231" s="15" customFormat="1">
      <c r="A231" s="15"/>
      <c r="B231" s="275"/>
      <c r="C231" s="276"/>
      <c r="D231" s="249" t="s">
        <v>147</v>
      </c>
      <c r="E231" s="277" t="s">
        <v>1</v>
      </c>
      <c r="F231" s="278" t="s">
        <v>150</v>
      </c>
      <c r="G231" s="276"/>
      <c r="H231" s="279">
        <v>14.08</v>
      </c>
      <c r="I231" s="280"/>
      <c r="J231" s="276"/>
      <c r="K231" s="276"/>
      <c r="L231" s="281"/>
      <c r="M231" s="282"/>
      <c r="N231" s="283"/>
      <c r="O231" s="283"/>
      <c r="P231" s="283"/>
      <c r="Q231" s="283"/>
      <c r="R231" s="283"/>
      <c r="S231" s="283"/>
      <c r="T231" s="284"/>
      <c r="U231" s="15"/>
      <c r="V231" s="15"/>
      <c r="W231" s="15"/>
      <c r="X231" s="15"/>
      <c r="Y231" s="15"/>
      <c r="Z231" s="15"/>
      <c r="AA231" s="15"/>
      <c r="AB231" s="15"/>
      <c r="AC231" s="15"/>
      <c r="AD231" s="15"/>
      <c r="AE231" s="15"/>
      <c r="AT231" s="285" t="s">
        <v>147</v>
      </c>
      <c r="AU231" s="285" t="s">
        <v>83</v>
      </c>
      <c r="AV231" s="15" t="s">
        <v>141</v>
      </c>
      <c r="AW231" s="15" t="s">
        <v>30</v>
      </c>
      <c r="AX231" s="15" t="s">
        <v>81</v>
      </c>
      <c r="AY231" s="285" t="s">
        <v>134</v>
      </c>
    </row>
    <row r="232" s="2" customFormat="1" ht="24" customHeight="1">
      <c r="A232" s="39"/>
      <c r="B232" s="40"/>
      <c r="C232" s="236" t="s">
        <v>283</v>
      </c>
      <c r="D232" s="236" t="s">
        <v>136</v>
      </c>
      <c r="E232" s="237" t="s">
        <v>284</v>
      </c>
      <c r="F232" s="238" t="s">
        <v>285</v>
      </c>
      <c r="G232" s="239" t="s">
        <v>169</v>
      </c>
      <c r="H232" s="240">
        <v>17</v>
      </c>
      <c r="I232" s="241"/>
      <c r="J232" s="242">
        <f>ROUND(I232*H232,2)</f>
        <v>0</v>
      </c>
      <c r="K232" s="238" t="s">
        <v>140</v>
      </c>
      <c r="L232" s="45"/>
      <c r="M232" s="243" t="s">
        <v>1</v>
      </c>
      <c r="N232" s="244" t="s">
        <v>38</v>
      </c>
      <c r="O232" s="92"/>
      <c r="P232" s="245">
        <f>O232*H232</f>
        <v>0</v>
      </c>
      <c r="Q232" s="245">
        <v>1.5247660000000001</v>
      </c>
      <c r="R232" s="245">
        <f>Q232*H232</f>
        <v>25.921022000000001</v>
      </c>
      <c r="S232" s="245">
        <v>0</v>
      </c>
      <c r="T232" s="246">
        <f>S232*H232</f>
        <v>0</v>
      </c>
      <c r="U232" s="39"/>
      <c r="V232" s="39"/>
      <c r="W232" s="39"/>
      <c r="X232" s="39"/>
      <c r="Y232" s="39"/>
      <c r="Z232" s="39"/>
      <c r="AA232" s="39"/>
      <c r="AB232" s="39"/>
      <c r="AC232" s="39"/>
      <c r="AD232" s="39"/>
      <c r="AE232" s="39"/>
      <c r="AR232" s="247" t="s">
        <v>141</v>
      </c>
      <c r="AT232" s="247" t="s">
        <v>136</v>
      </c>
      <c r="AU232" s="247" t="s">
        <v>83</v>
      </c>
      <c r="AY232" s="18" t="s">
        <v>134</v>
      </c>
      <c r="BE232" s="248">
        <f>IF(N232="základní",J232,0)</f>
        <v>0</v>
      </c>
      <c r="BF232" s="248">
        <f>IF(N232="snížená",J232,0)</f>
        <v>0</v>
      </c>
      <c r="BG232" s="248">
        <f>IF(N232="zákl. přenesená",J232,0)</f>
        <v>0</v>
      </c>
      <c r="BH232" s="248">
        <f>IF(N232="sníž. přenesená",J232,0)</f>
        <v>0</v>
      </c>
      <c r="BI232" s="248">
        <f>IF(N232="nulová",J232,0)</f>
        <v>0</v>
      </c>
      <c r="BJ232" s="18" t="s">
        <v>81</v>
      </c>
      <c r="BK232" s="248">
        <f>ROUND(I232*H232,2)</f>
        <v>0</v>
      </c>
      <c r="BL232" s="18" t="s">
        <v>141</v>
      </c>
      <c r="BM232" s="247" t="s">
        <v>286</v>
      </c>
    </row>
    <row r="233" s="2" customFormat="1">
      <c r="A233" s="39"/>
      <c r="B233" s="40"/>
      <c r="C233" s="41"/>
      <c r="D233" s="249" t="s">
        <v>143</v>
      </c>
      <c r="E233" s="41"/>
      <c r="F233" s="250" t="s">
        <v>287</v>
      </c>
      <c r="G233" s="41"/>
      <c r="H233" s="41"/>
      <c r="I233" s="145"/>
      <c r="J233" s="41"/>
      <c r="K233" s="41"/>
      <c r="L233" s="45"/>
      <c r="M233" s="251"/>
      <c r="N233" s="252"/>
      <c r="O233" s="92"/>
      <c r="P233" s="92"/>
      <c r="Q233" s="92"/>
      <c r="R233" s="92"/>
      <c r="S233" s="92"/>
      <c r="T233" s="93"/>
      <c r="U233" s="39"/>
      <c r="V233" s="39"/>
      <c r="W233" s="39"/>
      <c r="X233" s="39"/>
      <c r="Y233" s="39"/>
      <c r="Z233" s="39"/>
      <c r="AA233" s="39"/>
      <c r="AB233" s="39"/>
      <c r="AC233" s="39"/>
      <c r="AD233" s="39"/>
      <c r="AE233" s="39"/>
      <c r="AT233" s="18" t="s">
        <v>143</v>
      </c>
      <c r="AU233" s="18" t="s">
        <v>83</v>
      </c>
    </row>
    <row r="234" s="2" customFormat="1">
      <c r="A234" s="39"/>
      <c r="B234" s="40"/>
      <c r="C234" s="41"/>
      <c r="D234" s="249" t="s">
        <v>145</v>
      </c>
      <c r="E234" s="41"/>
      <c r="F234" s="253" t="s">
        <v>288</v>
      </c>
      <c r="G234" s="41"/>
      <c r="H234" s="41"/>
      <c r="I234" s="145"/>
      <c r="J234" s="41"/>
      <c r="K234" s="41"/>
      <c r="L234" s="45"/>
      <c r="M234" s="251"/>
      <c r="N234" s="252"/>
      <c r="O234" s="92"/>
      <c r="P234" s="92"/>
      <c r="Q234" s="92"/>
      <c r="R234" s="92"/>
      <c r="S234" s="92"/>
      <c r="T234" s="93"/>
      <c r="U234" s="39"/>
      <c r="V234" s="39"/>
      <c r="W234" s="39"/>
      <c r="X234" s="39"/>
      <c r="Y234" s="39"/>
      <c r="Z234" s="39"/>
      <c r="AA234" s="39"/>
      <c r="AB234" s="39"/>
      <c r="AC234" s="39"/>
      <c r="AD234" s="39"/>
      <c r="AE234" s="39"/>
      <c r="AT234" s="18" t="s">
        <v>145</v>
      </c>
      <c r="AU234" s="18" t="s">
        <v>83</v>
      </c>
    </row>
    <row r="235" s="2" customFormat="1">
      <c r="A235" s="39"/>
      <c r="B235" s="40"/>
      <c r="C235" s="41"/>
      <c r="D235" s="249" t="s">
        <v>164</v>
      </c>
      <c r="E235" s="41"/>
      <c r="F235" s="253" t="s">
        <v>280</v>
      </c>
      <c r="G235" s="41"/>
      <c r="H235" s="41"/>
      <c r="I235" s="145"/>
      <c r="J235" s="41"/>
      <c r="K235" s="41"/>
      <c r="L235" s="45"/>
      <c r="M235" s="251"/>
      <c r="N235" s="252"/>
      <c r="O235" s="92"/>
      <c r="P235" s="92"/>
      <c r="Q235" s="92"/>
      <c r="R235" s="92"/>
      <c r="S235" s="92"/>
      <c r="T235" s="93"/>
      <c r="U235" s="39"/>
      <c r="V235" s="39"/>
      <c r="W235" s="39"/>
      <c r="X235" s="39"/>
      <c r="Y235" s="39"/>
      <c r="Z235" s="39"/>
      <c r="AA235" s="39"/>
      <c r="AB235" s="39"/>
      <c r="AC235" s="39"/>
      <c r="AD235" s="39"/>
      <c r="AE235" s="39"/>
      <c r="AT235" s="18" t="s">
        <v>164</v>
      </c>
      <c r="AU235" s="18" t="s">
        <v>83</v>
      </c>
    </row>
    <row r="236" s="14" customFormat="1">
      <c r="A236" s="14"/>
      <c r="B236" s="264"/>
      <c r="C236" s="265"/>
      <c r="D236" s="249" t="s">
        <v>147</v>
      </c>
      <c r="E236" s="266" t="s">
        <v>1</v>
      </c>
      <c r="F236" s="267" t="s">
        <v>289</v>
      </c>
      <c r="G236" s="265"/>
      <c r="H236" s="268">
        <v>17</v>
      </c>
      <c r="I236" s="269"/>
      <c r="J236" s="265"/>
      <c r="K236" s="265"/>
      <c r="L236" s="270"/>
      <c r="M236" s="271"/>
      <c r="N236" s="272"/>
      <c r="O236" s="272"/>
      <c r="P236" s="272"/>
      <c r="Q236" s="272"/>
      <c r="R236" s="272"/>
      <c r="S236" s="272"/>
      <c r="T236" s="273"/>
      <c r="U236" s="14"/>
      <c r="V236" s="14"/>
      <c r="W236" s="14"/>
      <c r="X236" s="14"/>
      <c r="Y236" s="14"/>
      <c r="Z236" s="14"/>
      <c r="AA236" s="14"/>
      <c r="AB236" s="14"/>
      <c r="AC236" s="14"/>
      <c r="AD236" s="14"/>
      <c r="AE236" s="14"/>
      <c r="AT236" s="274" t="s">
        <v>147</v>
      </c>
      <c r="AU236" s="274" t="s">
        <v>83</v>
      </c>
      <c r="AV236" s="14" t="s">
        <v>83</v>
      </c>
      <c r="AW236" s="14" t="s">
        <v>30</v>
      </c>
      <c r="AX236" s="14" t="s">
        <v>73</v>
      </c>
      <c r="AY236" s="274" t="s">
        <v>134</v>
      </c>
    </row>
    <row r="237" s="15" customFormat="1">
      <c r="A237" s="15"/>
      <c r="B237" s="275"/>
      <c r="C237" s="276"/>
      <c r="D237" s="249" t="s">
        <v>147</v>
      </c>
      <c r="E237" s="277" t="s">
        <v>1</v>
      </c>
      <c r="F237" s="278" t="s">
        <v>150</v>
      </c>
      <c r="G237" s="276"/>
      <c r="H237" s="279">
        <v>17</v>
      </c>
      <c r="I237" s="280"/>
      <c r="J237" s="276"/>
      <c r="K237" s="276"/>
      <c r="L237" s="281"/>
      <c r="M237" s="282"/>
      <c r="N237" s="283"/>
      <c r="O237" s="283"/>
      <c r="P237" s="283"/>
      <c r="Q237" s="283"/>
      <c r="R237" s="283"/>
      <c r="S237" s="283"/>
      <c r="T237" s="284"/>
      <c r="U237" s="15"/>
      <c r="V237" s="15"/>
      <c r="W237" s="15"/>
      <c r="X237" s="15"/>
      <c r="Y237" s="15"/>
      <c r="Z237" s="15"/>
      <c r="AA237" s="15"/>
      <c r="AB237" s="15"/>
      <c r="AC237" s="15"/>
      <c r="AD237" s="15"/>
      <c r="AE237" s="15"/>
      <c r="AT237" s="285" t="s">
        <v>147</v>
      </c>
      <c r="AU237" s="285" t="s">
        <v>83</v>
      </c>
      <c r="AV237" s="15" t="s">
        <v>141</v>
      </c>
      <c r="AW237" s="15" t="s">
        <v>30</v>
      </c>
      <c r="AX237" s="15" t="s">
        <v>81</v>
      </c>
      <c r="AY237" s="285" t="s">
        <v>134</v>
      </c>
    </row>
    <row r="238" s="2" customFormat="1" ht="24" customHeight="1">
      <c r="A238" s="39"/>
      <c r="B238" s="40"/>
      <c r="C238" s="236" t="s">
        <v>290</v>
      </c>
      <c r="D238" s="236" t="s">
        <v>136</v>
      </c>
      <c r="E238" s="237" t="s">
        <v>291</v>
      </c>
      <c r="F238" s="238" t="s">
        <v>292</v>
      </c>
      <c r="G238" s="239" t="s">
        <v>169</v>
      </c>
      <c r="H238" s="240">
        <v>259.54000000000002</v>
      </c>
      <c r="I238" s="241"/>
      <c r="J238" s="242">
        <f>ROUND(I238*H238,2)</f>
        <v>0</v>
      </c>
      <c r="K238" s="238" t="s">
        <v>140</v>
      </c>
      <c r="L238" s="45"/>
      <c r="M238" s="243" t="s">
        <v>1</v>
      </c>
      <c r="N238" s="244" t="s">
        <v>38</v>
      </c>
      <c r="O238" s="92"/>
      <c r="P238" s="245">
        <f>O238*H238</f>
        <v>0</v>
      </c>
      <c r="Q238" s="245">
        <v>0.000156</v>
      </c>
      <c r="R238" s="245">
        <f>Q238*H238</f>
        <v>0.040488240000000002</v>
      </c>
      <c r="S238" s="245">
        <v>0</v>
      </c>
      <c r="T238" s="246">
        <f>S238*H238</f>
        <v>0</v>
      </c>
      <c r="U238" s="39"/>
      <c r="V238" s="39"/>
      <c r="W238" s="39"/>
      <c r="X238" s="39"/>
      <c r="Y238" s="39"/>
      <c r="Z238" s="39"/>
      <c r="AA238" s="39"/>
      <c r="AB238" s="39"/>
      <c r="AC238" s="39"/>
      <c r="AD238" s="39"/>
      <c r="AE238" s="39"/>
      <c r="AR238" s="247" t="s">
        <v>141</v>
      </c>
      <c r="AT238" s="247" t="s">
        <v>136</v>
      </c>
      <c r="AU238" s="247" t="s">
        <v>83</v>
      </c>
      <c r="AY238" s="18" t="s">
        <v>134</v>
      </c>
      <c r="BE238" s="248">
        <f>IF(N238="základní",J238,0)</f>
        <v>0</v>
      </c>
      <c r="BF238" s="248">
        <f>IF(N238="snížená",J238,0)</f>
        <v>0</v>
      </c>
      <c r="BG238" s="248">
        <f>IF(N238="zákl. přenesená",J238,0)</f>
        <v>0</v>
      </c>
      <c r="BH238" s="248">
        <f>IF(N238="sníž. přenesená",J238,0)</f>
        <v>0</v>
      </c>
      <c r="BI238" s="248">
        <f>IF(N238="nulová",J238,0)</f>
        <v>0</v>
      </c>
      <c r="BJ238" s="18" t="s">
        <v>81</v>
      </c>
      <c r="BK238" s="248">
        <f>ROUND(I238*H238,2)</f>
        <v>0</v>
      </c>
      <c r="BL238" s="18" t="s">
        <v>141</v>
      </c>
      <c r="BM238" s="247" t="s">
        <v>293</v>
      </c>
    </row>
    <row r="239" s="2" customFormat="1">
      <c r="A239" s="39"/>
      <c r="B239" s="40"/>
      <c r="C239" s="41"/>
      <c r="D239" s="249" t="s">
        <v>143</v>
      </c>
      <c r="E239" s="41"/>
      <c r="F239" s="250" t="s">
        <v>294</v>
      </c>
      <c r="G239" s="41"/>
      <c r="H239" s="41"/>
      <c r="I239" s="145"/>
      <c r="J239" s="41"/>
      <c r="K239" s="41"/>
      <c r="L239" s="45"/>
      <c r="M239" s="251"/>
      <c r="N239" s="252"/>
      <c r="O239" s="92"/>
      <c r="P239" s="92"/>
      <c r="Q239" s="92"/>
      <c r="R239" s="92"/>
      <c r="S239" s="92"/>
      <c r="T239" s="93"/>
      <c r="U239" s="39"/>
      <c r="V239" s="39"/>
      <c r="W239" s="39"/>
      <c r="X239" s="39"/>
      <c r="Y239" s="39"/>
      <c r="Z239" s="39"/>
      <c r="AA239" s="39"/>
      <c r="AB239" s="39"/>
      <c r="AC239" s="39"/>
      <c r="AD239" s="39"/>
      <c r="AE239" s="39"/>
      <c r="AT239" s="18" t="s">
        <v>143</v>
      </c>
      <c r="AU239" s="18" t="s">
        <v>83</v>
      </c>
    </row>
    <row r="240" s="2" customFormat="1">
      <c r="A240" s="39"/>
      <c r="B240" s="40"/>
      <c r="C240" s="41"/>
      <c r="D240" s="249" t="s">
        <v>164</v>
      </c>
      <c r="E240" s="41"/>
      <c r="F240" s="253" t="s">
        <v>295</v>
      </c>
      <c r="G240" s="41"/>
      <c r="H240" s="41"/>
      <c r="I240" s="145"/>
      <c r="J240" s="41"/>
      <c r="K240" s="41"/>
      <c r="L240" s="45"/>
      <c r="M240" s="251"/>
      <c r="N240" s="252"/>
      <c r="O240" s="92"/>
      <c r="P240" s="92"/>
      <c r="Q240" s="92"/>
      <c r="R240" s="92"/>
      <c r="S240" s="92"/>
      <c r="T240" s="93"/>
      <c r="U240" s="39"/>
      <c r="V240" s="39"/>
      <c r="W240" s="39"/>
      <c r="X240" s="39"/>
      <c r="Y240" s="39"/>
      <c r="Z240" s="39"/>
      <c r="AA240" s="39"/>
      <c r="AB240" s="39"/>
      <c r="AC240" s="39"/>
      <c r="AD240" s="39"/>
      <c r="AE240" s="39"/>
      <c r="AT240" s="18" t="s">
        <v>164</v>
      </c>
      <c r="AU240" s="18" t="s">
        <v>83</v>
      </c>
    </row>
    <row r="241" s="13" customFormat="1">
      <c r="A241" s="13"/>
      <c r="B241" s="254"/>
      <c r="C241" s="255"/>
      <c r="D241" s="249" t="s">
        <v>147</v>
      </c>
      <c r="E241" s="256" t="s">
        <v>1</v>
      </c>
      <c r="F241" s="257" t="s">
        <v>296</v>
      </c>
      <c r="G241" s="255"/>
      <c r="H241" s="256" t="s">
        <v>1</v>
      </c>
      <c r="I241" s="258"/>
      <c r="J241" s="255"/>
      <c r="K241" s="255"/>
      <c r="L241" s="259"/>
      <c r="M241" s="260"/>
      <c r="N241" s="261"/>
      <c r="O241" s="261"/>
      <c r="P241" s="261"/>
      <c r="Q241" s="261"/>
      <c r="R241" s="261"/>
      <c r="S241" s="261"/>
      <c r="T241" s="262"/>
      <c r="U241" s="13"/>
      <c r="V241" s="13"/>
      <c r="W241" s="13"/>
      <c r="X241" s="13"/>
      <c r="Y241" s="13"/>
      <c r="Z241" s="13"/>
      <c r="AA241" s="13"/>
      <c r="AB241" s="13"/>
      <c r="AC241" s="13"/>
      <c r="AD241" s="13"/>
      <c r="AE241" s="13"/>
      <c r="AT241" s="263" t="s">
        <v>147</v>
      </c>
      <c r="AU241" s="263" t="s">
        <v>83</v>
      </c>
      <c r="AV241" s="13" t="s">
        <v>81</v>
      </c>
      <c r="AW241" s="13" t="s">
        <v>30</v>
      </c>
      <c r="AX241" s="13" t="s">
        <v>73</v>
      </c>
      <c r="AY241" s="263" t="s">
        <v>134</v>
      </c>
    </row>
    <row r="242" s="14" customFormat="1">
      <c r="A242" s="14"/>
      <c r="B242" s="264"/>
      <c r="C242" s="265"/>
      <c r="D242" s="249" t="s">
        <v>147</v>
      </c>
      <c r="E242" s="266" t="s">
        <v>1</v>
      </c>
      <c r="F242" s="267" t="s">
        <v>297</v>
      </c>
      <c r="G242" s="265"/>
      <c r="H242" s="268">
        <v>259.54000000000002</v>
      </c>
      <c r="I242" s="269"/>
      <c r="J242" s="265"/>
      <c r="K242" s="265"/>
      <c r="L242" s="270"/>
      <c r="M242" s="271"/>
      <c r="N242" s="272"/>
      <c r="O242" s="272"/>
      <c r="P242" s="272"/>
      <c r="Q242" s="272"/>
      <c r="R242" s="272"/>
      <c r="S242" s="272"/>
      <c r="T242" s="273"/>
      <c r="U242" s="14"/>
      <c r="V242" s="14"/>
      <c r="W242" s="14"/>
      <c r="X242" s="14"/>
      <c r="Y242" s="14"/>
      <c r="Z242" s="14"/>
      <c r="AA242" s="14"/>
      <c r="AB242" s="14"/>
      <c r="AC242" s="14"/>
      <c r="AD242" s="14"/>
      <c r="AE242" s="14"/>
      <c r="AT242" s="274" t="s">
        <v>147</v>
      </c>
      <c r="AU242" s="274" t="s">
        <v>83</v>
      </c>
      <c r="AV242" s="14" t="s">
        <v>83</v>
      </c>
      <c r="AW242" s="14" t="s">
        <v>30</v>
      </c>
      <c r="AX242" s="14" t="s">
        <v>73</v>
      </c>
      <c r="AY242" s="274" t="s">
        <v>134</v>
      </c>
    </row>
    <row r="243" s="15" customFormat="1">
      <c r="A243" s="15"/>
      <c r="B243" s="275"/>
      <c r="C243" s="276"/>
      <c r="D243" s="249" t="s">
        <v>147</v>
      </c>
      <c r="E243" s="277" t="s">
        <v>1</v>
      </c>
      <c r="F243" s="278" t="s">
        <v>150</v>
      </c>
      <c r="G243" s="276"/>
      <c r="H243" s="279">
        <v>259.54000000000002</v>
      </c>
      <c r="I243" s="280"/>
      <c r="J243" s="276"/>
      <c r="K243" s="276"/>
      <c r="L243" s="281"/>
      <c r="M243" s="282"/>
      <c r="N243" s="283"/>
      <c r="O243" s="283"/>
      <c r="P243" s="283"/>
      <c r="Q243" s="283"/>
      <c r="R243" s="283"/>
      <c r="S243" s="283"/>
      <c r="T243" s="284"/>
      <c r="U243" s="15"/>
      <c r="V243" s="15"/>
      <c r="W243" s="15"/>
      <c r="X243" s="15"/>
      <c r="Y243" s="15"/>
      <c r="Z243" s="15"/>
      <c r="AA243" s="15"/>
      <c r="AB243" s="15"/>
      <c r="AC243" s="15"/>
      <c r="AD243" s="15"/>
      <c r="AE243" s="15"/>
      <c r="AT243" s="285" t="s">
        <v>147</v>
      </c>
      <c r="AU243" s="285" t="s">
        <v>83</v>
      </c>
      <c r="AV243" s="15" t="s">
        <v>141</v>
      </c>
      <c r="AW243" s="15" t="s">
        <v>30</v>
      </c>
      <c r="AX243" s="15" t="s">
        <v>81</v>
      </c>
      <c r="AY243" s="285" t="s">
        <v>134</v>
      </c>
    </row>
    <row r="244" s="2" customFormat="1" ht="24" customHeight="1">
      <c r="A244" s="39"/>
      <c r="B244" s="40"/>
      <c r="C244" s="236" t="s">
        <v>7</v>
      </c>
      <c r="D244" s="236" t="s">
        <v>136</v>
      </c>
      <c r="E244" s="237" t="s">
        <v>298</v>
      </c>
      <c r="F244" s="238" t="s">
        <v>299</v>
      </c>
      <c r="G244" s="239" t="s">
        <v>300</v>
      </c>
      <c r="H244" s="240">
        <v>118.44</v>
      </c>
      <c r="I244" s="241"/>
      <c r="J244" s="242">
        <f>ROUND(I244*H244,2)</f>
        <v>0</v>
      </c>
      <c r="K244" s="238" t="s">
        <v>140</v>
      </c>
      <c r="L244" s="45"/>
      <c r="M244" s="243" t="s">
        <v>1</v>
      </c>
      <c r="N244" s="244" t="s">
        <v>38</v>
      </c>
      <c r="O244" s="92"/>
      <c r="P244" s="245">
        <f>O244*H244</f>
        <v>0</v>
      </c>
      <c r="Q244" s="245">
        <v>3.5765200000000001E-05</v>
      </c>
      <c r="R244" s="245">
        <f>Q244*H244</f>
        <v>0.0042360302879999997</v>
      </c>
      <c r="S244" s="245">
        <v>0</v>
      </c>
      <c r="T244" s="246">
        <f>S244*H244</f>
        <v>0</v>
      </c>
      <c r="U244" s="39"/>
      <c r="V244" s="39"/>
      <c r="W244" s="39"/>
      <c r="X244" s="39"/>
      <c r="Y244" s="39"/>
      <c r="Z244" s="39"/>
      <c r="AA244" s="39"/>
      <c r="AB244" s="39"/>
      <c r="AC244" s="39"/>
      <c r="AD244" s="39"/>
      <c r="AE244" s="39"/>
      <c r="AR244" s="247" t="s">
        <v>141</v>
      </c>
      <c r="AT244" s="247" t="s">
        <v>136</v>
      </c>
      <c r="AU244" s="247" t="s">
        <v>83</v>
      </c>
      <c r="AY244" s="18" t="s">
        <v>134</v>
      </c>
      <c r="BE244" s="248">
        <f>IF(N244="základní",J244,0)</f>
        <v>0</v>
      </c>
      <c r="BF244" s="248">
        <f>IF(N244="snížená",J244,0)</f>
        <v>0</v>
      </c>
      <c r="BG244" s="248">
        <f>IF(N244="zákl. přenesená",J244,0)</f>
        <v>0</v>
      </c>
      <c r="BH244" s="248">
        <f>IF(N244="sníž. přenesená",J244,0)</f>
        <v>0</v>
      </c>
      <c r="BI244" s="248">
        <f>IF(N244="nulová",J244,0)</f>
        <v>0</v>
      </c>
      <c r="BJ244" s="18" t="s">
        <v>81</v>
      </c>
      <c r="BK244" s="248">
        <f>ROUND(I244*H244,2)</f>
        <v>0</v>
      </c>
      <c r="BL244" s="18" t="s">
        <v>141</v>
      </c>
      <c r="BM244" s="247" t="s">
        <v>301</v>
      </c>
    </row>
    <row r="245" s="2" customFormat="1">
      <c r="A245" s="39"/>
      <c r="B245" s="40"/>
      <c r="C245" s="41"/>
      <c r="D245" s="249" t="s">
        <v>143</v>
      </c>
      <c r="E245" s="41"/>
      <c r="F245" s="250" t="s">
        <v>302</v>
      </c>
      <c r="G245" s="41"/>
      <c r="H245" s="41"/>
      <c r="I245" s="145"/>
      <c r="J245" s="41"/>
      <c r="K245" s="41"/>
      <c r="L245" s="45"/>
      <c r="M245" s="251"/>
      <c r="N245" s="252"/>
      <c r="O245" s="92"/>
      <c r="P245" s="92"/>
      <c r="Q245" s="92"/>
      <c r="R245" s="92"/>
      <c r="S245" s="92"/>
      <c r="T245" s="93"/>
      <c r="U245" s="39"/>
      <c r="V245" s="39"/>
      <c r="W245" s="39"/>
      <c r="X245" s="39"/>
      <c r="Y245" s="39"/>
      <c r="Z245" s="39"/>
      <c r="AA245" s="39"/>
      <c r="AB245" s="39"/>
      <c r="AC245" s="39"/>
      <c r="AD245" s="39"/>
      <c r="AE245" s="39"/>
      <c r="AT245" s="18" t="s">
        <v>143</v>
      </c>
      <c r="AU245" s="18" t="s">
        <v>83</v>
      </c>
    </row>
    <row r="246" s="2" customFormat="1">
      <c r="A246" s="39"/>
      <c r="B246" s="40"/>
      <c r="C246" s="41"/>
      <c r="D246" s="249" t="s">
        <v>145</v>
      </c>
      <c r="E246" s="41"/>
      <c r="F246" s="253" t="s">
        <v>303</v>
      </c>
      <c r="G246" s="41"/>
      <c r="H246" s="41"/>
      <c r="I246" s="145"/>
      <c r="J246" s="41"/>
      <c r="K246" s="41"/>
      <c r="L246" s="45"/>
      <c r="M246" s="251"/>
      <c r="N246" s="252"/>
      <c r="O246" s="92"/>
      <c r="P246" s="92"/>
      <c r="Q246" s="92"/>
      <c r="R246" s="92"/>
      <c r="S246" s="92"/>
      <c r="T246" s="93"/>
      <c r="U246" s="39"/>
      <c r="V246" s="39"/>
      <c r="W246" s="39"/>
      <c r="X246" s="39"/>
      <c r="Y246" s="39"/>
      <c r="Z246" s="39"/>
      <c r="AA246" s="39"/>
      <c r="AB246" s="39"/>
      <c r="AC246" s="39"/>
      <c r="AD246" s="39"/>
      <c r="AE246" s="39"/>
      <c r="AT246" s="18" t="s">
        <v>145</v>
      </c>
      <c r="AU246" s="18" t="s">
        <v>83</v>
      </c>
    </row>
    <row r="247" s="14" customFormat="1">
      <c r="A247" s="14"/>
      <c r="B247" s="264"/>
      <c r="C247" s="265"/>
      <c r="D247" s="249" t="s">
        <v>147</v>
      </c>
      <c r="E247" s="266" t="s">
        <v>1</v>
      </c>
      <c r="F247" s="267" t="s">
        <v>304</v>
      </c>
      <c r="G247" s="265"/>
      <c r="H247" s="268">
        <v>118.44</v>
      </c>
      <c r="I247" s="269"/>
      <c r="J247" s="265"/>
      <c r="K247" s="265"/>
      <c r="L247" s="270"/>
      <c r="M247" s="271"/>
      <c r="N247" s="272"/>
      <c r="O247" s="272"/>
      <c r="P247" s="272"/>
      <c r="Q247" s="272"/>
      <c r="R247" s="272"/>
      <c r="S247" s="272"/>
      <c r="T247" s="273"/>
      <c r="U247" s="14"/>
      <c r="V247" s="14"/>
      <c r="W247" s="14"/>
      <c r="X247" s="14"/>
      <c r="Y247" s="14"/>
      <c r="Z247" s="14"/>
      <c r="AA247" s="14"/>
      <c r="AB247" s="14"/>
      <c r="AC247" s="14"/>
      <c r="AD247" s="14"/>
      <c r="AE247" s="14"/>
      <c r="AT247" s="274" t="s">
        <v>147</v>
      </c>
      <c r="AU247" s="274" t="s">
        <v>83</v>
      </c>
      <c r="AV247" s="14" t="s">
        <v>83</v>
      </c>
      <c r="AW247" s="14" t="s">
        <v>30</v>
      </c>
      <c r="AX247" s="14" t="s">
        <v>81</v>
      </c>
      <c r="AY247" s="274" t="s">
        <v>134</v>
      </c>
    </row>
    <row r="248" s="2" customFormat="1" ht="16.5" customHeight="1">
      <c r="A248" s="39"/>
      <c r="B248" s="40"/>
      <c r="C248" s="286" t="s">
        <v>305</v>
      </c>
      <c r="D248" s="286" t="s">
        <v>268</v>
      </c>
      <c r="E248" s="287" t="s">
        <v>306</v>
      </c>
      <c r="F248" s="288" t="s">
        <v>307</v>
      </c>
      <c r="G248" s="289" t="s">
        <v>153</v>
      </c>
      <c r="H248" s="290">
        <v>33.840000000000003</v>
      </c>
      <c r="I248" s="291"/>
      <c r="J248" s="292">
        <f>ROUND(I248*H248,2)</f>
        <v>0</v>
      </c>
      <c r="K248" s="288" t="s">
        <v>1</v>
      </c>
      <c r="L248" s="293"/>
      <c r="M248" s="294" t="s">
        <v>1</v>
      </c>
      <c r="N248" s="295" t="s">
        <v>38</v>
      </c>
      <c r="O248" s="92"/>
      <c r="P248" s="245">
        <f>O248*H248</f>
        <v>0</v>
      </c>
      <c r="Q248" s="245">
        <v>1</v>
      </c>
      <c r="R248" s="245">
        <f>Q248*H248</f>
        <v>33.840000000000003</v>
      </c>
      <c r="S248" s="245">
        <v>0</v>
      </c>
      <c r="T248" s="246">
        <f>S248*H248</f>
        <v>0</v>
      </c>
      <c r="U248" s="39"/>
      <c r="V248" s="39"/>
      <c r="W248" s="39"/>
      <c r="X248" s="39"/>
      <c r="Y248" s="39"/>
      <c r="Z248" s="39"/>
      <c r="AA248" s="39"/>
      <c r="AB248" s="39"/>
      <c r="AC248" s="39"/>
      <c r="AD248" s="39"/>
      <c r="AE248" s="39"/>
      <c r="AR248" s="247" t="s">
        <v>195</v>
      </c>
      <c r="AT248" s="247" t="s">
        <v>268</v>
      </c>
      <c r="AU248" s="247" t="s">
        <v>83</v>
      </c>
      <c r="AY248" s="18" t="s">
        <v>134</v>
      </c>
      <c r="BE248" s="248">
        <f>IF(N248="základní",J248,0)</f>
        <v>0</v>
      </c>
      <c r="BF248" s="248">
        <f>IF(N248="snížená",J248,0)</f>
        <v>0</v>
      </c>
      <c r="BG248" s="248">
        <f>IF(N248="zákl. přenesená",J248,0)</f>
        <v>0</v>
      </c>
      <c r="BH248" s="248">
        <f>IF(N248="sníž. přenesená",J248,0)</f>
        <v>0</v>
      </c>
      <c r="BI248" s="248">
        <f>IF(N248="nulová",J248,0)</f>
        <v>0</v>
      </c>
      <c r="BJ248" s="18" t="s">
        <v>81</v>
      </c>
      <c r="BK248" s="248">
        <f>ROUND(I248*H248,2)</f>
        <v>0</v>
      </c>
      <c r="BL248" s="18" t="s">
        <v>141</v>
      </c>
      <c r="BM248" s="247" t="s">
        <v>308</v>
      </c>
    </row>
    <row r="249" s="2" customFormat="1">
      <c r="A249" s="39"/>
      <c r="B249" s="40"/>
      <c r="C249" s="41"/>
      <c r="D249" s="249" t="s">
        <v>143</v>
      </c>
      <c r="E249" s="41"/>
      <c r="F249" s="250" t="s">
        <v>307</v>
      </c>
      <c r="G249" s="41"/>
      <c r="H249" s="41"/>
      <c r="I249" s="145"/>
      <c r="J249" s="41"/>
      <c r="K249" s="41"/>
      <c r="L249" s="45"/>
      <c r="M249" s="251"/>
      <c r="N249" s="252"/>
      <c r="O249" s="92"/>
      <c r="P249" s="92"/>
      <c r="Q249" s="92"/>
      <c r="R249" s="92"/>
      <c r="S249" s="92"/>
      <c r="T249" s="93"/>
      <c r="U249" s="39"/>
      <c r="V249" s="39"/>
      <c r="W249" s="39"/>
      <c r="X249" s="39"/>
      <c r="Y249" s="39"/>
      <c r="Z249" s="39"/>
      <c r="AA249" s="39"/>
      <c r="AB249" s="39"/>
      <c r="AC249" s="39"/>
      <c r="AD249" s="39"/>
      <c r="AE249" s="39"/>
      <c r="AT249" s="18" t="s">
        <v>143</v>
      </c>
      <c r="AU249" s="18" t="s">
        <v>83</v>
      </c>
    </row>
    <row r="250" s="13" customFormat="1">
      <c r="A250" s="13"/>
      <c r="B250" s="254"/>
      <c r="C250" s="255"/>
      <c r="D250" s="249" t="s">
        <v>147</v>
      </c>
      <c r="E250" s="256" t="s">
        <v>1</v>
      </c>
      <c r="F250" s="257" t="s">
        <v>309</v>
      </c>
      <c r="G250" s="255"/>
      <c r="H250" s="256" t="s">
        <v>1</v>
      </c>
      <c r="I250" s="258"/>
      <c r="J250" s="255"/>
      <c r="K250" s="255"/>
      <c r="L250" s="259"/>
      <c r="M250" s="260"/>
      <c r="N250" s="261"/>
      <c r="O250" s="261"/>
      <c r="P250" s="261"/>
      <c r="Q250" s="261"/>
      <c r="R250" s="261"/>
      <c r="S250" s="261"/>
      <c r="T250" s="262"/>
      <c r="U250" s="13"/>
      <c r="V250" s="13"/>
      <c r="W250" s="13"/>
      <c r="X250" s="13"/>
      <c r="Y250" s="13"/>
      <c r="Z250" s="13"/>
      <c r="AA250" s="13"/>
      <c r="AB250" s="13"/>
      <c r="AC250" s="13"/>
      <c r="AD250" s="13"/>
      <c r="AE250" s="13"/>
      <c r="AT250" s="263" t="s">
        <v>147</v>
      </c>
      <c r="AU250" s="263" t="s">
        <v>83</v>
      </c>
      <c r="AV250" s="13" t="s">
        <v>81</v>
      </c>
      <c r="AW250" s="13" t="s">
        <v>30</v>
      </c>
      <c r="AX250" s="13" t="s">
        <v>73</v>
      </c>
      <c r="AY250" s="263" t="s">
        <v>134</v>
      </c>
    </row>
    <row r="251" s="14" customFormat="1">
      <c r="A251" s="14"/>
      <c r="B251" s="264"/>
      <c r="C251" s="265"/>
      <c r="D251" s="249" t="s">
        <v>147</v>
      </c>
      <c r="E251" s="266" t="s">
        <v>1</v>
      </c>
      <c r="F251" s="267" t="s">
        <v>310</v>
      </c>
      <c r="G251" s="265"/>
      <c r="H251" s="268">
        <v>33.840000000000003</v>
      </c>
      <c r="I251" s="269"/>
      <c r="J251" s="265"/>
      <c r="K251" s="265"/>
      <c r="L251" s="270"/>
      <c r="M251" s="271"/>
      <c r="N251" s="272"/>
      <c r="O251" s="272"/>
      <c r="P251" s="272"/>
      <c r="Q251" s="272"/>
      <c r="R251" s="272"/>
      <c r="S251" s="272"/>
      <c r="T251" s="273"/>
      <c r="U251" s="14"/>
      <c r="V251" s="14"/>
      <c r="W251" s="14"/>
      <c r="X251" s="14"/>
      <c r="Y251" s="14"/>
      <c r="Z251" s="14"/>
      <c r="AA251" s="14"/>
      <c r="AB251" s="14"/>
      <c r="AC251" s="14"/>
      <c r="AD251" s="14"/>
      <c r="AE251" s="14"/>
      <c r="AT251" s="274" t="s">
        <v>147</v>
      </c>
      <c r="AU251" s="274" t="s">
        <v>83</v>
      </c>
      <c r="AV251" s="14" t="s">
        <v>83</v>
      </c>
      <c r="AW251" s="14" t="s">
        <v>30</v>
      </c>
      <c r="AX251" s="14" t="s">
        <v>81</v>
      </c>
      <c r="AY251" s="274" t="s">
        <v>134</v>
      </c>
    </row>
    <row r="252" s="12" customFormat="1" ht="22.8" customHeight="1">
      <c r="A252" s="12"/>
      <c r="B252" s="220"/>
      <c r="C252" s="221"/>
      <c r="D252" s="222" t="s">
        <v>72</v>
      </c>
      <c r="E252" s="234" t="s">
        <v>158</v>
      </c>
      <c r="F252" s="234" t="s">
        <v>311</v>
      </c>
      <c r="G252" s="221"/>
      <c r="H252" s="221"/>
      <c r="I252" s="224"/>
      <c r="J252" s="235">
        <f>BK252</f>
        <v>0</v>
      </c>
      <c r="K252" s="221"/>
      <c r="L252" s="226"/>
      <c r="M252" s="227"/>
      <c r="N252" s="228"/>
      <c r="O252" s="228"/>
      <c r="P252" s="229">
        <f>SUM(P253:P257)</f>
        <v>0</v>
      </c>
      <c r="Q252" s="228"/>
      <c r="R252" s="229">
        <f>SUM(R253:R257)</f>
        <v>0.012711999999999999</v>
      </c>
      <c r="S252" s="228"/>
      <c r="T252" s="230">
        <f>SUM(T253:T257)</f>
        <v>0</v>
      </c>
      <c r="U252" s="12"/>
      <c r="V252" s="12"/>
      <c r="W252" s="12"/>
      <c r="X252" s="12"/>
      <c r="Y252" s="12"/>
      <c r="Z252" s="12"/>
      <c r="AA252" s="12"/>
      <c r="AB252" s="12"/>
      <c r="AC252" s="12"/>
      <c r="AD252" s="12"/>
      <c r="AE252" s="12"/>
      <c r="AR252" s="231" t="s">
        <v>81</v>
      </c>
      <c r="AT252" s="232" t="s">
        <v>72</v>
      </c>
      <c r="AU252" s="232" t="s">
        <v>81</v>
      </c>
      <c r="AY252" s="231" t="s">
        <v>134</v>
      </c>
      <c r="BK252" s="233">
        <f>SUM(BK253:BK257)</f>
        <v>0</v>
      </c>
    </row>
    <row r="253" s="2" customFormat="1" ht="16.5" customHeight="1">
      <c r="A253" s="39"/>
      <c r="B253" s="40"/>
      <c r="C253" s="236" t="s">
        <v>312</v>
      </c>
      <c r="D253" s="236" t="s">
        <v>136</v>
      </c>
      <c r="E253" s="237" t="s">
        <v>313</v>
      </c>
      <c r="F253" s="238" t="s">
        <v>314</v>
      </c>
      <c r="G253" s="239" t="s">
        <v>169</v>
      </c>
      <c r="H253" s="240">
        <v>14</v>
      </c>
      <c r="I253" s="241"/>
      <c r="J253" s="242">
        <f>ROUND(I253*H253,2)</f>
        <v>0</v>
      </c>
      <c r="K253" s="238" t="s">
        <v>140</v>
      </c>
      <c r="L253" s="45"/>
      <c r="M253" s="243" t="s">
        <v>1</v>
      </c>
      <c r="N253" s="244" t="s">
        <v>38</v>
      </c>
      <c r="O253" s="92"/>
      <c r="P253" s="245">
        <f>O253*H253</f>
        <v>0</v>
      </c>
      <c r="Q253" s="245">
        <v>0.00090799999999999995</v>
      </c>
      <c r="R253" s="245">
        <f>Q253*H253</f>
        <v>0.012711999999999999</v>
      </c>
      <c r="S253" s="245">
        <v>0</v>
      </c>
      <c r="T253" s="246">
        <f>S253*H253</f>
        <v>0</v>
      </c>
      <c r="U253" s="39"/>
      <c r="V253" s="39"/>
      <c r="W253" s="39"/>
      <c r="X253" s="39"/>
      <c r="Y253" s="39"/>
      <c r="Z253" s="39"/>
      <c r="AA253" s="39"/>
      <c r="AB253" s="39"/>
      <c r="AC253" s="39"/>
      <c r="AD253" s="39"/>
      <c r="AE253" s="39"/>
      <c r="AR253" s="247" t="s">
        <v>141</v>
      </c>
      <c r="AT253" s="247" t="s">
        <v>136</v>
      </c>
      <c r="AU253" s="247" t="s">
        <v>83</v>
      </c>
      <c r="AY253" s="18" t="s">
        <v>134</v>
      </c>
      <c r="BE253" s="248">
        <f>IF(N253="základní",J253,0)</f>
        <v>0</v>
      </c>
      <c r="BF253" s="248">
        <f>IF(N253="snížená",J253,0)</f>
        <v>0</v>
      </c>
      <c r="BG253" s="248">
        <f>IF(N253="zákl. přenesená",J253,0)</f>
        <v>0</v>
      </c>
      <c r="BH253" s="248">
        <f>IF(N253="sníž. přenesená",J253,0)</f>
        <v>0</v>
      </c>
      <c r="BI253" s="248">
        <f>IF(N253="nulová",J253,0)</f>
        <v>0</v>
      </c>
      <c r="BJ253" s="18" t="s">
        <v>81</v>
      </c>
      <c r="BK253" s="248">
        <f>ROUND(I253*H253,2)</f>
        <v>0</v>
      </c>
      <c r="BL253" s="18" t="s">
        <v>141</v>
      </c>
      <c r="BM253" s="247" t="s">
        <v>315</v>
      </c>
    </row>
    <row r="254" s="2" customFormat="1">
      <c r="A254" s="39"/>
      <c r="B254" s="40"/>
      <c r="C254" s="41"/>
      <c r="D254" s="249" t="s">
        <v>143</v>
      </c>
      <c r="E254" s="41"/>
      <c r="F254" s="250" t="s">
        <v>316</v>
      </c>
      <c r="G254" s="41"/>
      <c r="H254" s="41"/>
      <c r="I254" s="145"/>
      <c r="J254" s="41"/>
      <c r="K254" s="41"/>
      <c r="L254" s="45"/>
      <c r="M254" s="251"/>
      <c r="N254" s="252"/>
      <c r="O254" s="92"/>
      <c r="P254" s="92"/>
      <c r="Q254" s="92"/>
      <c r="R254" s="92"/>
      <c r="S254" s="92"/>
      <c r="T254" s="93"/>
      <c r="U254" s="39"/>
      <c r="V254" s="39"/>
      <c r="W254" s="39"/>
      <c r="X254" s="39"/>
      <c r="Y254" s="39"/>
      <c r="Z254" s="39"/>
      <c r="AA254" s="39"/>
      <c r="AB254" s="39"/>
      <c r="AC254" s="39"/>
      <c r="AD254" s="39"/>
      <c r="AE254" s="39"/>
      <c r="AT254" s="18" t="s">
        <v>143</v>
      </c>
      <c r="AU254" s="18" t="s">
        <v>83</v>
      </c>
    </row>
    <row r="255" s="2" customFormat="1">
      <c r="A255" s="39"/>
      <c r="B255" s="40"/>
      <c r="C255" s="41"/>
      <c r="D255" s="249" t="s">
        <v>145</v>
      </c>
      <c r="E255" s="41"/>
      <c r="F255" s="253" t="s">
        <v>317</v>
      </c>
      <c r="G255" s="41"/>
      <c r="H255" s="41"/>
      <c r="I255" s="145"/>
      <c r="J255" s="41"/>
      <c r="K255" s="41"/>
      <c r="L255" s="45"/>
      <c r="M255" s="251"/>
      <c r="N255" s="252"/>
      <c r="O255" s="92"/>
      <c r="P255" s="92"/>
      <c r="Q255" s="92"/>
      <c r="R255" s="92"/>
      <c r="S255" s="92"/>
      <c r="T255" s="93"/>
      <c r="U255" s="39"/>
      <c r="V255" s="39"/>
      <c r="W255" s="39"/>
      <c r="X255" s="39"/>
      <c r="Y255" s="39"/>
      <c r="Z255" s="39"/>
      <c r="AA255" s="39"/>
      <c r="AB255" s="39"/>
      <c r="AC255" s="39"/>
      <c r="AD255" s="39"/>
      <c r="AE255" s="39"/>
      <c r="AT255" s="18" t="s">
        <v>145</v>
      </c>
      <c r="AU255" s="18" t="s">
        <v>83</v>
      </c>
    </row>
    <row r="256" s="13" customFormat="1">
      <c r="A256" s="13"/>
      <c r="B256" s="254"/>
      <c r="C256" s="255"/>
      <c r="D256" s="249" t="s">
        <v>147</v>
      </c>
      <c r="E256" s="256" t="s">
        <v>1</v>
      </c>
      <c r="F256" s="257" t="s">
        <v>318</v>
      </c>
      <c r="G256" s="255"/>
      <c r="H256" s="256" t="s">
        <v>1</v>
      </c>
      <c r="I256" s="258"/>
      <c r="J256" s="255"/>
      <c r="K256" s="255"/>
      <c r="L256" s="259"/>
      <c r="M256" s="260"/>
      <c r="N256" s="261"/>
      <c r="O256" s="261"/>
      <c r="P256" s="261"/>
      <c r="Q256" s="261"/>
      <c r="R256" s="261"/>
      <c r="S256" s="261"/>
      <c r="T256" s="262"/>
      <c r="U256" s="13"/>
      <c r="V256" s="13"/>
      <c r="W256" s="13"/>
      <c r="X256" s="13"/>
      <c r="Y256" s="13"/>
      <c r="Z256" s="13"/>
      <c r="AA256" s="13"/>
      <c r="AB256" s="13"/>
      <c r="AC256" s="13"/>
      <c r="AD256" s="13"/>
      <c r="AE256" s="13"/>
      <c r="AT256" s="263" t="s">
        <v>147</v>
      </c>
      <c r="AU256" s="263" t="s">
        <v>83</v>
      </c>
      <c r="AV256" s="13" t="s">
        <v>81</v>
      </c>
      <c r="AW256" s="13" t="s">
        <v>30</v>
      </c>
      <c r="AX256" s="13" t="s">
        <v>73</v>
      </c>
      <c r="AY256" s="263" t="s">
        <v>134</v>
      </c>
    </row>
    <row r="257" s="14" customFormat="1">
      <c r="A257" s="14"/>
      <c r="B257" s="264"/>
      <c r="C257" s="265"/>
      <c r="D257" s="249" t="s">
        <v>147</v>
      </c>
      <c r="E257" s="266" t="s">
        <v>1</v>
      </c>
      <c r="F257" s="267" t="s">
        <v>245</v>
      </c>
      <c r="G257" s="265"/>
      <c r="H257" s="268">
        <v>14</v>
      </c>
      <c r="I257" s="269"/>
      <c r="J257" s="265"/>
      <c r="K257" s="265"/>
      <c r="L257" s="270"/>
      <c r="M257" s="271"/>
      <c r="N257" s="272"/>
      <c r="O257" s="272"/>
      <c r="P257" s="272"/>
      <c r="Q257" s="272"/>
      <c r="R257" s="272"/>
      <c r="S257" s="272"/>
      <c r="T257" s="273"/>
      <c r="U257" s="14"/>
      <c r="V257" s="14"/>
      <c r="W257" s="14"/>
      <c r="X257" s="14"/>
      <c r="Y257" s="14"/>
      <c r="Z257" s="14"/>
      <c r="AA257" s="14"/>
      <c r="AB257" s="14"/>
      <c r="AC257" s="14"/>
      <c r="AD257" s="14"/>
      <c r="AE257" s="14"/>
      <c r="AT257" s="274" t="s">
        <v>147</v>
      </c>
      <c r="AU257" s="274" t="s">
        <v>83</v>
      </c>
      <c r="AV257" s="14" t="s">
        <v>83</v>
      </c>
      <c r="AW257" s="14" t="s">
        <v>30</v>
      </c>
      <c r="AX257" s="14" t="s">
        <v>81</v>
      </c>
      <c r="AY257" s="274" t="s">
        <v>134</v>
      </c>
    </row>
    <row r="258" s="12" customFormat="1" ht="22.8" customHeight="1">
      <c r="A258" s="12"/>
      <c r="B258" s="220"/>
      <c r="C258" s="221"/>
      <c r="D258" s="222" t="s">
        <v>72</v>
      </c>
      <c r="E258" s="234" t="s">
        <v>141</v>
      </c>
      <c r="F258" s="234" t="s">
        <v>319</v>
      </c>
      <c r="G258" s="221"/>
      <c r="H258" s="221"/>
      <c r="I258" s="224"/>
      <c r="J258" s="235">
        <f>BK258</f>
        <v>0</v>
      </c>
      <c r="K258" s="221"/>
      <c r="L258" s="226"/>
      <c r="M258" s="227"/>
      <c r="N258" s="228"/>
      <c r="O258" s="228"/>
      <c r="P258" s="229">
        <f>SUM(P259:P290)</f>
        <v>0</v>
      </c>
      <c r="Q258" s="228"/>
      <c r="R258" s="229">
        <f>SUM(R259:R290)</f>
        <v>42.833979845099996</v>
      </c>
      <c r="S258" s="228"/>
      <c r="T258" s="230">
        <f>SUM(T259:T290)</f>
        <v>0</v>
      </c>
      <c r="U258" s="12"/>
      <c r="V258" s="12"/>
      <c r="W258" s="12"/>
      <c r="X258" s="12"/>
      <c r="Y258" s="12"/>
      <c r="Z258" s="12"/>
      <c r="AA258" s="12"/>
      <c r="AB258" s="12"/>
      <c r="AC258" s="12"/>
      <c r="AD258" s="12"/>
      <c r="AE258" s="12"/>
      <c r="AR258" s="231" t="s">
        <v>81</v>
      </c>
      <c r="AT258" s="232" t="s">
        <v>72</v>
      </c>
      <c r="AU258" s="232" t="s">
        <v>81</v>
      </c>
      <c r="AY258" s="231" t="s">
        <v>134</v>
      </c>
      <c r="BK258" s="233">
        <f>SUM(BK259:BK290)</f>
        <v>0</v>
      </c>
    </row>
    <row r="259" s="2" customFormat="1" ht="24" customHeight="1">
      <c r="A259" s="39"/>
      <c r="B259" s="40"/>
      <c r="C259" s="236" t="s">
        <v>320</v>
      </c>
      <c r="D259" s="236" t="s">
        <v>136</v>
      </c>
      <c r="E259" s="237" t="s">
        <v>321</v>
      </c>
      <c r="F259" s="238" t="s">
        <v>322</v>
      </c>
      <c r="G259" s="239" t="s">
        <v>229</v>
      </c>
      <c r="H259" s="240">
        <v>1.4390000000000001</v>
      </c>
      <c r="I259" s="241"/>
      <c r="J259" s="242">
        <f>ROUND(I259*H259,2)</f>
        <v>0</v>
      </c>
      <c r="K259" s="238" t="s">
        <v>140</v>
      </c>
      <c r="L259" s="45"/>
      <c r="M259" s="243" t="s">
        <v>1</v>
      </c>
      <c r="N259" s="244" t="s">
        <v>38</v>
      </c>
      <c r="O259" s="92"/>
      <c r="P259" s="245">
        <f>O259*H259</f>
        <v>0</v>
      </c>
      <c r="Q259" s="245">
        <v>1.0597380000000001</v>
      </c>
      <c r="R259" s="245">
        <f>Q259*H259</f>
        <v>1.5249629820000001</v>
      </c>
      <c r="S259" s="245">
        <v>0</v>
      </c>
      <c r="T259" s="246">
        <f>S259*H259</f>
        <v>0</v>
      </c>
      <c r="U259" s="39"/>
      <c r="V259" s="39"/>
      <c r="W259" s="39"/>
      <c r="X259" s="39"/>
      <c r="Y259" s="39"/>
      <c r="Z259" s="39"/>
      <c r="AA259" s="39"/>
      <c r="AB259" s="39"/>
      <c r="AC259" s="39"/>
      <c r="AD259" s="39"/>
      <c r="AE259" s="39"/>
      <c r="AR259" s="247" t="s">
        <v>141</v>
      </c>
      <c r="AT259" s="247" t="s">
        <v>136</v>
      </c>
      <c r="AU259" s="247" t="s">
        <v>83</v>
      </c>
      <c r="AY259" s="18" t="s">
        <v>134</v>
      </c>
      <c r="BE259" s="248">
        <f>IF(N259="základní",J259,0)</f>
        <v>0</v>
      </c>
      <c r="BF259" s="248">
        <f>IF(N259="snížená",J259,0)</f>
        <v>0</v>
      </c>
      <c r="BG259" s="248">
        <f>IF(N259="zákl. přenesená",J259,0)</f>
        <v>0</v>
      </c>
      <c r="BH259" s="248">
        <f>IF(N259="sníž. přenesená",J259,0)</f>
        <v>0</v>
      </c>
      <c r="BI259" s="248">
        <f>IF(N259="nulová",J259,0)</f>
        <v>0</v>
      </c>
      <c r="BJ259" s="18" t="s">
        <v>81</v>
      </c>
      <c r="BK259" s="248">
        <f>ROUND(I259*H259,2)</f>
        <v>0</v>
      </c>
      <c r="BL259" s="18" t="s">
        <v>141</v>
      </c>
      <c r="BM259" s="247" t="s">
        <v>323</v>
      </c>
    </row>
    <row r="260" s="2" customFormat="1">
      <c r="A260" s="39"/>
      <c r="B260" s="40"/>
      <c r="C260" s="41"/>
      <c r="D260" s="249" t="s">
        <v>143</v>
      </c>
      <c r="E260" s="41"/>
      <c r="F260" s="250" t="s">
        <v>324</v>
      </c>
      <c r="G260" s="41"/>
      <c r="H260" s="41"/>
      <c r="I260" s="145"/>
      <c r="J260" s="41"/>
      <c r="K260" s="41"/>
      <c r="L260" s="45"/>
      <c r="M260" s="251"/>
      <c r="N260" s="252"/>
      <c r="O260" s="92"/>
      <c r="P260" s="92"/>
      <c r="Q260" s="92"/>
      <c r="R260" s="92"/>
      <c r="S260" s="92"/>
      <c r="T260" s="93"/>
      <c r="U260" s="39"/>
      <c r="V260" s="39"/>
      <c r="W260" s="39"/>
      <c r="X260" s="39"/>
      <c r="Y260" s="39"/>
      <c r="Z260" s="39"/>
      <c r="AA260" s="39"/>
      <c r="AB260" s="39"/>
      <c r="AC260" s="39"/>
      <c r="AD260" s="39"/>
      <c r="AE260" s="39"/>
      <c r="AT260" s="18" t="s">
        <v>143</v>
      </c>
      <c r="AU260" s="18" t="s">
        <v>83</v>
      </c>
    </row>
    <row r="261" s="2" customFormat="1">
      <c r="A261" s="39"/>
      <c r="B261" s="40"/>
      <c r="C261" s="41"/>
      <c r="D261" s="249" t="s">
        <v>145</v>
      </c>
      <c r="E261" s="41"/>
      <c r="F261" s="253" t="s">
        <v>325</v>
      </c>
      <c r="G261" s="41"/>
      <c r="H261" s="41"/>
      <c r="I261" s="145"/>
      <c r="J261" s="41"/>
      <c r="K261" s="41"/>
      <c r="L261" s="45"/>
      <c r="M261" s="251"/>
      <c r="N261" s="252"/>
      <c r="O261" s="92"/>
      <c r="P261" s="92"/>
      <c r="Q261" s="92"/>
      <c r="R261" s="92"/>
      <c r="S261" s="92"/>
      <c r="T261" s="93"/>
      <c r="U261" s="39"/>
      <c r="V261" s="39"/>
      <c r="W261" s="39"/>
      <c r="X261" s="39"/>
      <c r="Y261" s="39"/>
      <c r="Z261" s="39"/>
      <c r="AA261" s="39"/>
      <c r="AB261" s="39"/>
      <c r="AC261" s="39"/>
      <c r="AD261" s="39"/>
      <c r="AE261" s="39"/>
      <c r="AT261" s="18" t="s">
        <v>145</v>
      </c>
      <c r="AU261" s="18" t="s">
        <v>83</v>
      </c>
    </row>
    <row r="262" s="13" customFormat="1">
      <c r="A262" s="13"/>
      <c r="B262" s="254"/>
      <c r="C262" s="255"/>
      <c r="D262" s="249" t="s">
        <v>147</v>
      </c>
      <c r="E262" s="256" t="s">
        <v>1</v>
      </c>
      <c r="F262" s="257" t="s">
        <v>326</v>
      </c>
      <c r="G262" s="255"/>
      <c r="H262" s="256" t="s">
        <v>1</v>
      </c>
      <c r="I262" s="258"/>
      <c r="J262" s="255"/>
      <c r="K262" s="255"/>
      <c r="L262" s="259"/>
      <c r="M262" s="260"/>
      <c r="N262" s="261"/>
      <c r="O262" s="261"/>
      <c r="P262" s="261"/>
      <c r="Q262" s="261"/>
      <c r="R262" s="261"/>
      <c r="S262" s="261"/>
      <c r="T262" s="262"/>
      <c r="U262" s="13"/>
      <c r="V262" s="13"/>
      <c r="W262" s="13"/>
      <c r="X262" s="13"/>
      <c r="Y262" s="13"/>
      <c r="Z262" s="13"/>
      <c r="AA262" s="13"/>
      <c r="AB262" s="13"/>
      <c r="AC262" s="13"/>
      <c r="AD262" s="13"/>
      <c r="AE262" s="13"/>
      <c r="AT262" s="263" t="s">
        <v>147</v>
      </c>
      <c r="AU262" s="263" t="s">
        <v>83</v>
      </c>
      <c r="AV262" s="13" t="s">
        <v>81</v>
      </c>
      <c r="AW262" s="13" t="s">
        <v>30</v>
      </c>
      <c r="AX262" s="13" t="s">
        <v>73</v>
      </c>
      <c r="AY262" s="263" t="s">
        <v>134</v>
      </c>
    </row>
    <row r="263" s="14" customFormat="1">
      <c r="A263" s="14"/>
      <c r="B263" s="264"/>
      <c r="C263" s="265"/>
      <c r="D263" s="249" t="s">
        <v>147</v>
      </c>
      <c r="E263" s="266" t="s">
        <v>1</v>
      </c>
      <c r="F263" s="267" t="s">
        <v>327</v>
      </c>
      <c r="G263" s="265"/>
      <c r="H263" s="268">
        <v>1.4390000000000001</v>
      </c>
      <c r="I263" s="269"/>
      <c r="J263" s="265"/>
      <c r="K263" s="265"/>
      <c r="L263" s="270"/>
      <c r="M263" s="271"/>
      <c r="N263" s="272"/>
      <c r="O263" s="272"/>
      <c r="P263" s="272"/>
      <c r="Q263" s="272"/>
      <c r="R263" s="272"/>
      <c r="S263" s="272"/>
      <c r="T263" s="273"/>
      <c r="U263" s="14"/>
      <c r="V263" s="14"/>
      <c r="W263" s="14"/>
      <c r="X263" s="14"/>
      <c r="Y263" s="14"/>
      <c r="Z263" s="14"/>
      <c r="AA263" s="14"/>
      <c r="AB263" s="14"/>
      <c r="AC263" s="14"/>
      <c r="AD263" s="14"/>
      <c r="AE263" s="14"/>
      <c r="AT263" s="274" t="s">
        <v>147</v>
      </c>
      <c r="AU263" s="274" t="s">
        <v>83</v>
      </c>
      <c r="AV263" s="14" t="s">
        <v>83</v>
      </c>
      <c r="AW263" s="14" t="s">
        <v>30</v>
      </c>
      <c r="AX263" s="14" t="s">
        <v>73</v>
      </c>
      <c r="AY263" s="274" t="s">
        <v>134</v>
      </c>
    </row>
    <row r="264" s="15" customFormat="1">
      <c r="A264" s="15"/>
      <c r="B264" s="275"/>
      <c r="C264" s="276"/>
      <c r="D264" s="249" t="s">
        <v>147</v>
      </c>
      <c r="E264" s="277" t="s">
        <v>1</v>
      </c>
      <c r="F264" s="278" t="s">
        <v>150</v>
      </c>
      <c r="G264" s="276"/>
      <c r="H264" s="279">
        <v>1.4390000000000001</v>
      </c>
      <c r="I264" s="280"/>
      <c r="J264" s="276"/>
      <c r="K264" s="276"/>
      <c r="L264" s="281"/>
      <c r="M264" s="282"/>
      <c r="N264" s="283"/>
      <c r="O264" s="283"/>
      <c r="P264" s="283"/>
      <c r="Q264" s="283"/>
      <c r="R264" s="283"/>
      <c r="S264" s="283"/>
      <c r="T264" s="284"/>
      <c r="U264" s="15"/>
      <c r="V264" s="15"/>
      <c r="W264" s="15"/>
      <c r="X264" s="15"/>
      <c r="Y264" s="15"/>
      <c r="Z264" s="15"/>
      <c r="AA264" s="15"/>
      <c r="AB264" s="15"/>
      <c r="AC264" s="15"/>
      <c r="AD264" s="15"/>
      <c r="AE264" s="15"/>
      <c r="AT264" s="285" t="s">
        <v>147</v>
      </c>
      <c r="AU264" s="285" t="s">
        <v>83</v>
      </c>
      <c r="AV264" s="15" t="s">
        <v>141</v>
      </c>
      <c r="AW264" s="15" t="s">
        <v>30</v>
      </c>
      <c r="AX264" s="15" t="s">
        <v>81</v>
      </c>
      <c r="AY264" s="285" t="s">
        <v>134</v>
      </c>
    </row>
    <row r="265" s="2" customFormat="1" ht="24" customHeight="1">
      <c r="A265" s="39"/>
      <c r="B265" s="40"/>
      <c r="C265" s="236" t="s">
        <v>328</v>
      </c>
      <c r="D265" s="236" t="s">
        <v>136</v>
      </c>
      <c r="E265" s="237" t="s">
        <v>329</v>
      </c>
      <c r="F265" s="238" t="s">
        <v>330</v>
      </c>
      <c r="G265" s="239" t="s">
        <v>139</v>
      </c>
      <c r="H265" s="240">
        <v>0.64800000000000002</v>
      </c>
      <c r="I265" s="241"/>
      <c r="J265" s="242">
        <f>ROUND(I265*H265,2)</f>
        <v>0</v>
      </c>
      <c r="K265" s="238" t="s">
        <v>140</v>
      </c>
      <c r="L265" s="45"/>
      <c r="M265" s="243" t="s">
        <v>1</v>
      </c>
      <c r="N265" s="244" t="s">
        <v>38</v>
      </c>
      <c r="O265" s="92"/>
      <c r="P265" s="245">
        <f>O265*H265</f>
        <v>0</v>
      </c>
      <c r="Q265" s="245">
        <v>0.02102</v>
      </c>
      <c r="R265" s="245">
        <f>Q265*H265</f>
        <v>0.013620960000000001</v>
      </c>
      <c r="S265" s="245">
        <v>0</v>
      </c>
      <c r="T265" s="246">
        <f>S265*H265</f>
        <v>0</v>
      </c>
      <c r="U265" s="39"/>
      <c r="V265" s="39"/>
      <c r="W265" s="39"/>
      <c r="X265" s="39"/>
      <c r="Y265" s="39"/>
      <c r="Z265" s="39"/>
      <c r="AA265" s="39"/>
      <c r="AB265" s="39"/>
      <c r="AC265" s="39"/>
      <c r="AD265" s="39"/>
      <c r="AE265" s="39"/>
      <c r="AR265" s="247" t="s">
        <v>141</v>
      </c>
      <c r="AT265" s="247" t="s">
        <v>136</v>
      </c>
      <c r="AU265" s="247" t="s">
        <v>83</v>
      </c>
      <c r="AY265" s="18" t="s">
        <v>134</v>
      </c>
      <c r="BE265" s="248">
        <f>IF(N265="základní",J265,0)</f>
        <v>0</v>
      </c>
      <c r="BF265" s="248">
        <f>IF(N265="snížená",J265,0)</f>
        <v>0</v>
      </c>
      <c r="BG265" s="248">
        <f>IF(N265="zákl. přenesená",J265,0)</f>
        <v>0</v>
      </c>
      <c r="BH265" s="248">
        <f>IF(N265="sníž. přenesená",J265,0)</f>
        <v>0</v>
      </c>
      <c r="BI265" s="248">
        <f>IF(N265="nulová",J265,0)</f>
        <v>0</v>
      </c>
      <c r="BJ265" s="18" t="s">
        <v>81</v>
      </c>
      <c r="BK265" s="248">
        <f>ROUND(I265*H265,2)</f>
        <v>0</v>
      </c>
      <c r="BL265" s="18" t="s">
        <v>141</v>
      </c>
      <c r="BM265" s="247" t="s">
        <v>331</v>
      </c>
    </row>
    <row r="266" s="2" customFormat="1">
      <c r="A266" s="39"/>
      <c r="B266" s="40"/>
      <c r="C266" s="41"/>
      <c r="D266" s="249" t="s">
        <v>143</v>
      </c>
      <c r="E266" s="41"/>
      <c r="F266" s="250" t="s">
        <v>332</v>
      </c>
      <c r="G266" s="41"/>
      <c r="H266" s="41"/>
      <c r="I266" s="145"/>
      <c r="J266" s="41"/>
      <c r="K266" s="41"/>
      <c r="L266" s="45"/>
      <c r="M266" s="251"/>
      <c r="N266" s="252"/>
      <c r="O266" s="92"/>
      <c r="P266" s="92"/>
      <c r="Q266" s="92"/>
      <c r="R266" s="92"/>
      <c r="S266" s="92"/>
      <c r="T266" s="93"/>
      <c r="U266" s="39"/>
      <c r="V266" s="39"/>
      <c r="W266" s="39"/>
      <c r="X266" s="39"/>
      <c r="Y266" s="39"/>
      <c r="Z266" s="39"/>
      <c r="AA266" s="39"/>
      <c r="AB266" s="39"/>
      <c r="AC266" s="39"/>
      <c r="AD266" s="39"/>
      <c r="AE266" s="39"/>
      <c r="AT266" s="18" t="s">
        <v>143</v>
      </c>
      <c r="AU266" s="18" t="s">
        <v>83</v>
      </c>
    </row>
    <row r="267" s="2" customFormat="1">
      <c r="A267" s="39"/>
      <c r="B267" s="40"/>
      <c r="C267" s="41"/>
      <c r="D267" s="249" t="s">
        <v>145</v>
      </c>
      <c r="E267" s="41"/>
      <c r="F267" s="253" t="s">
        <v>333</v>
      </c>
      <c r="G267" s="41"/>
      <c r="H267" s="41"/>
      <c r="I267" s="145"/>
      <c r="J267" s="41"/>
      <c r="K267" s="41"/>
      <c r="L267" s="45"/>
      <c r="M267" s="251"/>
      <c r="N267" s="252"/>
      <c r="O267" s="92"/>
      <c r="P267" s="92"/>
      <c r="Q267" s="92"/>
      <c r="R267" s="92"/>
      <c r="S267" s="92"/>
      <c r="T267" s="93"/>
      <c r="U267" s="39"/>
      <c r="V267" s="39"/>
      <c r="W267" s="39"/>
      <c r="X267" s="39"/>
      <c r="Y267" s="39"/>
      <c r="Z267" s="39"/>
      <c r="AA267" s="39"/>
      <c r="AB267" s="39"/>
      <c r="AC267" s="39"/>
      <c r="AD267" s="39"/>
      <c r="AE267" s="39"/>
      <c r="AT267" s="18" t="s">
        <v>145</v>
      </c>
      <c r="AU267" s="18" t="s">
        <v>83</v>
      </c>
    </row>
    <row r="268" s="2" customFormat="1">
      <c r="A268" s="39"/>
      <c r="B268" s="40"/>
      <c r="C268" s="41"/>
      <c r="D268" s="249" t="s">
        <v>164</v>
      </c>
      <c r="E268" s="41"/>
      <c r="F268" s="253" t="s">
        <v>334</v>
      </c>
      <c r="G268" s="41"/>
      <c r="H268" s="41"/>
      <c r="I268" s="145"/>
      <c r="J268" s="41"/>
      <c r="K268" s="41"/>
      <c r="L268" s="45"/>
      <c r="M268" s="251"/>
      <c r="N268" s="252"/>
      <c r="O268" s="92"/>
      <c r="P268" s="92"/>
      <c r="Q268" s="92"/>
      <c r="R268" s="92"/>
      <c r="S268" s="92"/>
      <c r="T268" s="93"/>
      <c r="U268" s="39"/>
      <c r="V268" s="39"/>
      <c r="W268" s="39"/>
      <c r="X268" s="39"/>
      <c r="Y268" s="39"/>
      <c r="Z268" s="39"/>
      <c r="AA268" s="39"/>
      <c r="AB268" s="39"/>
      <c r="AC268" s="39"/>
      <c r="AD268" s="39"/>
      <c r="AE268" s="39"/>
      <c r="AT268" s="18" t="s">
        <v>164</v>
      </c>
      <c r="AU268" s="18" t="s">
        <v>83</v>
      </c>
    </row>
    <row r="269" s="13" customFormat="1">
      <c r="A269" s="13"/>
      <c r="B269" s="254"/>
      <c r="C269" s="255"/>
      <c r="D269" s="249" t="s">
        <v>147</v>
      </c>
      <c r="E269" s="256" t="s">
        <v>1</v>
      </c>
      <c r="F269" s="257" t="s">
        <v>335</v>
      </c>
      <c r="G269" s="255"/>
      <c r="H269" s="256" t="s">
        <v>1</v>
      </c>
      <c r="I269" s="258"/>
      <c r="J269" s="255"/>
      <c r="K269" s="255"/>
      <c r="L269" s="259"/>
      <c r="M269" s="260"/>
      <c r="N269" s="261"/>
      <c r="O269" s="261"/>
      <c r="P269" s="261"/>
      <c r="Q269" s="261"/>
      <c r="R269" s="261"/>
      <c r="S269" s="261"/>
      <c r="T269" s="262"/>
      <c r="U269" s="13"/>
      <c r="V269" s="13"/>
      <c r="W269" s="13"/>
      <c r="X269" s="13"/>
      <c r="Y269" s="13"/>
      <c r="Z269" s="13"/>
      <c r="AA269" s="13"/>
      <c r="AB269" s="13"/>
      <c r="AC269" s="13"/>
      <c r="AD269" s="13"/>
      <c r="AE269" s="13"/>
      <c r="AT269" s="263" t="s">
        <v>147</v>
      </c>
      <c r="AU269" s="263" t="s">
        <v>83</v>
      </c>
      <c r="AV269" s="13" t="s">
        <v>81</v>
      </c>
      <c r="AW269" s="13" t="s">
        <v>30</v>
      </c>
      <c r="AX269" s="13" t="s">
        <v>73</v>
      </c>
      <c r="AY269" s="263" t="s">
        <v>134</v>
      </c>
    </row>
    <row r="270" s="14" customFormat="1">
      <c r="A270" s="14"/>
      <c r="B270" s="264"/>
      <c r="C270" s="265"/>
      <c r="D270" s="249" t="s">
        <v>147</v>
      </c>
      <c r="E270" s="266" t="s">
        <v>1</v>
      </c>
      <c r="F270" s="267" t="s">
        <v>336</v>
      </c>
      <c r="G270" s="265"/>
      <c r="H270" s="268">
        <v>0.28799999999999998</v>
      </c>
      <c r="I270" s="269"/>
      <c r="J270" s="265"/>
      <c r="K270" s="265"/>
      <c r="L270" s="270"/>
      <c r="M270" s="271"/>
      <c r="N270" s="272"/>
      <c r="O270" s="272"/>
      <c r="P270" s="272"/>
      <c r="Q270" s="272"/>
      <c r="R270" s="272"/>
      <c r="S270" s="272"/>
      <c r="T270" s="273"/>
      <c r="U270" s="14"/>
      <c r="V270" s="14"/>
      <c r="W270" s="14"/>
      <c r="X270" s="14"/>
      <c r="Y270" s="14"/>
      <c r="Z270" s="14"/>
      <c r="AA270" s="14"/>
      <c r="AB270" s="14"/>
      <c r="AC270" s="14"/>
      <c r="AD270" s="14"/>
      <c r="AE270" s="14"/>
      <c r="AT270" s="274" t="s">
        <v>147</v>
      </c>
      <c r="AU270" s="274" t="s">
        <v>83</v>
      </c>
      <c r="AV270" s="14" t="s">
        <v>83</v>
      </c>
      <c r="AW270" s="14" t="s">
        <v>30</v>
      </c>
      <c r="AX270" s="14" t="s">
        <v>73</v>
      </c>
      <c r="AY270" s="274" t="s">
        <v>134</v>
      </c>
    </row>
    <row r="271" s="14" customFormat="1">
      <c r="A271" s="14"/>
      <c r="B271" s="264"/>
      <c r="C271" s="265"/>
      <c r="D271" s="249" t="s">
        <v>147</v>
      </c>
      <c r="E271" s="266" t="s">
        <v>1</v>
      </c>
      <c r="F271" s="267" t="s">
        <v>337</v>
      </c>
      <c r="G271" s="265"/>
      <c r="H271" s="268">
        <v>0.35999999999999999</v>
      </c>
      <c r="I271" s="269"/>
      <c r="J271" s="265"/>
      <c r="K271" s="265"/>
      <c r="L271" s="270"/>
      <c r="M271" s="271"/>
      <c r="N271" s="272"/>
      <c r="O271" s="272"/>
      <c r="P271" s="272"/>
      <c r="Q271" s="272"/>
      <c r="R271" s="272"/>
      <c r="S271" s="272"/>
      <c r="T271" s="273"/>
      <c r="U271" s="14"/>
      <c r="V271" s="14"/>
      <c r="W271" s="14"/>
      <c r="X271" s="14"/>
      <c r="Y271" s="14"/>
      <c r="Z271" s="14"/>
      <c r="AA271" s="14"/>
      <c r="AB271" s="14"/>
      <c r="AC271" s="14"/>
      <c r="AD271" s="14"/>
      <c r="AE271" s="14"/>
      <c r="AT271" s="274" t="s">
        <v>147</v>
      </c>
      <c r="AU271" s="274" t="s">
        <v>83</v>
      </c>
      <c r="AV271" s="14" t="s">
        <v>83</v>
      </c>
      <c r="AW271" s="14" t="s">
        <v>30</v>
      </c>
      <c r="AX271" s="14" t="s">
        <v>73</v>
      </c>
      <c r="AY271" s="274" t="s">
        <v>134</v>
      </c>
    </row>
    <row r="272" s="15" customFormat="1">
      <c r="A272" s="15"/>
      <c r="B272" s="275"/>
      <c r="C272" s="276"/>
      <c r="D272" s="249" t="s">
        <v>147</v>
      </c>
      <c r="E272" s="277" t="s">
        <v>1</v>
      </c>
      <c r="F272" s="278" t="s">
        <v>150</v>
      </c>
      <c r="G272" s="276"/>
      <c r="H272" s="279">
        <v>0.64800000000000002</v>
      </c>
      <c r="I272" s="280"/>
      <c r="J272" s="276"/>
      <c r="K272" s="276"/>
      <c r="L272" s="281"/>
      <c r="M272" s="282"/>
      <c r="N272" s="283"/>
      <c r="O272" s="283"/>
      <c r="P272" s="283"/>
      <c r="Q272" s="283"/>
      <c r="R272" s="283"/>
      <c r="S272" s="283"/>
      <c r="T272" s="284"/>
      <c r="U272" s="15"/>
      <c r="V272" s="15"/>
      <c r="W272" s="15"/>
      <c r="X272" s="15"/>
      <c r="Y272" s="15"/>
      <c r="Z272" s="15"/>
      <c r="AA272" s="15"/>
      <c r="AB272" s="15"/>
      <c r="AC272" s="15"/>
      <c r="AD272" s="15"/>
      <c r="AE272" s="15"/>
      <c r="AT272" s="285" t="s">
        <v>147</v>
      </c>
      <c r="AU272" s="285" t="s">
        <v>83</v>
      </c>
      <c r="AV272" s="15" t="s">
        <v>141</v>
      </c>
      <c r="AW272" s="15" t="s">
        <v>30</v>
      </c>
      <c r="AX272" s="15" t="s">
        <v>81</v>
      </c>
      <c r="AY272" s="285" t="s">
        <v>134</v>
      </c>
    </row>
    <row r="273" s="2" customFormat="1" ht="24" customHeight="1">
      <c r="A273" s="39"/>
      <c r="B273" s="40"/>
      <c r="C273" s="236" t="s">
        <v>338</v>
      </c>
      <c r="D273" s="236" t="s">
        <v>136</v>
      </c>
      <c r="E273" s="237" t="s">
        <v>339</v>
      </c>
      <c r="F273" s="238" t="s">
        <v>340</v>
      </c>
      <c r="G273" s="239" t="s">
        <v>139</v>
      </c>
      <c r="H273" s="240">
        <v>0.64800000000000002</v>
      </c>
      <c r="I273" s="241"/>
      <c r="J273" s="242">
        <f>ROUND(I273*H273,2)</f>
        <v>0</v>
      </c>
      <c r="K273" s="238" t="s">
        <v>140</v>
      </c>
      <c r="L273" s="45"/>
      <c r="M273" s="243" t="s">
        <v>1</v>
      </c>
      <c r="N273" s="244" t="s">
        <v>38</v>
      </c>
      <c r="O273" s="92"/>
      <c r="P273" s="245">
        <f>O273*H273</f>
        <v>0</v>
      </c>
      <c r="Q273" s="245">
        <v>0.02102</v>
      </c>
      <c r="R273" s="245">
        <f>Q273*H273</f>
        <v>0.013620960000000001</v>
      </c>
      <c r="S273" s="245">
        <v>0</v>
      </c>
      <c r="T273" s="246">
        <f>S273*H273</f>
        <v>0</v>
      </c>
      <c r="U273" s="39"/>
      <c r="V273" s="39"/>
      <c r="W273" s="39"/>
      <c r="X273" s="39"/>
      <c r="Y273" s="39"/>
      <c r="Z273" s="39"/>
      <c r="AA273" s="39"/>
      <c r="AB273" s="39"/>
      <c r="AC273" s="39"/>
      <c r="AD273" s="39"/>
      <c r="AE273" s="39"/>
      <c r="AR273" s="247" t="s">
        <v>141</v>
      </c>
      <c r="AT273" s="247" t="s">
        <v>136</v>
      </c>
      <c r="AU273" s="247" t="s">
        <v>83</v>
      </c>
      <c r="AY273" s="18" t="s">
        <v>134</v>
      </c>
      <c r="BE273" s="248">
        <f>IF(N273="základní",J273,0)</f>
        <v>0</v>
      </c>
      <c r="BF273" s="248">
        <f>IF(N273="snížená",J273,0)</f>
        <v>0</v>
      </c>
      <c r="BG273" s="248">
        <f>IF(N273="zákl. přenesená",J273,0)</f>
        <v>0</v>
      </c>
      <c r="BH273" s="248">
        <f>IF(N273="sníž. přenesená",J273,0)</f>
        <v>0</v>
      </c>
      <c r="BI273" s="248">
        <f>IF(N273="nulová",J273,0)</f>
        <v>0</v>
      </c>
      <c r="BJ273" s="18" t="s">
        <v>81</v>
      </c>
      <c r="BK273" s="248">
        <f>ROUND(I273*H273,2)</f>
        <v>0</v>
      </c>
      <c r="BL273" s="18" t="s">
        <v>141</v>
      </c>
      <c r="BM273" s="247" t="s">
        <v>341</v>
      </c>
    </row>
    <row r="274" s="2" customFormat="1">
      <c r="A274" s="39"/>
      <c r="B274" s="40"/>
      <c r="C274" s="41"/>
      <c r="D274" s="249" t="s">
        <v>143</v>
      </c>
      <c r="E274" s="41"/>
      <c r="F274" s="250" t="s">
        <v>342</v>
      </c>
      <c r="G274" s="41"/>
      <c r="H274" s="41"/>
      <c r="I274" s="145"/>
      <c r="J274" s="41"/>
      <c r="K274" s="41"/>
      <c r="L274" s="45"/>
      <c r="M274" s="251"/>
      <c r="N274" s="252"/>
      <c r="O274" s="92"/>
      <c r="P274" s="92"/>
      <c r="Q274" s="92"/>
      <c r="R274" s="92"/>
      <c r="S274" s="92"/>
      <c r="T274" s="93"/>
      <c r="U274" s="39"/>
      <c r="V274" s="39"/>
      <c r="W274" s="39"/>
      <c r="X274" s="39"/>
      <c r="Y274" s="39"/>
      <c r="Z274" s="39"/>
      <c r="AA274" s="39"/>
      <c r="AB274" s="39"/>
      <c r="AC274" s="39"/>
      <c r="AD274" s="39"/>
      <c r="AE274" s="39"/>
      <c r="AT274" s="18" t="s">
        <v>143</v>
      </c>
      <c r="AU274" s="18" t="s">
        <v>83</v>
      </c>
    </row>
    <row r="275" s="2" customFormat="1">
      <c r="A275" s="39"/>
      <c r="B275" s="40"/>
      <c r="C275" s="41"/>
      <c r="D275" s="249" t="s">
        <v>145</v>
      </c>
      <c r="E275" s="41"/>
      <c r="F275" s="253" t="s">
        <v>333</v>
      </c>
      <c r="G275" s="41"/>
      <c r="H275" s="41"/>
      <c r="I275" s="145"/>
      <c r="J275" s="41"/>
      <c r="K275" s="41"/>
      <c r="L275" s="45"/>
      <c r="M275" s="251"/>
      <c r="N275" s="252"/>
      <c r="O275" s="92"/>
      <c r="P275" s="92"/>
      <c r="Q275" s="92"/>
      <c r="R275" s="92"/>
      <c r="S275" s="92"/>
      <c r="T275" s="93"/>
      <c r="U275" s="39"/>
      <c r="V275" s="39"/>
      <c r="W275" s="39"/>
      <c r="X275" s="39"/>
      <c r="Y275" s="39"/>
      <c r="Z275" s="39"/>
      <c r="AA275" s="39"/>
      <c r="AB275" s="39"/>
      <c r="AC275" s="39"/>
      <c r="AD275" s="39"/>
      <c r="AE275" s="39"/>
      <c r="AT275" s="18" t="s">
        <v>145</v>
      </c>
      <c r="AU275" s="18" t="s">
        <v>83</v>
      </c>
    </row>
    <row r="276" s="14" customFormat="1">
      <c r="A276" s="14"/>
      <c r="B276" s="264"/>
      <c r="C276" s="265"/>
      <c r="D276" s="249" t="s">
        <v>147</v>
      </c>
      <c r="E276" s="266" t="s">
        <v>1</v>
      </c>
      <c r="F276" s="267" t="s">
        <v>343</v>
      </c>
      <c r="G276" s="265"/>
      <c r="H276" s="268">
        <v>0.64800000000000002</v>
      </c>
      <c r="I276" s="269"/>
      <c r="J276" s="265"/>
      <c r="K276" s="265"/>
      <c r="L276" s="270"/>
      <c r="M276" s="271"/>
      <c r="N276" s="272"/>
      <c r="O276" s="272"/>
      <c r="P276" s="272"/>
      <c r="Q276" s="272"/>
      <c r="R276" s="272"/>
      <c r="S276" s="272"/>
      <c r="T276" s="273"/>
      <c r="U276" s="14"/>
      <c r="V276" s="14"/>
      <c r="W276" s="14"/>
      <c r="X276" s="14"/>
      <c r="Y276" s="14"/>
      <c r="Z276" s="14"/>
      <c r="AA276" s="14"/>
      <c r="AB276" s="14"/>
      <c r="AC276" s="14"/>
      <c r="AD276" s="14"/>
      <c r="AE276" s="14"/>
      <c r="AT276" s="274" t="s">
        <v>147</v>
      </c>
      <c r="AU276" s="274" t="s">
        <v>83</v>
      </c>
      <c r="AV276" s="14" t="s">
        <v>83</v>
      </c>
      <c r="AW276" s="14" t="s">
        <v>30</v>
      </c>
      <c r="AX276" s="14" t="s">
        <v>81</v>
      </c>
      <c r="AY276" s="274" t="s">
        <v>134</v>
      </c>
    </row>
    <row r="277" s="2" customFormat="1" ht="24" customHeight="1">
      <c r="A277" s="39"/>
      <c r="B277" s="40"/>
      <c r="C277" s="236" t="s">
        <v>344</v>
      </c>
      <c r="D277" s="236" t="s">
        <v>136</v>
      </c>
      <c r="E277" s="237" t="s">
        <v>345</v>
      </c>
      <c r="F277" s="238" t="s">
        <v>346</v>
      </c>
      <c r="G277" s="239" t="s">
        <v>153</v>
      </c>
      <c r="H277" s="240">
        <v>13.199999999999999</v>
      </c>
      <c r="I277" s="241"/>
      <c r="J277" s="242">
        <f>ROUND(I277*H277,2)</f>
        <v>0</v>
      </c>
      <c r="K277" s="238" t="s">
        <v>140</v>
      </c>
      <c r="L277" s="45"/>
      <c r="M277" s="243" t="s">
        <v>1</v>
      </c>
      <c r="N277" s="244" t="s">
        <v>38</v>
      </c>
      <c r="O277" s="92"/>
      <c r="P277" s="245">
        <f>O277*H277</f>
        <v>0</v>
      </c>
      <c r="Q277" s="245">
        <v>2.4815800000000001</v>
      </c>
      <c r="R277" s="245">
        <f>Q277*H277</f>
        <v>32.756855999999999</v>
      </c>
      <c r="S277" s="245">
        <v>0</v>
      </c>
      <c r="T277" s="246">
        <f>S277*H277</f>
        <v>0</v>
      </c>
      <c r="U277" s="39"/>
      <c r="V277" s="39"/>
      <c r="W277" s="39"/>
      <c r="X277" s="39"/>
      <c r="Y277" s="39"/>
      <c r="Z277" s="39"/>
      <c r="AA277" s="39"/>
      <c r="AB277" s="39"/>
      <c r="AC277" s="39"/>
      <c r="AD277" s="39"/>
      <c r="AE277" s="39"/>
      <c r="AR277" s="247" t="s">
        <v>141</v>
      </c>
      <c r="AT277" s="247" t="s">
        <v>136</v>
      </c>
      <c r="AU277" s="247" t="s">
        <v>83</v>
      </c>
      <c r="AY277" s="18" t="s">
        <v>134</v>
      </c>
      <c r="BE277" s="248">
        <f>IF(N277="základní",J277,0)</f>
        <v>0</v>
      </c>
      <c r="BF277" s="248">
        <f>IF(N277="snížená",J277,0)</f>
        <v>0</v>
      </c>
      <c r="BG277" s="248">
        <f>IF(N277="zákl. přenesená",J277,0)</f>
        <v>0</v>
      </c>
      <c r="BH277" s="248">
        <f>IF(N277="sníž. přenesená",J277,0)</f>
        <v>0</v>
      </c>
      <c r="BI277" s="248">
        <f>IF(N277="nulová",J277,0)</f>
        <v>0</v>
      </c>
      <c r="BJ277" s="18" t="s">
        <v>81</v>
      </c>
      <c r="BK277" s="248">
        <f>ROUND(I277*H277,2)</f>
        <v>0</v>
      </c>
      <c r="BL277" s="18" t="s">
        <v>141</v>
      </c>
      <c r="BM277" s="247" t="s">
        <v>347</v>
      </c>
    </row>
    <row r="278" s="2" customFormat="1">
      <c r="A278" s="39"/>
      <c r="B278" s="40"/>
      <c r="C278" s="41"/>
      <c r="D278" s="249" t="s">
        <v>143</v>
      </c>
      <c r="E278" s="41"/>
      <c r="F278" s="250" t="s">
        <v>348</v>
      </c>
      <c r="G278" s="41"/>
      <c r="H278" s="41"/>
      <c r="I278" s="145"/>
      <c r="J278" s="41"/>
      <c r="K278" s="41"/>
      <c r="L278" s="45"/>
      <c r="M278" s="251"/>
      <c r="N278" s="252"/>
      <c r="O278" s="92"/>
      <c r="P278" s="92"/>
      <c r="Q278" s="92"/>
      <c r="R278" s="92"/>
      <c r="S278" s="92"/>
      <c r="T278" s="93"/>
      <c r="U278" s="39"/>
      <c r="V278" s="39"/>
      <c r="W278" s="39"/>
      <c r="X278" s="39"/>
      <c r="Y278" s="39"/>
      <c r="Z278" s="39"/>
      <c r="AA278" s="39"/>
      <c r="AB278" s="39"/>
      <c r="AC278" s="39"/>
      <c r="AD278" s="39"/>
      <c r="AE278" s="39"/>
      <c r="AT278" s="18" t="s">
        <v>143</v>
      </c>
      <c r="AU278" s="18" t="s">
        <v>83</v>
      </c>
    </row>
    <row r="279" s="2" customFormat="1">
      <c r="A279" s="39"/>
      <c r="B279" s="40"/>
      <c r="C279" s="41"/>
      <c r="D279" s="249" t="s">
        <v>145</v>
      </c>
      <c r="E279" s="41"/>
      <c r="F279" s="253" t="s">
        <v>349</v>
      </c>
      <c r="G279" s="41"/>
      <c r="H279" s="41"/>
      <c r="I279" s="145"/>
      <c r="J279" s="41"/>
      <c r="K279" s="41"/>
      <c r="L279" s="45"/>
      <c r="M279" s="251"/>
      <c r="N279" s="252"/>
      <c r="O279" s="92"/>
      <c r="P279" s="92"/>
      <c r="Q279" s="92"/>
      <c r="R279" s="92"/>
      <c r="S279" s="92"/>
      <c r="T279" s="93"/>
      <c r="U279" s="39"/>
      <c r="V279" s="39"/>
      <c r="W279" s="39"/>
      <c r="X279" s="39"/>
      <c r="Y279" s="39"/>
      <c r="Z279" s="39"/>
      <c r="AA279" s="39"/>
      <c r="AB279" s="39"/>
      <c r="AC279" s="39"/>
      <c r="AD279" s="39"/>
      <c r="AE279" s="39"/>
      <c r="AT279" s="18" t="s">
        <v>145</v>
      </c>
      <c r="AU279" s="18" t="s">
        <v>83</v>
      </c>
    </row>
    <row r="280" s="13" customFormat="1">
      <c r="A280" s="13"/>
      <c r="B280" s="254"/>
      <c r="C280" s="255"/>
      <c r="D280" s="249" t="s">
        <v>147</v>
      </c>
      <c r="E280" s="256" t="s">
        <v>1</v>
      </c>
      <c r="F280" s="257" t="s">
        <v>350</v>
      </c>
      <c r="G280" s="255"/>
      <c r="H280" s="256" t="s">
        <v>1</v>
      </c>
      <c r="I280" s="258"/>
      <c r="J280" s="255"/>
      <c r="K280" s="255"/>
      <c r="L280" s="259"/>
      <c r="M280" s="260"/>
      <c r="N280" s="261"/>
      <c r="O280" s="261"/>
      <c r="P280" s="261"/>
      <c r="Q280" s="261"/>
      <c r="R280" s="261"/>
      <c r="S280" s="261"/>
      <c r="T280" s="262"/>
      <c r="U280" s="13"/>
      <c r="V280" s="13"/>
      <c r="W280" s="13"/>
      <c r="X280" s="13"/>
      <c r="Y280" s="13"/>
      <c r="Z280" s="13"/>
      <c r="AA280" s="13"/>
      <c r="AB280" s="13"/>
      <c r="AC280" s="13"/>
      <c r="AD280" s="13"/>
      <c r="AE280" s="13"/>
      <c r="AT280" s="263" t="s">
        <v>147</v>
      </c>
      <c r="AU280" s="263" t="s">
        <v>83</v>
      </c>
      <c r="AV280" s="13" t="s">
        <v>81</v>
      </c>
      <c r="AW280" s="13" t="s">
        <v>30</v>
      </c>
      <c r="AX280" s="13" t="s">
        <v>73</v>
      </c>
      <c r="AY280" s="263" t="s">
        <v>134</v>
      </c>
    </row>
    <row r="281" s="14" customFormat="1">
      <c r="A281" s="14"/>
      <c r="B281" s="264"/>
      <c r="C281" s="265"/>
      <c r="D281" s="249" t="s">
        <v>147</v>
      </c>
      <c r="E281" s="266" t="s">
        <v>1</v>
      </c>
      <c r="F281" s="267" t="s">
        <v>351</v>
      </c>
      <c r="G281" s="265"/>
      <c r="H281" s="268">
        <v>6.5800000000000001</v>
      </c>
      <c r="I281" s="269"/>
      <c r="J281" s="265"/>
      <c r="K281" s="265"/>
      <c r="L281" s="270"/>
      <c r="M281" s="271"/>
      <c r="N281" s="272"/>
      <c r="O281" s="272"/>
      <c r="P281" s="272"/>
      <c r="Q281" s="272"/>
      <c r="R281" s="272"/>
      <c r="S281" s="272"/>
      <c r="T281" s="273"/>
      <c r="U281" s="14"/>
      <c r="V281" s="14"/>
      <c r="W281" s="14"/>
      <c r="X281" s="14"/>
      <c r="Y281" s="14"/>
      <c r="Z281" s="14"/>
      <c r="AA281" s="14"/>
      <c r="AB281" s="14"/>
      <c r="AC281" s="14"/>
      <c r="AD281" s="14"/>
      <c r="AE281" s="14"/>
      <c r="AT281" s="274" t="s">
        <v>147</v>
      </c>
      <c r="AU281" s="274" t="s">
        <v>83</v>
      </c>
      <c r="AV281" s="14" t="s">
        <v>83</v>
      </c>
      <c r="AW281" s="14" t="s">
        <v>30</v>
      </c>
      <c r="AX281" s="14" t="s">
        <v>73</v>
      </c>
      <c r="AY281" s="274" t="s">
        <v>134</v>
      </c>
    </row>
    <row r="282" s="13" customFormat="1">
      <c r="A282" s="13"/>
      <c r="B282" s="254"/>
      <c r="C282" s="255"/>
      <c r="D282" s="249" t="s">
        <v>147</v>
      </c>
      <c r="E282" s="256" t="s">
        <v>1</v>
      </c>
      <c r="F282" s="257" t="s">
        <v>352</v>
      </c>
      <c r="G282" s="255"/>
      <c r="H282" s="256" t="s">
        <v>1</v>
      </c>
      <c r="I282" s="258"/>
      <c r="J282" s="255"/>
      <c r="K282" s="255"/>
      <c r="L282" s="259"/>
      <c r="M282" s="260"/>
      <c r="N282" s="261"/>
      <c r="O282" s="261"/>
      <c r="P282" s="261"/>
      <c r="Q282" s="261"/>
      <c r="R282" s="261"/>
      <c r="S282" s="261"/>
      <c r="T282" s="262"/>
      <c r="U282" s="13"/>
      <c r="V282" s="13"/>
      <c r="W282" s="13"/>
      <c r="X282" s="13"/>
      <c r="Y282" s="13"/>
      <c r="Z282" s="13"/>
      <c r="AA282" s="13"/>
      <c r="AB282" s="13"/>
      <c r="AC282" s="13"/>
      <c r="AD282" s="13"/>
      <c r="AE282" s="13"/>
      <c r="AT282" s="263" t="s">
        <v>147</v>
      </c>
      <c r="AU282" s="263" t="s">
        <v>83</v>
      </c>
      <c r="AV282" s="13" t="s">
        <v>81</v>
      </c>
      <c r="AW282" s="13" t="s">
        <v>30</v>
      </c>
      <c r="AX282" s="13" t="s">
        <v>73</v>
      </c>
      <c r="AY282" s="263" t="s">
        <v>134</v>
      </c>
    </row>
    <row r="283" s="14" customFormat="1">
      <c r="A283" s="14"/>
      <c r="B283" s="264"/>
      <c r="C283" s="265"/>
      <c r="D283" s="249" t="s">
        <v>147</v>
      </c>
      <c r="E283" s="266" t="s">
        <v>1</v>
      </c>
      <c r="F283" s="267" t="s">
        <v>353</v>
      </c>
      <c r="G283" s="265"/>
      <c r="H283" s="268">
        <v>6.6200000000000001</v>
      </c>
      <c r="I283" s="269"/>
      <c r="J283" s="265"/>
      <c r="K283" s="265"/>
      <c r="L283" s="270"/>
      <c r="M283" s="271"/>
      <c r="N283" s="272"/>
      <c r="O283" s="272"/>
      <c r="P283" s="272"/>
      <c r="Q283" s="272"/>
      <c r="R283" s="272"/>
      <c r="S283" s="272"/>
      <c r="T283" s="273"/>
      <c r="U283" s="14"/>
      <c r="V283" s="14"/>
      <c r="W283" s="14"/>
      <c r="X283" s="14"/>
      <c r="Y283" s="14"/>
      <c r="Z283" s="14"/>
      <c r="AA283" s="14"/>
      <c r="AB283" s="14"/>
      <c r="AC283" s="14"/>
      <c r="AD283" s="14"/>
      <c r="AE283" s="14"/>
      <c r="AT283" s="274" t="s">
        <v>147</v>
      </c>
      <c r="AU283" s="274" t="s">
        <v>83</v>
      </c>
      <c r="AV283" s="14" t="s">
        <v>83</v>
      </c>
      <c r="AW283" s="14" t="s">
        <v>30</v>
      </c>
      <c r="AX283" s="14" t="s">
        <v>73</v>
      </c>
      <c r="AY283" s="274" t="s">
        <v>134</v>
      </c>
    </row>
    <row r="284" s="15" customFormat="1">
      <c r="A284" s="15"/>
      <c r="B284" s="275"/>
      <c r="C284" s="276"/>
      <c r="D284" s="249" t="s">
        <v>147</v>
      </c>
      <c r="E284" s="277" t="s">
        <v>1</v>
      </c>
      <c r="F284" s="278" t="s">
        <v>150</v>
      </c>
      <c r="G284" s="276"/>
      <c r="H284" s="279">
        <v>13.199999999999999</v>
      </c>
      <c r="I284" s="280"/>
      <c r="J284" s="276"/>
      <c r="K284" s="276"/>
      <c r="L284" s="281"/>
      <c r="M284" s="282"/>
      <c r="N284" s="283"/>
      <c r="O284" s="283"/>
      <c r="P284" s="283"/>
      <c r="Q284" s="283"/>
      <c r="R284" s="283"/>
      <c r="S284" s="283"/>
      <c r="T284" s="284"/>
      <c r="U284" s="15"/>
      <c r="V284" s="15"/>
      <c r="W284" s="15"/>
      <c r="X284" s="15"/>
      <c r="Y284" s="15"/>
      <c r="Z284" s="15"/>
      <c r="AA284" s="15"/>
      <c r="AB284" s="15"/>
      <c r="AC284" s="15"/>
      <c r="AD284" s="15"/>
      <c r="AE284" s="15"/>
      <c r="AT284" s="285" t="s">
        <v>147</v>
      </c>
      <c r="AU284" s="285" t="s">
        <v>83</v>
      </c>
      <c r="AV284" s="15" t="s">
        <v>141</v>
      </c>
      <c r="AW284" s="15" t="s">
        <v>30</v>
      </c>
      <c r="AX284" s="15" t="s">
        <v>81</v>
      </c>
      <c r="AY284" s="285" t="s">
        <v>134</v>
      </c>
    </row>
    <row r="285" s="2" customFormat="1" ht="24" customHeight="1">
      <c r="A285" s="39"/>
      <c r="B285" s="40"/>
      <c r="C285" s="236" t="s">
        <v>354</v>
      </c>
      <c r="D285" s="236" t="s">
        <v>136</v>
      </c>
      <c r="E285" s="237" t="s">
        <v>355</v>
      </c>
      <c r="F285" s="238" t="s">
        <v>356</v>
      </c>
      <c r="G285" s="239" t="s">
        <v>139</v>
      </c>
      <c r="H285" s="240">
        <v>21.824999999999999</v>
      </c>
      <c r="I285" s="241"/>
      <c r="J285" s="242">
        <f>ROUND(I285*H285,2)</f>
        <v>0</v>
      </c>
      <c r="K285" s="238" t="s">
        <v>140</v>
      </c>
      <c r="L285" s="45"/>
      <c r="M285" s="243" t="s">
        <v>1</v>
      </c>
      <c r="N285" s="244" t="s">
        <v>38</v>
      </c>
      <c r="O285" s="92"/>
      <c r="P285" s="245">
        <f>O285*H285</f>
        <v>0</v>
      </c>
      <c r="Q285" s="245">
        <v>0.390603388</v>
      </c>
      <c r="R285" s="245">
        <f>Q285*H285</f>
        <v>8.5249189430999994</v>
      </c>
      <c r="S285" s="245">
        <v>0</v>
      </c>
      <c r="T285" s="246">
        <f>S285*H285</f>
        <v>0</v>
      </c>
      <c r="U285" s="39"/>
      <c r="V285" s="39"/>
      <c r="W285" s="39"/>
      <c r="X285" s="39"/>
      <c r="Y285" s="39"/>
      <c r="Z285" s="39"/>
      <c r="AA285" s="39"/>
      <c r="AB285" s="39"/>
      <c r="AC285" s="39"/>
      <c r="AD285" s="39"/>
      <c r="AE285" s="39"/>
      <c r="AR285" s="247" t="s">
        <v>141</v>
      </c>
      <c r="AT285" s="247" t="s">
        <v>136</v>
      </c>
      <c r="AU285" s="247" t="s">
        <v>83</v>
      </c>
      <c r="AY285" s="18" t="s">
        <v>134</v>
      </c>
      <c r="BE285" s="248">
        <f>IF(N285="základní",J285,0)</f>
        <v>0</v>
      </c>
      <c r="BF285" s="248">
        <f>IF(N285="snížená",J285,0)</f>
        <v>0</v>
      </c>
      <c r="BG285" s="248">
        <f>IF(N285="zákl. přenesená",J285,0)</f>
        <v>0</v>
      </c>
      <c r="BH285" s="248">
        <f>IF(N285="sníž. přenesená",J285,0)</f>
        <v>0</v>
      </c>
      <c r="BI285" s="248">
        <f>IF(N285="nulová",J285,0)</f>
        <v>0</v>
      </c>
      <c r="BJ285" s="18" t="s">
        <v>81</v>
      </c>
      <c r="BK285" s="248">
        <f>ROUND(I285*H285,2)</f>
        <v>0</v>
      </c>
      <c r="BL285" s="18" t="s">
        <v>141</v>
      </c>
      <c r="BM285" s="247" t="s">
        <v>357</v>
      </c>
    </row>
    <row r="286" s="2" customFormat="1">
      <c r="A286" s="39"/>
      <c r="B286" s="40"/>
      <c r="C286" s="41"/>
      <c r="D286" s="249" t="s">
        <v>143</v>
      </c>
      <c r="E286" s="41"/>
      <c r="F286" s="250" t="s">
        <v>358</v>
      </c>
      <c r="G286" s="41"/>
      <c r="H286" s="41"/>
      <c r="I286" s="145"/>
      <c r="J286" s="41"/>
      <c r="K286" s="41"/>
      <c r="L286" s="45"/>
      <c r="M286" s="251"/>
      <c r="N286" s="252"/>
      <c r="O286" s="92"/>
      <c r="P286" s="92"/>
      <c r="Q286" s="92"/>
      <c r="R286" s="92"/>
      <c r="S286" s="92"/>
      <c r="T286" s="93"/>
      <c r="U286" s="39"/>
      <c r="V286" s="39"/>
      <c r="W286" s="39"/>
      <c r="X286" s="39"/>
      <c r="Y286" s="39"/>
      <c r="Z286" s="39"/>
      <c r="AA286" s="39"/>
      <c r="AB286" s="39"/>
      <c r="AC286" s="39"/>
      <c r="AD286" s="39"/>
      <c r="AE286" s="39"/>
      <c r="AT286" s="18" t="s">
        <v>143</v>
      </c>
      <c r="AU286" s="18" t="s">
        <v>83</v>
      </c>
    </row>
    <row r="287" s="2" customFormat="1">
      <c r="A287" s="39"/>
      <c r="B287" s="40"/>
      <c r="C287" s="41"/>
      <c r="D287" s="249" t="s">
        <v>145</v>
      </c>
      <c r="E287" s="41"/>
      <c r="F287" s="253" t="s">
        <v>359</v>
      </c>
      <c r="G287" s="41"/>
      <c r="H287" s="41"/>
      <c r="I287" s="145"/>
      <c r="J287" s="41"/>
      <c r="K287" s="41"/>
      <c r="L287" s="45"/>
      <c r="M287" s="251"/>
      <c r="N287" s="252"/>
      <c r="O287" s="92"/>
      <c r="P287" s="92"/>
      <c r="Q287" s="92"/>
      <c r="R287" s="92"/>
      <c r="S287" s="92"/>
      <c r="T287" s="93"/>
      <c r="U287" s="39"/>
      <c r="V287" s="39"/>
      <c r="W287" s="39"/>
      <c r="X287" s="39"/>
      <c r="Y287" s="39"/>
      <c r="Z287" s="39"/>
      <c r="AA287" s="39"/>
      <c r="AB287" s="39"/>
      <c r="AC287" s="39"/>
      <c r="AD287" s="39"/>
      <c r="AE287" s="39"/>
      <c r="AT287" s="18" t="s">
        <v>145</v>
      </c>
      <c r="AU287" s="18" t="s">
        <v>83</v>
      </c>
    </row>
    <row r="288" s="13" customFormat="1">
      <c r="A288" s="13"/>
      <c r="B288" s="254"/>
      <c r="C288" s="255"/>
      <c r="D288" s="249" t="s">
        <v>147</v>
      </c>
      <c r="E288" s="256" t="s">
        <v>1</v>
      </c>
      <c r="F288" s="257" t="s">
        <v>360</v>
      </c>
      <c r="G288" s="255"/>
      <c r="H288" s="256" t="s">
        <v>1</v>
      </c>
      <c r="I288" s="258"/>
      <c r="J288" s="255"/>
      <c r="K288" s="255"/>
      <c r="L288" s="259"/>
      <c r="M288" s="260"/>
      <c r="N288" s="261"/>
      <c r="O288" s="261"/>
      <c r="P288" s="261"/>
      <c r="Q288" s="261"/>
      <c r="R288" s="261"/>
      <c r="S288" s="261"/>
      <c r="T288" s="262"/>
      <c r="U288" s="13"/>
      <c r="V288" s="13"/>
      <c r="W288" s="13"/>
      <c r="X288" s="13"/>
      <c r="Y288" s="13"/>
      <c r="Z288" s="13"/>
      <c r="AA288" s="13"/>
      <c r="AB288" s="13"/>
      <c r="AC288" s="13"/>
      <c r="AD288" s="13"/>
      <c r="AE288" s="13"/>
      <c r="AT288" s="263" t="s">
        <v>147</v>
      </c>
      <c r="AU288" s="263" t="s">
        <v>83</v>
      </c>
      <c r="AV288" s="13" t="s">
        <v>81</v>
      </c>
      <c r="AW288" s="13" t="s">
        <v>30</v>
      </c>
      <c r="AX288" s="13" t="s">
        <v>73</v>
      </c>
      <c r="AY288" s="263" t="s">
        <v>134</v>
      </c>
    </row>
    <row r="289" s="14" customFormat="1">
      <c r="A289" s="14"/>
      <c r="B289" s="264"/>
      <c r="C289" s="265"/>
      <c r="D289" s="249" t="s">
        <v>147</v>
      </c>
      <c r="E289" s="266" t="s">
        <v>1</v>
      </c>
      <c r="F289" s="267" t="s">
        <v>166</v>
      </c>
      <c r="G289" s="265"/>
      <c r="H289" s="268">
        <v>21.824999999999999</v>
      </c>
      <c r="I289" s="269"/>
      <c r="J289" s="265"/>
      <c r="K289" s="265"/>
      <c r="L289" s="270"/>
      <c r="M289" s="271"/>
      <c r="N289" s="272"/>
      <c r="O289" s="272"/>
      <c r="P289" s="272"/>
      <c r="Q289" s="272"/>
      <c r="R289" s="272"/>
      <c r="S289" s="272"/>
      <c r="T289" s="273"/>
      <c r="U289" s="14"/>
      <c r="V289" s="14"/>
      <c r="W289" s="14"/>
      <c r="X289" s="14"/>
      <c r="Y289" s="14"/>
      <c r="Z289" s="14"/>
      <c r="AA289" s="14"/>
      <c r="AB289" s="14"/>
      <c r="AC289" s="14"/>
      <c r="AD289" s="14"/>
      <c r="AE289" s="14"/>
      <c r="AT289" s="274" t="s">
        <v>147</v>
      </c>
      <c r="AU289" s="274" t="s">
        <v>83</v>
      </c>
      <c r="AV289" s="14" t="s">
        <v>83</v>
      </c>
      <c r="AW289" s="14" t="s">
        <v>30</v>
      </c>
      <c r="AX289" s="14" t="s">
        <v>73</v>
      </c>
      <c r="AY289" s="274" t="s">
        <v>134</v>
      </c>
    </row>
    <row r="290" s="15" customFormat="1">
      <c r="A290" s="15"/>
      <c r="B290" s="275"/>
      <c r="C290" s="276"/>
      <c r="D290" s="249" t="s">
        <v>147</v>
      </c>
      <c r="E290" s="277" t="s">
        <v>1</v>
      </c>
      <c r="F290" s="278" t="s">
        <v>150</v>
      </c>
      <c r="G290" s="276"/>
      <c r="H290" s="279">
        <v>21.824999999999999</v>
      </c>
      <c r="I290" s="280"/>
      <c r="J290" s="276"/>
      <c r="K290" s="276"/>
      <c r="L290" s="281"/>
      <c r="M290" s="282"/>
      <c r="N290" s="283"/>
      <c r="O290" s="283"/>
      <c r="P290" s="283"/>
      <c r="Q290" s="283"/>
      <c r="R290" s="283"/>
      <c r="S290" s="283"/>
      <c r="T290" s="284"/>
      <c r="U290" s="15"/>
      <c r="V290" s="15"/>
      <c r="W290" s="15"/>
      <c r="X290" s="15"/>
      <c r="Y290" s="15"/>
      <c r="Z290" s="15"/>
      <c r="AA290" s="15"/>
      <c r="AB290" s="15"/>
      <c r="AC290" s="15"/>
      <c r="AD290" s="15"/>
      <c r="AE290" s="15"/>
      <c r="AT290" s="285" t="s">
        <v>147</v>
      </c>
      <c r="AU290" s="285" t="s">
        <v>83</v>
      </c>
      <c r="AV290" s="15" t="s">
        <v>141</v>
      </c>
      <c r="AW290" s="15" t="s">
        <v>30</v>
      </c>
      <c r="AX290" s="15" t="s">
        <v>81</v>
      </c>
      <c r="AY290" s="285" t="s">
        <v>134</v>
      </c>
    </row>
    <row r="291" s="12" customFormat="1" ht="22.8" customHeight="1">
      <c r="A291" s="12"/>
      <c r="B291" s="220"/>
      <c r="C291" s="221"/>
      <c r="D291" s="222" t="s">
        <v>72</v>
      </c>
      <c r="E291" s="234" t="s">
        <v>181</v>
      </c>
      <c r="F291" s="234" t="s">
        <v>361</v>
      </c>
      <c r="G291" s="221"/>
      <c r="H291" s="221"/>
      <c r="I291" s="224"/>
      <c r="J291" s="235">
        <f>BK291</f>
        <v>0</v>
      </c>
      <c r="K291" s="221"/>
      <c r="L291" s="226"/>
      <c r="M291" s="227"/>
      <c r="N291" s="228"/>
      <c r="O291" s="228"/>
      <c r="P291" s="229">
        <f>SUM(P292:P328)</f>
        <v>0</v>
      </c>
      <c r="Q291" s="228"/>
      <c r="R291" s="229">
        <f>SUM(R292:R328)</f>
        <v>1.0724187750000001</v>
      </c>
      <c r="S291" s="228"/>
      <c r="T291" s="230">
        <f>SUM(T292:T328)</f>
        <v>1.1812500000000001</v>
      </c>
      <c r="U291" s="12"/>
      <c r="V291" s="12"/>
      <c r="W291" s="12"/>
      <c r="X291" s="12"/>
      <c r="Y291" s="12"/>
      <c r="Z291" s="12"/>
      <c r="AA291" s="12"/>
      <c r="AB291" s="12"/>
      <c r="AC291" s="12"/>
      <c r="AD291" s="12"/>
      <c r="AE291" s="12"/>
      <c r="AR291" s="231" t="s">
        <v>81</v>
      </c>
      <c r="AT291" s="232" t="s">
        <v>72</v>
      </c>
      <c r="AU291" s="232" t="s">
        <v>81</v>
      </c>
      <c r="AY291" s="231" t="s">
        <v>134</v>
      </c>
      <c r="BK291" s="233">
        <f>SUM(BK292:BK328)</f>
        <v>0</v>
      </c>
    </row>
    <row r="292" s="2" customFormat="1" ht="24" customHeight="1">
      <c r="A292" s="39"/>
      <c r="B292" s="40"/>
      <c r="C292" s="236" t="s">
        <v>362</v>
      </c>
      <c r="D292" s="236" t="s">
        <v>136</v>
      </c>
      <c r="E292" s="237" t="s">
        <v>363</v>
      </c>
      <c r="F292" s="238" t="s">
        <v>364</v>
      </c>
      <c r="G292" s="239" t="s">
        <v>139</v>
      </c>
      <c r="H292" s="240">
        <v>2.2000000000000002</v>
      </c>
      <c r="I292" s="241"/>
      <c r="J292" s="242">
        <f>ROUND(I292*H292,2)</f>
        <v>0</v>
      </c>
      <c r="K292" s="238" t="s">
        <v>140</v>
      </c>
      <c r="L292" s="45"/>
      <c r="M292" s="243" t="s">
        <v>1</v>
      </c>
      <c r="N292" s="244" t="s">
        <v>38</v>
      </c>
      <c r="O292" s="92"/>
      <c r="P292" s="245">
        <f>O292*H292</f>
        <v>0</v>
      </c>
      <c r="Q292" s="245">
        <v>0.065696699999999997</v>
      </c>
      <c r="R292" s="245">
        <f>Q292*H292</f>
        <v>0.14453273999999999</v>
      </c>
      <c r="S292" s="245">
        <v>0.074999999999999997</v>
      </c>
      <c r="T292" s="246">
        <f>S292*H292</f>
        <v>0.16500000000000001</v>
      </c>
      <c r="U292" s="39"/>
      <c r="V292" s="39"/>
      <c r="W292" s="39"/>
      <c r="X292" s="39"/>
      <c r="Y292" s="39"/>
      <c r="Z292" s="39"/>
      <c r="AA292" s="39"/>
      <c r="AB292" s="39"/>
      <c r="AC292" s="39"/>
      <c r="AD292" s="39"/>
      <c r="AE292" s="39"/>
      <c r="AR292" s="247" t="s">
        <v>141</v>
      </c>
      <c r="AT292" s="247" t="s">
        <v>136</v>
      </c>
      <c r="AU292" s="247" t="s">
        <v>83</v>
      </c>
      <c r="AY292" s="18" t="s">
        <v>134</v>
      </c>
      <c r="BE292" s="248">
        <f>IF(N292="základní",J292,0)</f>
        <v>0</v>
      </c>
      <c r="BF292" s="248">
        <f>IF(N292="snížená",J292,0)</f>
        <v>0</v>
      </c>
      <c r="BG292" s="248">
        <f>IF(N292="zákl. přenesená",J292,0)</f>
        <v>0</v>
      </c>
      <c r="BH292" s="248">
        <f>IF(N292="sníž. přenesená",J292,0)</f>
        <v>0</v>
      </c>
      <c r="BI292" s="248">
        <f>IF(N292="nulová",J292,0)</f>
        <v>0</v>
      </c>
      <c r="BJ292" s="18" t="s">
        <v>81</v>
      </c>
      <c r="BK292" s="248">
        <f>ROUND(I292*H292,2)</f>
        <v>0</v>
      </c>
      <c r="BL292" s="18" t="s">
        <v>141</v>
      </c>
      <c r="BM292" s="247" t="s">
        <v>365</v>
      </c>
    </row>
    <row r="293" s="2" customFormat="1">
      <c r="A293" s="39"/>
      <c r="B293" s="40"/>
      <c r="C293" s="41"/>
      <c r="D293" s="249" t="s">
        <v>143</v>
      </c>
      <c r="E293" s="41"/>
      <c r="F293" s="250" t="s">
        <v>366</v>
      </c>
      <c r="G293" s="41"/>
      <c r="H293" s="41"/>
      <c r="I293" s="145"/>
      <c r="J293" s="41"/>
      <c r="K293" s="41"/>
      <c r="L293" s="45"/>
      <c r="M293" s="251"/>
      <c r="N293" s="252"/>
      <c r="O293" s="92"/>
      <c r="P293" s="92"/>
      <c r="Q293" s="92"/>
      <c r="R293" s="92"/>
      <c r="S293" s="92"/>
      <c r="T293" s="93"/>
      <c r="U293" s="39"/>
      <c r="V293" s="39"/>
      <c r="W293" s="39"/>
      <c r="X293" s="39"/>
      <c r="Y293" s="39"/>
      <c r="Z293" s="39"/>
      <c r="AA293" s="39"/>
      <c r="AB293" s="39"/>
      <c r="AC293" s="39"/>
      <c r="AD293" s="39"/>
      <c r="AE293" s="39"/>
      <c r="AT293" s="18" t="s">
        <v>143</v>
      </c>
      <c r="AU293" s="18" t="s">
        <v>83</v>
      </c>
    </row>
    <row r="294" s="2" customFormat="1">
      <c r="A294" s="39"/>
      <c r="B294" s="40"/>
      <c r="C294" s="41"/>
      <c r="D294" s="249" t="s">
        <v>145</v>
      </c>
      <c r="E294" s="41"/>
      <c r="F294" s="253" t="s">
        <v>367</v>
      </c>
      <c r="G294" s="41"/>
      <c r="H294" s="41"/>
      <c r="I294" s="145"/>
      <c r="J294" s="41"/>
      <c r="K294" s="41"/>
      <c r="L294" s="45"/>
      <c r="M294" s="251"/>
      <c r="N294" s="252"/>
      <c r="O294" s="92"/>
      <c r="P294" s="92"/>
      <c r="Q294" s="92"/>
      <c r="R294" s="92"/>
      <c r="S294" s="92"/>
      <c r="T294" s="93"/>
      <c r="U294" s="39"/>
      <c r="V294" s="39"/>
      <c r="W294" s="39"/>
      <c r="X294" s="39"/>
      <c r="Y294" s="39"/>
      <c r="Z294" s="39"/>
      <c r="AA294" s="39"/>
      <c r="AB294" s="39"/>
      <c r="AC294" s="39"/>
      <c r="AD294" s="39"/>
      <c r="AE294" s="39"/>
      <c r="AT294" s="18" t="s">
        <v>145</v>
      </c>
      <c r="AU294" s="18" t="s">
        <v>83</v>
      </c>
    </row>
    <row r="295" s="2" customFormat="1">
      <c r="A295" s="39"/>
      <c r="B295" s="40"/>
      <c r="C295" s="41"/>
      <c r="D295" s="249" t="s">
        <v>164</v>
      </c>
      <c r="E295" s="41"/>
      <c r="F295" s="253" t="s">
        <v>368</v>
      </c>
      <c r="G295" s="41"/>
      <c r="H295" s="41"/>
      <c r="I295" s="145"/>
      <c r="J295" s="41"/>
      <c r="K295" s="41"/>
      <c r="L295" s="45"/>
      <c r="M295" s="251"/>
      <c r="N295" s="252"/>
      <c r="O295" s="92"/>
      <c r="P295" s="92"/>
      <c r="Q295" s="92"/>
      <c r="R295" s="92"/>
      <c r="S295" s="92"/>
      <c r="T295" s="93"/>
      <c r="U295" s="39"/>
      <c r="V295" s="39"/>
      <c r="W295" s="39"/>
      <c r="X295" s="39"/>
      <c r="Y295" s="39"/>
      <c r="Z295" s="39"/>
      <c r="AA295" s="39"/>
      <c r="AB295" s="39"/>
      <c r="AC295" s="39"/>
      <c r="AD295" s="39"/>
      <c r="AE295" s="39"/>
      <c r="AT295" s="18" t="s">
        <v>164</v>
      </c>
      <c r="AU295" s="18" t="s">
        <v>83</v>
      </c>
    </row>
    <row r="296" s="13" customFormat="1">
      <c r="A296" s="13"/>
      <c r="B296" s="254"/>
      <c r="C296" s="255"/>
      <c r="D296" s="249" t="s">
        <v>147</v>
      </c>
      <c r="E296" s="256" t="s">
        <v>1</v>
      </c>
      <c r="F296" s="257" t="s">
        <v>369</v>
      </c>
      <c r="G296" s="255"/>
      <c r="H296" s="256" t="s">
        <v>1</v>
      </c>
      <c r="I296" s="258"/>
      <c r="J296" s="255"/>
      <c r="K296" s="255"/>
      <c r="L296" s="259"/>
      <c r="M296" s="260"/>
      <c r="N296" s="261"/>
      <c r="O296" s="261"/>
      <c r="P296" s="261"/>
      <c r="Q296" s="261"/>
      <c r="R296" s="261"/>
      <c r="S296" s="261"/>
      <c r="T296" s="262"/>
      <c r="U296" s="13"/>
      <c r="V296" s="13"/>
      <c r="W296" s="13"/>
      <c r="X296" s="13"/>
      <c r="Y296" s="13"/>
      <c r="Z296" s="13"/>
      <c r="AA296" s="13"/>
      <c r="AB296" s="13"/>
      <c r="AC296" s="13"/>
      <c r="AD296" s="13"/>
      <c r="AE296" s="13"/>
      <c r="AT296" s="263" t="s">
        <v>147</v>
      </c>
      <c r="AU296" s="263" t="s">
        <v>83</v>
      </c>
      <c r="AV296" s="13" t="s">
        <v>81</v>
      </c>
      <c r="AW296" s="13" t="s">
        <v>30</v>
      </c>
      <c r="AX296" s="13" t="s">
        <v>73</v>
      </c>
      <c r="AY296" s="263" t="s">
        <v>134</v>
      </c>
    </row>
    <row r="297" s="13" customFormat="1">
      <c r="A297" s="13"/>
      <c r="B297" s="254"/>
      <c r="C297" s="255"/>
      <c r="D297" s="249" t="s">
        <v>147</v>
      </c>
      <c r="E297" s="256" t="s">
        <v>1</v>
      </c>
      <c r="F297" s="257" t="s">
        <v>370</v>
      </c>
      <c r="G297" s="255"/>
      <c r="H297" s="256" t="s">
        <v>1</v>
      </c>
      <c r="I297" s="258"/>
      <c r="J297" s="255"/>
      <c r="K297" s="255"/>
      <c r="L297" s="259"/>
      <c r="M297" s="260"/>
      <c r="N297" s="261"/>
      <c r="O297" s="261"/>
      <c r="P297" s="261"/>
      <c r="Q297" s="261"/>
      <c r="R297" s="261"/>
      <c r="S297" s="261"/>
      <c r="T297" s="262"/>
      <c r="U297" s="13"/>
      <c r="V297" s="13"/>
      <c r="W297" s="13"/>
      <c r="X297" s="13"/>
      <c r="Y297" s="13"/>
      <c r="Z297" s="13"/>
      <c r="AA297" s="13"/>
      <c r="AB297" s="13"/>
      <c r="AC297" s="13"/>
      <c r="AD297" s="13"/>
      <c r="AE297" s="13"/>
      <c r="AT297" s="263" t="s">
        <v>147</v>
      </c>
      <c r="AU297" s="263" t="s">
        <v>83</v>
      </c>
      <c r="AV297" s="13" t="s">
        <v>81</v>
      </c>
      <c r="AW297" s="13" t="s">
        <v>30</v>
      </c>
      <c r="AX297" s="13" t="s">
        <v>73</v>
      </c>
      <c r="AY297" s="263" t="s">
        <v>134</v>
      </c>
    </row>
    <row r="298" s="14" customFormat="1">
      <c r="A298" s="14"/>
      <c r="B298" s="264"/>
      <c r="C298" s="265"/>
      <c r="D298" s="249" t="s">
        <v>147</v>
      </c>
      <c r="E298" s="266" t="s">
        <v>1</v>
      </c>
      <c r="F298" s="267" t="s">
        <v>371</v>
      </c>
      <c r="G298" s="265"/>
      <c r="H298" s="268">
        <v>0.90000000000000002</v>
      </c>
      <c r="I298" s="269"/>
      <c r="J298" s="265"/>
      <c r="K298" s="265"/>
      <c r="L298" s="270"/>
      <c r="M298" s="271"/>
      <c r="N298" s="272"/>
      <c r="O298" s="272"/>
      <c r="P298" s="272"/>
      <c r="Q298" s="272"/>
      <c r="R298" s="272"/>
      <c r="S298" s="272"/>
      <c r="T298" s="273"/>
      <c r="U298" s="14"/>
      <c r="V298" s="14"/>
      <c r="W298" s="14"/>
      <c r="X298" s="14"/>
      <c r="Y298" s="14"/>
      <c r="Z298" s="14"/>
      <c r="AA298" s="14"/>
      <c r="AB298" s="14"/>
      <c r="AC298" s="14"/>
      <c r="AD298" s="14"/>
      <c r="AE298" s="14"/>
      <c r="AT298" s="274" t="s">
        <v>147</v>
      </c>
      <c r="AU298" s="274" t="s">
        <v>83</v>
      </c>
      <c r="AV298" s="14" t="s">
        <v>83</v>
      </c>
      <c r="AW298" s="14" t="s">
        <v>30</v>
      </c>
      <c r="AX298" s="14" t="s">
        <v>73</v>
      </c>
      <c r="AY298" s="274" t="s">
        <v>134</v>
      </c>
    </row>
    <row r="299" s="14" customFormat="1">
      <c r="A299" s="14"/>
      <c r="B299" s="264"/>
      <c r="C299" s="265"/>
      <c r="D299" s="249" t="s">
        <v>147</v>
      </c>
      <c r="E299" s="266" t="s">
        <v>1</v>
      </c>
      <c r="F299" s="267" t="s">
        <v>372</v>
      </c>
      <c r="G299" s="265"/>
      <c r="H299" s="268">
        <v>0.20000000000000001</v>
      </c>
      <c r="I299" s="269"/>
      <c r="J299" s="265"/>
      <c r="K299" s="265"/>
      <c r="L299" s="270"/>
      <c r="M299" s="271"/>
      <c r="N299" s="272"/>
      <c r="O299" s="272"/>
      <c r="P299" s="272"/>
      <c r="Q299" s="272"/>
      <c r="R299" s="272"/>
      <c r="S299" s="272"/>
      <c r="T299" s="273"/>
      <c r="U299" s="14"/>
      <c r="V299" s="14"/>
      <c r="W299" s="14"/>
      <c r="X299" s="14"/>
      <c r="Y299" s="14"/>
      <c r="Z299" s="14"/>
      <c r="AA299" s="14"/>
      <c r="AB299" s="14"/>
      <c r="AC299" s="14"/>
      <c r="AD299" s="14"/>
      <c r="AE299" s="14"/>
      <c r="AT299" s="274" t="s">
        <v>147</v>
      </c>
      <c r="AU299" s="274" t="s">
        <v>83</v>
      </c>
      <c r="AV299" s="14" t="s">
        <v>83</v>
      </c>
      <c r="AW299" s="14" t="s">
        <v>30</v>
      </c>
      <c r="AX299" s="14" t="s">
        <v>73</v>
      </c>
      <c r="AY299" s="274" t="s">
        <v>134</v>
      </c>
    </row>
    <row r="300" s="13" customFormat="1">
      <c r="A300" s="13"/>
      <c r="B300" s="254"/>
      <c r="C300" s="255"/>
      <c r="D300" s="249" t="s">
        <v>147</v>
      </c>
      <c r="E300" s="256" t="s">
        <v>1</v>
      </c>
      <c r="F300" s="257" t="s">
        <v>373</v>
      </c>
      <c r="G300" s="255"/>
      <c r="H300" s="256" t="s">
        <v>1</v>
      </c>
      <c r="I300" s="258"/>
      <c r="J300" s="255"/>
      <c r="K300" s="255"/>
      <c r="L300" s="259"/>
      <c r="M300" s="260"/>
      <c r="N300" s="261"/>
      <c r="O300" s="261"/>
      <c r="P300" s="261"/>
      <c r="Q300" s="261"/>
      <c r="R300" s="261"/>
      <c r="S300" s="261"/>
      <c r="T300" s="262"/>
      <c r="U300" s="13"/>
      <c r="V300" s="13"/>
      <c r="W300" s="13"/>
      <c r="X300" s="13"/>
      <c r="Y300" s="13"/>
      <c r="Z300" s="13"/>
      <c r="AA300" s="13"/>
      <c r="AB300" s="13"/>
      <c r="AC300" s="13"/>
      <c r="AD300" s="13"/>
      <c r="AE300" s="13"/>
      <c r="AT300" s="263" t="s">
        <v>147</v>
      </c>
      <c r="AU300" s="263" t="s">
        <v>83</v>
      </c>
      <c r="AV300" s="13" t="s">
        <v>81</v>
      </c>
      <c r="AW300" s="13" t="s">
        <v>30</v>
      </c>
      <c r="AX300" s="13" t="s">
        <v>73</v>
      </c>
      <c r="AY300" s="263" t="s">
        <v>134</v>
      </c>
    </row>
    <row r="301" s="14" customFormat="1">
      <c r="A301" s="14"/>
      <c r="B301" s="264"/>
      <c r="C301" s="265"/>
      <c r="D301" s="249" t="s">
        <v>147</v>
      </c>
      <c r="E301" s="266" t="s">
        <v>1</v>
      </c>
      <c r="F301" s="267" t="s">
        <v>371</v>
      </c>
      <c r="G301" s="265"/>
      <c r="H301" s="268">
        <v>0.90000000000000002</v>
      </c>
      <c r="I301" s="269"/>
      <c r="J301" s="265"/>
      <c r="K301" s="265"/>
      <c r="L301" s="270"/>
      <c r="M301" s="271"/>
      <c r="N301" s="272"/>
      <c r="O301" s="272"/>
      <c r="P301" s="272"/>
      <c r="Q301" s="272"/>
      <c r="R301" s="272"/>
      <c r="S301" s="272"/>
      <c r="T301" s="273"/>
      <c r="U301" s="14"/>
      <c r="V301" s="14"/>
      <c r="W301" s="14"/>
      <c r="X301" s="14"/>
      <c r="Y301" s="14"/>
      <c r="Z301" s="14"/>
      <c r="AA301" s="14"/>
      <c r="AB301" s="14"/>
      <c r="AC301" s="14"/>
      <c r="AD301" s="14"/>
      <c r="AE301" s="14"/>
      <c r="AT301" s="274" t="s">
        <v>147</v>
      </c>
      <c r="AU301" s="274" t="s">
        <v>83</v>
      </c>
      <c r="AV301" s="14" t="s">
        <v>83</v>
      </c>
      <c r="AW301" s="14" t="s">
        <v>30</v>
      </c>
      <c r="AX301" s="14" t="s">
        <v>73</v>
      </c>
      <c r="AY301" s="274" t="s">
        <v>134</v>
      </c>
    </row>
    <row r="302" s="14" customFormat="1">
      <c r="A302" s="14"/>
      <c r="B302" s="264"/>
      <c r="C302" s="265"/>
      <c r="D302" s="249" t="s">
        <v>147</v>
      </c>
      <c r="E302" s="266" t="s">
        <v>1</v>
      </c>
      <c r="F302" s="267" t="s">
        <v>372</v>
      </c>
      <c r="G302" s="265"/>
      <c r="H302" s="268">
        <v>0.20000000000000001</v>
      </c>
      <c r="I302" s="269"/>
      <c r="J302" s="265"/>
      <c r="K302" s="265"/>
      <c r="L302" s="270"/>
      <c r="M302" s="271"/>
      <c r="N302" s="272"/>
      <c r="O302" s="272"/>
      <c r="P302" s="272"/>
      <c r="Q302" s="272"/>
      <c r="R302" s="272"/>
      <c r="S302" s="272"/>
      <c r="T302" s="273"/>
      <c r="U302" s="14"/>
      <c r="V302" s="14"/>
      <c r="W302" s="14"/>
      <c r="X302" s="14"/>
      <c r="Y302" s="14"/>
      <c r="Z302" s="14"/>
      <c r="AA302" s="14"/>
      <c r="AB302" s="14"/>
      <c r="AC302" s="14"/>
      <c r="AD302" s="14"/>
      <c r="AE302" s="14"/>
      <c r="AT302" s="274" t="s">
        <v>147</v>
      </c>
      <c r="AU302" s="274" t="s">
        <v>83</v>
      </c>
      <c r="AV302" s="14" t="s">
        <v>83</v>
      </c>
      <c r="AW302" s="14" t="s">
        <v>30</v>
      </c>
      <c r="AX302" s="14" t="s">
        <v>73</v>
      </c>
      <c r="AY302" s="274" t="s">
        <v>134</v>
      </c>
    </row>
    <row r="303" s="15" customFormat="1">
      <c r="A303" s="15"/>
      <c r="B303" s="275"/>
      <c r="C303" s="276"/>
      <c r="D303" s="249" t="s">
        <v>147</v>
      </c>
      <c r="E303" s="277" t="s">
        <v>1</v>
      </c>
      <c r="F303" s="278" t="s">
        <v>150</v>
      </c>
      <c r="G303" s="276"/>
      <c r="H303" s="279">
        <v>2.2000000000000002</v>
      </c>
      <c r="I303" s="280"/>
      <c r="J303" s="276"/>
      <c r="K303" s="276"/>
      <c r="L303" s="281"/>
      <c r="M303" s="282"/>
      <c r="N303" s="283"/>
      <c r="O303" s="283"/>
      <c r="P303" s="283"/>
      <c r="Q303" s="283"/>
      <c r="R303" s="283"/>
      <c r="S303" s="283"/>
      <c r="T303" s="284"/>
      <c r="U303" s="15"/>
      <c r="V303" s="15"/>
      <c r="W303" s="15"/>
      <c r="X303" s="15"/>
      <c r="Y303" s="15"/>
      <c r="Z303" s="15"/>
      <c r="AA303" s="15"/>
      <c r="AB303" s="15"/>
      <c r="AC303" s="15"/>
      <c r="AD303" s="15"/>
      <c r="AE303" s="15"/>
      <c r="AT303" s="285" t="s">
        <v>147</v>
      </c>
      <c r="AU303" s="285" t="s">
        <v>83</v>
      </c>
      <c r="AV303" s="15" t="s">
        <v>141</v>
      </c>
      <c r="AW303" s="15" t="s">
        <v>30</v>
      </c>
      <c r="AX303" s="15" t="s">
        <v>81</v>
      </c>
      <c r="AY303" s="285" t="s">
        <v>134</v>
      </c>
    </row>
    <row r="304" s="2" customFormat="1" ht="24" customHeight="1">
      <c r="A304" s="39"/>
      <c r="B304" s="40"/>
      <c r="C304" s="236" t="s">
        <v>374</v>
      </c>
      <c r="D304" s="236" t="s">
        <v>136</v>
      </c>
      <c r="E304" s="237" t="s">
        <v>375</v>
      </c>
      <c r="F304" s="238" t="s">
        <v>376</v>
      </c>
      <c r="G304" s="239" t="s">
        <v>139</v>
      </c>
      <c r="H304" s="240">
        <v>13.550000000000001</v>
      </c>
      <c r="I304" s="241"/>
      <c r="J304" s="242">
        <f>ROUND(I304*H304,2)</f>
        <v>0</v>
      </c>
      <c r="K304" s="238" t="s">
        <v>140</v>
      </c>
      <c r="L304" s="45"/>
      <c r="M304" s="243" t="s">
        <v>1</v>
      </c>
      <c r="N304" s="244" t="s">
        <v>38</v>
      </c>
      <c r="O304" s="92"/>
      <c r="P304" s="245">
        <f>O304*H304</f>
        <v>0</v>
      </c>
      <c r="Q304" s="245">
        <v>0.066961699999999999</v>
      </c>
      <c r="R304" s="245">
        <f>Q304*H304</f>
        <v>0.90733103500000001</v>
      </c>
      <c r="S304" s="245">
        <v>0.074999999999999997</v>
      </c>
      <c r="T304" s="246">
        <f>S304*H304</f>
        <v>1.0162500000000001</v>
      </c>
      <c r="U304" s="39"/>
      <c r="V304" s="39"/>
      <c r="W304" s="39"/>
      <c r="X304" s="39"/>
      <c r="Y304" s="39"/>
      <c r="Z304" s="39"/>
      <c r="AA304" s="39"/>
      <c r="AB304" s="39"/>
      <c r="AC304" s="39"/>
      <c r="AD304" s="39"/>
      <c r="AE304" s="39"/>
      <c r="AR304" s="247" t="s">
        <v>141</v>
      </c>
      <c r="AT304" s="247" t="s">
        <v>136</v>
      </c>
      <c r="AU304" s="247" t="s">
        <v>83</v>
      </c>
      <c r="AY304" s="18" t="s">
        <v>134</v>
      </c>
      <c r="BE304" s="248">
        <f>IF(N304="základní",J304,0)</f>
        <v>0</v>
      </c>
      <c r="BF304" s="248">
        <f>IF(N304="snížená",J304,0)</f>
        <v>0</v>
      </c>
      <c r="BG304" s="248">
        <f>IF(N304="zákl. přenesená",J304,0)</f>
        <v>0</v>
      </c>
      <c r="BH304" s="248">
        <f>IF(N304="sníž. přenesená",J304,0)</f>
        <v>0</v>
      </c>
      <c r="BI304" s="248">
        <f>IF(N304="nulová",J304,0)</f>
        <v>0</v>
      </c>
      <c r="BJ304" s="18" t="s">
        <v>81</v>
      </c>
      <c r="BK304" s="248">
        <f>ROUND(I304*H304,2)</f>
        <v>0</v>
      </c>
      <c r="BL304" s="18" t="s">
        <v>141</v>
      </c>
      <c r="BM304" s="247" t="s">
        <v>377</v>
      </c>
    </row>
    <row r="305" s="2" customFormat="1">
      <c r="A305" s="39"/>
      <c r="B305" s="40"/>
      <c r="C305" s="41"/>
      <c r="D305" s="249" t="s">
        <v>143</v>
      </c>
      <c r="E305" s="41"/>
      <c r="F305" s="250" t="s">
        <v>378</v>
      </c>
      <c r="G305" s="41"/>
      <c r="H305" s="41"/>
      <c r="I305" s="145"/>
      <c r="J305" s="41"/>
      <c r="K305" s="41"/>
      <c r="L305" s="45"/>
      <c r="M305" s="251"/>
      <c r="N305" s="252"/>
      <c r="O305" s="92"/>
      <c r="P305" s="92"/>
      <c r="Q305" s="92"/>
      <c r="R305" s="92"/>
      <c r="S305" s="92"/>
      <c r="T305" s="93"/>
      <c r="U305" s="39"/>
      <c r="V305" s="39"/>
      <c r="W305" s="39"/>
      <c r="X305" s="39"/>
      <c r="Y305" s="39"/>
      <c r="Z305" s="39"/>
      <c r="AA305" s="39"/>
      <c r="AB305" s="39"/>
      <c r="AC305" s="39"/>
      <c r="AD305" s="39"/>
      <c r="AE305" s="39"/>
      <c r="AT305" s="18" t="s">
        <v>143</v>
      </c>
      <c r="AU305" s="18" t="s">
        <v>83</v>
      </c>
    </row>
    <row r="306" s="2" customFormat="1">
      <c r="A306" s="39"/>
      <c r="B306" s="40"/>
      <c r="C306" s="41"/>
      <c r="D306" s="249" t="s">
        <v>145</v>
      </c>
      <c r="E306" s="41"/>
      <c r="F306" s="253" t="s">
        <v>367</v>
      </c>
      <c r="G306" s="41"/>
      <c r="H306" s="41"/>
      <c r="I306" s="145"/>
      <c r="J306" s="41"/>
      <c r="K306" s="41"/>
      <c r="L306" s="45"/>
      <c r="M306" s="251"/>
      <c r="N306" s="252"/>
      <c r="O306" s="92"/>
      <c r="P306" s="92"/>
      <c r="Q306" s="92"/>
      <c r="R306" s="92"/>
      <c r="S306" s="92"/>
      <c r="T306" s="93"/>
      <c r="U306" s="39"/>
      <c r="V306" s="39"/>
      <c r="W306" s="39"/>
      <c r="X306" s="39"/>
      <c r="Y306" s="39"/>
      <c r="Z306" s="39"/>
      <c r="AA306" s="39"/>
      <c r="AB306" s="39"/>
      <c r="AC306" s="39"/>
      <c r="AD306" s="39"/>
      <c r="AE306" s="39"/>
      <c r="AT306" s="18" t="s">
        <v>145</v>
      </c>
      <c r="AU306" s="18" t="s">
        <v>83</v>
      </c>
    </row>
    <row r="307" s="2" customFormat="1">
      <c r="A307" s="39"/>
      <c r="B307" s="40"/>
      <c r="C307" s="41"/>
      <c r="D307" s="249" t="s">
        <v>164</v>
      </c>
      <c r="E307" s="41"/>
      <c r="F307" s="253" t="s">
        <v>379</v>
      </c>
      <c r="G307" s="41"/>
      <c r="H307" s="41"/>
      <c r="I307" s="145"/>
      <c r="J307" s="41"/>
      <c r="K307" s="41"/>
      <c r="L307" s="45"/>
      <c r="M307" s="251"/>
      <c r="N307" s="252"/>
      <c r="O307" s="92"/>
      <c r="P307" s="92"/>
      <c r="Q307" s="92"/>
      <c r="R307" s="92"/>
      <c r="S307" s="92"/>
      <c r="T307" s="93"/>
      <c r="U307" s="39"/>
      <c r="V307" s="39"/>
      <c r="W307" s="39"/>
      <c r="X307" s="39"/>
      <c r="Y307" s="39"/>
      <c r="Z307" s="39"/>
      <c r="AA307" s="39"/>
      <c r="AB307" s="39"/>
      <c r="AC307" s="39"/>
      <c r="AD307" s="39"/>
      <c r="AE307" s="39"/>
      <c r="AT307" s="18" t="s">
        <v>164</v>
      </c>
      <c r="AU307" s="18" t="s">
        <v>83</v>
      </c>
    </row>
    <row r="308" s="13" customFormat="1">
      <c r="A308" s="13"/>
      <c r="B308" s="254"/>
      <c r="C308" s="255"/>
      <c r="D308" s="249" t="s">
        <v>147</v>
      </c>
      <c r="E308" s="256" t="s">
        <v>1</v>
      </c>
      <c r="F308" s="257" t="s">
        <v>380</v>
      </c>
      <c r="G308" s="255"/>
      <c r="H308" s="256" t="s">
        <v>1</v>
      </c>
      <c r="I308" s="258"/>
      <c r="J308" s="255"/>
      <c r="K308" s="255"/>
      <c r="L308" s="259"/>
      <c r="M308" s="260"/>
      <c r="N308" s="261"/>
      <c r="O308" s="261"/>
      <c r="P308" s="261"/>
      <c r="Q308" s="261"/>
      <c r="R308" s="261"/>
      <c r="S308" s="261"/>
      <c r="T308" s="262"/>
      <c r="U308" s="13"/>
      <c r="V308" s="13"/>
      <c r="W308" s="13"/>
      <c r="X308" s="13"/>
      <c r="Y308" s="13"/>
      <c r="Z308" s="13"/>
      <c r="AA308" s="13"/>
      <c r="AB308" s="13"/>
      <c r="AC308" s="13"/>
      <c r="AD308" s="13"/>
      <c r="AE308" s="13"/>
      <c r="AT308" s="263" t="s">
        <v>147</v>
      </c>
      <c r="AU308" s="263" t="s">
        <v>83</v>
      </c>
      <c r="AV308" s="13" t="s">
        <v>81</v>
      </c>
      <c r="AW308" s="13" t="s">
        <v>30</v>
      </c>
      <c r="AX308" s="13" t="s">
        <v>73</v>
      </c>
      <c r="AY308" s="263" t="s">
        <v>134</v>
      </c>
    </row>
    <row r="309" s="13" customFormat="1">
      <c r="A309" s="13"/>
      <c r="B309" s="254"/>
      <c r="C309" s="255"/>
      <c r="D309" s="249" t="s">
        <v>147</v>
      </c>
      <c r="E309" s="256" t="s">
        <v>1</v>
      </c>
      <c r="F309" s="257" t="s">
        <v>381</v>
      </c>
      <c r="G309" s="255"/>
      <c r="H309" s="256" t="s">
        <v>1</v>
      </c>
      <c r="I309" s="258"/>
      <c r="J309" s="255"/>
      <c r="K309" s="255"/>
      <c r="L309" s="259"/>
      <c r="M309" s="260"/>
      <c r="N309" s="261"/>
      <c r="O309" s="261"/>
      <c r="P309" s="261"/>
      <c r="Q309" s="261"/>
      <c r="R309" s="261"/>
      <c r="S309" s="261"/>
      <c r="T309" s="262"/>
      <c r="U309" s="13"/>
      <c r="V309" s="13"/>
      <c r="W309" s="13"/>
      <c r="X309" s="13"/>
      <c r="Y309" s="13"/>
      <c r="Z309" s="13"/>
      <c r="AA309" s="13"/>
      <c r="AB309" s="13"/>
      <c r="AC309" s="13"/>
      <c r="AD309" s="13"/>
      <c r="AE309" s="13"/>
      <c r="AT309" s="263" t="s">
        <v>147</v>
      </c>
      <c r="AU309" s="263" t="s">
        <v>83</v>
      </c>
      <c r="AV309" s="13" t="s">
        <v>81</v>
      </c>
      <c r="AW309" s="13" t="s">
        <v>30</v>
      </c>
      <c r="AX309" s="13" t="s">
        <v>73</v>
      </c>
      <c r="AY309" s="263" t="s">
        <v>134</v>
      </c>
    </row>
    <row r="310" s="13" customFormat="1">
      <c r="A310" s="13"/>
      <c r="B310" s="254"/>
      <c r="C310" s="255"/>
      <c r="D310" s="249" t="s">
        <v>147</v>
      </c>
      <c r="E310" s="256" t="s">
        <v>1</v>
      </c>
      <c r="F310" s="257" t="s">
        <v>382</v>
      </c>
      <c r="G310" s="255"/>
      <c r="H310" s="256" t="s">
        <v>1</v>
      </c>
      <c r="I310" s="258"/>
      <c r="J310" s="255"/>
      <c r="K310" s="255"/>
      <c r="L310" s="259"/>
      <c r="M310" s="260"/>
      <c r="N310" s="261"/>
      <c r="O310" s="261"/>
      <c r="P310" s="261"/>
      <c r="Q310" s="261"/>
      <c r="R310" s="261"/>
      <c r="S310" s="261"/>
      <c r="T310" s="262"/>
      <c r="U310" s="13"/>
      <c r="V310" s="13"/>
      <c r="W310" s="13"/>
      <c r="X310" s="13"/>
      <c r="Y310" s="13"/>
      <c r="Z310" s="13"/>
      <c r="AA310" s="13"/>
      <c r="AB310" s="13"/>
      <c r="AC310" s="13"/>
      <c r="AD310" s="13"/>
      <c r="AE310" s="13"/>
      <c r="AT310" s="263" t="s">
        <v>147</v>
      </c>
      <c r="AU310" s="263" t="s">
        <v>83</v>
      </c>
      <c r="AV310" s="13" t="s">
        <v>81</v>
      </c>
      <c r="AW310" s="13" t="s">
        <v>30</v>
      </c>
      <c r="AX310" s="13" t="s">
        <v>73</v>
      </c>
      <c r="AY310" s="263" t="s">
        <v>134</v>
      </c>
    </row>
    <row r="311" s="14" customFormat="1">
      <c r="A311" s="14"/>
      <c r="B311" s="264"/>
      <c r="C311" s="265"/>
      <c r="D311" s="249" t="s">
        <v>147</v>
      </c>
      <c r="E311" s="266" t="s">
        <v>1</v>
      </c>
      <c r="F311" s="267" t="s">
        <v>383</v>
      </c>
      <c r="G311" s="265"/>
      <c r="H311" s="268">
        <v>6.5759999999999996</v>
      </c>
      <c r="I311" s="269"/>
      <c r="J311" s="265"/>
      <c r="K311" s="265"/>
      <c r="L311" s="270"/>
      <c r="M311" s="271"/>
      <c r="N311" s="272"/>
      <c r="O311" s="272"/>
      <c r="P311" s="272"/>
      <c r="Q311" s="272"/>
      <c r="R311" s="272"/>
      <c r="S311" s="272"/>
      <c r="T311" s="273"/>
      <c r="U311" s="14"/>
      <c r="V311" s="14"/>
      <c r="W311" s="14"/>
      <c r="X311" s="14"/>
      <c r="Y311" s="14"/>
      <c r="Z311" s="14"/>
      <c r="AA311" s="14"/>
      <c r="AB311" s="14"/>
      <c r="AC311" s="14"/>
      <c r="AD311" s="14"/>
      <c r="AE311" s="14"/>
      <c r="AT311" s="274" t="s">
        <v>147</v>
      </c>
      <c r="AU311" s="274" t="s">
        <v>83</v>
      </c>
      <c r="AV311" s="14" t="s">
        <v>83</v>
      </c>
      <c r="AW311" s="14" t="s">
        <v>30</v>
      </c>
      <c r="AX311" s="14" t="s">
        <v>73</v>
      </c>
      <c r="AY311" s="274" t="s">
        <v>134</v>
      </c>
    </row>
    <row r="312" s="13" customFormat="1">
      <c r="A312" s="13"/>
      <c r="B312" s="254"/>
      <c r="C312" s="255"/>
      <c r="D312" s="249" t="s">
        <v>147</v>
      </c>
      <c r="E312" s="256" t="s">
        <v>1</v>
      </c>
      <c r="F312" s="257" t="s">
        <v>384</v>
      </c>
      <c r="G312" s="255"/>
      <c r="H312" s="256" t="s">
        <v>1</v>
      </c>
      <c r="I312" s="258"/>
      <c r="J312" s="255"/>
      <c r="K312" s="255"/>
      <c r="L312" s="259"/>
      <c r="M312" s="260"/>
      <c r="N312" s="261"/>
      <c r="O312" s="261"/>
      <c r="P312" s="261"/>
      <c r="Q312" s="261"/>
      <c r="R312" s="261"/>
      <c r="S312" s="261"/>
      <c r="T312" s="262"/>
      <c r="U312" s="13"/>
      <c r="V312" s="13"/>
      <c r="W312" s="13"/>
      <c r="X312" s="13"/>
      <c r="Y312" s="13"/>
      <c r="Z312" s="13"/>
      <c r="AA312" s="13"/>
      <c r="AB312" s="13"/>
      <c r="AC312" s="13"/>
      <c r="AD312" s="13"/>
      <c r="AE312" s="13"/>
      <c r="AT312" s="263" t="s">
        <v>147</v>
      </c>
      <c r="AU312" s="263" t="s">
        <v>83</v>
      </c>
      <c r="AV312" s="13" t="s">
        <v>81</v>
      </c>
      <c r="AW312" s="13" t="s">
        <v>30</v>
      </c>
      <c r="AX312" s="13" t="s">
        <v>73</v>
      </c>
      <c r="AY312" s="263" t="s">
        <v>134</v>
      </c>
    </row>
    <row r="313" s="14" customFormat="1">
      <c r="A313" s="14"/>
      <c r="B313" s="264"/>
      <c r="C313" s="265"/>
      <c r="D313" s="249" t="s">
        <v>147</v>
      </c>
      <c r="E313" s="266" t="s">
        <v>1</v>
      </c>
      <c r="F313" s="267" t="s">
        <v>385</v>
      </c>
      <c r="G313" s="265"/>
      <c r="H313" s="268">
        <v>3.1240000000000001</v>
      </c>
      <c r="I313" s="269"/>
      <c r="J313" s="265"/>
      <c r="K313" s="265"/>
      <c r="L313" s="270"/>
      <c r="M313" s="271"/>
      <c r="N313" s="272"/>
      <c r="O313" s="272"/>
      <c r="P313" s="272"/>
      <c r="Q313" s="272"/>
      <c r="R313" s="272"/>
      <c r="S313" s="272"/>
      <c r="T313" s="273"/>
      <c r="U313" s="14"/>
      <c r="V313" s="14"/>
      <c r="W313" s="14"/>
      <c r="X313" s="14"/>
      <c r="Y313" s="14"/>
      <c r="Z313" s="14"/>
      <c r="AA313" s="14"/>
      <c r="AB313" s="14"/>
      <c r="AC313" s="14"/>
      <c r="AD313" s="14"/>
      <c r="AE313" s="14"/>
      <c r="AT313" s="274" t="s">
        <v>147</v>
      </c>
      <c r="AU313" s="274" t="s">
        <v>83</v>
      </c>
      <c r="AV313" s="14" t="s">
        <v>83</v>
      </c>
      <c r="AW313" s="14" t="s">
        <v>30</v>
      </c>
      <c r="AX313" s="14" t="s">
        <v>73</v>
      </c>
      <c r="AY313" s="274" t="s">
        <v>134</v>
      </c>
    </row>
    <row r="314" s="13" customFormat="1">
      <c r="A314" s="13"/>
      <c r="B314" s="254"/>
      <c r="C314" s="255"/>
      <c r="D314" s="249" t="s">
        <v>147</v>
      </c>
      <c r="E314" s="256" t="s">
        <v>1</v>
      </c>
      <c r="F314" s="257" t="s">
        <v>386</v>
      </c>
      <c r="G314" s="255"/>
      <c r="H314" s="256" t="s">
        <v>1</v>
      </c>
      <c r="I314" s="258"/>
      <c r="J314" s="255"/>
      <c r="K314" s="255"/>
      <c r="L314" s="259"/>
      <c r="M314" s="260"/>
      <c r="N314" s="261"/>
      <c r="O314" s="261"/>
      <c r="P314" s="261"/>
      <c r="Q314" s="261"/>
      <c r="R314" s="261"/>
      <c r="S314" s="261"/>
      <c r="T314" s="262"/>
      <c r="U314" s="13"/>
      <c r="V314" s="13"/>
      <c r="W314" s="13"/>
      <c r="X314" s="13"/>
      <c r="Y314" s="13"/>
      <c r="Z314" s="13"/>
      <c r="AA314" s="13"/>
      <c r="AB314" s="13"/>
      <c r="AC314" s="13"/>
      <c r="AD314" s="13"/>
      <c r="AE314" s="13"/>
      <c r="AT314" s="263" t="s">
        <v>147</v>
      </c>
      <c r="AU314" s="263" t="s">
        <v>83</v>
      </c>
      <c r="AV314" s="13" t="s">
        <v>81</v>
      </c>
      <c r="AW314" s="13" t="s">
        <v>30</v>
      </c>
      <c r="AX314" s="13" t="s">
        <v>73</v>
      </c>
      <c r="AY314" s="263" t="s">
        <v>134</v>
      </c>
    </row>
    <row r="315" s="13" customFormat="1">
      <c r="A315" s="13"/>
      <c r="B315" s="254"/>
      <c r="C315" s="255"/>
      <c r="D315" s="249" t="s">
        <v>147</v>
      </c>
      <c r="E315" s="256" t="s">
        <v>1</v>
      </c>
      <c r="F315" s="257" t="s">
        <v>387</v>
      </c>
      <c r="G315" s="255"/>
      <c r="H315" s="256" t="s">
        <v>1</v>
      </c>
      <c r="I315" s="258"/>
      <c r="J315" s="255"/>
      <c r="K315" s="255"/>
      <c r="L315" s="259"/>
      <c r="M315" s="260"/>
      <c r="N315" s="261"/>
      <c r="O315" s="261"/>
      <c r="P315" s="261"/>
      <c r="Q315" s="261"/>
      <c r="R315" s="261"/>
      <c r="S315" s="261"/>
      <c r="T315" s="262"/>
      <c r="U315" s="13"/>
      <c r="V315" s="13"/>
      <c r="W315" s="13"/>
      <c r="X315" s="13"/>
      <c r="Y315" s="13"/>
      <c r="Z315" s="13"/>
      <c r="AA315" s="13"/>
      <c r="AB315" s="13"/>
      <c r="AC315" s="13"/>
      <c r="AD315" s="13"/>
      <c r="AE315" s="13"/>
      <c r="AT315" s="263" t="s">
        <v>147</v>
      </c>
      <c r="AU315" s="263" t="s">
        <v>83</v>
      </c>
      <c r="AV315" s="13" t="s">
        <v>81</v>
      </c>
      <c r="AW315" s="13" t="s">
        <v>30</v>
      </c>
      <c r="AX315" s="13" t="s">
        <v>73</v>
      </c>
      <c r="AY315" s="263" t="s">
        <v>134</v>
      </c>
    </row>
    <row r="316" s="13" customFormat="1">
      <c r="A316" s="13"/>
      <c r="B316" s="254"/>
      <c r="C316" s="255"/>
      <c r="D316" s="249" t="s">
        <v>147</v>
      </c>
      <c r="E316" s="256" t="s">
        <v>1</v>
      </c>
      <c r="F316" s="257" t="s">
        <v>382</v>
      </c>
      <c r="G316" s="255"/>
      <c r="H316" s="256" t="s">
        <v>1</v>
      </c>
      <c r="I316" s="258"/>
      <c r="J316" s="255"/>
      <c r="K316" s="255"/>
      <c r="L316" s="259"/>
      <c r="M316" s="260"/>
      <c r="N316" s="261"/>
      <c r="O316" s="261"/>
      <c r="P316" s="261"/>
      <c r="Q316" s="261"/>
      <c r="R316" s="261"/>
      <c r="S316" s="261"/>
      <c r="T316" s="262"/>
      <c r="U316" s="13"/>
      <c r="V316" s="13"/>
      <c r="W316" s="13"/>
      <c r="X316" s="13"/>
      <c r="Y316" s="13"/>
      <c r="Z316" s="13"/>
      <c r="AA316" s="13"/>
      <c r="AB316" s="13"/>
      <c r="AC316" s="13"/>
      <c r="AD316" s="13"/>
      <c r="AE316" s="13"/>
      <c r="AT316" s="263" t="s">
        <v>147</v>
      </c>
      <c r="AU316" s="263" t="s">
        <v>83</v>
      </c>
      <c r="AV316" s="13" t="s">
        <v>81</v>
      </c>
      <c r="AW316" s="13" t="s">
        <v>30</v>
      </c>
      <c r="AX316" s="13" t="s">
        <v>73</v>
      </c>
      <c r="AY316" s="263" t="s">
        <v>134</v>
      </c>
    </row>
    <row r="317" s="14" customFormat="1">
      <c r="A317" s="14"/>
      <c r="B317" s="264"/>
      <c r="C317" s="265"/>
      <c r="D317" s="249" t="s">
        <v>147</v>
      </c>
      <c r="E317" s="266" t="s">
        <v>1</v>
      </c>
      <c r="F317" s="267" t="s">
        <v>388</v>
      </c>
      <c r="G317" s="265"/>
      <c r="H317" s="268">
        <v>1.9910000000000001</v>
      </c>
      <c r="I317" s="269"/>
      <c r="J317" s="265"/>
      <c r="K317" s="265"/>
      <c r="L317" s="270"/>
      <c r="M317" s="271"/>
      <c r="N317" s="272"/>
      <c r="O317" s="272"/>
      <c r="P317" s="272"/>
      <c r="Q317" s="272"/>
      <c r="R317" s="272"/>
      <c r="S317" s="272"/>
      <c r="T317" s="273"/>
      <c r="U317" s="14"/>
      <c r="V317" s="14"/>
      <c r="W317" s="14"/>
      <c r="X317" s="14"/>
      <c r="Y317" s="14"/>
      <c r="Z317" s="14"/>
      <c r="AA317" s="14"/>
      <c r="AB317" s="14"/>
      <c r="AC317" s="14"/>
      <c r="AD317" s="14"/>
      <c r="AE317" s="14"/>
      <c r="AT317" s="274" t="s">
        <v>147</v>
      </c>
      <c r="AU317" s="274" t="s">
        <v>83</v>
      </c>
      <c r="AV317" s="14" t="s">
        <v>83</v>
      </c>
      <c r="AW317" s="14" t="s">
        <v>30</v>
      </c>
      <c r="AX317" s="14" t="s">
        <v>73</v>
      </c>
      <c r="AY317" s="274" t="s">
        <v>134</v>
      </c>
    </row>
    <row r="318" s="13" customFormat="1">
      <c r="A318" s="13"/>
      <c r="B318" s="254"/>
      <c r="C318" s="255"/>
      <c r="D318" s="249" t="s">
        <v>147</v>
      </c>
      <c r="E318" s="256" t="s">
        <v>1</v>
      </c>
      <c r="F318" s="257" t="s">
        <v>384</v>
      </c>
      <c r="G318" s="255"/>
      <c r="H318" s="256" t="s">
        <v>1</v>
      </c>
      <c r="I318" s="258"/>
      <c r="J318" s="255"/>
      <c r="K318" s="255"/>
      <c r="L318" s="259"/>
      <c r="M318" s="260"/>
      <c r="N318" s="261"/>
      <c r="O318" s="261"/>
      <c r="P318" s="261"/>
      <c r="Q318" s="261"/>
      <c r="R318" s="261"/>
      <c r="S318" s="261"/>
      <c r="T318" s="262"/>
      <c r="U318" s="13"/>
      <c r="V318" s="13"/>
      <c r="W318" s="13"/>
      <c r="X318" s="13"/>
      <c r="Y318" s="13"/>
      <c r="Z318" s="13"/>
      <c r="AA318" s="13"/>
      <c r="AB318" s="13"/>
      <c r="AC318" s="13"/>
      <c r="AD318" s="13"/>
      <c r="AE318" s="13"/>
      <c r="AT318" s="263" t="s">
        <v>147</v>
      </c>
      <c r="AU318" s="263" t="s">
        <v>83</v>
      </c>
      <c r="AV318" s="13" t="s">
        <v>81</v>
      </c>
      <c r="AW318" s="13" t="s">
        <v>30</v>
      </c>
      <c r="AX318" s="13" t="s">
        <v>73</v>
      </c>
      <c r="AY318" s="263" t="s">
        <v>134</v>
      </c>
    </row>
    <row r="319" s="14" customFormat="1">
      <c r="A319" s="14"/>
      <c r="B319" s="264"/>
      <c r="C319" s="265"/>
      <c r="D319" s="249" t="s">
        <v>147</v>
      </c>
      <c r="E319" s="266" t="s">
        <v>1</v>
      </c>
      <c r="F319" s="267" t="s">
        <v>389</v>
      </c>
      <c r="G319" s="265"/>
      <c r="H319" s="268">
        <v>0.995</v>
      </c>
      <c r="I319" s="269"/>
      <c r="J319" s="265"/>
      <c r="K319" s="265"/>
      <c r="L319" s="270"/>
      <c r="M319" s="271"/>
      <c r="N319" s="272"/>
      <c r="O319" s="272"/>
      <c r="P319" s="272"/>
      <c r="Q319" s="272"/>
      <c r="R319" s="272"/>
      <c r="S319" s="272"/>
      <c r="T319" s="273"/>
      <c r="U319" s="14"/>
      <c r="V319" s="14"/>
      <c r="W319" s="14"/>
      <c r="X319" s="14"/>
      <c r="Y319" s="14"/>
      <c r="Z319" s="14"/>
      <c r="AA319" s="14"/>
      <c r="AB319" s="14"/>
      <c r="AC319" s="14"/>
      <c r="AD319" s="14"/>
      <c r="AE319" s="14"/>
      <c r="AT319" s="274" t="s">
        <v>147</v>
      </c>
      <c r="AU319" s="274" t="s">
        <v>83</v>
      </c>
      <c r="AV319" s="14" t="s">
        <v>83</v>
      </c>
      <c r="AW319" s="14" t="s">
        <v>30</v>
      </c>
      <c r="AX319" s="14" t="s">
        <v>73</v>
      </c>
      <c r="AY319" s="274" t="s">
        <v>134</v>
      </c>
    </row>
    <row r="320" s="13" customFormat="1">
      <c r="A320" s="13"/>
      <c r="B320" s="254"/>
      <c r="C320" s="255"/>
      <c r="D320" s="249" t="s">
        <v>147</v>
      </c>
      <c r="E320" s="256" t="s">
        <v>1</v>
      </c>
      <c r="F320" s="257" t="s">
        <v>390</v>
      </c>
      <c r="G320" s="255"/>
      <c r="H320" s="256" t="s">
        <v>1</v>
      </c>
      <c r="I320" s="258"/>
      <c r="J320" s="255"/>
      <c r="K320" s="255"/>
      <c r="L320" s="259"/>
      <c r="M320" s="260"/>
      <c r="N320" s="261"/>
      <c r="O320" s="261"/>
      <c r="P320" s="261"/>
      <c r="Q320" s="261"/>
      <c r="R320" s="261"/>
      <c r="S320" s="261"/>
      <c r="T320" s="262"/>
      <c r="U320" s="13"/>
      <c r="V320" s="13"/>
      <c r="W320" s="13"/>
      <c r="X320" s="13"/>
      <c r="Y320" s="13"/>
      <c r="Z320" s="13"/>
      <c r="AA320" s="13"/>
      <c r="AB320" s="13"/>
      <c r="AC320" s="13"/>
      <c r="AD320" s="13"/>
      <c r="AE320" s="13"/>
      <c r="AT320" s="263" t="s">
        <v>147</v>
      </c>
      <c r="AU320" s="263" t="s">
        <v>83</v>
      </c>
      <c r="AV320" s="13" t="s">
        <v>81</v>
      </c>
      <c r="AW320" s="13" t="s">
        <v>30</v>
      </c>
      <c r="AX320" s="13" t="s">
        <v>73</v>
      </c>
      <c r="AY320" s="263" t="s">
        <v>134</v>
      </c>
    </row>
    <row r="321" s="13" customFormat="1">
      <c r="A321" s="13"/>
      <c r="B321" s="254"/>
      <c r="C321" s="255"/>
      <c r="D321" s="249" t="s">
        <v>147</v>
      </c>
      <c r="E321" s="256" t="s">
        <v>1</v>
      </c>
      <c r="F321" s="257" t="s">
        <v>382</v>
      </c>
      <c r="G321" s="255"/>
      <c r="H321" s="256" t="s">
        <v>1</v>
      </c>
      <c r="I321" s="258"/>
      <c r="J321" s="255"/>
      <c r="K321" s="255"/>
      <c r="L321" s="259"/>
      <c r="M321" s="260"/>
      <c r="N321" s="261"/>
      <c r="O321" s="261"/>
      <c r="P321" s="261"/>
      <c r="Q321" s="261"/>
      <c r="R321" s="261"/>
      <c r="S321" s="261"/>
      <c r="T321" s="262"/>
      <c r="U321" s="13"/>
      <c r="V321" s="13"/>
      <c r="W321" s="13"/>
      <c r="X321" s="13"/>
      <c r="Y321" s="13"/>
      <c r="Z321" s="13"/>
      <c r="AA321" s="13"/>
      <c r="AB321" s="13"/>
      <c r="AC321" s="13"/>
      <c r="AD321" s="13"/>
      <c r="AE321" s="13"/>
      <c r="AT321" s="263" t="s">
        <v>147</v>
      </c>
      <c r="AU321" s="263" t="s">
        <v>83</v>
      </c>
      <c r="AV321" s="13" t="s">
        <v>81</v>
      </c>
      <c r="AW321" s="13" t="s">
        <v>30</v>
      </c>
      <c r="AX321" s="13" t="s">
        <v>73</v>
      </c>
      <c r="AY321" s="263" t="s">
        <v>134</v>
      </c>
    </row>
    <row r="322" s="14" customFormat="1">
      <c r="A322" s="14"/>
      <c r="B322" s="264"/>
      <c r="C322" s="265"/>
      <c r="D322" s="249" t="s">
        <v>147</v>
      </c>
      <c r="E322" s="266" t="s">
        <v>1</v>
      </c>
      <c r="F322" s="267" t="s">
        <v>391</v>
      </c>
      <c r="G322" s="265"/>
      <c r="H322" s="268">
        <v>0.57599999999999996</v>
      </c>
      <c r="I322" s="269"/>
      <c r="J322" s="265"/>
      <c r="K322" s="265"/>
      <c r="L322" s="270"/>
      <c r="M322" s="271"/>
      <c r="N322" s="272"/>
      <c r="O322" s="272"/>
      <c r="P322" s="272"/>
      <c r="Q322" s="272"/>
      <c r="R322" s="272"/>
      <c r="S322" s="272"/>
      <c r="T322" s="273"/>
      <c r="U322" s="14"/>
      <c r="V322" s="14"/>
      <c r="W322" s="14"/>
      <c r="X322" s="14"/>
      <c r="Y322" s="14"/>
      <c r="Z322" s="14"/>
      <c r="AA322" s="14"/>
      <c r="AB322" s="14"/>
      <c r="AC322" s="14"/>
      <c r="AD322" s="14"/>
      <c r="AE322" s="14"/>
      <c r="AT322" s="274" t="s">
        <v>147</v>
      </c>
      <c r="AU322" s="274" t="s">
        <v>83</v>
      </c>
      <c r="AV322" s="14" t="s">
        <v>83</v>
      </c>
      <c r="AW322" s="14" t="s">
        <v>30</v>
      </c>
      <c r="AX322" s="14" t="s">
        <v>73</v>
      </c>
      <c r="AY322" s="274" t="s">
        <v>134</v>
      </c>
    </row>
    <row r="323" s="13" customFormat="1">
      <c r="A323" s="13"/>
      <c r="B323" s="254"/>
      <c r="C323" s="255"/>
      <c r="D323" s="249" t="s">
        <v>147</v>
      </c>
      <c r="E323" s="256" t="s">
        <v>1</v>
      </c>
      <c r="F323" s="257" t="s">
        <v>384</v>
      </c>
      <c r="G323" s="255"/>
      <c r="H323" s="256" t="s">
        <v>1</v>
      </c>
      <c r="I323" s="258"/>
      <c r="J323" s="255"/>
      <c r="K323" s="255"/>
      <c r="L323" s="259"/>
      <c r="M323" s="260"/>
      <c r="N323" s="261"/>
      <c r="O323" s="261"/>
      <c r="P323" s="261"/>
      <c r="Q323" s="261"/>
      <c r="R323" s="261"/>
      <c r="S323" s="261"/>
      <c r="T323" s="262"/>
      <c r="U323" s="13"/>
      <c r="V323" s="13"/>
      <c r="W323" s="13"/>
      <c r="X323" s="13"/>
      <c r="Y323" s="13"/>
      <c r="Z323" s="13"/>
      <c r="AA323" s="13"/>
      <c r="AB323" s="13"/>
      <c r="AC323" s="13"/>
      <c r="AD323" s="13"/>
      <c r="AE323" s="13"/>
      <c r="AT323" s="263" t="s">
        <v>147</v>
      </c>
      <c r="AU323" s="263" t="s">
        <v>83</v>
      </c>
      <c r="AV323" s="13" t="s">
        <v>81</v>
      </c>
      <c r="AW323" s="13" t="s">
        <v>30</v>
      </c>
      <c r="AX323" s="13" t="s">
        <v>73</v>
      </c>
      <c r="AY323" s="263" t="s">
        <v>134</v>
      </c>
    </row>
    <row r="324" s="14" customFormat="1">
      <c r="A324" s="14"/>
      <c r="B324" s="264"/>
      <c r="C324" s="265"/>
      <c r="D324" s="249" t="s">
        <v>147</v>
      </c>
      <c r="E324" s="266" t="s">
        <v>1</v>
      </c>
      <c r="F324" s="267" t="s">
        <v>336</v>
      </c>
      <c r="G324" s="265"/>
      <c r="H324" s="268">
        <v>0.28799999999999998</v>
      </c>
      <c r="I324" s="269"/>
      <c r="J324" s="265"/>
      <c r="K324" s="265"/>
      <c r="L324" s="270"/>
      <c r="M324" s="271"/>
      <c r="N324" s="272"/>
      <c r="O324" s="272"/>
      <c r="P324" s="272"/>
      <c r="Q324" s="272"/>
      <c r="R324" s="272"/>
      <c r="S324" s="272"/>
      <c r="T324" s="273"/>
      <c r="U324" s="14"/>
      <c r="V324" s="14"/>
      <c r="W324" s="14"/>
      <c r="X324" s="14"/>
      <c r="Y324" s="14"/>
      <c r="Z324" s="14"/>
      <c r="AA324" s="14"/>
      <c r="AB324" s="14"/>
      <c r="AC324" s="14"/>
      <c r="AD324" s="14"/>
      <c r="AE324" s="14"/>
      <c r="AT324" s="274" t="s">
        <v>147</v>
      </c>
      <c r="AU324" s="274" t="s">
        <v>83</v>
      </c>
      <c r="AV324" s="14" t="s">
        <v>83</v>
      </c>
      <c r="AW324" s="14" t="s">
        <v>30</v>
      </c>
      <c r="AX324" s="14" t="s">
        <v>73</v>
      </c>
      <c r="AY324" s="274" t="s">
        <v>134</v>
      </c>
    </row>
    <row r="325" s="15" customFormat="1">
      <c r="A325" s="15"/>
      <c r="B325" s="275"/>
      <c r="C325" s="276"/>
      <c r="D325" s="249" t="s">
        <v>147</v>
      </c>
      <c r="E325" s="277" t="s">
        <v>1</v>
      </c>
      <c r="F325" s="278" t="s">
        <v>150</v>
      </c>
      <c r="G325" s="276"/>
      <c r="H325" s="279">
        <v>13.550000000000001</v>
      </c>
      <c r="I325" s="280"/>
      <c r="J325" s="276"/>
      <c r="K325" s="276"/>
      <c r="L325" s="281"/>
      <c r="M325" s="282"/>
      <c r="N325" s="283"/>
      <c r="O325" s="283"/>
      <c r="P325" s="283"/>
      <c r="Q325" s="283"/>
      <c r="R325" s="283"/>
      <c r="S325" s="283"/>
      <c r="T325" s="284"/>
      <c r="U325" s="15"/>
      <c r="V325" s="15"/>
      <c r="W325" s="15"/>
      <c r="X325" s="15"/>
      <c r="Y325" s="15"/>
      <c r="Z325" s="15"/>
      <c r="AA325" s="15"/>
      <c r="AB325" s="15"/>
      <c r="AC325" s="15"/>
      <c r="AD325" s="15"/>
      <c r="AE325" s="15"/>
      <c r="AT325" s="285" t="s">
        <v>147</v>
      </c>
      <c r="AU325" s="285" t="s">
        <v>83</v>
      </c>
      <c r="AV325" s="15" t="s">
        <v>141</v>
      </c>
      <c r="AW325" s="15" t="s">
        <v>30</v>
      </c>
      <c r="AX325" s="15" t="s">
        <v>81</v>
      </c>
      <c r="AY325" s="285" t="s">
        <v>134</v>
      </c>
    </row>
    <row r="326" s="2" customFormat="1" ht="16.5" customHeight="1">
      <c r="A326" s="39"/>
      <c r="B326" s="40"/>
      <c r="C326" s="286" t="s">
        <v>392</v>
      </c>
      <c r="D326" s="286" t="s">
        <v>268</v>
      </c>
      <c r="E326" s="287" t="s">
        <v>393</v>
      </c>
      <c r="F326" s="288" t="s">
        <v>394</v>
      </c>
      <c r="G326" s="289" t="s">
        <v>395</v>
      </c>
      <c r="H326" s="290">
        <v>20.555</v>
      </c>
      <c r="I326" s="291"/>
      <c r="J326" s="292">
        <f>ROUND(I326*H326,2)</f>
        <v>0</v>
      </c>
      <c r="K326" s="288" t="s">
        <v>140</v>
      </c>
      <c r="L326" s="293"/>
      <c r="M326" s="294" t="s">
        <v>1</v>
      </c>
      <c r="N326" s="295" t="s">
        <v>38</v>
      </c>
      <c r="O326" s="92"/>
      <c r="P326" s="245">
        <f>O326*H326</f>
        <v>0</v>
      </c>
      <c r="Q326" s="245">
        <v>0.001</v>
      </c>
      <c r="R326" s="245">
        <f>Q326*H326</f>
        <v>0.020555</v>
      </c>
      <c r="S326" s="245">
        <v>0</v>
      </c>
      <c r="T326" s="246">
        <f>S326*H326</f>
        <v>0</v>
      </c>
      <c r="U326" s="39"/>
      <c r="V326" s="39"/>
      <c r="W326" s="39"/>
      <c r="X326" s="39"/>
      <c r="Y326" s="39"/>
      <c r="Z326" s="39"/>
      <c r="AA326" s="39"/>
      <c r="AB326" s="39"/>
      <c r="AC326" s="39"/>
      <c r="AD326" s="39"/>
      <c r="AE326" s="39"/>
      <c r="AR326" s="247" t="s">
        <v>195</v>
      </c>
      <c r="AT326" s="247" t="s">
        <v>268</v>
      </c>
      <c r="AU326" s="247" t="s">
        <v>83</v>
      </c>
      <c r="AY326" s="18" t="s">
        <v>134</v>
      </c>
      <c r="BE326" s="248">
        <f>IF(N326="základní",J326,0)</f>
        <v>0</v>
      </c>
      <c r="BF326" s="248">
        <f>IF(N326="snížená",J326,0)</f>
        <v>0</v>
      </c>
      <c r="BG326" s="248">
        <f>IF(N326="zákl. přenesená",J326,0)</f>
        <v>0</v>
      </c>
      <c r="BH326" s="248">
        <f>IF(N326="sníž. přenesená",J326,0)</f>
        <v>0</v>
      </c>
      <c r="BI326" s="248">
        <f>IF(N326="nulová",J326,0)</f>
        <v>0</v>
      </c>
      <c r="BJ326" s="18" t="s">
        <v>81</v>
      </c>
      <c r="BK326" s="248">
        <f>ROUND(I326*H326,2)</f>
        <v>0</v>
      </c>
      <c r="BL326" s="18" t="s">
        <v>141</v>
      </c>
      <c r="BM326" s="247" t="s">
        <v>396</v>
      </c>
    </row>
    <row r="327" s="2" customFormat="1">
      <c r="A327" s="39"/>
      <c r="B327" s="40"/>
      <c r="C327" s="41"/>
      <c r="D327" s="249" t="s">
        <v>143</v>
      </c>
      <c r="E327" s="41"/>
      <c r="F327" s="250" t="s">
        <v>394</v>
      </c>
      <c r="G327" s="41"/>
      <c r="H327" s="41"/>
      <c r="I327" s="145"/>
      <c r="J327" s="41"/>
      <c r="K327" s="41"/>
      <c r="L327" s="45"/>
      <c r="M327" s="251"/>
      <c r="N327" s="252"/>
      <c r="O327" s="92"/>
      <c r="P327" s="92"/>
      <c r="Q327" s="92"/>
      <c r="R327" s="92"/>
      <c r="S327" s="92"/>
      <c r="T327" s="93"/>
      <c r="U327" s="39"/>
      <c r="V327" s="39"/>
      <c r="W327" s="39"/>
      <c r="X327" s="39"/>
      <c r="Y327" s="39"/>
      <c r="Z327" s="39"/>
      <c r="AA327" s="39"/>
      <c r="AB327" s="39"/>
      <c r="AC327" s="39"/>
      <c r="AD327" s="39"/>
      <c r="AE327" s="39"/>
      <c r="AT327" s="18" t="s">
        <v>143</v>
      </c>
      <c r="AU327" s="18" t="s">
        <v>83</v>
      </c>
    </row>
    <row r="328" s="14" customFormat="1">
      <c r="A328" s="14"/>
      <c r="B328" s="264"/>
      <c r="C328" s="265"/>
      <c r="D328" s="249" t="s">
        <v>147</v>
      </c>
      <c r="E328" s="266" t="s">
        <v>1</v>
      </c>
      <c r="F328" s="267" t="s">
        <v>397</v>
      </c>
      <c r="G328" s="265"/>
      <c r="H328" s="268">
        <v>20.555</v>
      </c>
      <c r="I328" s="269"/>
      <c r="J328" s="265"/>
      <c r="K328" s="265"/>
      <c r="L328" s="270"/>
      <c r="M328" s="271"/>
      <c r="N328" s="272"/>
      <c r="O328" s="272"/>
      <c r="P328" s="272"/>
      <c r="Q328" s="272"/>
      <c r="R328" s="272"/>
      <c r="S328" s="272"/>
      <c r="T328" s="273"/>
      <c r="U328" s="14"/>
      <c r="V328" s="14"/>
      <c r="W328" s="14"/>
      <c r="X328" s="14"/>
      <c r="Y328" s="14"/>
      <c r="Z328" s="14"/>
      <c r="AA328" s="14"/>
      <c r="AB328" s="14"/>
      <c r="AC328" s="14"/>
      <c r="AD328" s="14"/>
      <c r="AE328" s="14"/>
      <c r="AT328" s="274" t="s">
        <v>147</v>
      </c>
      <c r="AU328" s="274" t="s">
        <v>83</v>
      </c>
      <c r="AV328" s="14" t="s">
        <v>83</v>
      </c>
      <c r="AW328" s="14" t="s">
        <v>30</v>
      </c>
      <c r="AX328" s="14" t="s">
        <v>81</v>
      </c>
      <c r="AY328" s="274" t="s">
        <v>134</v>
      </c>
    </row>
    <row r="329" s="12" customFormat="1" ht="22.8" customHeight="1">
      <c r="A329" s="12"/>
      <c r="B329" s="220"/>
      <c r="C329" s="221"/>
      <c r="D329" s="222" t="s">
        <v>72</v>
      </c>
      <c r="E329" s="234" t="s">
        <v>207</v>
      </c>
      <c r="F329" s="234" t="s">
        <v>398</v>
      </c>
      <c r="G329" s="221"/>
      <c r="H329" s="221"/>
      <c r="I329" s="224"/>
      <c r="J329" s="235">
        <f>BK329</f>
        <v>0</v>
      </c>
      <c r="K329" s="221"/>
      <c r="L329" s="226"/>
      <c r="M329" s="227"/>
      <c r="N329" s="228"/>
      <c r="O329" s="228"/>
      <c r="P329" s="229">
        <f>SUM(P330:P570)</f>
        <v>0</v>
      </c>
      <c r="Q329" s="228"/>
      <c r="R329" s="229">
        <f>SUM(R330:R570)</f>
        <v>42.7027768094</v>
      </c>
      <c r="S329" s="228"/>
      <c r="T329" s="230">
        <f>SUM(T330:T570)</f>
        <v>61.950880900000001</v>
      </c>
      <c r="U329" s="12"/>
      <c r="V329" s="12"/>
      <c r="W329" s="12"/>
      <c r="X329" s="12"/>
      <c r="Y329" s="12"/>
      <c r="Z329" s="12"/>
      <c r="AA329" s="12"/>
      <c r="AB329" s="12"/>
      <c r="AC329" s="12"/>
      <c r="AD329" s="12"/>
      <c r="AE329" s="12"/>
      <c r="AR329" s="231" t="s">
        <v>81</v>
      </c>
      <c r="AT329" s="232" t="s">
        <v>72</v>
      </c>
      <c r="AU329" s="232" t="s">
        <v>81</v>
      </c>
      <c r="AY329" s="231" t="s">
        <v>134</v>
      </c>
      <c r="BK329" s="233">
        <f>SUM(BK330:BK570)</f>
        <v>0</v>
      </c>
    </row>
    <row r="330" s="2" customFormat="1" ht="16.5" customHeight="1">
      <c r="A330" s="39"/>
      <c r="B330" s="40"/>
      <c r="C330" s="236" t="s">
        <v>399</v>
      </c>
      <c r="D330" s="236" t="s">
        <v>136</v>
      </c>
      <c r="E330" s="237" t="s">
        <v>400</v>
      </c>
      <c r="F330" s="238" t="s">
        <v>401</v>
      </c>
      <c r="G330" s="239" t="s">
        <v>169</v>
      </c>
      <c r="H330" s="240">
        <v>11.800000000000001</v>
      </c>
      <c r="I330" s="241"/>
      <c r="J330" s="242">
        <f>ROUND(I330*H330,2)</f>
        <v>0</v>
      </c>
      <c r="K330" s="238" t="s">
        <v>140</v>
      </c>
      <c r="L330" s="45"/>
      <c r="M330" s="243" t="s">
        <v>1</v>
      </c>
      <c r="N330" s="244" t="s">
        <v>38</v>
      </c>
      <c r="O330" s="92"/>
      <c r="P330" s="245">
        <f>O330*H330</f>
        <v>0</v>
      </c>
      <c r="Q330" s="245">
        <v>0.00117</v>
      </c>
      <c r="R330" s="245">
        <f>Q330*H330</f>
        <v>0.013806000000000001</v>
      </c>
      <c r="S330" s="245">
        <v>0</v>
      </c>
      <c r="T330" s="246">
        <f>S330*H330</f>
        <v>0</v>
      </c>
      <c r="U330" s="39"/>
      <c r="V330" s="39"/>
      <c r="W330" s="39"/>
      <c r="X330" s="39"/>
      <c r="Y330" s="39"/>
      <c r="Z330" s="39"/>
      <c r="AA330" s="39"/>
      <c r="AB330" s="39"/>
      <c r="AC330" s="39"/>
      <c r="AD330" s="39"/>
      <c r="AE330" s="39"/>
      <c r="AR330" s="247" t="s">
        <v>141</v>
      </c>
      <c r="AT330" s="247" t="s">
        <v>136</v>
      </c>
      <c r="AU330" s="247" t="s">
        <v>83</v>
      </c>
      <c r="AY330" s="18" t="s">
        <v>134</v>
      </c>
      <c r="BE330" s="248">
        <f>IF(N330="základní",J330,0)</f>
        <v>0</v>
      </c>
      <c r="BF330" s="248">
        <f>IF(N330="snížená",J330,0)</f>
        <v>0</v>
      </c>
      <c r="BG330" s="248">
        <f>IF(N330="zákl. přenesená",J330,0)</f>
        <v>0</v>
      </c>
      <c r="BH330" s="248">
        <f>IF(N330="sníž. přenesená",J330,0)</f>
        <v>0</v>
      </c>
      <c r="BI330" s="248">
        <f>IF(N330="nulová",J330,0)</f>
        <v>0</v>
      </c>
      <c r="BJ330" s="18" t="s">
        <v>81</v>
      </c>
      <c r="BK330" s="248">
        <f>ROUND(I330*H330,2)</f>
        <v>0</v>
      </c>
      <c r="BL330" s="18" t="s">
        <v>141</v>
      </c>
      <c r="BM330" s="247" t="s">
        <v>402</v>
      </c>
    </row>
    <row r="331" s="2" customFormat="1">
      <c r="A331" s="39"/>
      <c r="B331" s="40"/>
      <c r="C331" s="41"/>
      <c r="D331" s="249" t="s">
        <v>143</v>
      </c>
      <c r="E331" s="41"/>
      <c r="F331" s="250" t="s">
        <v>403</v>
      </c>
      <c r="G331" s="41"/>
      <c r="H331" s="41"/>
      <c r="I331" s="145"/>
      <c r="J331" s="41"/>
      <c r="K331" s="41"/>
      <c r="L331" s="45"/>
      <c r="M331" s="251"/>
      <c r="N331" s="252"/>
      <c r="O331" s="92"/>
      <c r="P331" s="92"/>
      <c r="Q331" s="92"/>
      <c r="R331" s="92"/>
      <c r="S331" s="92"/>
      <c r="T331" s="93"/>
      <c r="U331" s="39"/>
      <c r="V331" s="39"/>
      <c r="W331" s="39"/>
      <c r="X331" s="39"/>
      <c r="Y331" s="39"/>
      <c r="Z331" s="39"/>
      <c r="AA331" s="39"/>
      <c r="AB331" s="39"/>
      <c r="AC331" s="39"/>
      <c r="AD331" s="39"/>
      <c r="AE331" s="39"/>
      <c r="AT331" s="18" t="s">
        <v>143</v>
      </c>
      <c r="AU331" s="18" t="s">
        <v>83</v>
      </c>
    </row>
    <row r="332" s="2" customFormat="1">
      <c r="A332" s="39"/>
      <c r="B332" s="40"/>
      <c r="C332" s="41"/>
      <c r="D332" s="249" t="s">
        <v>145</v>
      </c>
      <c r="E332" s="41"/>
      <c r="F332" s="253" t="s">
        <v>404</v>
      </c>
      <c r="G332" s="41"/>
      <c r="H332" s="41"/>
      <c r="I332" s="145"/>
      <c r="J332" s="41"/>
      <c r="K332" s="41"/>
      <c r="L332" s="45"/>
      <c r="M332" s="251"/>
      <c r="N332" s="252"/>
      <c r="O332" s="92"/>
      <c r="P332" s="92"/>
      <c r="Q332" s="92"/>
      <c r="R332" s="92"/>
      <c r="S332" s="92"/>
      <c r="T332" s="93"/>
      <c r="U332" s="39"/>
      <c r="V332" s="39"/>
      <c r="W332" s="39"/>
      <c r="X332" s="39"/>
      <c r="Y332" s="39"/>
      <c r="Z332" s="39"/>
      <c r="AA332" s="39"/>
      <c r="AB332" s="39"/>
      <c r="AC332" s="39"/>
      <c r="AD332" s="39"/>
      <c r="AE332" s="39"/>
      <c r="AT332" s="18" t="s">
        <v>145</v>
      </c>
      <c r="AU332" s="18" t="s">
        <v>83</v>
      </c>
    </row>
    <row r="333" s="13" customFormat="1">
      <c r="A333" s="13"/>
      <c r="B333" s="254"/>
      <c r="C333" s="255"/>
      <c r="D333" s="249" t="s">
        <v>147</v>
      </c>
      <c r="E333" s="256" t="s">
        <v>1</v>
      </c>
      <c r="F333" s="257" t="s">
        <v>405</v>
      </c>
      <c r="G333" s="255"/>
      <c r="H333" s="256" t="s">
        <v>1</v>
      </c>
      <c r="I333" s="258"/>
      <c r="J333" s="255"/>
      <c r="K333" s="255"/>
      <c r="L333" s="259"/>
      <c r="M333" s="260"/>
      <c r="N333" s="261"/>
      <c r="O333" s="261"/>
      <c r="P333" s="261"/>
      <c r="Q333" s="261"/>
      <c r="R333" s="261"/>
      <c r="S333" s="261"/>
      <c r="T333" s="262"/>
      <c r="U333" s="13"/>
      <c r="V333" s="13"/>
      <c r="W333" s="13"/>
      <c r="X333" s="13"/>
      <c r="Y333" s="13"/>
      <c r="Z333" s="13"/>
      <c r="AA333" s="13"/>
      <c r="AB333" s="13"/>
      <c r="AC333" s="13"/>
      <c r="AD333" s="13"/>
      <c r="AE333" s="13"/>
      <c r="AT333" s="263" t="s">
        <v>147</v>
      </c>
      <c r="AU333" s="263" t="s">
        <v>83</v>
      </c>
      <c r="AV333" s="13" t="s">
        <v>81</v>
      </c>
      <c r="AW333" s="13" t="s">
        <v>30</v>
      </c>
      <c r="AX333" s="13" t="s">
        <v>73</v>
      </c>
      <c r="AY333" s="263" t="s">
        <v>134</v>
      </c>
    </row>
    <row r="334" s="14" customFormat="1">
      <c r="A334" s="14"/>
      <c r="B334" s="264"/>
      <c r="C334" s="265"/>
      <c r="D334" s="249" t="s">
        <v>147</v>
      </c>
      <c r="E334" s="266" t="s">
        <v>1</v>
      </c>
      <c r="F334" s="267" t="s">
        <v>406</v>
      </c>
      <c r="G334" s="265"/>
      <c r="H334" s="268">
        <v>4</v>
      </c>
      <c r="I334" s="269"/>
      <c r="J334" s="265"/>
      <c r="K334" s="265"/>
      <c r="L334" s="270"/>
      <c r="M334" s="271"/>
      <c r="N334" s="272"/>
      <c r="O334" s="272"/>
      <c r="P334" s="272"/>
      <c r="Q334" s="272"/>
      <c r="R334" s="272"/>
      <c r="S334" s="272"/>
      <c r="T334" s="273"/>
      <c r="U334" s="14"/>
      <c r="V334" s="14"/>
      <c r="W334" s="14"/>
      <c r="X334" s="14"/>
      <c r="Y334" s="14"/>
      <c r="Z334" s="14"/>
      <c r="AA334" s="14"/>
      <c r="AB334" s="14"/>
      <c r="AC334" s="14"/>
      <c r="AD334" s="14"/>
      <c r="AE334" s="14"/>
      <c r="AT334" s="274" t="s">
        <v>147</v>
      </c>
      <c r="AU334" s="274" t="s">
        <v>83</v>
      </c>
      <c r="AV334" s="14" t="s">
        <v>83</v>
      </c>
      <c r="AW334" s="14" t="s">
        <v>30</v>
      </c>
      <c r="AX334" s="14" t="s">
        <v>73</v>
      </c>
      <c r="AY334" s="274" t="s">
        <v>134</v>
      </c>
    </row>
    <row r="335" s="13" customFormat="1">
      <c r="A335" s="13"/>
      <c r="B335" s="254"/>
      <c r="C335" s="255"/>
      <c r="D335" s="249" t="s">
        <v>147</v>
      </c>
      <c r="E335" s="256" t="s">
        <v>1</v>
      </c>
      <c r="F335" s="257" t="s">
        <v>407</v>
      </c>
      <c r="G335" s="255"/>
      <c r="H335" s="256" t="s">
        <v>1</v>
      </c>
      <c r="I335" s="258"/>
      <c r="J335" s="255"/>
      <c r="K335" s="255"/>
      <c r="L335" s="259"/>
      <c r="M335" s="260"/>
      <c r="N335" s="261"/>
      <c r="O335" s="261"/>
      <c r="P335" s="261"/>
      <c r="Q335" s="261"/>
      <c r="R335" s="261"/>
      <c r="S335" s="261"/>
      <c r="T335" s="262"/>
      <c r="U335" s="13"/>
      <c r="V335" s="13"/>
      <c r="W335" s="13"/>
      <c r="X335" s="13"/>
      <c r="Y335" s="13"/>
      <c r="Z335" s="13"/>
      <c r="AA335" s="13"/>
      <c r="AB335" s="13"/>
      <c r="AC335" s="13"/>
      <c r="AD335" s="13"/>
      <c r="AE335" s="13"/>
      <c r="AT335" s="263" t="s">
        <v>147</v>
      </c>
      <c r="AU335" s="263" t="s">
        <v>83</v>
      </c>
      <c r="AV335" s="13" t="s">
        <v>81</v>
      </c>
      <c r="AW335" s="13" t="s">
        <v>30</v>
      </c>
      <c r="AX335" s="13" t="s">
        <v>73</v>
      </c>
      <c r="AY335" s="263" t="s">
        <v>134</v>
      </c>
    </row>
    <row r="336" s="14" customFormat="1">
      <c r="A336" s="14"/>
      <c r="B336" s="264"/>
      <c r="C336" s="265"/>
      <c r="D336" s="249" t="s">
        <v>147</v>
      </c>
      <c r="E336" s="266" t="s">
        <v>1</v>
      </c>
      <c r="F336" s="267" t="s">
        <v>408</v>
      </c>
      <c r="G336" s="265"/>
      <c r="H336" s="268">
        <v>7.7999999999999998</v>
      </c>
      <c r="I336" s="269"/>
      <c r="J336" s="265"/>
      <c r="K336" s="265"/>
      <c r="L336" s="270"/>
      <c r="M336" s="271"/>
      <c r="N336" s="272"/>
      <c r="O336" s="272"/>
      <c r="P336" s="272"/>
      <c r="Q336" s="272"/>
      <c r="R336" s="272"/>
      <c r="S336" s="272"/>
      <c r="T336" s="273"/>
      <c r="U336" s="14"/>
      <c r="V336" s="14"/>
      <c r="W336" s="14"/>
      <c r="X336" s="14"/>
      <c r="Y336" s="14"/>
      <c r="Z336" s="14"/>
      <c r="AA336" s="14"/>
      <c r="AB336" s="14"/>
      <c r="AC336" s="14"/>
      <c r="AD336" s="14"/>
      <c r="AE336" s="14"/>
      <c r="AT336" s="274" t="s">
        <v>147</v>
      </c>
      <c r="AU336" s="274" t="s">
        <v>83</v>
      </c>
      <c r="AV336" s="14" t="s">
        <v>83</v>
      </c>
      <c r="AW336" s="14" t="s">
        <v>30</v>
      </c>
      <c r="AX336" s="14" t="s">
        <v>73</v>
      </c>
      <c r="AY336" s="274" t="s">
        <v>134</v>
      </c>
    </row>
    <row r="337" s="15" customFormat="1">
      <c r="A337" s="15"/>
      <c r="B337" s="275"/>
      <c r="C337" s="276"/>
      <c r="D337" s="249" t="s">
        <v>147</v>
      </c>
      <c r="E337" s="277" t="s">
        <v>1</v>
      </c>
      <c r="F337" s="278" t="s">
        <v>150</v>
      </c>
      <c r="G337" s="276"/>
      <c r="H337" s="279">
        <v>11.800000000000001</v>
      </c>
      <c r="I337" s="280"/>
      <c r="J337" s="276"/>
      <c r="K337" s="276"/>
      <c r="L337" s="281"/>
      <c r="M337" s="282"/>
      <c r="N337" s="283"/>
      <c r="O337" s="283"/>
      <c r="P337" s="283"/>
      <c r="Q337" s="283"/>
      <c r="R337" s="283"/>
      <c r="S337" s="283"/>
      <c r="T337" s="284"/>
      <c r="U337" s="15"/>
      <c r="V337" s="15"/>
      <c r="W337" s="15"/>
      <c r="X337" s="15"/>
      <c r="Y337" s="15"/>
      <c r="Z337" s="15"/>
      <c r="AA337" s="15"/>
      <c r="AB337" s="15"/>
      <c r="AC337" s="15"/>
      <c r="AD337" s="15"/>
      <c r="AE337" s="15"/>
      <c r="AT337" s="285" t="s">
        <v>147</v>
      </c>
      <c r="AU337" s="285" t="s">
        <v>83</v>
      </c>
      <c r="AV337" s="15" t="s">
        <v>141</v>
      </c>
      <c r="AW337" s="15" t="s">
        <v>30</v>
      </c>
      <c r="AX337" s="15" t="s">
        <v>81</v>
      </c>
      <c r="AY337" s="285" t="s">
        <v>134</v>
      </c>
    </row>
    <row r="338" s="2" customFormat="1" ht="16.5" customHeight="1">
      <c r="A338" s="39"/>
      <c r="B338" s="40"/>
      <c r="C338" s="236" t="s">
        <v>409</v>
      </c>
      <c r="D338" s="236" t="s">
        <v>136</v>
      </c>
      <c r="E338" s="237" t="s">
        <v>410</v>
      </c>
      <c r="F338" s="238" t="s">
        <v>411</v>
      </c>
      <c r="G338" s="239" t="s">
        <v>169</v>
      </c>
      <c r="H338" s="240">
        <v>11.800000000000001</v>
      </c>
      <c r="I338" s="241"/>
      <c r="J338" s="242">
        <f>ROUND(I338*H338,2)</f>
        <v>0</v>
      </c>
      <c r="K338" s="238" t="s">
        <v>140</v>
      </c>
      <c r="L338" s="45"/>
      <c r="M338" s="243" t="s">
        <v>1</v>
      </c>
      <c r="N338" s="244" t="s">
        <v>38</v>
      </c>
      <c r="O338" s="92"/>
      <c r="P338" s="245">
        <f>O338*H338</f>
        <v>0</v>
      </c>
      <c r="Q338" s="245">
        <v>0.00066399999999999999</v>
      </c>
      <c r="R338" s="245">
        <f>Q338*H338</f>
        <v>0.0078352000000000005</v>
      </c>
      <c r="S338" s="245">
        <v>0</v>
      </c>
      <c r="T338" s="246">
        <f>S338*H338</f>
        <v>0</v>
      </c>
      <c r="U338" s="39"/>
      <c r="V338" s="39"/>
      <c r="W338" s="39"/>
      <c r="X338" s="39"/>
      <c r="Y338" s="39"/>
      <c r="Z338" s="39"/>
      <c r="AA338" s="39"/>
      <c r="AB338" s="39"/>
      <c r="AC338" s="39"/>
      <c r="AD338" s="39"/>
      <c r="AE338" s="39"/>
      <c r="AR338" s="247" t="s">
        <v>141</v>
      </c>
      <c r="AT338" s="247" t="s">
        <v>136</v>
      </c>
      <c r="AU338" s="247" t="s">
        <v>83</v>
      </c>
      <c r="AY338" s="18" t="s">
        <v>134</v>
      </c>
      <c r="BE338" s="248">
        <f>IF(N338="základní",J338,0)</f>
        <v>0</v>
      </c>
      <c r="BF338" s="248">
        <f>IF(N338="snížená",J338,0)</f>
        <v>0</v>
      </c>
      <c r="BG338" s="248">
        <f>IF(N338="zákl. přenesená",J338,0)</f>
        <v>0</v>
      </c>
      <c r="BH338" s="248">
        <f>IF(N338="sníž. přenesená",J338,0)</f>
        <v>0</v>
      </c>
      <c r="BI338" s="248">
        <f>IF(N338="nulová",J338,0)</f>
        <v>0</v>
      </c>
      <c r="BJ338" s="18" t="s">
        <v>81</v>
      </c>
      <c r="BK338" s="248">
        <f>ROUND(I338*H338,2)</f>
        <v>0</v>
      </c>
      <c r="BL338" s="18" t="s">
        <v>141</v>
      </c>
      <c r="BM338" s="247" t="s">
        <v>412</v>
      </c>
    </row>
    <row r="339" s="2" customFormat="1">
      <c r="A339" s="39"/>
      <c r="B339" s="40"/>
      <c r="C339" s="41"/>
      <c r="D339" s="249" t="s">
        <v>143</v>
      </c>
      <c r="E339" s="41"/>
      <c r="F339" s="250" t="s">
        <v>413</v>
      </c>
      <c r="G339" s="41"/>
      <c r="H339" s="41"/>
      <c r="I339" s="145"/>
      <c r="J339" s="41"/>
      <c r="K339" s="41"/>
      <c r="L339" s="45"/>
      <c r="M339" s="251"/>
      <c r="N339" s="252"/>
      <c r="O339" s="92"/>
      <c r="P339" s="92"/>
      <c r="Q339" s="92"/>
      <c r="R339" s="92"/>
      <c r="S339" s="92"/>
      <c r="T339" s="93"/>
      <c r="U339" s="39"/>
      <c r="V339" s="39"/>
      <c r="W339" s="39"/>
      <c r="X339" s="39"/>
      <c r="Y339" s="39"/>
      <c r="Z339" s="39"/>
      <c r="AA339" s="39"/>
      <c r="AB339" s="39"/>
      <c r="AC339" s="39"/>
      <c r="AD339" s="39"/>
      <c r="AE339" s="39"/>
      <c r="AT339" s="18" t="s">
        <v>143</v>
      </c>
      <c r="AU339" s="18" t="s">
        <v>83</v>
      </c>
    </row>
    <row r="340" s="2" customFormat="1">
      <c r="A340" s="39"/>
      <c r="B340" s="40"/>
      <c r="C340" s="41"/>
      <c r="D340" s="249" t="s">
        <v>145</v>
      </c>
      <c r="E340" s="41"/>
      <c r="F340" s="253" t="s">
        <v>404</v>
      </c>
      <c r="G340" s="41"/>
      <c r="H340" s="41"/>
      <c r="I340" s="145"/>
      <c r="J340" s="41"/>
      <c r="K340" s="41"/>
      <c r="L340" s="45"/>
      <c r="M340" s="251"/>
      <c r="N340" s="252"/>
      <c r="O340" s="92"/>
      <c r="P340" s="92"/>
      <c r="Q340" s="92"/>
      <c r="R340" s="92"/>
      <c r="S340" s="92"/>
      <c r="T340" s="93"/>
      <c r="U340" s="39"/>
      <c r="V340" s="39"/>
      <c r="W340" s="39"/>
      <c r="X340" s="39"/>
      <c r="Y340" s="39"/>
      <c r="Z340" s="39"/>
      <c r="AA340" s="39"/>
      <c r="AB340" s="39"/>
      <c r="AC340" s="39"/>
      <c r="AD340" s="39"/>
      <c r="AE340" s="39"/>
      <c r="AT340" s="18" t="s">
        <v>145</v>
      </c>
      <c r="AU340" s="18" t="s">
        <v>83</v>
      </c>
    </row>
    <row r="341" s="13" customFormat="1">
      <c r="A341" s="13"/>
      <c r="B341" s="254"/>
      <c r="C341" s="255"/>
      <c r="D341" s="249" t="s">
        <v>147</v>
      </c>
      <c r="E341" s="256" t="s">
        <v>1</v>
      </c>
      <c r="F341" s="257" t="s">
        <v>405</v>
      </c>
      <c r="G341" s="255"/>
      <c r="H341" s="256" t="s">
        <v>1</v>
      </c>
      <c r="I341" s="258"/>
      <c r="J341" s="255"/>
      <c r="K341" s="255"/>
      <c r="L341" s="259"/>
      <c r="M341" s="260"/>
      <c r="N341" s="261"/>
      <c r="O341" s="261"/>
      <c r="P341" s="261"/>
      <c r="Q341" s="261"/>
      <c r="R341" s="261"/>
      <c r="S341" s="261"/>
      <c r="T341" s="262"/>
      <c r="U341" s="13"/>
      <c r="V341" s="13"/>
      <c r="W341" s="13"/>
      <c r="X341" s="13"/>
      <c r="Y341" s="13"/>
      <c r="Z341" s="13"/>
      <c r="AA341" s="13"/>
      <c r="AB341" s="13"/>
      <c r="AC341" s="13"/>
      <c r="AD341" s="13"/>
      <c r="AE341" s="13"/>
      <c r="AT341" s="263" t="s">
        <v>147</v>
      </c>
      <c r="AU341" s="263" t="s">
        <v>83</v>
      </c>
      <c r="AV341" s="13" t="s">
        <v>81</v>
      </c>
      <c r="AW341" s="13" t="s">
        <v>30</v>
      </c>
      <c r="AX341" s="13" t="s">
        <v>73</v>
      </c>
      <c r="AY341" s="263" t="s">
        <v>134</v>
      </c>
    </row>
    <row r="342" s="14" customFormat="1">
      <c r="A342" s="14"/>
      <c r="B342" s="264"/>
      <c r="C342" s="265"/>
      <c r="D342" s="249" t="s">
        <v>147</v>
      </c>
      <c r="E342" s="266" t="s">
        <v>1</v>
      </c>
      <c r="F342" s="267" t="s">
        <v>406</v>
      </c>
      <c r="G342" s="265"/>
      <c r="H342" s="268">
        <v>4</v>
      </c>
      <c r="I342" s="269"/>
      <c r="J342" s="265"/>
      <c r="K342" s="265"/>
      <c r="L342" s="270"/>
      <c r="M342" s="271"/>
      <c r="N342" s="272"/>
      <c r="O342" s="272"/>
      <c r="P342" s="272"/>
      <c r="Q342" s="272"/>
      <c r="R342" s="272"/>
      <c r="S342" s="272"/>
      <c r="T342" s="273"/>
      <c r="U342" s="14"/>
      <c r="V342" s="14"/>
      <c r="W342" s="14"/>
      <c r="X342" s="14"/>
      <c r="Y342" s="14"/>
      <c r="Z342" s="14"/>
      <c r="AA342" s="14"/>
      <c r="AB342" s="14"/>
      <c r="AC342" s="14"/>
      <c r="AD342" s="14"/>
      <c r="AE342" s="14"/>
      <c r="AT342" s="274" t="s">
        <v>147</v>
      </c>
      <c r="AU342" s="274" t="s">
        <v>83</v>
      </c>
      <c r="AV342" s="14" t="s">
        <v>83</v>
      </c>
      <c r="AW342" s="14" t="s">
        <v>30</v>
      </c>
      <c r="AX342" s="14" t="s">
        <v>73</v>
      </c>
      <c r="AY342" s="274" t="s">
        <v>134</v>
      </c>
    </row>
    <row r="343" s="13" customFormat="1">
      <c r="A343" s="13"/>
      <c r="B343" s="254"/>
      <c r="C343" s="255"/>
      <c r="D343" s="249" t="s">
        <v>147</v>
      </c>
      <c r="E343" s="256" t="s">
        <v>1</v>
      </c>
      <c r="F343" s="257" t="s">
        <v>407</v>
      </c>
      <c r="G343" s="255"/>
      <c r="H343" s="256" t="s">
        <v>1</v>
      </c>
      <c r="I343" s="258"/>
      <c r="J343" s="255"/>
      <c r="K343" s="255"/>
      <c r="L343" s="259"/>
      <c r="M343" s="260"/>
      <c r="N343" s="261"/>
      <c r="O343" s="261"/>
      <c r="P343" s="261"/>
      <c r="Q343" s="261"/>
      <c r="R343" s="261"/>
      <c r="S343" s="261"/>
      <c r="T343" s="262"/>
      <c r="U343" s="13"/>
      <c r="V343" s="13"/>
      <c r="W343" s="13"/>
      <c r="X343" s="13"/>
      <c r="Y343" s="13"/>
      <c r="Z343" s="13"/>
      <c r="AA343" s="13"/>
      <c r="AB343" s="13"/>
      <c r="AC343" s="13"/>
      <c r="AD343" s="13"/>
      <c r="AE343" s="13"/>
      <c r="AT343" s="263" t="s">
        <v>147</v>
      </c>
      <c r="AU343" s="263" t="s">
        <v>83</v>
      </c>
      <c r="AV343" s="13" t="s">
        <v>81</v>
      </c>
      <c r="AW343" s="13" t="s">
        <v>30</v>
      </c>
      <c r="AX343" s="13" t="s">
        <v>73</v>
      </c>
      <c r="AY343" s="263" t="s">
        <v>134</v>
      </c>
    </row>
    <row r="344" s="14" customFormat="1">
      <c r="A344" s="14"/>
      <c r="B344" s="264"/>
      <c r="C344" s="265"/>
      <c r="D344" s="249" t="s">
        <v>147</v>
      </c>
      <c r="E344" s="266" t="s">
        <v>1</v>
      </c>
      <c r="F344" s="267" t="s">
        <v>408</v>
      </c>
      <c r="G344" s="265"/>
      <c r="H344" s="268">
        <v>7.7999999999999998</v>
      </c>
      <c r="I344" s="269"/>
      <c r="J344" s="265"/>
      <c r="K344" s="265"/>
      <c r="L344" s="270"/>
      <c r="M344" s="271"/>
      <c r="N344" s="272"/>
      <c r="O344" s="272"/>
      <c r="P344" s="272"/>
      <c r="Q344" s="272"/>
      <c r="R344" s="272"/>
      <c r="S344" s="272"/>
      <c r="T344" s="273"/>
      <c r="U344" s="14"/>
      <c r="V344" s="14"/>
      <c r="W344" s="14"/>
      <c r="X344" s="14"/>
      <c r="Y344" s="14"/>
      <c r="Z344" s="14"/>
      <c r="AA344" s="14"/>
      <c r="AB344" s="14"/>
      <c r="AC344" s="14"/>
      <c r="AD344" s="14"/>
      <c r="AE344" s="14"/>
      <c r="AT344" s="274" t="s">
        <v>147</v>
      </c>
      <c r="AU344" s="274" t="s">
        <v>83</v>
      </c>
      <c r="AV344" s="14" t="s">
        <v>83</v>
      </c>
      <c r="AW344" s="14" t="s">
        <v>30</v>
      </c>
      <c r="AX344" s="14" t="s">
        <v>73</v>
      </c>
      <c r="AY344" s="274" t="s">
        <v>134</v>
      </c>
    </row>
    <row r="345" s="15" customFormat="1">
      <c r="A345" s="15"/>
      <c r="B345" s="275"/>
      <c r="C345" s="276"/>
      <c r="D345" s="249" t="s">
        <v>147</v>
      </c>
      <c r="E345" s="277" t="s">
        <v>1</v>
      </c>
      <c r="F345" s="278" t="s">
        <v>150</v>
      </c>
      <c r="G345" s="276"/>
      <c r="H345" s="279">
        <v>11.800000000000001</v>
      </c>
      <c r="I345" s="280"/>
      <c r="J345" s="276"/>
      <c r="K345" s="276"/>
      <c r="L345" s="281"/>
      <c r="M345" s="282"/>
      <c r="N345" s="283"/>
      <c r="O345" s="283"/>
      <c r="P345" s="283"/>
      <c r="Q345" s="283"/>
      <c r="R345" s="283"/>
      <c r="S345" s="283"/>
      <c r="T345" s="284"/>
      <c r="U345" s="15"/>
      <c r="V345" s="15"/>
      <c r="W345" s="15"/>
      <c r="X345" s="15"/>
      <c r="Y345" s="15"/>
      <c r="Z345" s="15"/>
      <c r="AA345" s="15"/>
      <c r="AB345" s="15"/>
      <c r="AC345" s="15"/>
      <c r="AD345" s="15"/>
      <c r="AE345" s="15"/>
      <c r="AT345" s="285" t="s">
        <v>147</v>
      </c>
      <c r="AU345" s="285" t="s">
        <v>83</v>
      </c>
      <c r="AV345" s="15" t="s">
        <v>141</v>
      </c>
      <c r="AW345" s="15" t="s">
        <v>30</v>
      </c>
      <c r="AX345" s="15" t="s">
        <v>81</v>
      </c>
      <c r="AY345" s="285" t="s">
        <v>134</v>
      </c>
    </row>
    <row r="346" s="2" customFormat="1" ht="24" customHeight="1">
      <c r="A346" s="39"/>
      <c r="B346" s="40"/>
      <c r="C346" s="286" t="s">
        <v>414</v>
      </c>
      <c r="D346" s="286" t="s">
        <v>268</v>
      </c>
      <c r="E346" s="287" t="s">
        <v>415</v>
      </c>
      <c r="F346" s="288" t="s">
        <v>416</v>
      </c>
      <c r="G346" s="289" t="s">
        <v>229</v>
      </c>
      <c r="H346" s="290">
        <v>0.22600000000000001</v>
      </c>
      <c r="I346" s="291"/>
      <c r="J346" s="292">
        <f>ROUND(I346*H346,2)</f>
        <v>0</v>
      </c>
      <c r="K346" s="288" t="s">
        <v>140</v>
      </c>
      <c r="L346" s="293"/>
      <c r="M346" s="294" t="s">
        <v>1</v>
      </c>
      <c r="N346" s="295" t="s">
        <v>38</v>
      </c>
      <c r="O346" s="92"/>
      <c r="P346" s="245">
        <f>O346*H346</f>
        <v>0</v>
      </c>
      <c r="Q346" s="245">
        <v>1</v>
      </c>
      <c r="R346" s="245">
        <f>Q346*H346</f>
        <v>0.22600000000000001</v>
      </c>
      <c r="S346" s="245">
        <v>0</v>
      </c>
      <c r="T346" s="246">
        <f>S346*H346</f>
        <v>0</v>
      </c>
      <c r="U346" s="39"/>
      <c r="V346" s="39"/>
      <c r="W346" s="39"/>
      <c r="X346" s="39"/>
      <c r="Y346" s="39"/>
      <c r="Z346" s="39"/>
      <c r="AA346" s="39"/>
      <c r="AB346" s="39"/>
      <c r="AC346" s="39"/>
      <c r="AD346" s="39"/>
      <c r="AE346" s="39"/>
      <c r="AR346" s="247" t="s">
        <v>195</v>
      </c>
      <c r="AT346" s="247" t="s">
        <v>268</v>
      </c>
      <c r="AU346" s="247" t="s">
        <v>83</v>
      </c>
      <c r="AY346" s="18" t="s">
        <v>134</v>
      </c>
      <c r="BE346" s="248">
        <f>IF(N346="základní",J346,0)</f>
        <v>0</v>
      </c>
      <c r="BF346" s="248">
        <f>IF(N346="snížená",J346,0)</f>
        <v>0</v>
      </c>
      <c r="BG346" s="248">
        <f>IF(N346="zákl. přenesená",J346,0)</f>
        <v>0</v>
      </c>
      <c r="BH346" s="248">
        <f>IF(N346="sníž. přenesená",J346,0)</f>
        <v>0</v>
      </c>
      <c r="BI346" s="248">
        <f>IF(N346="nulová",J346,0)</f>
        <v>0</v>
      </c>
      <c r="BJ346" s="18" t="s">
        <v>81</v>
      </c>
      <c r="BK346" s="248">
        <f>ROUND(I346*H346,2)</f>
        <v>0</v>
      </c>
      <c r="BL346" s="18" t="s">
        <v>141</v>
      </c>
      <c r="BM346" s="247" t="s">
        <v>417</v>
      </c>
    </row>
    <row r="347" s="2" customFormat="1">
      <c r="A347" s="39"/>
      <c r="B347" s="40"/>
      <c r="C347" s="41"/>
      <c r="D347" s="249" t="s">
        <v>143</v>
      </c>
      <c r="E347" s="41"/>
      <c r="F347" s="250" t="s">
        <v>416</v>
      </c>
      <c r="G347" s="41"/>
      <c r="H347" s="41"/>
      <c r="I347" s="145"/>
      <c r="J347" s="41"/>
      <c r="K347" s="41"/>
      <c r="L347" s="45"/>
      <c r="M347" s="251"/>
      <c r="N347" s="252"/>
      <c r="O347" s="92"/>
      <c r="P347" s="92"/>
      <c r="Q347" s="92"/>
      <c r="R347" s="92"/>
      <c r="S347" s="92"/>
      <c r="T347" s="93"/>
      <c r="U347" s="39"/>
      <c r="V347" s="39"/>
      <c r="W347" s="39"/>
      <c r="X347" s="39"/>
      <c r="Y347" s="39"/>
      <c r="Z347" s="39"/>
      <c r="AA347" s="39"/>
      <c r="AB347" s="39"/>
      <c r="AC347" s="39"/>
      <c r="AD347" s="39"/>
      <c r="AE347" s="39"/>
      <c r="AT347" s="18" t="s">
        <v>143</v>
      </c>
      <c r="AU347" s="18" t="s">
        <v>83</v>
      </c>
    </row>
    <row r="348" s="13" customFormat="1">
      <c r="A348" s="13"/>
      <c r="B348" s="254"/>
      <c r="C348" s="255"/>
      <c r="D348" s="249" t="s">
        <v>147</v>
      </c>
      <c r="E348" s="256" t="s">
        <v>1</v>
      </c>
      <c r="F348" s="257" t="s">
        <v>418</v>
      </c>
      <c r="G348" s="255"/>
      <c r="H348" s="256" t="s">
        <v>1</v>
      </c>
      <c r="I348" s="258"/>
      <c r="J348" s="255"/>
      <c r="K348" s="255"/>
      <c r="L348" s="259"/>
      <c r="M348" s="260"/>
      <c r="N348" s="261"/>
      <c r="O348" s="261"/>
      <c r="P348" s="261"/>
      <c r="Q348" s="261"/>
      <c r="R348" s="261"/>
      <c r="S348" s="261"/>
      <c r="T348" s="262"/>
      <c r="U348" s="13"/>
      <c r="V348" s="13"/>
      <c r="W348" s="13"/>
      <c r="X348" s="13"/>
      <c r="Y348" s="13"/>
      <c r="Z348" s="13"/>
      <c r="AA348" s="13"/>
      <c r="AB348" s="13"/>
      <c r="AC348" s="13"/>
      <c r="AD348" s="13"/>
      <c r="AE348" s="13"/>
      <c r="AT348" s="263" t="s">
        <v>147</v>
      </c>
      <c r="AU348" s="263" t="s">
        <v>83</v>
      </c>
      <c r="AV348" s="13" t="s">
        <v>81</v>
      </c>
      <c r="AW348" s="13" t="s">
        <v>30</v>
      </c>
      <c r="AX348" s="13" t="s">
        <v>73</v>
      </c>
      <c r="AY348" s="263" t="s">
        <v>134</v>
      </c>
    </row>
    <row r="349" s="13" customFormat="1">
      <c r="A349" s="13"/>
      <c r="B349" s="254"/>
      <c r="C349" s="255"/>
      <c r="D349" s="249" t="s">
        <v>147</v>
      </c>
      <c r="E349" s="256" t="s">
        <v>1</v>
      </c>
      <c r="F349" s="257" t="s">
        <v>382</v>
      </c>
      <c r="G349" s="255"/>
      <c r="H349" s="256" t="s">
        <v>1</v>
      </c>
      <c r="I349" s="258"/>
      <c r="J349" s="255"/>
      <c r="K349" s="255"/>
      <c r="L349" s="259"/>
      <c r="M349" s="260"/>
      <c r="N349" s="261"/>
      <c r="O349" s="261"/>
      <c r="P349" s="261"/>
      <c r="Q349" s="261"/>
      <c r="R349" s="261"/>
      <c r="S349" s="261"/>
      <c r="T349" s="262"/>
      <c r="U349" s="13"/>
      <c r="V349" s="13"/>
      <c r="W349" s="13"/>
      <c r="X349" s="13"/>
      <c r="Y349" s="13"/>
      <c r="Z349" s="13"/>
      <c r="AA349" s="13"/>
      <c r="AB349" s="13"/>
      <c r="AC349" s="13"/>
      <c r="AD349" s="13"/>
      <c r="AE349" s="13"/>
      <c r="AT349" s="263" t="s">
        <v>147</v>
      </c>
      <c r="AU349" s="263" t="s">
        <v>83</v>
      </c>
      <c r="AV349" s="13" t="s">
        <v>81</v>
      </c>
      <c r="AW349" s="13" t="s">
        <v>30</v>
      </c>
      <c r="AX349" s="13" t="s">
        <v>73</v>
      </c>
      <c r="AY349" s="263" t="s">
        <v>134</v>
      </c>
    </row>
    <row r="350" s="14" customFormat="1">
      <c r="A350" s="14"/>
      <c r="B350" s="264"/>
      <c r="C350" s="265"/>
      <c r="D350" s="249" t="s">
        <v>147</v>
      </c>
      <c r="E350" s="266" t="s">
        <v>1</v>
      </c>
      <c r="F350" s="267" t="s">
        <v>419</v>
      </c>
      <c r="G350" s="265"/>
      <c r="H350" s="268">
        <v>0.153</v>
      </c>
      <c r="I350" s="269"/>
      <c r="J350" s="265"/>
      <c r="K350" s="265"/>
      <c r="L350" s="270"/>
      <c r="M350" s="271"/>
      <c r="N350" s="272"/>
      <c r="O350" s="272"/>
      <c r="P350" s="272"/>
      <c r="Q350" s="272"/>
      <c r="R350" s="272"/>
      <c r="S350" s="272"/>
      <c r="T350" s="273"/>
      <c r="U350" s="14"/>
      <c r="V350" s="14"/>
      <c r="W350" s="14"/>
      <c r="X350" s="14"/>
      <c r="Y350" s="14"/>
      <c r="Z350" s="14"/>
      <c r="AA350" s="14"/>
      <c r="AB350" s="14"/>
      <c r="AC350" s="14"/>
      <c r="AD350" s="14"/>
      <c r="AE350" s="14"/>
      <c r="AT350" s="274" t="s">
        <v>147</v>
      </c>
      <c r="AU350" s="274" t="s">
        <v>83</v>
      </c>
      <c r="AV350" s="14" t="s">
        <v>83</v>
      </c>
      <c r="AW350" s="14" t="s">
        <v>30</v>
      </c>
      <c r="AX350" s="14" t="s">
        <v>73</v>
      </c>
      <c r="AY350" s="274" t="s">
        <v>134</v>
      </c>
    </row>
    <row r="351" s="13" customFormat="1">
      <c r="A351" s="13"/>
      <c r="B351" s="254"/>
      <c r="C351" s="255"/>
      <c r="D351" s="249" t="s">
        <v>147</v>
      </c>
      <c r="E351" s="256" t="s">
        <v>1</v>
      </c>
      <c r="F351" s="257" t="s">
        <v>384</v>
      </c>
      <c r="G351" s="255"/>
      <c r="H351" s="256" t="s">
        <v>1</v>
      </c>
      <c r="I351" s="258"/>
      <c r="J351" s="255"/>
      <c r="K351" s="255"/>
      <c r="L351" s="259"/>
      <c r="M351" s="260"/>
      <c r="N351" s="261"/>
      <c r="O351" s="261"/>
      <c r="P351" s="261"/>
      <c r="Q351" s="261"/>
      <c r="R351" s="261"/>
      <c r="S351" s="261"/>
      <c r="T351" s="262"/>
      <c r="U351" s="13"/>
      <c r="V351" s="13"/>
      <c r="W351" s="13"/>
      <c r="X351" s="13"/>
      <c r="Y351" s="13"/>
      <c r="Z351" s="13"/>
      <c r="AA351" s="13"/>
      <c r="AB351" s="13"/>
      <c r="AC351" s="13"/>
      <c r="AD351" s="13"/>
      <c r="AE351" s="13"/>
      <c r="AT351" s="263" t="s">
        <v>147</v>
      </c>
      <c r="AU351" s="263" t="s">
        <v>83</v>
      </c>
      <c r="AV351" s="13" t="s">
        <v>81</v>
      </c>
      <c r="AW351" s="13" t="s">
        <v>30</v>
      </c>
      <c r="AX351" s="13" t="s">
        <v>73</v>
      </c>
      <c r="AY351" s="263" t="s">
        <v>134</v>
      </c>
    </row>
    <row r="352" s="14" customFormat="1">
      <c r="A352" s="14"/>
      <c r="B352" s="264"/>
      <c r="C352" s="265"/>
      <c r="D352" s="249" t="s">
        <v>147</v>
      </c>
      <c r="E352" s="266" t="s">
        <v>1</v>
      </c>
      <c r="F352" s="267" t="s">
        <v>420</v>
      </c>
      <c r="G352" s="265"/>
      <c r="H352" s="268">
        <v>0.072999999999999995</v>
      </c>
      <c r="I352" s="269"/>
      <c r="J352" s="265"/>
      <c r="K352" s="265"/>
      <c r="L352" s="270"/>
      <c r="M352" s="271"/>
      <c r="N352" s="272"/>
      <c r="O352" s="272"/>
      <c r="P352" s="272"/>
      <c r="Q352" s="272"/>
      <c r="R352" s="272"/>
      <c r="S352" s="272"/>
      <c r="T352" s="273"/>
      <c r="U352" s="14"/>
      <c r="V352" s="14"/>
      <c r="W352" s="14"/>
      <c r="X352" s="14"/>
      <c r="Y352" s="14"/>
      <c r="Z352" s="14"/>
      <c r="AA352" s="14"/>
      <c r="AB352" s="14"/>
      <c r="AC352" s="14"/>
      <c r="AD352" s="14"/>
      <c r="AE352" s="14"/>
      <c r="AT352" s="274" t="s">
        <v>147</v>
      </c>
      <c r="AU352" s="274" t="s">
        <v>83</v>
      </c>
      <c r="AV352" s="14" t="s">
        <v>83</v>
      </c>
      <c r="AW352" s="14" t="s">
        <v>30</v>
      </c>
      <c r="AX352" s="14" t="s">
        <v>73</v>
      </c>
      <c r="AY352" s="274" t="s">
        <v>134</v>
      </c>
    </row>
    <row r="353" s="15" customFormat="1">
      <c r="A353" s="15"/>
      <c r="B353" s="275"/>
      <c r="C353" s="276"/>
      <c r="D353" s="249" t="s">
        <v>147</v>
      </c>
      <c r="E353" s="277" t="s">
        <v>1</v>
      </c>
      <c r="F353" s="278" t="s">
        <v>150</v>
      </c>
      <c r="G353" s="276"/>
      <c r="H353" s="279">
        <v>0.22600000000000001</v>
      </c>
      <c r="I353" s="280"/>
      <c r="J353" s="276"/>
      <c r="K353" s="276"/>
      <c r="L353" s="281"/>
      <c r="M353" s="282"/>
      <c r="N353" s="283"/>
      <c r="O353" s="283"/>
      <c r="P353" s="283"/>
      <c r="Q353" s="283"/>
      <c r="R353" s="283"/>
      <c r="S353" s="283"/>
      <c r="T353" s="284"/>
      <c r="U353" s="15"/>
      <c r="V353" s="15"/>
      <c r="W353" s="15"/>
      <c r="X353" s="15"/>
      <c r="Y353" s="15"/>
      <c r="Z353" s="15"/>
      <c r="AA353" s="15"/>
      <c r="AB353" s="15"/>
      <c r="AC353" s="15"/>
      <c r="AD353" s="15"/>
      <c r="AE353" s="15"/>
      <c r="AT353" s="285" t="s">
        <v>147</v>
      </c>
      <c r="AU353" s="285" t="s">
        <v>83</v>
      </c>
      <c r="AV353" s="15" t="s">
        <v>141</v>
      </c>
      <c r="AW353" s="15" t="s">
        <v>30</v>
      </c>
      <c r="AX353" s="15" t="s">
        <v>81</v>
      </c>
      <c r="AY353" s="285" t="s">
        <v>134</v>
      </c>
    </row>
    <row r="354" s="2" customFormat="1" ht="24" customHeight="1">
      <c r="A354" s="39"/>
      <c r="B354" s="40"/>
      <c r="C354" s="286" t="s">
        <v>421</v>
      </c>
      <c r="D354" s="286" t="s">
        <v>268</v>
      </c>
      <c r="E354" s="287" t="s">
        <v>422</v>
      </c>
      <c r="F354" s="288" t="s">
        <v>423</v>
      </c>
      <c r="G354" s="289" t="s">
        <v>229</v>
      </c>
      <c r="H354" s="290">
        <v>0.113</v>
      </c>
      <c r="I354" s="291"/>
      <c r="J354" s="292">
        <f>ROUND(I354*H354,2)</f>
        <v>0</v>
      </c>
      <c r="K354" s="288" t="s">
        <v>140</v>
      </c>
      <c r="L354" s="293"/>
      <c r="M354" s="294" t="s">
        <v>1</v>
      </c>
      <c r="N354" s="295" t="s">
        <v>38</v>
      </c>
      <c r="O354" s="92"/>
      <c r="P354" s="245">
        <f>O354*H354</f>
        <v>0</v>
      </c>
      <c r="Q354" s="245">
        <v>1</v>
      </c>
      <c r="R354" s="245">
        <f>Q354*H354</f>
        <v>0.113</v>
      </c>
      <c r="S354" s="245">
        <v>0</v>
      </c>
      <c r="T354" s="246">
        <f>S354*H354</f>
        <v>0</v>
      </c>
      <c r="U354" s="39"/>
      <c r="V354" s="39"/>
      <c r="W354" s="39"/>
      <c r="X354" s="39"/>
      <c r="Y354" s="39"/>
      <c r="Z354" s="39"/>
      <c r="AA354" s="39"/>
      <c r="AB354" s="39"/>
      <c r="AC354" s="39"/>
      <c r="AD354" s="39"/>
      <c r="AE354" s="39"/>
      <c r="AR354" s="247" t="s">
        <v>195</v>
      </c>
      <c r="AT354" s="247" t="s">
        <v>268</v>
      </c>
      <c r="AU354" s="247" t="s">
        <v>83</v>
      </c>
      <c r="AY354" s="18" t="s">
        <v>134</v>
      </c>
      <c r="BE354" s="248">
        <f>IF(N354="základní",J354,0)</f>
        <v>0</v>
      </c>
      <c r="BF354" s="248">
        <f>IF(N354="snížená",J354,0)</f>
        <v>0</v>
      </c>
      <c r="BG354" s="248">
        <f>IF(N354="zákl. přenesená",J354,0)</f>
        <v>0</v>
      </c>
      <c r="BH354" s="248">
        <f>IF(N354="sníž. přenesená",J354,0)</f>
        <v>0</v>
      </c>
      <c r="BI354" s="248">
        <f>IF(N354="nulová",J354,0)</f>
        <v>0</v>
      </c>
      <c r="BJ354" s="18" t="s">
        <v>81</v>
      </c>
      <c r="BK354" s="248">
        <f>ROUND(I354*H354,2)</f>
        <v>0</v>
      </c>
      <c r="BL354" s="18" t="s">
        <v>141</v>
      </c>
      <c r="BM354" s="247" t="s">
        <v>424</v>
      </c>
    </row>
    <row r="355" s="2" customFormat="1">
      <c r="A355" s="39"/>
      <c r="B355" s="40"/>
      <c r="C355" s="41"/>
      <c r="D355" s="249" t="s">
        <v>143</v>
      </c>
      <c r="E355" s="41"/>
      <c r="F355" s="250" t="s">
        <v>423</v>
      </c>
      <c r="G355" s="41"/>
      <c r="H355" s="41"/>
      <c r="I355" s="145"/>
      <c r="J355" s="41"/>
      <c r="K355" s="41"/>
      <c r="L355" s="45"/>
      <c r="M355" s="251"/>
      <c r="N355" s="252"/>
      <c r="O355" s="92"/>
      <c r="P355" s="92"/>
      <c r="Q355" s="92"/>
      <c r="R355" s="92"/>
      <c r="S355" s="92"/>
      <c r="T355" s="93"/>
      <c r="U355" s="39"/>
      <c r="V355" s="39"/>
      <c r="W355" s="39"/>
      <c r="X355" s="39"/>
      <c r="Y355" s="39"/>
      <c r="Z355" s="39"/>
      <c r="AA355" s="39"/>
      <c r="AB355" s="39"/>
      <c r="AC355" s="39"/>
      <c r="AD355" s="39"/>
      <c r="AE355" s="39"/>
      <c r="AT355" s="18" t="s">
        <v>143</v>
      </c>
      <c r="AU355" s="18" t="s">
        <v>83</v>
      </c>
    </row>
    <row r="356" s="13" customFormat="1">
      <c r="A356" s="13"/>
      <c r="B356" s="254"/>
      <c r="C356" s="255"/>
      <c r="D356" s="249" t="s">
        <v>147</v>
      </c>
      <c r="E356" s="256" t="s">
        <v>1</v>
      </c>
      <c r="F356" s="257" t="s">
        <v>418</v>
      </c>
      <c r="G356" s="255"/>
      <c r="H356" s="256" t="s">
        <v>1</v>
      </c>
      <c r="I356" s="258"/>
      <c r="J356" s="255"/>
      <c r="K356" s="255"/>
      <c r="L356" s="259"/>
      <c r="M356" s="260"/>
      <c r="N356" s="261"/>
      <c r="O356" s="261"/>
      <c r="P356" s="261"/>
      <c r="Q356" s="261"/>
      <c r="R356" s="261"/>
      <c r="S356" s="261"/>
      <c r="T356" s="262"/>
      <c r="U356" s="13"/>
      <c r="V356" s="13"/>
      <c r="W356" s="13"/>
      <c r="X356" s="13"/>
      <c r="Y356" s="13"/>
      <c r="Z356" s="13"/>
      <c r="AA356" s="13"/>
      <c r="AB356" s="13"/>
      <c r="AC356" s="13"/>
      <c r="AD356" s="13"/>
      <c r="AE356" s="13"/>
      <c r="AT356" s="263" t="s">
        <v>147</v>
      </c>
      <c r="AU356" s="263" t="s">
        <v>83</v>
      </c>
      <c r="AV356" s="13" t="s">
        <v>81</v>
      </c>
      <c r="AW356" s="13" t="s">
        <v>30</v>
      </c>
      <c r="AX356" s="13" t="s">
        <v>73</v>
      </c>
      <c r="AY356" s="263" t="s">
        <v>134</v>
      </c>
    </row>
    <row r="357" s="13" customFormat="1">
      <c r="A357" s="13"/>
      <c r="B357" s="254"/>
      <c r="C357" s="255"/>
      <c r="D357" s="249" t="s">
        <v>147</v>
      </c>
      <c r="E357" s="256" t="s">
        <v>1</v>
      </c>
      <c r="F357" s="257" t="s">
        <v>382</v>
      </c>
      <c r="G357" s="255"/>
      <c r="H357" s="256" t="s">
        <v>1</v>
      </c>
      <c r="I357" s="258"/>
      <c r="J357" s="255"/>
      <c r="K357" s="255"/>
      <c r="L357" s="259"/>
      <c r="M357" s="260"/>
      <c r="N357" s="261"/>
      <c r="O357" s="261"/>
      <c r="P357" s="261"/>
      <c r="Q357" s="261"/>
      <c r="R357" s="261"/>
      <c r="S357" s="261"/>
      <c r="T357" s="262"/>
      <c r="U357" s="13"/>
      <c r="V357" s="13"/>
      <c r="W357" s="13"/>
      <c r="X357" s="13"/>
      <c r="Y357" s="13"/>
      <c r="Z357" s="13"/>
      <c r="AA357" s="13"/>
      <c r="AB357" s="13"/>
      <c r="AC357" s="13"/>
      <c r="AD357" s="13"/>
      <c r="AE357" s="13"/>
      <c r="AT357" s="263" t="s">
        <v>147</v>
      </c>
      <c r="AU357" s="263" t="s">
        <v>83</v>
      </c>
      <c r="AV357" s="13" t="s">
        <v>81</v>
      </c>
      <c r="AW357" s="13" t="s">
        <v>30</v>
      </c>
      <c r="AX357" s="13" t="s">
        <v>73</v>
      </c>
      <c r="AY357" s="263" t="s">
        <v>134</v>
      </c>
    </row>
    <row r="358" s="14" customFormat="1">
      <c r="A358" s="14"/>
      <c r="B358" s="264"/>
      <c r="C358" s="265"/>
      <c r="D358" s="249" t="s">
        <v>147</v>
      </c>
      <c r="E358" s="266" t="s">
        <v>1</v>
      </c>
      <c r="F358" s="267" t="s">
        <v>425</v>
      </c>
      <c r="G358" s="265"/>
      <c r="H358" s="268">
        <v>0.074999999999999997</v>
      </c>
      <c r="I358" s="269"/>
      <c r="J358" s="265"/>
      <c r="K358" s="265"/>
      <c r="L358" s="270"/>
      <c r="M358" s="271"/>
      <c r="N358" s="272"/>
      <c r="O358" s="272"/>
      <c r="P358" s="272"/>
      <c r="Q358" s="272"/>
      <c r="R358" s="272"/>
      <c r="S358" s="272"/>
      <c r="T358" s="273"/>
      <c r="U358" s="14"/>
      <c r="V358" s="14"/>
      <c r="W358" s="14"/>
      <c r="X358" s="14"/>
      <c r="Y358" s="14"/>
      <c r="Z358" s="14"/>
      <c r="AA358" s="14"/>
      <c r="AB358" s="14"/>
      <c r="AC358" s="14"/>
      <c r="AD358" s="14"/>
      <c r="AE358" s="14"/>
      <c r="AT358" s="274" t="s">
        <v>147</v>
      </c>
      <c r="AU358" s="274" t="s">
        <v>83</v>
      </c>
      <c r="AV358" s="14" t="s">
        <v>83</v>
      </c>
      <c r="AW358" s="14" t="s">
        <v>30</v>
      </c>
      <c r="AX358" s="14" t="s">
        <v>73</v>
      </c>
      <c r="AY358" s="274" t="s">
        <v>134</v>
      </c>
    </row>
    <row r="359" s="13" customFormat="1">
      <c r="A359" s="13"/>
      <c r="B359" s="254"/>
      <c r="C359" s="255"/>
      <c r="D359" s="249" t="s">
        <v>147</v>
      </c>
      <c r="E359" s="256" t="s">
        <v>1</v>
      </c>
      <c r="F359" s="257" t="s">
        <v>384</v>
      </c>
      <c r="G359" s="255"/>
      <c r="H359" s="256" t="s">
        <v>1</v>
      </c>
      <c r="I359" s="258"/>
      <c r="J359" s="255"/>
      <c r="K359" s="255"/>
      <c r="L359" s="259"/>
      <c r="M359" s="260"/>
      <c r="N359" s="261"/>
      <c r="O359" s="261"/>
      <c r="P359" s="261"/>
      <c r="Q359" s="261"/>
      <c r="R359" s="261"/>
      <c r="S359" s="261"/>
      <c r="T359" s="262"/>
      <c r="U359" s="13"/>
      <c r="V359" s="13"/>
      <c r="W359" s="13"/>
      <c r="X359" s="13"/>
      <c r="Y359" s="13"/>
      <c r="Z359" s="13"/>
      <c r="AA359" s="13"/>
      <c r="AB359" s="13"/>
      <c r="AC359" s="13"/>
      <c r="AD359" s="13"/>
      <c r="AE359" s="13"/>
      <c r="AT359" s="263" t="s">
        <v>147</v>
      </c>
      <c r="AU359" s="263" t="s">
        <v>83</v>
      </c>
      <c r="AV359" s="13" t="s">
        <v>81</v>
      </c>
      <c r="AW359" s="13" t="s">
        <v>30</v>
      </c>
      <c r="AX359" s="13" t="s">
        <v>73</v>
      </c>
      <c r="AY359" s="263" t="s">
        <v>134</v>
      </c>
    </row>
    <row r="360" s="14" customFormat="1">
      <c r="A360" s="14"/>
      <c r="B360" s="264"/>
      <c r="C360" s="265"/>
      <c r="D360" s="249" t="s">
        <v>147</v>
      </c>
      <c r="E360" s="266" t="s">
        <v>1</v>
      </c>
      <c r="F360" s="267" t="s">
        <v>426</v>
      </c>
      <c r="G360" s="265"/>
      <c r="H360" s="268">
        <v>0.037999999999999999</v>
      </c>
      <c r="I360" s="269"/>
      <c r="J360" s="265"/>
      <c r="K360" s="265"/>
      <c r="L360" s="270"/>
      <c r="M360" s="271"/>
      <c r="N360" s="272"/>
      <c r="O360" s="272"/>
      <c r="P360" s="272"/>
      <c r="Q360" s="272"/>
      <c r="R360" s="272"/>
      <c r="S360" s="272"/>
      <c r="T360" s="273"/>
      <c r="U360" s="14"/>
      <c r="V360" s="14"/>
      <c r="W360" s="14"/>
      <c r="X360" s="14"/>
      <c r="Y360" s="14"/>
      <c r="Z360" s="14"/>
      <c r="AA360" s="14"/>
      <c r="AB360" s="14"/>
      <c r="AC360" s="14"/>
      <c r="AD360" s="14"/>
      <c r="AE360" s="14"/>
      <c r="AT360" s="274" t="s">
        <v>147</v>
      </c>
      <c r="AU360" s="274" t="s">
        <v>83</v>
      </c>
      <c r="AV360" s="14" t="s">
        <v>83</v>
      </c>
      <c r="AW360" s="14" t="s">
        <v>30</v>
      </c>
      <c r="AX360" s="14" t="s">
        <v>73</v>
      </c>
      <c r="AY360" s="274" t="s">
        <v>134</v>
      </c>
    </row>
    <row r="361" s="15" customFormat="1">
      <c r="A361" s="15"/>
      <c r="B361" s="275"/>
      <c r="C361" s="276"/>
      <c r="D361" s="249" t="s">
        <v>147</v>
      </c>
      <c r="E361" s="277" t="s">
        <v>1</v>
      </c>
      <c r="F361" s="278" t="s">
        <v>150</v>
      </c>
      <c r="G361" s="276"/>
      <c r="H361" s="279">
        <v>0.113</v>
      </c>
      <c r="I361" s="280"/>
      <c r="J361" s="276"/>
      <c r="K361" s="276"/>
      <c r="L361" s="281"/>
      <c r="M361" s="282"/>
      <c r="N361" s="283"/>
      <c r="O361" s="283"/>
      <c r="P361" s="283"/>
      <c r="Q361" s="283"/>
      <c r="R361" s="283"/>
      <c r="S361" s="283"/>
      <c r="T361" s="284"/>
      <c r="U361" s="15"/>
      <c r="V361" s="15"/>
      <c r="W361" s="15"/>
      <c r="X361" s="15"/>
      <c r="Y361" s="15"/>
      <c r="Z361" s="15"/>
      <c r="AA361" s="15"/>
      <c r="AB361" s="15"/>
      <c r="AC361" s="15"/>
      <c r="AD361" s="15"/>
      <c r="AE361" s="15"/>
      <c r="AT361" s="285" t="s">
        <v>147</v>
      </c>
      <c r="AU361" s="285" t="s">
        <v>83</v>
      </c>
      <c r="AV361" s="15" t="s">
        <v>141</v>
      </c>
      <c r="AW361" s="15" t="s">
        <v>30</v>
      </c>
      <c r="AX361" s="15" t="s">
        <v>81</v>
      </c>
      <c r="AY361" s="285" t="s">
        <v>134</v>
      </c>
    </row>
    <row r="362" s="2" customFormat="1" ht="16.5" customHeight="1">
      <c r="A362" s="39"/>
      <c r="B362" s="40"/>
      <c r="C362" s="286" t="s">
        <v>427</v>
      </c>
      <c r="D362" s="286" t="s">
        <v>268</v>
      </c>
      <c r="E362" s="287" t="s">
        <v>428</v>
      </c>
      <c r="F362" s="288" t="s">
        <v>429</v>
      </c>
      <c r="G362" s="289" t="s">
        <v>229</v>
      </c>
      <c r="H362" s="290">
        <v>0.053999999999999999</v>
      </c>
      <c r="I362" s="291"/>
      <c r="J362" s="292">
        <f>ROUND(I362*H362,2)</f>
        <v>0</v>
      </c>
      <c r="K362" s="288" t="s">
        <v>1</v>
      </c>
      <c r="L362" s="293"/>
      <c r="M362" s="294" t="s">
        <v>1</v>
      </c>
      <c r="N362" s="295" t="s">
        <v>38</v>
      </c>
      <c r="O362" s="92"/>
      <c r="P362" s="245">
        <f>O362*H362</f>
        <v>0</v>
      </c>
      <c r="Q362" s="245">
        <v>1</v>
      </c>
      <c r="R362" s="245">
        <f>Q362*H362</f>
        <v>0.053999999999999999</v>
      </c>
      <c r="S362" s="245">
        <v>0</v>
      </c>
      <c r="T362" s="246">
        <f>S362*H362</f>
        <v>0</v>
      </c>
      <c r="U362" s="39"/>
      <c r="V362" s="39"/>
      <c r="W362" s="39"/>
      <c r="X362" s="39"/>
      <c r="Y362" s="39"/>
      <c r="Z362" s="39"/>
      <c r="AA362" s="39"/>
      <c r="AB362" s="39"/>
      <c r="AC362" s="39"/>
      <c r="AD362" s="39"/>
      <c r="AE362" s="39"/>
      <c r="AR362" s="247" t="s">
        <v>195</v>
      </c>
      <c r="AT362" s="247" t="s">
        <v>268</v>
      </c>
      <c r="AU362" s="247" t="s">
        <v>83</v>
      </c>
      <c r="AY362" s="18" t="s">
        <v>134</v>
      </c>
      <c r="BE362" s="248">
        <f>IF(N362="základní",J362,0)</f>
        <v>0</v>
      </c>
      <c r="BF362" s="248">
        <f>IF(N362="snížená",J362,0)</f>
        <v>0</v>
      </c>
      <c r="BG362" s="248">
        <f>IF(N362="zákl. přenesená",J362,0)</f>
        <v>0</v>
      </c>
      <c r="BH362" s="248">
        <f>IF(N362="sníž. přenesená",J362,0)</f>
        <v>0</v>
      </c>
      <c r="BI362" s="248">
        <f>IF(N362="nulová",J362,0)</f>
        <v>0</v>
      </c>
      <c r="BJ362" s="18" t="s">
        <v>81</v>
      </c>
      <c r="BK362" s="248">
        <f>ROUND(I362*H362,2)</f>
        <v>0</v>
      </c>
      <c r="BL362" s="18" t="s">
        <v>141</v>
      </c>
      <c r="BM362" s="247" t="s">
        <v>430</v>
      </c>
    </row>
    <row r="363" s="2" customFormat="1">
      <c r="A363" s="39"/>
      <c r="B363" s="40"/>
      <c r="C363" s="41"/>
      <c r="D363" s="249" t="s">
        <v>143</v>
      </c>
      <c r="E363" s="41"/>
      <c r="F363" s="250" t="s">
        <v>431</v>
      </c>
      <c r="G363" s="41"/>
      <c r="H363" s="41"/>
      <c r="I363" s="145"/>
      <c r="J363" s="41"/>
      <c r="K363" s="41"/>
      <c r="L363" s="45"/>
      <c r="M363" s="251"/>
      <c r="N363" s="252"/>
      <c r="O363" s="92"/>
      <c r="P363" s="92"/>
      <c r="Q363" s="92"/>
      <c r="R363" s="92"/>
      <c r="S363" s="92"/>
      <c r="T363" s="93"/>
      <c r="U363" s="39"/>
      <c r="V363" s="39"/>
      <c r="W363" s="39"/>
      <c r="X363" s="39"/>
      <c r="Y363" s="39"/>
      <c r="Z363" s="39"/>
      <c r="AA363" s="39"/>
      <c r="AB363" s="39"/>
      <c r="AC363" s="39"/>
      <c r="AD363" s="39"/>
      <c r="AE363" s="39"/>
      <c r="AT363" s="18" t="s">
        <v>143</v>
      </c>
      <c r="AU363" s="18" t="s">
        <v>83</v>
      </c>
    </row>
    <row r="364" s="13" customFormat="1">
      <c r="A364" s="13"/>
      <c r="B364" s="254"/>
      <c r="C364" s="255"/>
      <c r="D364" s="249" t="s">
        <v>147</v>
      </c>
      <c r="E364" s="256" t="s">
        <v>1</v>
      </c>
      <c r="F364" s="257" t="s">
        <v>390</v>
      </c>
      <c r="G364" s="255"/>
      <c r="H364" s="256" t="s">
        <v>1</v>
      </c>
      <c r="I364" s="258"/>
      <c r="J364" s="255"/>
      <c r="K364" s="255"/>
      <c r="L364" s="259"/>
      <c r="M364" s="260"/>
      <c r="N364" s="261"/>
      <c r="O364" s="261"/>
      <c r="P364" s="261"/>
      <c r="Q364" s="261"/>
      <c r="R364" s="261"/>
      <c r="S364" s="261"/>
      <c r="T364" s="262"/>
      <c r="U364" s="13"/>
      <c r="V364" s="13"/>
      <c r="W364" s="13"/>
      <c r="X364" s="13"/>
      <c r="Y364" s="13"/>
      <c r="Z364" s="13"/>
      <c r="AA364" s="13"/>
      <c r="AB364" s="13"/>
      <c r="AC364" s="13"/>
      <c r="AD364" s="13"/>
      <c r="AE364" s="13"/>
      <c r="AT364" s="263" t="s">
        <v>147</v>
      </c>
      <c r="AU364" s="263" t="s">
        <v>83</v>
      </c>
      <c r="AV364" s="13" t="s">
        <v>81</v>
      </c>
      <c r="AW364" s="13" t="s">
        <v>30</v>
      </c>
      <c r="AX364" s="13" t="s">
        <v>73</v>
      </c>
      <c r="AY364" s="263" t="s">
        <v>134</v>
      </c>
    </row>
    <row r="365" s="13" customFormat="1">
      <c r="A365" s="13"/>
      <c r="B365" s="254"/>
      <c r="C365" s="255"/>
      <c r="D365" s="249" t="s">
        <v>147</v>
      </c>
      <c r="E365" s="256" t="s">
        <v>1</v>
      </c>
      <c r="F365" s="257" t="s">
        <v>418</v>
      </c>
      <c r="G365" s="255"/>
      <c r="H365" s="256" t="s">
        <v>1</v>
      </c>
      <c r="I365" s="258"/>
      <c r="J365" s="255"/>
      <c r="K365" s="255"/>
      <c r="L365" s="259"/>
      <c r="M365" s="260"/>
      <c r="N365" s="261"/>
      <c r="O365" s="261"/>
      <c r="P365" s="261"/>
      <c r="Q365" s="261"/>
      <c r="R365" s="261"/>
      <c r="S365" s="261"/>
      <c r="T365" s="262"/>
      <c r="U365" s="13"/>
      <c r="V365" s="13"/>
      <c r="W365" s="13"/>
      <c r="X365" s="13"/>
      <c r="Y365" s="13"/>
      <c r="Z365" s="13"/>
      <c r="AA365" s="13"/>
      <c r="AB365" s="13"/>
      <c r="AC365" s="13"/>
      <c r="AD365" s="13"/>
      <c r="AE365" s="13"/>
      <c r="AT365" s="263" t="s">
        <v>147</v>
      </c>
      <c r="AU365" s="263" t="s">
        <v>83</v>
      </c>
      <c r="AV365" s="13" t="s">
        <v>81</v>
      </c>
      <c r="AW365" s="13" t="s">
        <v>30</v>
      </c>
      <c r="AX365" s="13" t="s">
        <v>73</v>
      </c>
      <c r="AY365" s="263" t="s">
        <v>134</v>
      </c>
    </row>
    <row r="366" s="13" customFormat="1">
      <c r="A366" s="13"/>
      <c r="B366" s="254"/>
      <c r="C366" s="255"/>
      <c r="D366" s="249" t="s">
        <v>147</v>
      </c>
      <c r="E366" s="256" t="s">
        <v>1</v>
      </c>
      <c r="F366" s="257" t="s">
        <v>382</v>
      </c>
      <c r="G366" s="255"/>
      <c r="H366" s="256" t="s">
        <v>1</v>
      </c>
      <c r="I366" s="258"/>
      <c r="J366" s="255"/>
      <c r="K366" s="255"/>
      <c r="L366" s="259"/>
      <c r="M366" s="260"/>
      <c r="N366" s="261"/>
      <c r="O366" s="261"/>
      <c r="P366" s="261"/>
      <c r="Q366" s="261"/>
      <c r="R366" s="261"/>
      <c r="S366" s="261"/>
      <c r="T366" s="262"/>
      <c r="U366" s="13"/>
      <c r="V366" s="13"/>
      <c r="W366" s="13"/>
      <c r="X366" s="13"/>
      <c r="Y366" s="13"/>
      <c r="Z366" s="13"/>
      <c r="AA366" s="13"/>
      <c r="AB366" s="13"/>
      <c r="AC366" s="13"/>
      <c r="AD366" s="13"/>
      <c r="AE366" s="13"/>
      <c r="AT366" s="263" t="s">
        <v>147</v>
      </c>
      <c r="AU366" s="263" t="s">
        <v>83</v>
      </c>
      <c r="AV366" s="13" t="s">
        <v>81</v>
      </c>
      <c r="AW366" s="13" t="s">
        <v>30</v>
      </c>
      <c r="AX366" s="13" t="s">
        <v>73</v>
      </c>
      <c r="AY366" s="263" t="s">
        <v>134</v>
      </c>
    </row>
    <row r="367" s="14" customFormat="1">
      <c r="A367" s="14"/>
      <c r="B367" s="264"/>
      <c r="C367" s="265"/>
      <c r="D367" s="249" t="s">
        <v>147</v>
      </c>
      <c r="E367" s="266" t="s">
        <v>1</v>
      </c>
      <c r="F367" s="267" t="s">
        <v>432</v>
      </c>
      <c r="G367" s="265"/>
      <c r="H367" s="268">
        <v>0.035999999999999997</v>
      </c>
      <c r="I367" s="269"/>
      <c r="J367" s="265"/>
      <c r="K367" s="265"/>
      <c r="L367" s="270"/>
      <c r="M367" s="271"/>
      <c r="N367" s="272"/>
      <c r="O367" s="272"/>
      <c r="P367" s="272"/>
      <c r="Q367" s="272"/>
      <c r="R367" s="272"/>
      <c r="S367" s="272"/>
      <c r="T367" s="273"/>
      <c r="U367" s="14"/>
      <c r="V367" s="14"/>
      <c r="W367" s="14"/>
      <c r="X367" s="14"/>
      <c r="Y367" s="14"/>
      <c r="Z367" s="14"/>
      <c r="AA367" s="14"/>
      <c r="AB367" s="14"/>
      <c r="AC367" s="14"/>
      <c r="AD367" s="14"/>
      <c r="AE367" s="14"/>
      <c r="AT367" s="274" t="s">
        <v>147</v>
      </c>
      <c r="AU367" s="274" t="s">
        <v>83</v>
      </c>
      <c r="AV367" s="14" t="s">
        <v>83</v>
      </c>
      <c r="AW367" s="14" t="s">
        <v>30</v>
      </c>
      <c r="AX367" s="14" t="s">
        <v>73</v>
      </c>
      <c r="AY367" s="274" t="s">
        <v>134</v>
      </c>
    </row>
    <row r="368" s="13" customFormat="1">
      <c r="A368" s="13"/>
      <c r="B368" s="254"/>
      <c r="C368" s="255"/>
      <c r="D368" s="249" t="s">
        <v>147</v>
      </c>
      <c r="E368" s="256" t="s">
        <v>1</v>
      </c>
      <c r="F368" s="257" t="s">
        <v>384</v>
      </c>
      <c r="G368" s="255"/>
      <c r="H368" s="256" t="s">
        <v>1</v>
      </c>
      <c r="I368" s="258"/>
      <c r="J368" s="255"/>
      <c r="K368" s="255"/>
      <c r="L368" s="259"/>
      <c r="M368" s="260"/>
      <c r="N368" s="261"/>
      <c r="O368" s="261"/>
      <c r="P368" s="261"/>
      <c r="Q368" s="261"/>
      <c r="R368" s="261"/>
      <c r="S368" s="261"/>
      <c r="T368" s="262"/>
      <c r="U368" s="13"/>
      <c r="V368" s="13"/>
      <c r="W368" s="13"/>
      <c r="X368" s="13"/>
      <c r="Y368" s="13"/>
      <c r="Z368" s="13"/>
      <c r="AA368" s="13"/>
      <c r="AB368" s="13"/>
      <c r="AC368" s="13"/>
      <c r="AD368" s="13"/>
      <c r="AE368" s="13"/>
      <c r="AT368" s="263" t="s">
        <v>147</v>
      </c>
      <c r="AU368" s="263" t="s">
        <v>83</v>
      </c>
      <c r="AV368" s="13" t="s">
        <v>81</v>
      </c>
      <c r="AW368" s="13" t="s">
        <v>30</v>
      </c>
      <c r="AX368" s="13" t="s">
        <v>73</v>
      </c>
      <c r="AY368" s="263" t="s">
        <v>134</v>
      </c>
    </row>
    <row r="369" s="14" customFormat="1">
      <c r="A369" s="14"/>
      <c r="B369" s="264"/>
      <c r="C369" s="265"/>
      <c r="D369" s="249" t="s">
        <v>147</v>
      </c>
      <c r="E369" s="266" t="s">
        <v>1</v>
      </c>
      <c r="F369" s="267" t="s">
        <v>433</v>
      </c>
      <c r="G369" s="265"/>
      <c r="H369" s="268">
        <v>0.017999999999999999</v>
      </c>
      <c r="I369" s="269"/>
      <c r="J369" s="265"/>
      <c r="K369" s="265"/>
      <c r="L369" s="270"/>
      <c r="M369" s="271"/>
      <c r="N369" s="272"/>
      <c r="O369" s="272"/>
      <c r="P369" s="272"/>
      <c r="Q369" s="272"/>
      <c r="R369" s="272"/>
      <c r="S369" s="272"/>
      <c r="T369" s="273"/>
      <c r="U369" s="14"/>
      <c r="V369" s="14"/>
      <c r="W369" s="14"/>
      <c r="X369" s="14"/>
      <c r="Y369" s="14"/>
      <c r="Z369" s="14"/>
      <c r="AA369" s="14"/>
      <c r="AB369" s="14"/>
      <c r="AC369" s="14"/>
      <c r="AD369" s="14"/>
      <c r="AE369" s="14"/>
      <c r="AT369" s="274" t="s">
        <v>147</v>
      </c>
      <c r="AU369" s="274" t="s">
        <v>83</v>
      </c>
      <c r="AV369" s="14" t="s">
        <v>83</v>
      </c>
      <c r="AW369" s="14" t="s">
        <v>30</v>
      </c>
      <c r="AX369" s="14" t="s">
        <v>73</v>
      </c>
      <c r="AY369" s="274" t="s">
        <v>134</v>
      </c>
    </row>
    <row r="370" s="15" customFormat="1">
      <c r="A370" s="15"/>
      <c r="B370" s="275"/>
      <c r="C370" s="276"/>
      <c r="D370" s="249" t="s">
        <v>147</v>
      </c>
      <c r="E370" s="277" t="s">
        <v>1</v>
      </c>
      <c r="F370" s="278" t="s">
        <v>150</v>
      </c>
      <c r="G370" s="276"/>
      <c r="H370" s="279">
        <v>0.053999999999999999</v>
      </c>
      <c r="I370" s="280"/>
      <c r="J370" s="276"/>
      <c r="K370" s="276"/>
      <c r="L370" s="281"/>
      <c r="M370" s="282"/>
      <c r="N370" s="283"/>
      <c r="O370" s="283"/>
      <c r="P370" s="283"/>
      <c r="Q370" s="283"/>
      <c r="R370" s="283"/>
      <c r="S370" s="283"/>
      <c r="T370" s="284"/>
      <c r="U370" s="15"/>
      <c r="V370" s="15"/>
      <c r="W370" s="15"/>
      <c r="X370" s="15"/>
      <c r="Y370" s="15"/>
      <c r="Z370" s="15"/>
      <c r="AA370" s="15"/>
      <c r="AB370" s="15"/>
      <c r="AC370" s="15"/>
      <c r="AD370" s="15"/>
      <c r="AE370" s="15"/>
      <c r="AT370" s="285" t="s">
        <v>147</v>
      </c>
      <c r="AU370" s="285" t="s">
        <v>83</v>
      </c>
      <c r="AV370" s="15" t="s">
        <v>141</v>
      </c>
      <c r="AW370" s="15" t="s">
        <v>30</v>
      </c>
      <c r="AX370" s="15" t="s">
        <v>81</v>
      </c>
      <c r="AY370" s="285" t="s">
        <v>134</v>
      </c>
    </row>
    <row r="371" s="2" customFormat="1" ht="24" customHeight="1">
      <c r="A371" s="39"/>
      <c r="B371" s="40"/>
      <c r="C371" s="236" t="s">
        <v>434</v>
      </c>
      <c r="D371" s="236" t="s">
        <v>136</v>
      </c>
      <c r="E371" s="237" t="s">
        <v>435</v>
      </c>
      <c r="F371" s="238" t="s">
        <v>436</v>
      </c>
      <c r="G371" s="239" t="s">
        <v>437</v>
      </c>
      <c r="H371" s="240">
        <v>2</v>
      </c>
      <c r="I371" s="241"/>
      <c r="J371" s="242">
        <f>ROUND(I371*H371,2)</f>
        <v>0</v>
      </c>
      <c r="K371" s="238" t="s">
        <v>140</v>
      </c>
      <c r="L371" s="45"/>
      <c r="M371" s="243" t="s">
        <v>1</v>
      </c>
      <c r="N371" s="244" t="s">
        <v>38</v>
      </c>
      <c r="O371" s="92"/>
      <c r="P371" s="245">
        <f>O371*H371</f>
        <v>0</v>
      </c>
      <c r="Q371" s="245">
        <v>0.0064850000000000003</v>
      </c>
      <c r="R371" s="245">
        <f>Q371*H371</f>
        <v>0.012970000000000001</v>
      </c>
      <c r="S371" s="245">
        <v>0</v>
      </c>
      <c r="T371" s="246">
        <f>S371*H371</f>
        <v>0</v>
      </c>
      <c r="U371" s="39"/>
      <c r="V371" s="39"/>
      <c r="W371" s="39"/>
      <c r="X371" s="39"/>
      <c r="Y371" s="39"/>
      <c r="Z371" s="39"/>
      <c r="AA371" s="39"/>
      <c r="AB371" s="39"/>
      <c r="AC371" s="39"/>
      <c r="AD371" s="39"/>
      <c r="AE371" s="39"/>
      <c r="AR371" s="247" t="s">
        <v>141</v>
      </c>
      <c r="AT371" s="247" t="s">
        <v>136</v>
      </c>
      <c r="AU371" s="247" t="s">
        <v>83</v>
      </c>
      <c r="AY371" s="18" t="s">
        <v>134</v>
      </c>
      <c r="BE371" s="248">
        <f>IF(N371="základní",J371,0)</f>
        <v>0</v>
      </c>
      <c r="BF371" s="248">
        <f>IF(N371="snížená",J371,0)</f>
        <v>0</v>
      </c>
      <c r="BG371" s="248">
        <f>IF(N371="zákl. přenesená",J371,0)</f>
        <v>0</v>
      </c>
      <c r="BH371" s="248">
        <f>IF(N371="sníž. přenesená",J371,0)</f>
        <v>0</v>
      </c>
      <c r="BI371" s="248">
        <f>IF(N371="nulová",J371,0)</f>
        <v>0</v>
      </c>
      <c r="BJ371" s="18" t="s">
        <v>81</v>
      </c>
      <c r="BK371" s="248">
        <f>ROUND(I371*H371,2)</f>
        <v>0</v>
      </c>
      <c r="BL371" s="18" t="s">
        <v>141</v>
      </c>
      <c r="BM371" s="247" t="s">
        <v>438</v>
      </c>
    </row>
    <row r="372" s="2" customFormat="1">
      <c r="A372" s="39"/>
      <c r="B372" s="40"/>
      <c r="C372" s="41"/>
      <c r="D372" s="249" t="s">
        <v>143</v>
      </c>
      <c r="E372" s="41"/>
      <c r="F372" s="250" t="s">
        <v>439</v>
      </c>
      <c r="G372" s="41"/>
      <c r="H372" s="41"/>
      <c r="I372" s="145"/>
      <c r="J372" s="41"/>
      <c r="K372" s="41"/>
      <c r="L372" s="45"/>
      <c r="M372" s="251"/>
      <c r="N372" s="252"/>
      <c r="O372" s="92"/>
      <c r="P372" s="92"/>
      <c r="Q372" s="92"/>
      <c r="R372" s="92"/>
      <c r="S372" s="92"/>
      <c r="T372" s="93"/>
      <c r="U372" s="39"/>
      <c r="V372" s="39"/>
      <c r="W372" s="39"/>
      <c r="X372" s="39"/>
      <c r="Y372" s="39"/>
      <c r="Z372" s="39"/>
      <c r="AA372" s="39"/>
      <c r="AB372" s="39"/>
      <c r="AC372" s="39"/>
      <c r="AD372" s="39"/>
      <c r="AE372" s="39"/>
      <c r="AT372" s="18" t="s">
        <v>143</v>
      </c>
      <c r="AU372" s="18" t="s">
        <v>83</v>
      </c>
    </row>
    <row r="373" s="13" customFormat="1">
      <c r="A373" s="13"/>
      <c r="B373" s="254"/>
      <c r="C373" s="255"/>
      <c r="D373" s="249" t="s">
        <v>147</v>
      </c>
      <c r="E373" s="256" t="s">
        <v>1</v>
      </c>
      <c r="F373" s="257" t="s">
        <v>440</v>
      </c>
      <c r="G373" s="255"/>
      <c r="H373" s="256" t="s">
        <v>1</v>
      </c>
      <c r="I373" s="258"/>
      <c r="J373" s="255"/>
      <c r="K373" s="255"/>
      <c r="L373" s="259"/>
      <c r="M373" s="260"/>
      <c r="N373" s="261"/>
      <c r="O373" s="261"/>
      <c r="P373" s="261"/>
      <c r="Q373" s="261"/>
      <c r="R373" s="261"/>
      <c r="S373" s="261"/>
      <c r="T373" s="262"/>
      <c r="U373" s="13"/>
      <c r="V373" s="13"/>
      <c r="W373" s="13"/>
      <c r="X373" s="13"/>
      <c r="Y373" s="13"/>
      <c r="Z373" s="13"/>
      <c r="AA373" s="13"/>
      <c r="AB373" s="13"/>
      <c r="AC373" s="13"/>
      <c r="AD373" s="13"/>
      <c r="AE373" s="13"/>
      <c r="AT373" s="263" t="s">
        <v>147</v>
      </c>
      <c r="AU373" s="263" t="s">
        <v>83</v>
      </c>
      <c r="AV373" s="13" t="s">
        <v>81</v>
      </c>
      <c r="AW373" s="13" t="s">
        <v>30</v>
      </c>
      <c r="AX373" s="13" t="s">
        <v>73</v>
      </c>
      <c r="AY373" s="263" t="s">
        <v>134</v>
      </c>
    </row>
    <row r="374" s="14" customFormat="1">
      <c r="A374" s="14"/>
      <c r="B374" s="264"/>
      <c r="C374" s="265"/>
      <c r="D374" s="249" t="s">
        <v>147</v>
      </c>
      <c r="E374" s="266" t="s">
        <v>1</v>
      </c>
      <c r="F374" s="267" t="s">
        <v>83</v>
      </c>
      <c r="G374" s="265"/>
      <c r="H374" s="268">
        <v>2</v>
      </c>
      <c r="I374" s="269"/>
      <c r="J374" s="265"/>
      <c r="K374" s="265"/>
      <c r="L374" s="270"/>
      <c r="M374" s="271"/>
      <c r="N374" s="272"/>
      <c r="O374" s="272"/>
      <c r="P374" s="272"/>
      <c r="Q374" s="272"/>
      <c r="R374" s="272"/>
      <c r="S374" s="272"/>
      <c r="T374" s="273"/>
      <c r="U374" s="14"/>
      <c r="V374" s="14"/>
      <c r="W374" s="14"/>
      <c r="X374" s="14"/>
      <c r="Y374" s="14"/>
      <c r="Z374" s="14"/>
      <c r="AA374" s="14"/>
      <c r="AB374" s="14"/>
      <c r="AC374" s="14"/>
      <c r="AD374" s="14"/>
      <c r="AE374" s="14"/>
      <c r="AT374" s="274" t="s">
        <v>147</v>
      </c>
      <c r="AU374" s="274" t="s">
        <v>83</v>
      </c>
      <c r="AV374" s="14" t="s">
        <v>83</v>
      </c>
      <c r="AW374" s="14" t="s">
        <v>30</v>
      </c>
      <c r="AX374" s="14" t="s">
        <v>81</v>
      </c>
      <c r="AY374" s="274" t="s">
        <v>134</v>
      </c>
    </row>
    <row r="375" s="2" customFormat="1" ht="24" customHeight="1">
      <c r="A375" s="39"/>
      <c r="B375" s="40"/>
      <c r="C375" s="236" t="s">
        <v>441</v>
      </c>
      <c r="D375" s="236" t="s">
        <v>136</v>
      </c>
      <c r="E375" s="237" t="s">
        <v>442</v>
      </c>
      <c r="F375" s="238" t="s">
        <v>443</v>
      </c>
      <c r="G375" s="239" t="s">
        <v>139</v>
      </c>
      <c r="H375" s="240">
        <v>64.799999999999997</v>
      </c>
      <c r="I375" s="241"/>
      <c r="J375" s="242">
        <f>ROUND(I375*H375,2)</f>
        <v>0</v>
      </c>
      <c r="K375" s="238" t="s">
        <v>140</v>
      </c>
      <c r="L375" s="45"/>
      <c r="M375" s="243" t="s">
        <v>1</v>
      </c>
      <c r="N375" s="244" t="s">
        <v>38</v>
      </c>
      <c r="O375" s="92"/>
      <c r="P375" s="245">
        <f>O375*H375</f>
        <v>0</v>
      </c>
      <c r="Q375" s="245">
        <v>0</v>
      </c>
      <c r="R375" s="245">
        <f>Q375*H375</f>
        <v>0</v>
      </c>
      <c r="S375" s="245">
        <v>0</v>
      </c>
      <c r="T375" s="246">
        <f>S375*H375</f>
        <v>0</v>
      </c>
      <c r="U375" s="39"/>
      <c r="V375" s="39"/>
      <c r="W375" s="39"/>
      <c r="X375" s="39"/>
      <c r="Y375" s="39"/>
      <c r="Z375" s="39"/>
      <c r="AA375" s="39"/>
      <c r="AB375" s="39"/>
      <c r="AC375" s="39"/>
      <c r="AD375" s="39"/>
      <c r="AE375" s="39"/>
      <c r="AR375" s="247" t="s">
        <v>141</v>
      </c>
      <c r="AT375" s="247" t="s">
        <v>136</v>
      </c>
      <c r="AU375" s="247" t="s">
        <v>83</v>
      </c>
      <c r="AY375" s="18" t="s">
        <v>134</v>
      </c>
      <c r="BE375" s="248">
        <f>IF(N375="základní",J375,0)</f>
        <v>0</v>
      </c>
      <c r="BF375" s="248">
        <f>IF(N375="snížená",J375,0)</f>
        <v>0</v>
      </c>
      <c r="BG375" s="248">
        <f>IF(N375="zákl. přenesená",J375,0)</f>
        <v>0</v>
      </c>
      <c r="BH375" s="248">
        <f>IF(N375="sníž. přenesená",J375,0)</f>
        <v>0</v>
      </c>
      <c r="BI375" s="248">
        <f>IF(N375="nulová",J375,0)</f>
        <v>0</v>
      </c>
      <c r="BJ375" s="18" t="s">
        <v>81</v>
      </c>
      <c r="BK375" s="248">
        <f>ROUND(I375*H375,2)</f>
        <v>0</v>
      </c>
      <c r="BL375" s="18" t="s">
        <v>141</v>
      </c>
      <c r="BM375" s="247" t="s">
        <v>444</v>
      </c>
    </row>
    <row r="376" s="2" customFormat="1">
      <c r="A376" s="39"/>
      <c r="B376" s="40"/>
      <c r="C376" s="41"/>
      <c r="D376" s="249" t="s">
        <v>143</v>
      </c>
      <c r="E376" s="41"/>
      <c r="F376" s="250" t="s">
        <v>445</v>
      </c>
      <c r="G376" s="41"/>
      <c r="H376" s="41"/>
      <c r="I376" s="145"/>
      <c r="J376" s="41"/>
      <c r="K376" s="41"/>
      <c r="L376" s="45"/>
      <c r="M376" s="251"/>
      <c r="N376" s="252"/>
      <c r="O376" s="92"/>
      <c r="P376" s="92"/>
      <c r="Q376" s="92"/>
      <c r="R376" s="92"/>
      <c r="S376" s="92"/>
      <c r="T376" s="93"/>
      <c r="U376" s="39"/>
      <c r="V376" s="39"/>
      <c r="W376" s="39"/>
      <c r="X376" s="39"/>
      <c r="Y376" s="39"/>
      <c r="Z376" s="39"/>
      <c r="AA376" s="39"/>
      <c r="AB376" s="39"/>
      <c r="AC376" s="39"/>
      <c r="AD376" s="39"/>
      <c r="AE376" s="39"/>
      <c r="AT376" s="18" t="s">
        <v>143</v>
      </c>
      <c r="AU376" s="18" t="s">
        <v>83</v>
      </c>
    </row>
    <row r="377" s="2" customFormat="1">
      <c r="A377" s="39"/>
      <c r="B377" s="40"/>
      <c r="C377" s="41"/>
      <c r="D377" s="249" t="s">
        <v>145</v>
      </c>
      <c r="E377" s="41"/>
      <c r="F377" s="253" t="s">
        <v>446</v>
      </c>
      <c r="G377" s="41"/>
      <c r="H377" s="41"/>
      <c r="I377" s="145"/>
      <c r="J377" s="41"/>
      <c r="K377" s="41"/>
      <c r="L377" s="45"/>
      <c r="M377" s="251"/>
      <c r="N377" s="252"/>
      <c r="O377" s="92"/>
      <c r="P377" s="92"/>
      <c r="Q377" s="92"/>
      <c r="R377" s="92"/>
      <c r="S377" s="92"/>
      <c r="T377" s="93"/>
      <c r="U377" s="39"/>
      <c r="V377" s="39"/>
      <c r="W377" s="39"/>
      <c r="X377" s="39"/>
      <c r="Y377" s="39"/>
      <c r="Z377" s="39"/>
      <c r="AA377" s="39"/>
      <c r="AB377" s="39"/>
      <c r="AC377" s="39"/>
      <c r="AD377" s="39"/>
      <c r="AE377" s="39"/>
      <c r="AT377" s="18" t="s">
        <v>145</v>
      </c>
      <c r="AU377" s="18" t="s">
        <v>83</v>
      </c>
    </row>
    <row r="378" s="13" customFormat="1">
      <c r="A378" s="13"/>
      <c r="B378" s="254"/>
      <c r="C378" s="255"/>
      <c r="D378" s="249" t="s">
        <v>147</v>
      </c>
      <c r="E378" s="256" t="s">
        <v>1</v>
      </c>
      <c r="F378" s="257" t="s">
        <v>447</v>
      </c>
      <c r="G378" s="255"/>
      <c r="H378" s="256" t="s">
        <v>1</v>
      </c>
      <c r="I378" s="258"/>
      <c r="J378" s="255"/>
      <c r="K378" s="255"/>
      <c r="L378" s="259"/>
      <c r="M378" s="260"/>
      <c r="N378" s="261"/>
      <c r="O378" s="261"/>
      <c r="P378" s="261"/>
      <c r="Q378" s="261"/>
      <c r="R378" s="261"/>
      <c r="S378" s="261"/>
      <c r="T378" s="262"/>
      <c r="U378" s="13"/>
      <c r="V378" s="13"/>
      <c r="W378" s="13"/>
      <c r="X378" s="13"/>
      <c r="Y378" s="13"/>
      <c r="Z378" s="13"/>
      <c r="AA378" s="13"/>
      <c r="AB378" s="13"/>
      <c r="AC378" s="13"/>
      <c r="AD378" s="13"/>
      <c r="AE378" s="13"/>
      <c r="AT378" s="263" t="s">
        <v>147</v>
      </c>
      <c r="AU378" s="263" t="s">
        <v>83</v>
      </c>
      <c r="AV378" s="13" t="s">
        <v>81</v>
      </c>
      <c r="AW378" s="13" t="s">
        <v>30</v>
      </c>
      <c r="AX378" s="13" t="s">
        <v>73</v>
      </c>
      <c r="AY378" s="263" t="s">
        <v>134</v>
      </c>
    </row>
    <row r="379" s="13" customFormat="1">
      <c r="A379" s="13"/>
      <c r="B379" s="254"/>
      <c r="C379" s="255"/>
      <c r="D379" s="249" t="s">
        <v>147</v>
      </c>
      <c r="E379" s="256" t="s">
        <v>1</v>
      </c>
      <c r="F379" s="257" t="s">
        <v>373</v>
      </c>
      <c r="G379" s="255"/>
      <c r="H379" s="256" t="s">
        <v>1</v>
      </c>
      <c r="I379" s="258"/>
      <c r="J379" s="255"/>
      <c r="K379" s="255"/>
      <c r="L379" s="259"/>
      <c r="M379" s="260"/>
      <c r="N379" s="261"/>
      <c r="O379" s="261"/>
      <c r="P379" s="261"/>
      <c r="Q379" s="261"/>
      <c r="R379" s="261"/>
      <c r="S379" s="261"/>
      <c r="T379" s="262"/>
      <c r="U379" s="13"/>
      <c r="V379" s="13"/>
      <c r="W379" s="13"/>
      <c r="X379" s="13"/>
      <c r="Y379" s="13"/>
      <c r="Z379" s="13"/>
      <c r="AA379" s="13"/>
      <c r="AB379" s="13"/>
      <c r="AC379" s="13"/>
      <c r="AD379" s="13"/>
      <c r="AE379" s="13"/>
      <c r="AT379" s="263" t="s">
        <v>147</v>
      </c>
      <c r="AU379" s="263" t="s">
        <v>83</v>
      </c>
      <c r="AV379" s="13" t="s">
        <v>81</v>
      </c>
      <c r="AW379" s="13" t="s">
        <v>30</v>
      </c>
      <c r="AX379" s="13" t="s">
        <v>73</v>
      </c>
      <c r="AY379" s="263" t="s">
        <v>134</v>
      </c>
    </row>
    <row r="380" s="14" customFormat="1">
      <c r="A380" s="14"/>
      <c r="B380" s="264"/>
      <c r="C380" s="265"/>
      <c r="D380" s="249" t="s">
        <v>147</v>
      </c>
      <c r="E380" s="266" t="s">
        <v>1</v>
      </c>
      <c r="F380" s="267" t="s">
        <v>448</v>
      </c>
      <c r="G380" s="265"/>
      <c r="H380" s="268">
        <v>26</v>
      </c>
      <c r="I380" s="269"/>
      <c r="J380" s="265"/>
      <c r="K380" s="265"/>
      <c r="L380" s="270"/>
      <c r="M380" s="271"/>
      <c r="N380" s="272"/>
      <c r="O380" s="272"/>
      <c r="P380" s="272"/>
      <c r="Q380" s="272"/>
      <c r="R380" s="272"/>
      <c r="S380" s="272"/>
      <c r="T380" s="273"/>
      <c r="U380" s="14"/>
      <c r="V380" s="14"/>
      <c r="W380" s="14"/>
      <c r="X380" s="14"/>
      <c r="Y380" s="14"/>
      <c r="Z380" s="14"/>
      <c r="AA380" s="14"/>
      <c r="AB380" s="14"/>
      <c r="AC380" s="14"/>
      <c r="AD380" s="14"/>
      <c r="AE380" s="14"/>
      <c r="AT380" s="274" t="s">
        <v>147</v>
      </c>
      <c r="AU380" s="274" t="s">
        <v>83</v>
      </c>
      <c r="AV380" s="14" t="s">
        <v>83</v>
      </c>
      <c r="AW380" s="14" t="s">
        <v>30</v>
      </c>
      <c r="AX380" s="14" t="s">
        <v>73</v>
      </c>
      <c r="AY380" s="274" t="s">
        <v>134</v>
      </c>
    </row>
    <row r="381" s="13" customFormat="1">
      <c r="A381" s="13"/>
      <c r="B381" s="254"/>
      <c r="C381" s="255"/>
      <c r="D381" s="249" t="s">
        <v>147</v>
      </c>
      <c r="E381" s="256" t="s">
        <v>1</v>
      </c>
      <c r="F381" s="257" t="s">
        <v>370</v>
      </c>
      <c r="G381" s="255"/>
      <c r="H381" s="256" t="s">
        <v>1</v>
      </c>
      <c r="I381" s="258"/>
      <c r="J381" s="255"/>
      <c r="K381" s="255"/>
      <c r="L381" s="259"/>
      <c r="M381" s="260"/>
      <c r="N381" s="261"/>
      <c r="O381" s="261"/>
      <c r="P381" s="261"/>
      <c r="Q381" s="261"/>
      <c r="R381" s="261"/>
      <c r="S381" s="261"/>
      <c r="T381" s="262"/>
      <c r="U381" s="13"/>
      <c r="V381" s="13"/>
      <c r="W381" s="13"/>
      <c r="X381" s="13"/>
      <c r="Y381" s="13"/>
      <c r="Z381" s="13"/>
      <c r="AA381" s="13"/>
      <c r="AB381" s="13"/>
      <c r="AC381" s="13"/>
      <c r="AD381" s="13"/>
      <c r="AE381" s="13"/>
      <c r="AT381" s="263" t="s">
        <v>147</v>
      </c>
      <c r="AU381" s="263" t="s">
        <v>83</v>
      </c>
      <c r="AV381" s="13" t="s">
        <v>81</v>
      </c>
      <c r="AW381" s="13" t="s">
        <v>30</v>
      </c>
      <c r="AX381" s="13" t="s">
        <v>73</v>
      </c>
      <c r="AY381" s="263" t="s">
        <v>134</v>
      </c>
    </row>
    <row r="382" s="14" customFormat="1">
      <c r="A382" s="14"/>
      <c r="B382" s="264"/>
      <c r="C382" s="265"/>
      <c r="D382" s="249" t="s">
        <v>147</v>
      </c>
      <c r="E382" s="266" t="s">
        <v>1</v>
      </c>
      <c r="F382" s="267" t="s">
        <v>449</v>
      </c>
      <c r="G382" s="265"/>
      <c r="H382" s="268">
        <v>38.799999999999997</v>
      </c>
      <c r="I382" s="269"/>
      <c r="J382" s="265"/>
      <c r="K382" s="265"/>
      <c r="L382" s="270"/>
      <c r="M382" s="271"/>
      <c r="N382" s="272"/>
      <c r="O382" s="272"/>
      <c r="P382" s="272"/>
      <c r="Q382" s="272"/>
      <c r="R382" s="272"/>
      <c r="S382" s="272"/>
      <c r="T382" s="273"/>
      <c r="U382" s="14"/>
      <c r="V382" s="14"/>
      <c r="W382" s="14"/>
      <c r="X382" s="14"/>
      <c r="Y382" s="14"/>
      <c r="Z382" s="14"/>
      <c r="AA382" s="14"/>
      <c r="AB382" s="14"/>
      <c r="AC382" s="14"/>
      <c r="AD382" s="14"/>
      <c r="AE382" s="14"/>
      <c r="AT382" s="274" t="s">
        <v>147</v>
      </c>
      <c r="AU382" s="274" t="s">
        <v>83</v>
      </c>
      <c r="AV382" s="14" t="s">
        <v>83</v>
      </c>
      <c r="AW382" s="14" t="s">
        <v>30</v>
      </c>
      <c r="AX382" s="14" t="s">
        <v>73</v>
      </c>
      <c r="AY382" s="274" t="s">
        <v>134</v>
      </c>
    </row>
    <row r="383" s="15" customFormat="1">
      <c r="A383" s="15"/>
      <c r="B383" s="275"/>
      <c r="C383" s="276"/>
      <c r="D383" s="249" t="s">
        <v>147</v>
      </c>
      <c r="E383" s="277" t="s">
        <v>1</v>
      </c>
      <c r="F383" s="278" t="s">
        <v>150</v>
      </c>
      <c r="G383" s="276"/>
      <c r="H383" s="279">
        <v>64.799999999999997</v>
      </c>
      <c r="I383" s="280"/>
      <c r="J383" s="276"/>
      <c r="K383" s="276"/>
      <c r="L383" s="281"/>
      <c r="M383" s="282"/>
      <c r="N383" s="283"/>
      <c r="O383" s="283"/>
      <c r="P383" s="283"/>
      <c r="Q383" s="283"/>
      <c r="R383" s="283"/>
      <c r="S383" s="283"/>
      <c r="T383" s="284"/>
      <c r="U383" s="15"/>
      <c r="V383" s="15"/>
      <c r="W383" s="15"/>
      <c r="X383" s="15"/>
      <c r="Y383" s="15"/>
      <c r="Z383" s="15"/>
      <c r="AA383" s="15"/>
      <c r="AB383" s="15"/>
      <c r="AC383" s="15"/>
      <c r="AD383" s="15"/>
      <c r="AE383" s="15"/>
      <c r="AT383" s="285" t="s">
        <v>147</v>
      </c>
      <c r="AU383" s="285" t="s">
        <v>83</v>
      </c>
      <c r="AV383" s="15" t="s">
        <v>141</v>
      </c>
      <c r="AW383" s="15" t="s">
        <v>30</v>
      </c>
      <c r="AX383" s="15" t="s">
        <v>81</v>
      </c>
      <c r="AY383" s="285" t="s">
        <v>134</v>
      </c>
    </row>
    <row r="384" s="2" customFormat="1" ht="24" customHeight="1">
      <c r="A384" s="39"/>
      <c r="B384" s="40"/>
      <c r="C384" s="236" t="s">
        <v>450</v>
      </c>
      <c r="D384" s="236" t="s">
        <v>136</v>
      </c>
      <c r="E384" s="237" t="s">
        <v>451</v>
      </c>
      <c r="F384" s="238" t="s">
        <v>452</v>
      </c>
      <c r="G384" s="239" t="s">
        <v>139</v>
      </c>
      <c r="H384" s="240">
        <v>1944</v>
      </c>
      <c r="I384" s="241"/>
      <c r="J384" s="242">
        <f>ROUND(I384*H384,2)</f>
        <v>0</v>
      </c>
      <c r="K384" s="238" t="s">
        <v>140</v>
      </c>
      <c r="L384" s="45"/>
      <c r="M384" s="243" t="s">
        <v>1</v>
      </c>
      <c r="N384" s="244" t="s">
        <v>38</v>
      </c>
      <c r="O384" s="92"/>
      <c r="P384" s="245">
        <f>O384*H384</f>
        <v>0</v>
      </c>
      <c r="Q384" s="245">
        <v>0</v>
      </c>
      <c r="R384" s="245">
        <f>Q384*H384</f>
        <v>0</v>
      </c>
      <c r="S384" s="245">
        <v>0</v>
      </c>
      <c r="T384" s="246">
        <f>S384*H384</f>
        <v>0</v>
      </c>
      <c r="U384" s="39"/>
      <c r="V384" s="39"/>
      <c r="W384" s="39"/>
      <c r="X384" s="39"/>
      <c r="Y384" s="39"/>
      <c r="Z384" s="39"/>
      <c r="AA384" s="39"/>
      <c r="AB384" s="39"/>
      <c r="AC384" s="39"/>
      <c r="AD384" s="39"/>
      <c r="AE384" s="39"/>
      <c r="AR384" s="247" t="s">
        <v>141</v>
      </c>
      <c r="AT384" s="247" t="s">
        <v>136</v>
      </c>
      <c r="AU384" s="247" t="s">
        <v>83</v>
      </c>
      <c r="AY384" s="18" t="s">
        <v>134</v>
      </c>
      <c r="BE384" s="248">
        <f>IF(N384="základní",J384,0)</f>
        <v>0</v>
      </c>
      <c r="BF384" s="248">
        <f>IF(N384="snížená",J384,0)</f>
        <v>0</v>
      </c>
      <c r="BG384" s="248">
        <f>IF(N384="zákl. přenesená",J384,0)</f>
        <v>0</v>
      </c>
      <c r="BH384" s="248">
        <f>IF(N384="sníž. přenesená",J384,0)</f>
        <v>0</v>
      </c>
      <c r="BI384" s="248">
        <f>IF(N384="nulová",J384,0)</f>
        <v>0</v>
      </c>
      <c r="BJ384" s="18" t="s">
        <v>81</v>
      </c>
      <c r="BK384" s="248">
        <f>ROUND(I384*H384,2)</f>
        <v>0</v>
      </c>
      <c r="BL384" s="18" t="s">
        <v>141</v>
      </c>
      <c r="BM384" s="247" t="s">
        <v>453</v>
      </c>
    </row>
    <row r="385" s="2" customFormat="1">
      <c r="A385" s="39"/>
      <c r="B385" s="40"/>
      <c r="C385" s="41"/>
      <c r="D385" s="249" t="s">
        <v>143</v>
      </c>
      <c r="E385" s="41"/>
      <c r="F385" s="250" t="s">
        <v>454</v>
      </c>
      <c r="G385" s="41"/>
      <c r="H385" s="41"/>
      <c r="I385" s="145"/>
      <c r="J385" s="41"/>
      <c r="K385" s="41"/>
      <c r="L385" s="45"/>
      <c r="M385" s="251"/>
      <c r="N385" s="252"/>
      <c r="O385" s="92"/>
      <c r="P385" s="92"/>
      <c r="Q385" s="92"/>
      <c r="R385" s="92"/>
      <c r="S385" s="92"/>
      <c r="T385" s="93"/>
      <c r="U385" s="39"/>
      <c r="V385" s="39"/>
      <c r="W385" s="39"/>
      <c r="X385" s="39"/>
      <c r="Y385" s="39"/>
      <c r="Z385" s="39"/>
      <c r="AA385" s="39"/>
      <c r="AB385" s="39"/>
      <c r="AC385" s="39"/>
      <c r="AD385" s="39"/>
      <c r="AE385" s="39"/>
      <c r="AT385" s="18" t="s">
        <v>143</v>
      </c>
      <c r="AU385" s="18" t="s">
        <v>83</v>
      </c>
    </row>
    <row r="386" s="2" customFormat="1">
      <c r="A386" s="39"/>
      <c r="B386" s="40"/>
      <c r="C386" s="41"/>
      <c r="D386" s="249" t="s">
        <v>145</v>
      </c>
      <c r="E386" s="41"/>
      <c r="F386" s="253" t="s">
        <v>446</v>
      </c>
      <c r="G386" s="41"/>
      <c r="H386" s="41"/>
      <c r="I386" s="145"/>
      <c r="J386" s="41"/>
      <c r="K386" s="41"/>
      <c r="L386" s="45"/>
      <c r="M386" s="251"/>
      <c r="N386" s="252"/>
      <c r="O386" s="92"/>
      <c r="P386" s="92"/>
      <c r="Q386" s="92"/>
      <c r="R386" s="92"/>
      <c r="S386" s="92"/>
      <c r="T386" s="93"/>
      <c r="U386" s="39"/>
      <c r="V386" s="39"/>
      <c r="W386" s="39"/>
      <c r="X386" s="39"/>
      <c r="Y386" s="39"/>
      <c r="Z386" s="39"/>
      <c r="AA386" s="39"/>
      <c r="AB386" s="39"/>
      <c r="AC386" s="39"/>
      <c r="AD386" s="39"/>
      <c r="AE386" s="39"/>
      <c r="AT386" s="18" t="s">
        <v>145</v>
      </c>
      <c r="AU386" s="18" t="s">
        <v>83</v>
      </c>
    </row>
    <row r="387" s="14" customFormat="1">
      <c r="A387" s="14"/>
      <c r="B387" s="264"/>
      <c r="C387" s="265"/>
      <c r="D387" s="249" t="s">
        <v>147</v>
      </c>
      <c r="E387" s="266" t="s">
        <v>1</v>
      </c>
      <c r="F387" s="267" t="s">
        <v>455</v>
      </c>
      <c r="G387" s="265"/>
      <c r="H387" s="268">
        <v>1944</v>
      </c>
      <c r="I387" s="269"/>
      <c r="J387" s="265"/>
      <c r="K387" s="265"/>
      <c r="L387" s="270"/>
      <c r="M387" s="271"/>
      <c r="N387" s="272"/>
      <c r="O387" s="272"/>
      <c r="P387" s="272"/>
      <c r="Q387" s="272"/>
      <c r="R387" s="272"/>
      <c r="S387" s="272"/>
      <c r="T387" s="273"/>
      <c r="U387" s="14"/>
      <c r="V387" s="14"/>
      <c r="W387" s="14"/>
      <c r="X387" s="14"/>
      <c r="Y387" s="14"/>
      <c r="Z387" s="14"/>
      <c r="AA387" s="14"/>
      <c r="AB387" s="14"/>
      <c r="AC387" s="14"/>
      <c r="AD387" s="14"/>
      <c r="AE387" s="14"/>
      <c r="AT387" s="274" t="s">
        <v>147</v>
      </c>
      <c r="AU387" s="274" t="s">
        <v>83</v>
      </c>
      <c r="AV387" s="14" t="s">
        <v>83</v>
      </c>
      <c r="AW387" s="14" t="s">
        <v>30</v>
      </c>
      <c r="AX387" s="14" t="s">
        <v>73</v>
      </c>
      <c r="AY387" s="274" t="s">
        <v>134</v>
      </c>
    </row>
    <row r="388" s="15" customFormat="1">
      <c r="A388" s="15"/>
      <c r="B388" s="275"/>
      <c r="C388" s="276"/>
      <c r="D388" s="249" t="s">
        <v>147</v>
      </c>
      <c r="E388" s="277" t="s">
        <v>1</v>
      </c>
      <c r="F388" s="278" t="s">
        <v>150</v>
      </c>
      <c r="G388" s="276"/>
      <c r="H388" s="279">
        <v>1944</v>
      </c>
      <c r="I388" s="280"/>
      <c r="J388" s="276"/>
      <c r="K388" s="276"/>
      <c r="L388" s="281"/>
      <c r="M388" s="282"/>
      <c r="N388" s="283"/>
      <c r="O388" s="283"/>
      <c r="P388" s="283"/>
      <c r="Q388" s="283"/>
      <c r="R388" s="283"/>
      <c r="S388" s="283"/>
      <c r="T388" s="284"/>
      <c r="U388" s="15"/>
      <c r="V388" s="15"/>
      <c r="W388" s="15"/>
      <c r="X388" s="15"/>
      <c r="Y388" s="15"/>
      <c r="Z388" s="15"/>
      <c r="AA388" s="15"/>
      <c r="AB388" s="15"/>
      <c r="AC388" s="15"/>
      <c r="AD388" s="15"/>
      <c r="AE388" s="15"/>
      <c r="AT388" s="285" t="s">
        <v>147</v>
      </c>
      <c r="AU388" s="285" t="s">
        <v>83</v>
      </c>
      <c r="AV388" s="15" t="s">
        <v>141</v>
      </c>
      <c r="AW388" s="15" t="s">
        <v>30</v>
      </c>
      <c r="AX388" s="15" t="s">
        <v>81</v>
      </c>
      <c r="AY388" s="285" t="s">
        <v>134</v>
      </c>
    </row>
    <row r="389" s="2" customFormat="1" ht="24" customHeight="1">
      <c r="A389" s="39"/>
      <c r="B389" s="40"/>
      <c r="C389" s="236" t="s">
        <v>456</v>
      </c>
      <c r="D389" s="236" t="s">
        <v>136</v>
      </c>
      <c r="E389" s="237" t="s">
        <v>457</v>
      </c>
      <c r="F389" s="238" t="s">
        <v>458</v>
      </c>
      <c r="G389" s="239" t="s">
        <v>139</v>
      </c>
      <c r="H389" s="240">
        <v>64.799999999999997</v>
      </c>
      <c r="I389" s="241"/>
      <c r="J389" s="242">
        <f>ROUND(I389*H389,2)</f>
        <v>0</v>
      </c>
      <c r="K389" s="238" t="s">
        <v>140</v>
      </c>
      <c r="L389" s="45"/>
      <c r="M389" s="243" t="s">
        <v>1</v>
      </c>
      <c r="N389" s="244" t="s">
        <v>38</v>
      </c>
      <c r="O389" s="92"/>
      <c r="P389" s="245">
        <f>O389*H389</f>
        <v>0</v>
      </c>
      <c r="Q389" s="245">
        <v>0</v>
      </c>
      <c r="R389" s="245">
        <f>Q389*H389</f>
        <v>0</v>
      </c>
      <c r="S389" s="245">
        <v>0</v>
      </c>
      <c r="T389" s="246">
        <f>S389*H389</f>
        <v>0</v>
      </c>
      <c r="U389" s="39"/>
      <c r="V389" s="39"/>
      <c r="W389" s="39"/>
      <c r="X389" s="39"/>
      <c r="Y389" s="39"/>
      <c r="Z389" s="39"/>
      <c r="AA389" s="39"/>
      <c r="AB389" s="39"/>
      <c r="AC389" s="39"/>
      <c r="AD389" s="39"/>
      <c r="AE389" s="39"/>
      <c r="AR389" s="247" t="s">
        <v>141</v>
      </c>
      <c r="AT389" s="247" t="s">
        <v>136</v>
      </c>
      <c r="AU389" s="247" t="s">
        <v>83</v>
      </c>
      <c r="AY389" s="18" t="s">
        <v>134</v>
      </c>
      <c r="BE389" s="248">
        <f>IF(N389="základní",J389,0)</f>
        <v>0</v>
      </c>
      <c r="BF389" s="248">
        <f>IF(N389="snížená",J389,0)</f>
        <v>0</v>
      </c>
      <c r="BG389" s="248">
        <f>IF(N389="zákl. přenesená",J389,0)</f>
        <v>0</v>
      </c>
      <c r="BH389" s="248">
        <f>IF(N389="sníž. přenesená",J389,0)</f>
        <v>0</v>
      </c>
      <c r="BI389" s="248">
        <f>IF(N389="nulová",J389,0)</f>
        <v>0</v>
      </c>
      <c r="BJ389" s="18" t="s">
        <v>81</v>
      </c>
      <c r="BK389" s="248">
        <f>ROUND(I389*H389,2)</f>
        <v>0</v>
      </c>
      <c r="BL389" s="18" t="s">
        <v>141</v>
      </c>
      <c r="BM389" s="247" t="s">
        <v>459</v>
      </c>
    </row>
    <row r="390" s="2" customFormat="1">
      <c r="A390" s="39"/>
      <c r="B390" s="40"/>
      <c r="C390" s="41"/>
      <c r="D390" s="249" t="s">
        <v>143</v>
      </c>
      <c r="E390" s="41"/>
      <c r="F390" s="250" t="s">
        <v>460</v>
      </c>
      <c r="G390" s="41"/>
      <c r="H390" s="41"/>
      <c r="I390" s="145"/>
      <c r="J390" s="41"/>
      <c r="K390" s="41"/>
      <c r="L390" s="45"/>
      <c r="M390" s="251"/>
      <c r="N390" s="252"/>
      <c r="O390" s="92"/>
      <c r="P390" s="92"/>
      <c r="Q390" s="92"/>
      <c r="R390" s="92"/>
      <c r="S390" s="92"/>
      <c r="T390" s="93"/>
      <c r="U390" s="39"/>
      <c r="V390" s="39"/>
      <c r="W390" s="39"/>
      <c r="X390" s="39"/>
      <c r="Y390" s="39"/>
      <c r="Z390" s="39"/>
      <c r="AA390" s="39"/>
      <c r="AB390" s="39"/>
      <c r="AC390" s="39"/>
      <c r="AD390" s="39"/>
      <c r="AE390" s="39"/>
      <c r="AT390" s="18" t="s">
        <v>143</v>
      </c>
      <c r="AU390" s="18" t="s">
        <v>83</v>
      </c>
    </row>
    <row r="391" s="2" customFormat="1">
      <c r="A391" s="39"/>
      <c r="B391" s="40"/>
      <c r="C391" s="41"/>
      <c r="D391" s="249" t="s">
        <v>145</v>
      </c>
      <c r="E391" s="41"/>
      <c r="F391" s="253" t="s">
        <v>461</v>
      </c>
      <c r="G391" s="41"/>
      <c r="H391" s="41"/>
      <c r="I391" s="145"/>
      <c r="J391" s="41"/>
      <c r="K391" s="41"/>
      <c r="L391" s="45"/>
      <c r="M391" s="251"/>
      <c r="N391" s="252"/>
      <c r="O391" s="92"/>
      <c r="P391" s="92"/>
      <c r="Q391" s="92"/>
      <c r="R391" s="92"/>
      <c r="S391" s="92"/>
      <c r="T391" s="93"/>
      <c r="U391" s="39"/>
      <c r="V391" s="39"/>
      <c r="W391" s="39"/>
      <c r="X391" s="39"/>
      <c r="Y391" s="39"/>
      <c r="Z391" s="39"/>
      <c r="AA391" s="39"/>
      <c r="AB391" s="39"/>
      <c r="AC391" s="39"/>
      <c r="AD391" s="39"/>
      <c r="AE391" s="39"/>
      <c r="AT391" s="18" t="s">
        <v>145</v>
      </c>
      <c r="AU391" s="18" t="s">
        <v>83</v>
      </c>
    </row>
    <row r="392" s="14" customFormat="1">
      <c r="A392" s="14"/>
      <c r="B392" s="264"/>
      <c r="C392" s="265"/>
      <c r="D392" s="249" t="s">
        <v>147</v>
      </c>
      <c r="E392" s="266" t="s">
        <v>1</v>
      </c>
      <c r="F392" s="267" t="s">
        <v>462</v>
      </c>
      <c r="G392" s="265"/>
      <c r="H392" s="268">
        <v>64.799999999999997</v>
      </c>
      <c r="I392" s="269"/>
      <c r="J392" s="265"/>
      <c r="K392" s="265"/>
      <c r="L392" s="270"/>
      <c r="M392" s="271"/>
      <c r="N392" s="272"/>
      <c r="O392" s="272"/>
      <c r="P392" s="272"/>
      <c r="Q392" s="272"/>
      <c r="R392" s="272"/>
      <c r="S392" s="272"/>
      <c r="T392" s="273"/>
      <c r="U392" s="14"/>
      <c r="V392" s="14"/>
      <c r="W392" s="14"/>
      <c r="X392" s="14"/>
      <c r="Y392" s="14"/>
      <c r="Z392" s="14"/>
      <c r="AA392" s="14"/>
      <c r="AB392" s="14"/>
      <c r="AC392" s="14"/>
      <c r="AD392" s="14"/>
      <c r="AE392" s="14"/>
      <c r="AT392" s="274" t="s">
        <v>147</v>
      </c>
      <c r="AU392" s="274" t="s">
        <v>83</v>
      </c>
      <c r="AV392" s="14" t="s">
        <v>83</v>
      </c>
      <c r="AW392" s="14" t="s">
        <v>30</v>
      </c>
      <c r="AX392" s="14" t="s">
        <v>73</v>
      </c>
      <c r="AY392" s="274" t="s">
        <v>134</v>
      </c>
    </row>
    <row r="393" s="15" customFormat="1">
      <c r="A393" s="15"/>
      <c r="B393" s="275"/>
      <c r="C393" s="276"/>
      <c r="D393" s="249" t="s">
        <v>147</v>
      </c>
      <c r="E393" s="277" t="s">
        <v>1</v>
      </c>
      <c r="F393" s="278" t="s">
        <v>150</v>
      </c>
      <c r="G393" s="276"/>
      <c r="H393" s="279">
        <v>64.799999999999997</v>
      </c>
      <c r="I393" s="280"/>
      <c r="J393" s="276"/>
      <c r="K393" s="276"/>
      <c r="L393" s="281"/>
      <c r="M393" s="282"/>
      <c r="N393" s="283"/>
      <c r="O393" s="283"/>
      <c r="P393" s="283"/>
      <c r="Q393" s="283"/>
      <c r="R393" s="283"/>
      <c r="S393" s="283"/>
      <c r="T393" s="284"/>
      <c r="U393" s="15"/>
      <c r="V393" s="15"/>
      <c r="W393" s="15"/>
      <c r="X393" s="15"/>
      <c r="Y393" s="15"/>
      <c r="Z393" s="15"/>
      <c r="AA393" s="15"/>
      <c r="AB393" s="15"/>
      <c r="AC393" s="15"/>
      <c r="AD393" s="15"/>
      <c r="AE393" s="15"/>
      <c r="AT393" s="285" t="s">
        <v>147</v>
      </c>
      <c r="AU393" s="285" t="s">
        <v>83</v>
      </c>
      <c r="AV393" s="15" t="s">
        <v>141</v>
      </c>
      <c r="AW393" s="15" t="s">
        <v>30</v>
      </c>
      <c r="AX393" s="15" t="s">
        <v>81</v>
      </c>
      <c r="AY393" s="285" t="s">
        <v>134</v>
      </c>
    </row>
    <row r="394" s="2" customFormat="1" ht="24" customHeight="1">
      <c r="A394" s="39"/>
      <c r="B394" s="40"/>
      <c r="C394" s="236" t="s">
        <v>463</v>
      </c>
      <c r="D394" s="236" t="s">
        <v>136</v>
      </c>
      <c r="E394" s="237" t="s">
        <v>464</v>
      </c>
      <c r="F394" s="238" t="s">
        <v>465</v>
      </c>
      <c r="G394" s="239" t="s">
        <v>153</v>
      </c>
      <c r="H394" s="240">
        <v>69.480000000000004</v>
      </c>
      <c r="I394" s="241"/>
      <c r="J394" s="242">
        <f>ROUND(I394*H394,2)</f>
        <v>0</v>
      </c>
      <c r="K394" s="238" t="s">
        <v>140</v>
      </c>
      <c r="L394" s="45"/>
      <c r="M394" s="243" t="s">
        <v>1</v>
      </c>
      <c r="N394" s="244" t="s">
        <v>38</v>
      </c>
      <c r="O394" s="92"/>
      <c r="P394" s="245">
        <f>O394*H394</f>
        <v>0</v>
      </c>
      <c r="Q394" s="245">
        <v>0</v>
      </c>
      <c r="R394" s="245">
        <f>Q394*H394</f>
        <v>0</v>
      </c>
      <c r="S394" s="245">
        <v>0</v>
      </c>
      <c r="T394" s="246">
        <f>S394*H394</f>
        <v>0</v>
      </c>
      <c r="U394" s="39"/>
      <c r="V394" s="39"/>
      <c r="W394" s="39"/>
      <c r="X394" s="39"/>
      <c r="Y394" s="39"/>
      <c r="Z394" s="39"/>
      <c r="AA394" s="39"/>
      <c r="AB394" s="39"/>
      <c r="AC394" s="39"/>
      <c r="AD394" s="39"/>
      <c r="AE394" s="39"/>
      <c r="AR394" s="247" t="s">
        <v>141</v>
      </c>
      <c r="AT394" s="247" t="s">
        <v>136</v>
      </c>
      <c r="AU394" s="247" t="s">
        <v>83</v>
      </c>
      <c r="AY394" s="18" t="s">
        <v>134</v>
      </c>
      <c r="BE394" s="248">
        <f>IF(N394="základní",J394,0)</f>
        <v>0</v>
      </c>
      <c r="BF394" s="248">
        <f>IF(N394="snížená",J394,0)</f>
        <v>0</v>
      </c>
      <c r="BG394" s="248">
        <f>IF(N394="zákl. přenesená",J394,0)</f>
        <v>0</v>
      </c>
      <c r="BH394" s="248">
        <f>IF(N394="sníž. přenesená",J394,0)</f>
        <v>0</v>
      </c>
      <c r="BI394" s="248">
        <f>IF(N394="nulová",J394,0)</f>
        <v>0</v>
      </c>
      <c r="BJ394" s="18" t="s">
        <v>81</v>
      </c>
      <c r="BK394" s="248">
        <f>ROUND(I394*H394,2)</f>
        <v>0</v>
      </c>
      <c r="BL394" s="18" t="s">
        <v>141</v>
      </c>
      <c r="BM394" s="247" t="s">
        <v>466</v>
      </c>
    </row>
    <row r="395" s="2" customFormat="1">
      <c r="A395" s="39"/>
      <c r="B395" s="40"/>
      <c r="C395" s="41"/>
      <c r="D395" s="249" t="s">
        <v>143</v>
      </c>
      <c r="E395" s="41"/>
      <c r="F395" s="250" t="s">
        <v>467</v>
      </c>
      <c r="G395" s="41"/>
      <c r="H395" s="41"/>
      <c r="I395" s="145"/>
      <c r="J395" s="41"/>
      <c r="K395" s="41"/>
      <c r="L395" s="45"/>
      <c r="M395" s="251"/>
      <c r="N395" s="252"/>
      <c r="O395" s="92"/>
      <c r="P395" s="92"/>
      <c r="Q395" s="92"/>
      <c r="R395" s="92"/>
      <c r="S395" s="92"/>
      <c r="T395" s="93"/>
      <c r="U395" s="39"/>
      <c r="V395" s="39"/>
      <c r="W395" s="39"/>
      <c r="X395" s="39"/>
      <c r="Y395" s="39"/>
      <c r="Z395" s="39"/>
      <c r="AA395" s="39"/>
      <c r="AB395" s="39"/>
      <c r="AC395" s="39"/>
      <c r="AD395" s="39"/>
      <c r="AE395" s="39"/>
      <c r="AT395" s="18" t="s">
        <v>143</v>
      </c>
      <c r="AU395" s="18" t="s">
        <v>83</v>
      </c>
    </row>
    <row r="396" s="2" customFormat="1">
      <c r="A396" s="39"/>
      <c r="B396" s="40"/>
      <c r="C396" s="41"/>
      <c r="D396" s="249" t="s">
        <v>145</v>
      </c>
      <c r="E396" s="41"/>
      <c r="F396" s="253" t="s">
        <v>468</v>
      </c>
      <c r="G396" s="41"/>
      <c r="H396" s="41"/>
      <c r="I396" s="145"/>
      <c r="J396" s="41"/>
      <c r="K396" s="41"/>
      <c r="L396" s="45"/>
      <c r="M396" s="251"/>
      <c r="N396" s="252"/>
      <c r="O396" s="92"/>
      <c r="P396" s="92"/>
      <c r="Q396" s="92"/>
      <c r="R396" s="92"/>
      <c r="S396" s="92"/>
      <c r="T396" s="93"/>
      <c r="U396" s="39"/>
      <c r="V396" s="39"/>
      <c r="W396" s="39"/>
      <c r="X396" s="39"/>
      <c r="Y396" s="39"/>
      <c r="Z396" s="39"/>
      <c r="AA396" s="39"/>
      <c r="AB396" s="39"/>
      <c r="AC396" s="39"/>
      <c r="AD396" s="39"/>
      <c r="AE396" s="39"/>
      <c r="AT396" s="18" t="s">
        <v>145</v>
      </c>
      <c r="AU396" s="18" t="s">
        <v>83</v>
      </c>
    </row>
    <row r="397" s="14" customFormat="1">
      <c r="A397" s="14"/>
      <c r="B397" s="264"/>
      <c r="C397" s="265"/>
      <c r="D397" s="249" t="s">
        <v>147</v>
      </c>
      <c r="E397" s="266" t="s">
        <v>1</v>
      </c>
      <c r="F397" s="267" t="s">
        <v>469</v>
      </c>
      <c r="G397" s="265"/>
      <c r="H397" s="268">
        <v>69.480000000000004</v>
      </c>
      <c r="I397" s="269"/>
      <c r="J397" s="265"/>
      <c r="K397" s="265"/>
      <c r="L397" s="270"/>
      <c r="M397" s="271"/>
      <c r="N397" s="272"/>
      <c r="O397" s="272"/>
      <c r="P397" s="272"/>
      <c r="Q397" s="272"/>
      <c r="R397" s="272"/>
      <c r="S397" s="272"/>
      <c r="T397" s="273"/>
      <c r="U397" s="14"/>
      <c r="V397" s="14"/>
      <c r="W397" s="14"/>
      <c r="X397" s="14"/>
      <c r="Y397" s="14"/>
      <c r="Z397" s="14"/>
      <c r="AA397" s="14"/>
      <c r="AB397" s="14"/>
      <c r="AC397" s="14"/>
      <c r="AD397" s="14"/>
      <c r="AE397" s="14"/>
      <c r="AT397" s="274" t="s">
        <v>147</v>
      </c>
      <c r="AU397" s="274" t="s">
        <v>83</v>
      </c>
      <c r="AV397" s="14" t="s">
        <v>83</v>
      </c>
      <c r="AW397" s="14" t="s">
        <v>30</v>
      </c>
      <c r="AX397" s="14" t="s">
        <v>73</v>
      </c>
      <c r="AY397" s="274" t="s">
        <v>134</v>
      </c>
    </row>
    <row r="398" s="15" customFormat="1">
      <c r="A398" s="15"/>
      <c r="B398" s="275"/>
      <c r="C398" s="276"/>
      <c r="D398" s="249" t="s">
        <v>147</v>
      </c>
      <c r="E398" s="277" t="s">
        <v>1</v>
      </c>
      <c r="F398" s="278" t="s">
        <v>150</v>
      </c>
      <c r="G398" s="276"/>
      <c r="H398" s="279">
        <v>69.480000000000004</v>
      </c>
      <c r="I398" s="280"/>
      <c r="J398" s="276"/>
      <c r="K398" s="276"/>
      <c r="L398" s="281"/>
      <c r="M398" s="282"/>
      <c r="N398" s="283"/>
      <c r="O398" s="283"/>
      <c r="P398" s="283"/>
      <c r="Q398" s="283"/>
      <c r="R398" s="283"/>
      <c r="S398" s="283"/>
      <c r="T398" s="284"/>
      <c r="U398" s="15"/>
      <c r="V398" s="15"/>
      <c r="W398" s="15"/>
      <c r="X398" s="15"/>
      <c r="Y398" s="15"/>
      <c r="Z398" s="15"/>
      <c r="AA398" s="15"/>
      <c r="AB398" s="15"/>
      <c r="AC398" s="15"/>
      <c r="AD398" s="15"/>
      <c r="AE398" s="15"/>
      <c r="AT398" s="285" t="s">
        <v>147</v>
      </c>
      <c r="AU398" s="285" t="s">
        <v>83</v>
      </c>
      <c r="AV398" s="15" t="s">
        <v>141</v>
      </c>
      <c r="AW398" s="15" t="s">
        <v>30</v>
      </c>
      <c r="AX398" s="15" t="s">
        <v>81</v>
      </c>
      <c r="AY398" s="285" t="s">
        <v>134</v>
      </c>
    </row>
    <row r="399" s="2" customFormat="1" ht="24" customHeight="1">
      <c r="A399" s="39"/>
      <c r="B399" s="40"/>
      <c r="C399" s="236" t="s">
        <v>470</v>
      </c>
      <c r="D399" s="236" t="s">
        <v>136</v>
      </c>
      <c r="E399" s="237" t="s">
        <v>471</v>
      </c>
      <c r="F399" s="238" t="s">
        <v>472</v>
      </c>
      <c r="G399" s="239" t="s">
        <v>153</v>
      </c>
      <c r="H399" s="240">
        <v>2084.4000000000001</v>
      </c>
      <c r="I399" s="241"/>
      <c r="J399" s="242">
        <f>ROUND(I399*H399,2)</f>
        <v>0</v>
      </c>
      <c r="K399" s="238" t="s">
        <v>140</v>
      </c>
      <c r="L399" s="45"/>
      <c r="M399" s="243" t="s">
        <v>1</v>
      </c>
      <c r="N399" s="244" t="s">
        <v>38</v>
      </c>
      <c r="O399" s="92"/>
      <c r="P399" s="245">
        <f>O399*H399</f>
        <v>0</v>
      </c>
      <c r="Q399" s="245">
        <v>0</v>
      </c>
      <c r="R399" s="245">
        <f>Q399*H399</f>
        <v>0</v>
      </c>
      <c r="S399" s="245">
        <v>0</v>
      </c>
      <c r="T399" s="246">
        <f>S399*H399</f>
        <v>0</v>
      </c>
      <c r="U399" s="39"/>
      <c r="V399" s="39"/>
      <c r="W399" s="39"/>
      <c r="X399" s="39"/>
      <c r="Y399" s="39"/>
      <c r="Z399" s="39"/>
      <c r="AA399" s="39"/>
      <c r="AB399" s="39"/>
      <c r="AC399" s="39"/>
      <c r="AD399" s="39"/>
      <c r="AE399" s="39"/>
      <c r="AR399" s="247" t="s">
        <v>141</v>
      </c>
      <c r="AT399" s="247" t="s">
        <v>136</v>
      </c>
      <c r="AU399" s="247" t="s">
        <v>83</v>
      </c>
      <c r="AY399" s="18" t="s">
        <v>134</v>
      </c>
      <c r="BE399" s="248">
        <f>IF(N399="základní",J399,0)</f>
        <v>0</v>
      </c>
      <c r="BF399" s="248">
        <f>IF(N399="snížená",J399,0)</f>
        <v>0</v>
      </c>
      <c r="BG399" s="248">
        <f>IF(N399="zákl. přenesená",J399,0)</f>
        <v>0</v>
      </c>
      <c r="BH399" s="248">
        <f>IF(N399="sníž. přenesená",J399,0)</f>
        <v>0</v>
      </c>
      <c r="BI399" s="248">
        <f>IF(N399="nulová",J399,0)</f>
        <v>0</v>
      </c>
      <c r="BJ399" s="18" t="s">
        <v>81</v>
      </c>
      <c r="BK399" s="248">
        <f>ROUND(I399*H399,2)</f>
        <v>0</v>
      </c>
      <c r="BL399" s="18" t="s">
        <v>141</v>
      </c>
      <c r="BM399" s="247" t="s">
        <v>473</v>
      </c>
    </row>
    <row r="400" s="2" customFormat="1">
      <c r="A400" s="39"/>
      <c r="B400" s="40"/>
      <c r="C400" s="41"/>
      <c r="D400" s="249" t="s">
        <v>143</v>
      </c>
      <c r="E400" s="41"/>
      <c r="F400" s="250" t="s">
        <v>474</v>
      </c>
      <c r="G400" s="41"/>
      <c r="H400" s="41"/>
      <c r="I400" s="145"/>
      <c r="J400" s="41"/>
      <c r="K400" s="41"/>
      <c r="L400" s="45"/>
      <c r="M400" s="251"/>
      <c r="N400" s="252"/>
      <c r="O400" s="92"/>
      <c r="P400" s="92"/>
      <c r="Q400" s="92"/>
      <c r="R400" s="92"/>
      <c r="S400" s="92"/>
      <c r="T400" s="93"/>
      <c r="U400" s="39"/>
      <c r="V400" s="39"/>
      <c r="W400" s="39"/>
      <c r="X400" s="39"/>
      <c r="Y400" s="39"/>
      <c r="Z400" s="39"/>
      <c r="AA400" s="39"/>
      <c r="AB400" s="39"/>
      <c r="AC400" s="39"/>
      <c r="AD400" s="39"/>
      <c r="AE400" s="39"/>
      <c r="AT400" s="18" t="s">
        <v>143</v>
      </c>
      <c r="AU400" s="18" t="s">
        <v>83</v>
      </c>
    </row>
    <row r="401" s="2" customFormat="1">
      <c r="A401" s="39"/>
      <c r="B401" s="40"/>
      <c r="C401" s="41"/>
      <c r="D401" s="249" t="s">
        <v>145</v>
      </c>
      <c r="E401" s="41"/>
      <c r="F401" s="253" t="s">
        <v>468</v>
      </c>
      <c r="G401" s="41"/>
      <c r="H401" s="41"/>
      <c r="I401" s="145"/>
      <c r="J401" s="41"/>
      <c r="K401" s="41"/>
      <c r="L401" s="45"/>
      <c r="M401" s="251"/>
      <c r="N401" s="252"/>
      <c r="O401" s="92"/>
      <c r="P401" s="92"/>
      <c r="Q401" s="92"/>
      <c r="R401" s="92"/>
      <c r="S401" s="92"/>
      <c r="T401" s="93"/>
      <c r="U401" s="39"/>
      <c r="V401" s="39"/>
      <c r="W401" s="39"/>
      <c r="X401" s="39"/>
      <c r="Y401" s="39"/>
      <c r="Z401" s="39"/>
      <c r="AA401" s="39"/>
      <c r="AB401" s="39"/>
      <c r="AC401" s="39"/>
      <c r="AD401" s="39"/>
      <c r="AE401" s="39"/>
      <c r="AT401" s="18" t="s">
        <v>145</v>
      </c>
      <c r="AU401" s="18" t="s">
        <v>83</v>
      </c>
    </row>
    <row r="402" s="14" customFormat="1">
      <c r="A402" s="14"/>
      <c r="B402" s="264"/>
      <c r="C402" s="265"/>
      <c r="D402" s="249" t="s">
        <v>147</v>
      </c>
      <c r="E402" s="266" t="s">
        <v>1</v>
      </c>
      <c r="F402" s="267" t="s">
        <v>475</v>
      </c>
      <c r="G402" s="265"/>
      <c r="H402" s="268">
        <v>2084.4000000000001</v>
      </c>
      <c r="I402" s="269"/>
      <c r="J402" s="265"/>
      <c r="K402" s="265"/>
      <c r="L402" s="270"/>
      <c r="M402" s="271"/>
      <c r="N402" s="272"/>
      <c r="O402" s="272"/>
      <c r="P402" s="272"/>
      <c r="Q402" s="272"/>
      <c r="R402" s="272"/>
      <c r="S402" s="272"/>
      <c r="T402" s="273"/>
      <c r="U402" s="14"/>
      <c r="V402" s="14"/>
      <c r="W402" s="14"/>
      <c r="X402" s="14"/>
      <c r="Y402" s="14"/>
      <c r="Z402" s="14"/>
      <c r="AA402" s="14"/>
      <c r="AB402" s="14"/>
      <c r="AC402" s="14"/>
      <c r="AD402" s="14"/>
      <c r="AE402" s="14"/>
      <c r="AT402" s="274" t="s">
        <v>147</v>
      </c>
      <c r="AU402" s="274" t="s">
        <v>83</v>
      </c>
      <c r="AV402" s="14" t="s">
        <v>83</v>
      </c>
      <c r="AW402" s="14" t="s">
        <v>30</v>
      </c>
      <c r="AX402" s="14" t="s">
        <v>81</v>
      </c>
      <c r="AY402" s="274" t="s">
        <v>134</v>
      </c>
    </row>
    <row r="403" s="2" customFormat="1" ht="24" customHeight="1">
      <c r="A403" s="39"/>
      <c r="B403" s="40"/>
      <c r="C403" s="236" t="s">
        <v>476</v>
      </c>
      <c r="D403" s="236" t="s">
        <v>136</v>
      </c>
      <c r="E403" s="237" t="s">
        <v>477</v>
      </c>
      <c r="F403" s="238" t="s">
        <v>478</v>
      </c>
      <c r="G403" s="239" t="s">
        <v>153</v>
      </c>
      <c r="H403" s="240">
        <v>69.480000000000004</v>
      </c>
      <c r="I403" s="241"/>
      <c r="J403" s="242">
        <f>ROUND(I403*H403,2)</f>
        <v>0</v>
      </c>
      <c r="K403" s="238" t="s">
        <v>140</v>
      </c>
      <c r="L403" s="45"/>
      <c r="M403" s="243" t="s">
        <v>1</v>
      </c>
      <c r="N403" s="244" t="s">
        <v>38</v>
      </c>
      <c r="O403" s="92"/>
      <c r="P403" s="245">
        <f>O403*H403</f>
        <v>0</v>
      </c>
      <c r="Q403" s="245">
        <v>0</v>
      </c>
      <c r="R403" s="245">
        <f>Q403*H403</f>
        <v>0</v>
      </c>
      <c r="S403" s="245">
        <v>0</v>
      </c>
      <c r="T403" s="246">
        <f>S403*H403</f>
        <v>0</v>
      </c>
      <c r="U403" s="39"/>
      <c r="V403" s="39"/>
      <c r="W403" s="39"/>
      <c r="X403" s="39"/>
      <c r="Y403" s="39"/>
      <c r="Z403" s="39"/>
      <c r="AA403" s="39"/>
      <c r="AB403" s="39"/>
      <c r="AC403" s="39"/>
      <c r="AD403" s="39"/>
      <c r="AE403" s="39"/>
      <c r="AR403" s="247" t="s">
        <v>141</v>
      </c>
      <c r="AT403" s="247" t="s">
        <v>136</v>
      </c>
      <c r="AU403" s="247" t="s">
        <v>83</v>
      </c>
      <c r="AY403" s="18" t="s">
        <v>134</v>
      </c>
      <c r="BE403" s="248">
        <f>IF(N403="základní",J403,0)</f>
        <v>0</v>
      </c>
      <c r="BF403" s="248">
        <f>IF(N403="snížená",J403,0)</f>
        <v>0</v>
      </c>
      <c r="BG403" s="248">
        <f>IF(N403="zákl. přenesená",J403,0)</f>
        <v>0</v>
      </c>
      <c r="BH403" s="248">
        <f>IF(N403="sníž. přenesená",J403,0)</f>
        <v>0</v>
      </c>
      <c r="BI403" s="248">
        <f>IF(N403="nulová",J403,0)</f>
        <v>0</v>
      </c>
      <c r="BJ403" s="18" t="s">
        <v>81</v>
      </c>
      <c r="BK403" s="248">
        <f>ROUND(I403*H403,2)</f>
        <v>0</v>
      </c>
      <c r="BL403" s="18" t="s">
        <v>141</v>
      </c>
      <c r="BM403" s="247" t="s">
        <v>479</v>
      </c>
    </row>
    <row r="404" s="2" customFormat="1">
      <c r="A404" s="39"/>
      <c r="B404" s="40"/>
      <c r="C404" s="41"/>
      <c r="D404" s="249" t="s">
        <v>143</v>
      </c>
      <c r="E404" s="41"/>
      <c r="F404" s="250" t="s">
        <v>480</v>
      </c>
      <c r="G404" s="41"/>
      <c r="H404" s="41"/>
      <c r="I404" s="145"/>
      <c r="J404" s="41"/>
      <c r="K404" s="41"/>
      <c r="L404" s="45"/>
      <c r="M404" s="251"/>
      <c r="N404" s="252"/>
      <c r="O404" s="92"/>
      <c r="P404" s="92"/>
      <c r="Q404" s="92"/>
      <c r="R404" s="92"/>
      <c r="S404" s="92"/>
      <c r="T404" s="93"/>
      <c r="U404" s="39"/>
      <c r="V404" s="39"/>
      <c r="W404" s="39"/>
      <c r="X404" s="39"/>
      <c r="Y404" s="39"/>
      <c r="Z404" s="39"/>
      <c r="AA404" s="39"/>
      <c r="AB404" s="39"/>
      <c r="AC404" s="39"/>
      <c r="AD404" s="39"/>
      <c r="AE404" s="39"/>
      <c r="AT404" s="18" t="s">
        <v>143</v>
      </c>
      <c r="AU404" s="18" t="s">
        <v>83</v>
      </c>
    </row>
    <row r="405" s="2" customFormat="1">
      <c r="A405" s="39"/>
      <c r="B405" s="40"/>
      <c r="C405" s="41"/>
      <c r="D405" s="249" t="s">
        <v>145</v>
      </c>
      <c r="E405" s="41"/>
      <c r="F405" s="253" t="s">
        <v>481</v>
      </c>
      <c r="G405" s="41"/>
      <c r="H405" s="41"/>
      <c r="I405" s="145"/>
      <c r="J405" s="41"/>
      <c r="K405" s="41"/>
      <c r="L405" s="45"/>
      <c r="M405" s="251"/>
      <c r="N405" s="252"/>
      <c r="O405" s="92"/>
      <c r="P405" s="92"/>
      <c r="Q405" s="92"/>
      <c r="R405" s="92"/>
      <c r="S405" s="92"/>
      <c r="T405" s="93"/>
      <c r="U405" s="39"/>
      <c r="V405" s="39"/>
      <c r="W405" s="39"/>
      <c r="X405" s="39"/>
      <c r="Y405" s="39"/>
      <c r="Z405" s="39"/>
      <c r="AA405" s="39"/>
      <c r="AB405" s="39"/>
      <c r="AC405" s="39"/>
      <c r="AD405" s="39"/>
      <c r="AE405" s="39"/>
      <c r="AT405" s="18" t="s">
        <v>145</v>
      </c>
      <c r="AU405" s="18" t="s">
        <v>83</v>
      </c>
    </row>
    <row r="406" s="14" customFormat="1">
      <c r="A406" s="14"/>
      <c r="B406" s="264"/>
      <c r="C406" s="265"/>
      <c r="D406" s="249" t="s">
        <v>147</v>
      </c>
      <c r="E406" s="266" t="s">
        <v>1</v>
      </c>
      <c r="F406" s="267" t="s">
        <v>482</v>
      </c>
      <c r="G406" s="265"/>
      <c r="H406" s="268">
        <v>69.480000000000004</v>
      </c>
      <c r="I406" s="269"/>
      <c r="J406" s="265"/>
      <c r="K406" s="265"/>
      <c r="L406" s="270"/>
      <c r="M406" s="271"/>
      <c r="N406" s="272"/>
      <c r="O406" s="272"/>
      <c r="P406" s="272"/>
      <c r="Q406" s="272"/>
      <c r="R406" s="272"/>
      <c r="S406" s="272"/>
      <c r="T406" s="273"/>
      <c r="U406" s="14"/>
      <c r="V406" s="14"/>
      <c r="W406" s="14"/>
      <c r="X406" s="14"/>
      <c r="Y406" s="14"/>
      <c r="Z406" s="14"/>
      <c r="AA406" s="14"/>
      <c r="AB406" s="14"/>
      <c r="AC406" s="14"/>
      <c r="AD406" s="14"/>
      <c r="AE406" s="14"/>
      <c r="AT406" s="274" t="s">
        <v>147</v>
      </c>
      <c r="AU406" s="274" t="s">
        <v>83</v>
      </c>
      <c r="AV406" s="14" t="s">
        <v>83</v>
      </c>
      <c r="AW406" s="14" t="s">
        <v>30</v>
      </c>
      <c r="AX406" s="14" t="s">
        <v>73</v>
      </c>
      <c r="AY406" s="274" t="s">
        <v>134</v>
      </c>
    </row>
    <row r="407" s="15" customFormat="1">
      <c r="A407" s="15"/>
      <c r="B407" s="275"/>
      <c r="C407" s="276"/>
      <c r="D407" s="249" t="s">
        <v>147</v>
      </c>
      <c r="E407" s="277" t="s">
        <v>1</v>
      </c>
      <c r="F407" s="278" t="s">
        <v>150</v>
      </c>
      <c r="G407" s="276"/>
      <c r="H407" s="279">
        <v>69.480000000000004</v>
      </c>
      <c r="I407" s="280"/>
      <c r="J407" s="276"/>
      <c r="K407" s="276"/>
      <c r="L407" s="281"/>
      <c r="M407" s="282"/>
      <c r="N407" s="283"/>
      <c r="O407" s="283"/>
      <c r="P407" s="283"/>
      <c r="Q407" s="283"/>
      <c r="R407" s="283"/>
      <c r="S407" s="283"/>
      <c r="T407" s="284"/>
      <c r="U407" s="15"/>
      <c r="V407" s="15"/>
      <c r="W407" s="15"/>
      <c r="X407" s="15"/>
      <c r="Y407" s="15"/>
      <c r="Z407" s="15"/>
      <c r="AA407" s="15"/>
      <c r="AB407" s="15"/>
      <c r="AC407" s="15"/>
      <c r="AD407" s="15"/>
      <c r="AE407" s="15"/>
      <c r="AT407" s="285" t="s">
        <v>147</v>
      </c>
      <c r="AU407" s="285" t="s">
        <v>83</v>
      </c>
      <c r="AV407" s="15" t="s">
        <v>141</v>
      </c>
      <c r="AW407" s="15" t="s">
        <v>30</v>
      </c>
      <c r="AX407" s="15" t="s">
        <v>81</v>
      </c>
      <c r="AY407" s="285" t="s">
        <v>134</v>
      </c>
    </row>
    <row r="408" s="2" customFormat="1" ht="16.5" customHeight="1">
      <c r="A408" s="39"/>
      <c r="B408" s="40"/>
      <c r="C408" s="236" t="s">
        <v>483</v>
      </c>
      <c r="D408" s="236" t="s">
        <v>136</v>
      </c>
      <c r="E408" s="237" t="s">
        <v>484</v>
      </c>
      <c r="F408" s="238" t="s">
        <v>485</v>
      </c>
      <c r="G408" s="239" t="s">
        <v>139</v>
      </c>
      <c r="H408" s="240">
        <v>64.799999999999997</v>
      </c>
      <c r="I408" s="241"/>
      <c r="J408" s="242">
        <f>ROUND(I408*H408,2)</f>
        <v>0</v>
      </c>
      <c r="K408" s="238" t="s">
        <v>140</v>
      </c>
      <c r="L408" s="45"/>
      <c r="M408" s="243" t="s">
        <v>1</v>
      </c>
      <c r="N408" s="244" t="s">
        <v>38</v>
      </c>
      <c r="O408" s="92"/>
      <c r="P408" s="245">
        <f>O408*H408</f>
        <v>0</v>
      </c>
      <c r="Q408" s="245">
        <v>0</v>
      </c>
      <c r="R408" s="245">
        <f>Q408*H408</f>
        <v>0</v>
      </c>
      <c r="S408" s="245">
        <v>0</v>
      </c>
      <c r="T408" s="246">
        <f>S408*H408</f>
        <v>0</v>
      </c>
      <c r="U408" s="39"/>
      <c r="V408" s="39"/>
      <c r="W408" s="39"/>
      <c r="X408" s="39"/>
      <c r="Y408" s="39"/>
      <c r="Z408" s="39"/>
      <c r="AA408" s="39"/>
      <c r="AB408" s="39"/>
      <c r="AC408" s="39"/>
      <c r="AD408" s="39"/>
      <c r="AE408" s="39"/>
      <c r="AR408" s="247" t="s">
        <v>141</v>
      </c>
      <c r="AT408" s="247" t="s">
        <v>136</v>
      </c>
      <c r="AU408" s="247" t="s">
        <v>83</v>
      </c>
      <c r="AY408" s="18" t="s">
        <v>134</v>
      </c>
      <c r="BE408" s="248">
        <f>IF(N408="základní",J408,0)</f>
        <v>0</v>
      </c>
      <c r="BF408" s="248">
        <f>IF(N408="snížená",J408,0)</f>
        <v>0</v>
      </c>
      <c r="BG408" s="248">
        <f>IF(N408="zákl. přenesená",J408,0)</f>
        <v>0</v>
      </c>
      <c r="BH408" s="248">
        <f>IF(N408="sníž. přenesená",J408,0)</f>
        <v>0</v>
      </c>
      <c r="BI408" s="248">
        <f>IF(N408="nulová",J408,0)</f>
        <v>0</v>
      </c>
      <c r="BJ408" s="18" t="s">
        <v>81</v>
      </c>
      <c r="BK408" s="248">
        <f>ROUND(I408*H408,2)</f>
        <v>0</v>
      </c>
      <c r="BL408" s="18" t="s">
        <v>141</v>
      </c>
      <c r="BM408" s="247" t="s">
        <v>486</v>
      </c>
    </row>
    <row r="409" s="2" customFormat="1">
      <c r="A409" s="39"/>
      <c r="B409" s="40"/>
      <c r="C409" s="41"/>
      <c r="D409" s="249" t="s">
        <v>143</v>
      </c>
      <c r="E409" s="41"/>
      <c r="F409" s="250" t="s">
        <v>487</v>
      </c>
      <c r="G409" s="41"/>
      <c r="H409" s="41"/>
      <c r="I409" s="145"/>
      <c r="J409" s="41"/>
      <c r="K409" s="41"/>
      <c r="L409" s="45"/>
      <c r="M409" s="251"/>
      <c r="N409" s="252"/>
      <c r="O409" s="92"/>
      <c r="P409" s="92"/>
      <c r="Q409" s="92"/>
      <c r="R409" s="92"/>
      <c r="S409" s="92"/>
      <c r="T409" s="93"/>
      <c r="U409" s="39"/>
      <c r="V409" s="39"/>
      <c r="W409" s="39"/>
      <c r="X409" s="39"/>
      <c r="Y409" s="39"/>
      <c r="Z409" s="39"/>
      <c r="AA409" s="39"/>
      <c r="AB409" s="39"/>
      <c r="AC409" s="39"/>
      <c r="AD409" s="39"/>
      <c r="AE409" s="39"/>
      <c r="AT409" s="18" t="s">
        <v>143</v>
      </c>
      <c r="AU409" s="18" t="s">
        <v>83</v>
      </c>
    </row>
    <row r="410" s="2" customFormat="1">
      <c r="A410" s="39"/>
      <c r="B410" s="40"/>
      <c r="C410" s="41"/>
      <c r="D410" s="249" t="s">
        <v>145</v>
      </c>
      <c r="E410" s="41"/>
      <c r="F410" s="253" t="s">
        <v>488</v>
      </c>
      <c r="G410" s="41"/>
      <c r="H410" s="41"/>
      <c r="I410" s="145"/>
      <c r="J410" s="41"/>
      <c r="K410" s="41"/>
      <c r="L410" s="45"/>
      <c r="M410" s="251"/>
      <c r="N410" s="252"/>
      <c r="O410" s="92"/>
      <c r="P410" s="92"/>
      <c r="Q410" s="92"/>
      <c r="R410" s="92"/>
      <c r="S410" s="92"/>
      <c r="T410" s="93"/>
      <c r="U410" s="39"/>
      <c r="V410" s="39"/>
      <c r="W410" s="39"/>
      <c r="X410" s="39"/>
      <c r="Y410" s="39"/>
      <c r="Z410" s="39"/>
      <c r="AA410" s="39"/>
      <c r="AB410" s="39"/>
      <c r="AC410" s="39"/>
      <c r="AD410" s="39"/>
      <c r="AE410" s="39"/>
      <c r="AT410" s="18" t="s">
        <v>145</v>
      </c>
      <c r="AU410" s="18" t="s">
        <v>83</v>
      </c>
    </row>
    <row r="411" s="2" customFormat="1" ht="16.5" customHeight="1">
      <c r="A411" s="39"/>
      <c r="B411" s="40"/>
      <c r="C411" s="236" t="s">
        <v>489</v>
      </c>
      <c r="D411" s="236" t="s">
        <v>136</v>
      </c>
      <c r="E411" s="237" t="s">
        <v>490</v>
      </c>
      <c r="F411" s="238" t="s">
        <v>491</v>
      </c>
      <c r="G411" s="239" t="s">
        <v>139</v>
      </c>
      <c r="H411" s="240">
        <v>1944</v>
      </c>
      <c r="I411" s="241"/>
      <c r="J411" s="242">
        <f>ROUND(I411*H411,2)</f>
        <v>0</v>
      </c>
      <c r="K411" s="238" t="s">
        <v>140</v>
      </c>
      <c r="L411" s="45"/>
      <c r="M411" s="243" t="s">
        <v>1</v>
      </c>
      <c r="N411" s="244" t="s">
        <v>38</v>
      </c>
      <c r="O411" s="92"/>
      <c r="P411" s="245">
        <f>O411*H411</f>
        <v>0</v>
      </c>
      <c r="Q411" s="245">
        <v>0</v>
      </c>
      <c r="R411" s="245">
        <f>Q411*H411</f>
        <v>0</v>
      </c>
      <c r="S411" s="245">
        <v>0</v>
      </c>
      <c r="T411" s="246">
        <f>S411*H411</f>
        <v>0</v>
      </c>
      <c r="U411" s="39"/>
      <c r="V411" s="39"/>
      <c r="W411" s="39"/>
      <c r="X411" s="39"/>
      <c r="Y411" s="39"/>
      <c r="Z411" s="39"/>
      <c r="AA411" s="39"/>
      <c r="AB411" s="39"/>
      <c r="AC411" s="39"/>
      <c r="AD411" s="39"/>
      <c r="AE411" s="39"/>
      <c r="AR411" s="247" t="s">
        <v>141</v>
      </c>
      <c r="AT411" s="247" t="s">
        <v>136</v>
      </c>
      <c r="AU411" s="247" t="s">
        <v>83</v>
      </c>
      <c r="AY411" s="18" t="s">
        <v>134</v>
      </c>
      <c r="BE411" s="248">
        <f>IF(N411="základní",J411,0)</f>
        <v>0</v>
      </c>
      <c r="BF411" s="248">
        <f>IF(N411="snížená",J411,0)</f>
        <v>0</v>
      </c>
      <c r="BG411" s="248">
        <f>IF(N411="zákl. přenesená",J411,0)</f>
        <v>0</v>
      </c>
      <c r="BH411" s="248">
        <f>IF(N411="sníž. přenesená",J411,0)</f>
        <v>0</v>
      </c>
      <c r="BI411" s="248">
        <f>IF(N411="nulová",J411,0)</f>
        <v>0</v>
      </c>
      <c r="BJ411" s="18" t="s">
        <v>81</v>
      </c>
      <c r="BK411" s="248">
        <f>ROUND(I411*H411,2)</f>
        <v>0</v>
      </c>
      <c r="BL411" s="18" t="s">
        <v>141</v>
      </c>
      <c r="BM411" s="247" t="s">
        <v>492</v>
      </c>
    </row>
    <row r="412" s="2" customFormat="1">
      <c r="A412" s="39"/>
      <c r="B412" s="40"/>
      <c r="C412" s="41"/>
      <c r="D412" s="249" t="s">
        <v>143</v>
      </c>
      <c r="E412" s="41"/>
      <c r="F412" s="250" t="s">
        <v>493</v>
      </c>
      <c r="G412" s="41"/>
      <c r="H412" s="41"/>
      <c r="I412" s="145"/>
      <c r="J412" s="41"/>
      <c r="K412" s="41"/>
      <c r="L412" s="45"/>
      <c r="M412" s="251"/>
      <c r="N412" s="252"/>
      <c r="O412" s="92"/>
      <c r="P412" s="92"/>
      <c r="Q412" s="92"/>
      <c r="R412" s="92"/>
      <c r="S412" s="92"/>
      <c r="T412" s="93"/>
      <c r="U412" s="39"/>
      <c r="V412" s="39"/>
      <c r="W412" s="39"/>
      <c r="X412" s="39"/>
      <c r="Y412" s="39"/>
      <c r="Z412" s="39"/>
      <c r="AA412" s="39"/>
      <c r="AB412" s="39"/>
      <c r="AC412" s="39"/>
      <c r="AD412" s="39"/>
      <c r="AE412" s="39"/>
      <c r="AT412" s="18" t="s">
        <v>143</v>
      </c>
      <c r="AU412" s="18" t="s">
        <v>83</v>
      </c>
    </row>
    <row r="413" s="2" customFormat="1">
      <c r="A413" s="39"/>
      <c r="B413" s="40"/>
      <c r="C413" s="41"/>
      <c r="D413" s="249" t="s">
        <v>145</v>
      </c>
      <c r="E413" s="41"/>
      <c r="F413" s="253" t="s">
        <v>488</v>
      </c>
      <c r="G413" s="41"/>
      <c r="H413" s="41"/>
      <c r="I413" s="145"/>
      <c r="J413" s="41"/>
      <c r="K413" s="41"/>
      <c r="L413" s="45"/>
      <c r="M413" s="251"/>
      <c r="N413" s="252"/>
      <c r="O413" s="92"/>
      <c r="P413" s="92"/>
      <c r="Q413" s="92"/>
      <c r="R413" s="92"/>
      <c r="S413" s="92"/>
      <c r="T413" s="93"/>
      <c r="U413" s="39"/>
      <c r="V413" s="39"/>
      <c r="W413" s="39"/>
      <c r="X413" s="39"/>
      <c r="Y413" s="39"/>
      <c r="Z413" s="39"/>
      <c r="AA413" s="39"/>
      <c r="AB413" s="39"/>
      <c r="AC413" s="39"/>
      <c r="AD413" s="39"/>
      <c r="AE413" s="39"/>
      <c r="AT413" s="18" t="s">
        <v>145</v>
      </c>
      <c r="AU413" s="18" t="s">
        <v>83</v>
      </c>
    </row>
    <row r="414" s="14" customFormat="1">
      <c r="A414" s="14"/>
      <c r="B414" s="264"/>
      <c r="C414" s="265"/>
      <c r="D414" s="249" t="s">
        <v>147</v>
      </c>
      <c r="E414" s="266" t="s">
        <v>1</v>
      </c>
      <c r="F414" s="267" t="s">
        <v>455</v>
      </c>
      <c r="G414" s="265"/>
      <c r="H414" s="268">
        <v>1944</v>
      </c>
      <c r="I414" s="269"/>
      <c r="J414" s="265"/>
      <c r="K414" s="265"/>
      <c r="L414" s="270"/>
      <c r="M414" s="271"/>
      <c r="N414" s="272"/>
      <c r="O414" s="272"/>
      <c r="P414" s="272"/>
      <c r="Q414" s="272"/>
      <c r="R414" s="272"/>
      <c r="S414" s="272"/>
      <c r="T414" s="273"/>
      <c r="U414" s="14"/>
      <c r="V414" s="14"/>
      <c r="W414" s="14"/>
      <c r="X414" s="14"/>
      <c r="Y414" s="14"/>
      <c r="Z414" s="14"/>
      <c r="AA414" s="14"/>
      <c r="AB414" s="14"/>
      <c r="AC414" s="14"/>
      <c r="AD414" s="14"/>
      <c r="AE414" s="14"/>
      <c r="AT414" s="274" t="s">
        <v>147</v>
      </c>
      <c r="AU414" s="274" t="s">
        <v>83</v>
      </c>
      <c r="AV414" s="14" t="s">
        <v>83</v>
      </c>
      <c r="AW414" s="14" t="s">
        <v>30</v>
      </c>
      <c r="AX414" s="14" t="s">
        <v>81</v>
      </c>
      <c r="AY414" s="274" t="s">
        <v>134</v>
      </c>
    </row>
    <row r="415" s="2" customFormat="1" ht="16.5" customHeight="1">
      <c r="A415" s="39"/>
      <c r="B415" s="40"/>
      <c r="C415" s="236" t="s">
        <v>494</v>
      </c>
      <c r="D415" s="236" t="s">
        <v>136</v>
      </c>
      <c r="E415" s="237" t="s">
        <v>495</v>
      </c>
      <c r="F415" s="238" t="s">
        <v>496</v>
      </c>
      <c r="G415" s="239" t="s">
        <v>139</v>
      </c>
      <c r="H415" s="240">
        <v>64.799999999999997</v>
      </c>
      <c r="I415" s="241"/>
      <c r="J415" s="242">
        <f>ROUND(I415*H415,2)</f>
        <v>0</v>
      </c>
      <c r="K415" s="238" t="s">
        <v>140</v>
      </c>
      <c r="L415" s="45"/>
      <c r="M415" s="243" t="s">
        <v>1</v>
      </c>
      <c r="N415" s="244" t="s">
        <v>38</v>
      </c>
      <c r="O415" s="92"/>
      <c r="P415" s="245">
        <f>O415*H415</f>
        <v>0</v>
      </c>
      <c r="Q415" s="245">
        <v>0</v>
      </c>
      <c r="R415" s="245">
        <f>Q415*H415</f>
        <v>0</v>
      </c>
      <c r="S415" s="245">
        <v>0</v>
      </c>
      <c r="T415" s="246">
        <f>S415*H415</f>
        <v>0</v>
      </c>
      <c r="U415" s="39"/>
      <c r="V415" s="39"/>
      <c r="W415" s="39"/>
      <c r="X415" s="39"/>
      <c r="Y415" s="39"/>
      <c r="Z415" s="39"/>
      <c r="AA415" s="39"/>
      <c r="AB415" s="39"/>
      <c r="AC415" s="39"/>
      <c r="AD415" s="39"/>
      <c r="AE415" s="39"/>
      <c r="AR415" s="247" t="s">
        <v>141</v>
      </c>
      <c r="AT415" s="247" t="s">
        <v>136</v>
      </c>
      <c r="AU415" s="247" t="s">
        <v>83</v>
      </c>
      <c r="AY415" s="18" t="s">
        <v>134</v>
      </c>
      <c r="BE415" s="248">
        <f>IF(N415="základní",J415,0)</f>
        <v>0</v>
      </c>
      <c r="BF415" s="248">
        <f>IF(N415="snížená",J415,0)</f>
        <v>0</v>
      </c>
      <c r="BG415" s="248">
        <f>IF(N415="zákl. přenesená",J415,0)</f>
        <v>0</v>
      </c>
      <c r="BH415" s="248">
        <f>IF(N415="sníž. přenesená",J415,0)</f>
        <v>0</v>
      </c>
      <c r="BI415" s="248">
        <f>IF(N415="nulová",J415,0)</f>
        <v>0</v>
      </c>
      <c r="BJ415" s="18" t="s">
        <v>81</v>
      </c>
      <c r="BK415" s="248">
        <f>ROUND(I415*H415,2)</f>
        <v>0</v>
      </c>
      <c r="BL415" s="18" t="s">
        <v>141</v>
      </c>
      <c r="BM415" s="247" t="s">
        <v>497</v>
      </c>
    </row>
    <row r="416" s="2" customFormat="1">
      <c r="A416" s="39"/>
      <c r="B416" s="40"/>
      <c r="C416" s="41"/>
      <c r="D416" s="249" t="s">
        <v>143</v>
      </c>
      <c r="E416" s="41"/>
      <c r="F416" s="250" t="s">
        <v>498</v>
      </c>
      <c r="G416" s="41"/>
      <c r="H416" s="41"/>
      <c r="I416" s="145"/>
      <c r="J416" s="41"/>
      <c r="K416" s="41"/>
      <c r="L416" s="45"/>
      <c r="M416" s="251"/>
      <c r="N416" s="252"/>
      <c r="O416" s="92"/>
      <c r="P416" s="92"/>
      <c r="Q416" s="92"/>
      <c r="R416" s="92"/>
      <c r="S416" s="92"/>
      <c r="T416" s="93"/>
      <c r="U416" s="39"/>
      <c r="V416" s="39"/>
      <c r="W416" s="39"/>
      <c r="X416" s="39"/>
      <c r="Y416" s="39"/>
      <c r="Z416" s="39"/>
      <c r="AA416" s="39"/>
      <c r="AB416" s="39"/>
      <c r="AC416" s="39"/>
      <c r="AD416" s="39"/>
      <c r="AE416" s="39"/>
      <c r="AT416" s="18" t="s">
        <v>143</v>
      </c>
      <c r="AU416" s="18" t="s">
        <v>83</v>
      </c>
    </row>
    <row r="417" s="2" customFormat="1" ht="16.5" customHeight="1">
      <c r="A417" s="39"/>
      <c r="B417" s="40"/>
      <c r="C417" s="236" t="s">
        <v>499</v>
      </c>
      <c r="D417" s="236" t="s">
        <v>136</v>
      </c>
      <c r="E417" s="237" t="s">
        <v>500</v>
      </c>
      <c r="F417" s="238" t="s">
        <v>501</v>
      </c>
      <c r="G417" s="239" t="s">
        <v>437</v>
      </c>
      <c r="H417" s="240">
        <v>36</v>
      </c>
      <c r="I417" s="241"/>
      <c r="J417" s="242">
        <f>ROUND(I417*H417,2)</f>
        <v>0</v>
      </c>
      <c r="K417" s="238" t="s">
        <v>140</v>
      </c>
      <c r="L417" s="45"/>
      <c r="M417" s="243" t="s">
        <v>1</v>
      </c>
      <c r="N417" s="244" t="s">
        <v>38</v>
      </c>
      <c r="O417" s="92"/>
      <c r="P417" s="245">
        <f>O417*H417</f>
        <v>0</v>
      </c>
      <c r="Q417" s="245">
        <v>0.00029</v>
      </c>
      <c r="R417" s="245">
        <f>Q417*H417</f>
        <v>0.01044</v>
      </c>
      <c r="S417" s="245">
        <v>0</v>
      </c>
      <c r="T417" s="246">
        <f>S417*H417</f>
        <v>0</v>
      </c>
      <c r="U417" s="39"/>
      <c r="V417" s="39"/>
      <c r="W417" s="39"/>
      <c r="X417" s="39"/>
      <c r="Y417" s="39"/>
      <c r="Z417" s="39"/>
      <c r="AA417" s="39"/>
      <c r="AB417" s="39"/>
      <c r="AC417" s="39"/>
      <c r="AD417" s="39"/>
      <c r="AE417" s="39"/>
      <c r="AR417" s="247" t="s">
        <v>141</v>
      </c>
      <c r="AT417" s="247" t="s">
        <v>136</v>
      </c>
      <c r="AU417" s="247" t="s">
        <v>83</v>
      </c>
      <c r="AY417" s="18" t="s">
        <v>134</v>
      </c>
      <c r="BE417" s="248">
        <f>IF(N417="základní",J417,0)</f>
        <v>0</v>
      </c>
      <c r="BF417" s="248">
        <f>IF(N417="snížená",J417,0)</f>
        <v>0</v>
      </c>
      <c r="BG417" s="248">
        <f>IF(N417="zákl. přenesená",J417,0)</f>
        <v>0</v>
      </c>
      <c r="BH417" s="248">
        <f>IF(N417="sníž. přenesená",J417,0)</f>
        <v>0</v>
      </c>
      <c r="BI417" s="248">
        <f>IF(N417="nulová",J417,0)</f>
        <v>0</v>
      </c>
      <c r="BJ417" s="18" t="s">
        <v>81</v>
      </c>
      <c r="BK417" s="248">
        <f>ROUND(I417*H417,2)</f>
        <v>0</v>
      </c>
      <c r="BL417" s="18" t="s">
        <v>141</v>
      </c>
      <c r="BM417" s="247" t="s">
        <v>502</v>
      </c>
    </row>
    <row r="418" s="2" customFormat="1">
      <c r="A418" s="39"/>
      <c r="B418" s="40"/>
      <c r="C418" s="41"/>
      <c r="D418" s="249" t="s">
        <v>143</v>
      </c>
      <c r="E418" s="41"/>
      <c r="F418" s="250" t="s">
        <v>503</v>
      </c>
      <c r="G418" s="41"/>
      <c r="H418" s="41"/>
      <c r="I418" s="145"/>
      <c r="J418" s="41"/>
      <c r="K418" s="41"/>
      <c r="L418" s="45"/>
      <c r="M418" s="251"/>
      <c r="N418" s="252"/>
      <c r="O418" s="92"/>
      <c r="P418" s="92"/>
      <c r="Q418" s="92"/>
      <c r="R418" s="92"/>
      <c r="S418" s="92"/>
      <c r="T418" s="93"/>
      <c r="U418" s="39"/>
      <c r="V418" s="39"/>
      <c r="W418" s="39"/>
      <c r="X418" s="39"/>
      <c r="Y418" s="39"/>
      <c r="Z418" s="39"/>
      <c r="AA418" s="39"/>
      <c r="AB418" s="39"/>
      <c r="AC418" s="39"/>
      <c r="AD418" s="39"/>
      <c r="AE418" s="39"/>
      <c r="AT418" s="18" t="s">
        <v>143</v>
      </c>
      <c r="AU418" s="18" t="s">
        <v>83</v>
      </c>
    </row>
    <row r="419" s="2" customFormat="1">
      <c r="A419" s="39"/>
      <c r="B419" s="40"/>
      <c r="C419" s="41"/>
      <c r="D419" s="249" t="s">
        <v>145</v>
      </c>
      <c r="E419" s="41"/>
      <c r="F419" s="253" t="s">
        <v>504</v>
      </c>
      <c r="G419" s="41"/>
      <c r="H419" s="41"/>
      <c r="I419" s="145"/>
      <c r="J419" s="41"/>
      <c r="K419" s="41"/>
      <c r="L419" s="45"/>
      <c r="M419" s="251"/>
      <c r="N419" s="252"/>
      <c r="O419" s="92"/>
      <c r="P419" s="92"/>
      <c r="Q419" s="92"/>
      <c r="R419" s="92"/>
      <c r="S419" s="92"/>
      <c r="T419" s="93"/>
      <c r="U419" s="39"/>
      <c r="V419" s="39"/>
      <c r="W419" s="39"/>
      <c r="X419" s="39"/>
      <c r="Y419" s="39"/>
      <c r="Z419" s="39"/>
      <c r="AA419" s="39"/>
      <c r="AB419" s="39"/>
      <c r="AC419" s="39"/>
      <c r="AD419" s="39"/>
      <c r="AE419" s="39"/>
      <c r="AT419" s="18" t="s">
        <v>145</v>
      </c>
      <c r="AU419" s="18" t="s">
        <v>83</v>
      </c>
    </row>
    <row r="420" s="13" customFormat="1">
      <c r="A420" s="13"/>
      <c r="B420" s="254"/>
      <c r="C420" s="255"/>
      <c r="D420" s="249" t="s">
        <v>147</v>
      </c>
      <c r="E420" s="256" t="s">
        <v>1</v>
      </c>
      <c r="F420" s="257" t="s">
        <v>505</v>
      </c>
      <c r="G420" s="255"/>
      <c r="H420" s="256" t="s">
        <v>1</v>
      </c>
      <c r="I420" s="258"/>
      <c r="J420" s="255"/>
      <c r="K420" s="255"/>
      <c r="L420" s="259"/>
      <c r="M420" s="260"/>
      <c r="N420" s="261"/>
      <c r="O420" s="261"/>
      <c r="P420" s="261"/>
      <c r="Q420" s="261"/>
      <c r="R420" s="261"/>
      <c r="S420" s="261"/>
      <c r="T420" s="262"/>
      <c r="U420" s="13"/>
      <c r="V420" s="13"/>
      <c r="W420" s="13"/>
      <c r="X420" s="13"/>
      <c r="Y420" s="13"/>
      <c r="Z420" s="13"/>
      <c r="AA420" s="13"/>
      <c r="AB420" s="13"/>
      <c r="AC420" s="13"/>
      <c r="AD420" s="13"/>
      <c r="AE420" s="13"/>
      <c r="AT420" s="263" t="s">
        <v>147</v>
      </c>
      <c r="AU420" s="263" t="s">
        <v>83</v>
      </c>
      <c r="AV420" s="13" t="s">
        <v>81</v>
      </c>
      <c r="AW420" s="13" t="s">
        <v>30</v>
      </c>
      <c r="AX420" s="13" t="s">
        <v>73</v>
      </c>
      <c r="AY420" s="263" t="s">
        <v>134</v>
      </c>
    </row>
    <row r="421" s="13" customFormat="1">
      <c r="A421" s="13"/>
      <c r="B421" s="254"/>
      <c r="C421" s="255"/>
      <c r="D421" s="249" t="s">
        <v>147</v>
      </c>
      <c r="E421" s="256" t="s">
        <v>1</v>
      </c>
      <c r="F421" s="257" t="s">
        <v>382</v>
      </c>
      <c r="G421" s="255"/>
      <c r="H421" s="256" t="s">
        <v>1</v>
      </c>
      <c r="I421" s="258"/>
      <c r="J421" s="255"/>
      <c r="K421" s="255"/>
      <c r="L421" s="259"/>
      <c r="M421" s="260"/>
      <c r="N421" s="261"/>
      <c r="O421" s="261"/>
      <c r="P421" s="261"/>
      <c r="Q421" s="261"/>
      <c r="R421" s="261"/>
      <c r="S421" s="261"/>
      <c r="T421" s="262"/>
      <c r="U421" s="13"/>
      <c r="V421" s="13"/>
      <c r="W421" s="13"/>
      <c r="X421" s="13"/>
      <c r="Y421" s="13"/>
      <c r="Z421" s="13"/>
      <c r="AA421" s="13"/>
      <c r="AB421" s="13"/>
      <c r="AC421" s="13"/>
      <c r="AD421" s="13"/>
      <c r="AE421" s="13"/>
      <c r="AT421" s="263" t="s">
        <v>147</v>
      </c>
      <c r="AU421" s="263" t="s">
        <v>83</v>
      </c>
      <c r="AV421" s="13" t="s">
        <v>81</v>
      </c>
      <c r="AW421" s="13" t="s">
        <v>30</v>
      </c>
      <c r="AX421" s="13" t="s">
        <v>73</v>
      </c>
      <c r="AY421" s="263" t="s">
        <v>134</v>
      </c>
    </row>
    <row r="422" s="14" customFormat="1">
      <c r="A422" s="14"/>
      <c r="B422" s="264"/>
      <c r="C422" s="265"/>
      <c r="D422" s="249" t="s">
        <v>147</v>
      </c>
      <c r="E422" s="266" t="s">
        <v>1</v>
      </c>
      <c r="F422" s="267" t="s">
        <v>506</v>
      </c>
      <c r="G422" s="265"/>
      <c r="H422" s="268">
        <v>24</v>
      </c>
      <c r="I422" s="269"/>
      <c r="J422" s="265"/>
      <c r="K422" s="265"/>
      <c r="L422" s="270"/>
      <c r="M422" s="271"/>
      <c r="N422" s="272"/>
      <c r="O422" s="272"/>
      <c r="P422" s="272"/>
      <c r="Q422" s="272"/>
      <c r="R422" s="272"/>
      <c r="S422" s="272"/>
      <c r="T422" s="273"/>
      <c r="U422" s="14"/>
      <c r="V422" s="14"/>
      <c r="W422" s="14"/>
      <c r="X422" s="14"/>
      <c r="Y422" s="14"/>
      <c r="Z422" s="14"/>
      <c r="AA422" s="14"/>
      <c r="AB422" s="14"/>
      <c r="AC422" s="14"/>
      <c r="AD422" s="14"/>
      <c r="AE422" s="14"/>
      <c r="AT422" s="274" t="s">
        <v>147</v>
      </c>
      <c r="AU422" s="274" t="s">
        <v>83</v>
      </c>
      <c r="AV422" s="14" t="s">
        <v>83</v>
      </c>
      <c r="AW422" s="14" t="s">
        <v>30</v>
      </c>
      <c r="AX422" s="14" t="s">
        <v>73</v>
      </c>
      <c r="AY422" s="274" t="s">
        <v>134</v>
      </c>
    </row>
    <row r="423" s="13" customFormat="1">
      <c r="A423" s="13"/>
      <c r="B423" s="254"/>
      <c r="C423" s="255"/>
      <c r="D423" s="249" t="s">
        <v>147</v>
      </c>
      <c r="E423" s="256" t="s">
        <v>1</v>
      </c>
      <c r="F423" s="257" t="s">
        <v>384</v>
      </c>
      <c r="G423" s="255"/>
      <c r="H423" s="256" t="s">
        <v>1</v>
      </c>
      <c r="I423" s="258"/>
      <c r="J423" s="255"/>
      <c r="K423" s="255"/>
      <c r="L423" s="259"/>
      <c r="M423" s="260"/>
      <c r="N423" s="261"/>
      <c r="O423" s="261"/>
      <c r="P423" s="261"/>
      <c r="Q423" s="261"/>
      <c r="R423" s="261"/>
      <c r="S423" s="261"/>
      <c r="T423" s="262"/>
      <c r="U423" s="13"/>
      <c r="V423" s="13"/>
      <c r="W423" s="13"/>
      <c r="X423" s="13"/>
      <c r="Y423" s="13"/>
      <c r="Z423" s="13"/>
      <c r="AA423" s="13"/>
      <c r="AB423" s="13"/>
      <c r="AC423" s="13"/>
      <c r="AD423" s="13"/>
      <c r="AE423" s="13"/>
      <c r="AT423" s="263" t="s">
        <v>147</v>
      </c>
      <c r="AU423" s="263" t="s">
        <v>83</v>
      </c>
      <c r="AV423" s="13" t="s">
        <v>81</v>
      </c>
      <c r="AW423" s="13" t="s">
        <v>30</v>
      </c>
      <c r="AX423" s="13" t="s">
        <v>73</v>
      </c>
      <c r="AY423" s="263" t="s">
        <v>134</v>
      </c>
    </row>
    <row r="424" s="14" customFormat="1">
      <c r="A424" s="14"/>
      <c r="B424" s="264"/>
      <c r="C424" s="265"/>
      <c r="D424" s="249" t="s">
        <v>147</v>
      </c>
      <c r="E424" s="266" t="s">
        <v>1</v>
      </c>
      <c r="F424" s="267" t="s">
        <v>226</v>
      </c>
      <c r="G424" s="265"/>
      <c r="H424" s="268">
        <v>12</v>
      </c>
      <c r="I424" s="269"/>
      <c r="J424" s="265"/>
      <c r="K424" s="265"/>
      <c r="L424" s="270"/>
      <c r="M424" s="271"/>
      <c r="N424" s="272"/>
      <c r="O424" s="272"/>
      <c r="P424" s="272"/>
      <c r="Q424" s="272"/>
      <c r="R424" s="272"/>
      <c r="S424" s="272"/>
      <c r="T424" s="273"/>
      <c r="U424" s="14"/>
      <c r="V424" s="14"/>
      <c r="W424" s="14"/>
      <c r="X424" s="14"/>
      <c r="Y424" s="14"/>
      <c r="Z424" s="14"/>
      <c r="AA424" s="14"/>
      <c r="AB424" s="14"/>
      <c r="AC424" s="14"/>
      <c r="AD424" s="14"/>
      <c r="AE424" s="14"/>
      <c r="AT424" s="274" t="s">
        <v>147</v>
      </c>
      <c r="AU424" s="274" t="s">
        <v>83</v>
      </c>
      <c r="AV424" s="14" t="s">
        <v>83</v>
      </c>
      <c r="AW424" s="14" t="s">
        <v>30</v>
      </c>
      <c r="AX424" s="14" t="s">
        <v>73</v>
      </c>
      <c r="AY424" s="274" t="s">
        <v>134</v>
      </c>
    </row>
    <row r="425" s="15" customFormat="1">
      <c r="A425" s="15"/>
      <c r="B425" s="275"/>
      <c r="C425" s="276"/>
      <c r="D425" s="249" t="s">
        <v>147</v>
      </c>
      <c r="E425" s="277" t="s">
        <v>1</v>
      </c>
      <c r="F425" s="278" t="s">
        <v>150</v>
      </c>
      <c r="G425" s="276"/>
      <c r="H425" s="279">
        <v>36</v>
      </c>
      <c r="I425" s="280"/>
      <c r="J425" s="276"/>
      <c r="K425" s="276"/>
      <c r="L425" s="281"/>
      <c r="M425" s="282"/>
      <c r="N425" s="283"/>
      <c r="O425" s="283"/>
      <c r="P425" s="283"/>
      <c r="Q425" s="283"/>
      <c r="R425" s="283"/>
      <c r="S425" s="283"/>
      <c r="T425" s="284"/>
      <c r="U425" s="15"/>
      <c r="V425" s="15"/>
      <c r="W425" s="15"/>
      <c r="X425" s="15"/>
      <c r="Y425" s="15"/>
      <c r="Z425" s="15"/>
      <c r="AA425" s="15"/>
      <c r="AB425" s="15"/>
      <c r="AC425" s="15"/>
      <c r="AD425" s="15"/>
      <c r="AE425" s="15"/>
      <c r="AT425" s="285" t="s">
        <v>147</v>
      </c>
      <c r="AU425" s="285" t="s">
        <v>83</v>
      </c>
      <c r="AV425" s="15" t="s">
        <v>141</v>
      </c>
      <c r="AW425" s="15" t="s">
        <v>30</v>
      </c>
      <c r="AX425" s="15" t="s">
        <v>81</v>
      </c>
      <c r="AY425" s="285" t="s">
        <v>134</v>
      </c>
    </row>
    <row r="426" s="2" customFormat="1" ht="16.5" customHeight="1">
      <c r="A426" s="39"/>
      <c r="B426" s="40"/>
      <c r="C426" s="236" t="s">
        <v>507</v>
      </c>
      <c r="D426" s="236" t="s">
        <v>136</v>
      </c>
      <c r="E426" s="237" t="s">
        <v>508</v>
      </c>
      <c r="F426" s="238" t="s">
        <v>509</v>
      </c>
      <c r="G426" s="239" t="s">
        <v>437</v>
      </c>
      <c r="H426" s="240">
        <v>12</v>
      </c>
      <c r="I426" s="241"/>
      <c r="J426" s="242">
        <f>ROUND(I426*H426,2)</f>
        <v>0</v>
      </c>
      <c r="K426" s="238" t="s">
        <v>1</v>
      </c>
      <c r="L426" s="45"/>
      <c r="M426" s="243" t="s">
        <v>1</v>
      </c>
      <c r="N426" s="244" t="s">
        <v>38</v>
      </c>
      <c r="O426" s="92"/>
      <c r="P426" s="245">
        <f>O426*H426</f>
        <v>0</v>
      </c>
      <c r="Q426" s="245">
        <v>0</v>
      </c>
      <c r="R426" s="245">
        <f>Q426*H426</f>
        <v>0</v>
      </c>
      <c r="S426" s="245">
        <v>0</v>
      </c>
      <c r="T426" s="246">
        <f>S426*H426</f>
        <v>0</v>
      </c>
      <c r="U426" s="39"/>
      <c r="V426" s="39"/>
      <c r="W426" s="39"/>
      <c r="X426" s="39"/>
      <c r="Y426" s="39"/>
      <c r="Z426" s="39"/>
      <c r="AA426" s="39"/>
      <c r="AB426" s="39"/>
      <c r="AC426" s="39"/>
      <c r="AD426" s="39"/>
      <c r="AE426" s="39"/>
      <c r="AR426" s="247" t="s">
        <v>141</v>
      </c>
      <c r="AT426" s="247" t="s">
        <v>136</v>
      </c>
      <c r="AU426" s="247" t="s">
        <v>83</v>
      </c>
      <c r="AY426" s="18" t="s">
        <v>134</v>
      </c>
      <c r="BE426" s="248">
        <f>IF(N426="základní",J426,0)</f>
        <v>0</v>
      </c>
      <c r="BF426" s="248">
        <f>IF(N426="snížená",J426,0)</f>
        <v>0</v>
      </c>
      <c r="BG426" s="248">
        <f>IF(N426="zákl. přenesená",J426,0)</f>
        <v>0</v>
      </c>
      <c r="BH426" s="248">
        <f>IF(N426="sníž. přenesená",J426,0)</f>
        <v>0</v>
      </c>
      <c r="BI426" s="248">
        <f>IF(N426="nulová",J426,0)</f>
        <v>0</v>
      </c>
      <c r="BJ426" s="18" t="s">
        <v>81</v>
      </c>
      <c r="BK426" s="248">
        <f>ROUND(I426*H426,2)</f>
        <v>0</v>
      </c>
      <c r="BL426" s="18" t="s">
        <v>141</v>
      </c>
      <c r="BM426" s="247" t="s">
        <v>510</v>
      </c>
    </row>
    <row r="427" s="2" customFormat="1">
      <c r="A427" s="39"/>
      <c r="B427" s="40"/>
      <c r="C427" s="41"/>
      <c r="D427" s="249" t="s">
        <v>143</v>
      </c>
      <c r="E427" s="41"/>
      <c r="F427" s="250" t="s">
        <v>81</v>
      </c>
      <c r="G427" s="41"/>
      <c r="H427" s="41"/>
      <c r="I427" s="145"/>
      <c r="J427" s="41"/>
      <c r="K427" s="41"/>
      <c r="L427" s="45"/>
      <c r="M427" s="251"/>
      <c r="N427" s="252"/>
      <c r="O427" s="92"/>
      <c r="P427" s="92"/>
      <c r="Q427" s="92"/>
      <c r="R427" s="92"/>
      <c r="S427" s="92"/>
      <c r="T427" s="93"/>
      <c r="U427" s="39"/>
      <c r="V427" s="39"/>
      <c r="W427" s="39"/>
      <c r="X427" s="39"/>
      <c r="Y427" s="39"/>
      <c r="Z427" s="39"/>
      <c r="AA427" s="39"/>
      <c r="AB427" s="39"/>
      <c r="AC427" s="39"/>
      <c r="AD427" s="39"/>
      <c r="AE427" s="39"/>
      <c r="AT427" s="18" t="s">
        <v>143</v>
      </c>
      <c r="AU427" s="18" t="s">
        <v>83</v>
      </c>
    </row>
    <row r="428" s="13" customFormat="1">
      <c r="A428" s="13"/>
      <c r="B428" s="254"/>
      <c r="C428" s="255"/>
      <c r="D428" s="249" t="s">
        <v>147</v>
      </c>
      <c r="E428" s="256" t="s">
        <v>1</v>
      </c>
      <c r="F428" s="257" t="s">
        <v>384</v>
      </c>
      <c r="G428" s="255"/>
      <c r="H428" s="256" t="s">
        <v>1</v>
      </c>
      <c r="I428" s="258"/>
      <c r="J428" s="255"/>
      <c r="K428" s="255"/>
      <c r="L428" s="259"/>
      <c r="M428" s="260"/>
      <c r="N428" s="261"/>
      <c r="O428" s="261"/>
      <c r="P428" s="261"/>
      <c r="Q428" s="261"/>
      <c r="R428" s="261"/>
      <c r="S428" s="261"/>
      <c r="T428" s="262"/>
      <c r="U428" s="13"/>
      <c r="V428" s="13"/>
      <c r="W428" s="13"/>
      <c r="X428" s="13"/>
      <c r="Y428" s="13"/>
      <c r="Z428" s="13"/>
      <c r="AA428" s="13"/>
      <c r="AB428" s="13"/>
      <c r="AC428" s="13"/>
      <c r="AD428" s="13"/>
      <c r="AE428" s="13"/>
      <c r="AT428" s="263" t="s">
        <v>147</v>
      </c>
      <c r="AU428" s="263" t="s">
        <v>83</v>
      </c>
      <c r="AV428" s="13" t="s">
        <v>81</v>
      </c>
      <c r="AW428" s="13" t="s">
        <v>30</v>
      </c>
      <c r="AX428" s="13" t="s">
        <v>73</v>
      </c>
      <c r="AY428" s="263" t="s">
        <v>134</v>
      </c>
    </row>
    <row r="429" s="14" customFormat="1">
      <c r="A429" s="14"/>
      <c r="B429" s="264"/>
      <c r="C429" s="265"/>
      <c r="D429" s="249" t="s">
        <v>147</v>
      </c>
      <c r="E429" s="266" t="s">
        <v>1</v>
      </c>
      <c r="F429" s="267" t="s">
        <v>511</v>
      </c>
      <c r="G429" s="265"/>
      <c r="H429" s="268">
        <v>12</v>
      </c>
      <c r="I429" s="269"/>
      <c r="J429" s="265"/>
      <c r="K429" s="265"/>
      <c r="L429" s="270"/>
      <c r="M429" s="271"/>
      <c r="N429" s="272"/>
      <c r="O429" s="272"/>
      <c r="P429" s="272"/>
      <c r="Q429" s="272"/>
      <c r="R429" s="272"/>
      <c r="S429" s="272"/>
      <c r="T429" s="273"/>
      <c r="U429" s="14"/>
      <c r="V429" s="14"/>
      <c r="W429" s="14"/>
      <c r="X429" s="14"/>
      <c r="Y429" s="14"/>
      <c r="Z429" s="14"/>
      <c r="AA429" s="14"/>
      <c r="AB429" s="14"/>
      <c r="AC429" s="14"/>
      <c r="AD429" s="14"/>
      <c r="AE429" s="14"/>
      <c r="AT429" s="274" t="s">
        <v>147</v>
      </c>
      <c r="AU429" s="274" t="s">
        <v>83</v>
      </c>
      <c r="AV429" s="14" t="s">
        <v>83</v>
      </c>
      <c r="AW429" s="14" t="s">
        <v>30</v>
      </c>
      <c r="AX429" s="14" t="s">
        <v>73</v>
      </c>
      <c r="AY429" s="274" t="s">
        <v>134</v>
      </c>
    </row>
    <row r="430" s="15" customFormat="1">
      <c r="A430" s="15"/>
      <c r="B430" s="275"/>
      <c r="C430" s="276"/>
      <c r="D430" s="249" t="s">
        <v>147</v>
      </c>
      <c r="E430" s="277" t="s">
        <v>1</v>
      </c>
      <c r="F430" s="278" t="s">
        <v>150</v>
      </c>
      <c r="G430" s="276"/>
      <c r="H430" s="279">
        <v>12</v>
      </c>
      <c r="I430" s="280"/>
      <c r="J430" s="276"/>
      <c r="K430" s="276"/>
      <c r="L430" s="281"/>
      <c r="M430" s="282"/>
      <c r="N430" s="283"/>
      <c r="O430" s="283"/>
      <c r="P430" s="283"/>
      <c r="Q430" s="283"/>
      <c r="R430" s="283"/>
      <c r="S430" s="283"/>
      <c r="T430" s="284"/>
      <c r="U430" s="15"/>
      <c r="V430" s="15"/>
      <c r="W430" s="15"/>
      <c r="X430" s="15"/>
      <c r="Y430" s="15"/>
      <c r="Z430" s="15"/>
      <c r="AA430" s="15"/>
      <c r="AB430" s="15"/>
      <c r="AC430" s="15"/>
      <c r="AD430" s="15"/>
      <c r="AE430" s="15"/>
      <c r="AT430" s="285" t="s">
        <v>147</v>
      </c>
      <c r="AU430" s="285" t="s">
        <v>83</v>
      </c>
      <c r="AV430" s="15" t="s">
        <v>141</v>
      </c>
      <c r="AW430" s="15" t="s">
        <v>30</v>
      </c>
      <c r="AX430" s="15" t="s">
        <v>81</v>
      </c>
      <c r="AY430" s="285" t="s">
        <v>134</v>
      </c>
    </row>
    <row r="431" s="2" customFormat="1" ht="16.5" customHeight="1">
      <c r="A431" s="39"/>
      <c r="B431" s="40"/>
      <c r="C431" s="236" t="s">
        <v>512</v>
      </c>
      <c r="D431" s="236" t="s">
        <v>136</v>
      </c>
      <c r="E431" s="237" t="s">
        <v>513</v>
      </c>
      <c r="F431" s="238" t="s">
        <v>514</v>
      </c>
      <c r="G431" s="239" t="s">
        <v>153</v>
      </c>
      <c r="H431" s="240">
        <v>0.76000000000000001</v>
      </c>
      <c r="I431" s="241"/>
      <c r="J431" s="242">
        <f>ROUND(I431*H431,2)</f>
        <v>0</v>
      </c>
      <c r="K431" s="238" t="s">
        <v>140</v>
      </c>
      <c r="L431" s="45"/>
      <c r="M431" s="243" t="s">
        <v>1</v>
      </c>
      <c r="N431" s="244" t="s">
        <v>38</v>
      </c>
      <c r="O431" s="92"/>
      <c r="P431" s="245">
        <f>O431*H431</f>
        <v>0</v>
      </c>
      <c r="Q431" s="245">
        <v>0.12</v>
      </c>
      <c r="R431" s="245">
        <f>Q431*H431</f>
        <v>0.091200000000000003</v>
      </c>
      <c r="S431" s="245">
        <v>2.2000000000000002</v>
      </c>
      <c r="T431" s="246">
        <f>S431*H431</f>
        <v>1.6720000000000002</v>
      </c>
      <c r="U431" s="39"/>
      <c r="V431" s="39"/>
      <c r="W431" s="39"/>
      <c r="X431" s="39"/>
      <c r="Y431" s="39"/>
      <c r="Z431" s="39"/>
      <c r="AA431" s="39"/>
      <c r="AB431" s="39"/>
      <c r="AC431" s="39"/>
      <c r="AD431" s="39"/>
      <c r="AE431" s="39"/>
      <c r="AR431" s="247" t="s">
        <v>141</v>
      </c>
      <c r="AT431" s="247" t="s">
        <v>136</v>
      </c>
      <c r="AU431" s="247" t="s">
        <v>83</v>
      </c>
      <c r="AY431" s="18" t="s">
        <v>134</v>
      </c>
      <c r="BE431" s="248">
        <f>IF(N431="základní",J431,0)</f>
        <v>0</v>
      </c>
      <c r="BF431" s="248">
        <f>IF(N431="snížená",J431,0)</f>
        <v>0</v>
      </c>
      <c r="BG431" s="248">
        <f>IF(N431="zákl. přenesená",J431,0)</f>
        <v>0</v>
      </c>
      <c r="BH431" s="248">
        <f>IF(N431="sníž. přenesená",J431,0)</f>
        <v>0</v>
      </c>
      <c r="BI431" s="248">
        <f>IF(N431="nulová",J431,0)</f>
        <v>0</v>
      </c>
      <c r="BJ431" s="18" t="s">
        <v>81</v>
      </c>
      <c r="BK431" s="248">
        <f>ROUND(I431*H431,2)</f>
        <v>0</v>
      </c>
      <c r="BL431" s="18" t="s">
        <v>141</v>
      </c>
      <c r="BM431" s="247" t="s">
        <v>515</v>
      </c>
    </row>
    <row r="432" s="2" customFormat="1">
      <c r="A432" s="39"/>
      <c r="B432" s="40"/>
      <c r="C432" s="41"/>
      <c r="D432" s="249" t="s">
        <v>143</v>
      </c>
      <c r="E432" s="41"/>
      <c r="F432" s="250" t="s">
        <v>516</v>
      </c>
      <c r="G432" s="41"/>
      <c r="H432" s="41"/>
      <c r="I432" s="145"/>
      <c r="J432" s="41"/>
      <c r="K432" s="41"/>
      <c r="L432" s="45"/>
      <c r="M432" s="251"/>
      <c r="N432" s="252"/>
      <c r="O432" s="92"/>
      <c r="P432" s="92"/>
      <c r="Q432" s="92"/>
      <c r="R432" s="92"/>
      <c r="S432" s="92"/>
      <c r="T432" s="93"/>
      <c r="U432" s="39"/>
      <c r="V432" s="39"/>
      <c r="W432" s="39"/>
      <c r="X432" s="39"/>
      <c r="Y432" s="39"/>
      <c r="Z432" s="39"/>
      <c r="AA432" s="39"/>
      <c r="AB432" s="39"/>
      <c r="AC432" s="39"/>
      <c r="AD432" s="39"/>
      <c r="AE432" s="39"/>
      <c r="AT432" s="18" t="s">
        <v>143</v>
      </c>
      <c r="AU432" s="18" t="s">
        <v>83</v>
      </c>
    </row>
    <row r="433" s="2" customFormat="1">
      <c r="A433" s="39"/>
      <c r="B433" s="40"/>
      <c r="C433" s="41"/>
      <c r="D433" s="249" t="s">
        <v>145</v>
      </c>
      <c r="E433" s="41"/>
      <c r="F433" s="253" t="s">
        <v>517</v>
      </c>
      <c r="G433" s="41"/>
      <c r="H433" s="41"/>
      <c r="I433" s="145"/>
      <c r="J433" s="41"/>
      <c r="K433" s="41"/>
      <c r="L433" s="45"/>
      <c r="M433" s="251"/>
      <c r="N433" s="252"/>
      <c r="O433" s="92"/>
      <c r="P433" s="92"/>
      <c r="Q433" s="92"/>
      <c r="R433" s="92"/>
      <c r="S433" s="92"/>
      <c r="T433" s="93"/>
      <c r="U433" s="39"/>
      <c r="V433" s="39"/>
      <c r="W433" s="39"/>
      <c r="X433" s="39"/>
      <c r="Y433" s="39"/>
      <c r="Z433" s="39"/>
      <c r="AA433" s="39"/>
      <c r="AB433" s="39"/>
      <c r="AC433" s="39"/>
      <c r="AD433" s="39"/>
      <c r="AE433" s="39"/>
      <c r="AT433" s="18" t="s">
        <v>145</v>
      </c>
      <c r="AU433" s="18" t="s">
        <v>83</v>
      </c>
    </row>
    <row r="434" s="13" customFormat="1">
      <c r="A434" s="13"/>
      <c r="B434" s="254"/>
      <c r="C434" s="255"/>
      <c r="D434" s="249" t="s">
        <v>147</v>
      </c>
      <c r="E434" s="256" t="s">
        <v>1</v>
      </c>
      <c r="F434" s="257" t="s">
        <v>518</v>
      </c>
      <c r="G434" s="255"/>
      <c r="H434" s="256" t="s">
        <v>1</v>
      </c>
      <c r="I434" s="258"/>
      <c r="J434" s="255"/>
      <c r="K434" s="255"/>
      <c r="L434" s="259"/>
      <c r="M434" s="260"/>
      <c r="N434" s="261"/>
      <c r="O434" s="261"/>
      <c r="P434" s="261"/>
      <c r="Q434" s="261"/>
      <c r="R434" s="261"/>
      <c r="S434" s="261"/>
      <c r="T434" s="262"/>
      <c r="U434" s="13"/>
      <c r="V434" s="13"/>
      <c r="W434" s="13"/>
      <c r="X434" s="13"/>
      <c r="Y434" s="13"/>
      <c r="Z434" s="13"/>
      <c r="AA434" s="13"/>
      <c r="AB434" s="13"/>
      <c r="AC434" s="13"/>
      <c r="AD434" s="13"/>
      <c r="AE434" s="13"/>
      <c r="AT434" s="263" t="s">
        <v>147</v>
      </c>
      <c r="AU434" s="263" t="s">
        <v>83</v>
      </c>
      <c r="AV434" s="13" t="s">
        <v>81</v>
      </c>
      <c r="AW434" s="13" t="s">
        <v>30</v>
      </c>
      <c r="AX434" s="13" t="s">
        <v>73</v>
      </c>
      <c r="AY434" s="263" t="s">
        <v>134</v>
      </c>
    </row>
    <row r="435" s="14" customFormat="1">
      <c r="A435" s="14"/>
      <c r="B435" s="264"/>
      <c r="C435" s="265"/>
      <c r="D435" s="249" t="s">
        <v>147</v>
      </c>
      <c r="E435" s="266" t="s">
        <v>1</v>
      </c>
      <c r="F435" s="267" t="s">
        <v>519</v>
      </c>
      <c r="G435" s="265"/>
      <c r="H435" s="268">
        <v>0.76000000000000001</v>
      </c>
      <c r="I435" s="269"/>
      <c r="J435" s="265"/>
      <c r="K435" s="265"/>
      <c r="L435" s="270"/>
      <c r="M435" s="271"/>
      <c r="N435" s="272"/>
      <c r="O435" s="272"/>
      <c r="P435" s="272"/>
      <c r="Q435" s="272"/>
      <c r="R435" s="272"/>
      <c r="S435" s="272"/>
      <c r="T435" s="273"/>
      <c r="U435" s="14"/>
      <c r="V435" s="14"/>
      <c r="W435" s="14"/>
      <c r="X435" s="14"/>
      <c r="Y435" s="14"/>
      <c r="Z435" s="14"/>
      <c r="AA435" s="14"/>
      <c r="AB435" s="14"/>
      <c r="AC435" s="14"/>
      <c r="AD435" s="14"/>
      <c r="AE435" s="14"/>
      <c r="AT435" s="274" t="s">
        <v>147</v>
      </c>
      <c r="AU435" s="274" t="s">
        <v>83</v>
      </c>
      <c r="AV435" s="14" t="s">
        <v>83</v>
      </c>
      <c r="AW435" s="14" t="s">
        <v>30</v>
      </c>
      <c r="AX435" s="14" t="s">
        <v>73</v>
      </c>
      <c r="AY435" s="274" t="s">
        <v>134</v>
      </c>
    </row>
    <row r="436" s="15" customFormat="1">
      <c r="A436" s="15"/>
      <c r="B436" s="275"/>
      <c r="C436" s="276"/>
      <c r="D436" s="249" t="s">
        <v>147</v>
      </c>
      <c r="E436" s="277" t="s">
        <v>1</v>
      </c>
      <c r="F436" s="278" t="s">
        <v>150</v>
      </c>
      <c r="G436" s="276"/>
      <c r="H436" s="279">
        <v>0.76000000000000001</v>
      </c>
      <c r="I436" s="280"/>
      <c r="J436" s="276"/>
      <c r="K436" s="276"/>
      <c r="L436" s="281"/>
      <c r="M436" s="282"/>
      <c r="N436" s="283"/>
      <c r="O436" s="283"/>
      <c r="P436" s="283"/>
      <c r="Q436" s="283"/>
      <c r="R436" s="283"/>
      <c r="S436" s="283"/>
      <c r="T436" s="284"/>
      <c r="U436" s="15"/>
      <c r="V436" s="15"/>
      <c r="W436" s="15"/>
      <c r="X436" s="15"/>
      <c r="Y436" s="15"/>
      <c r="Z436" s="15"/>
      <c r="AA436" s="15"/>
      <c r="AB436" s="15"/>
      <c r="AC436" s="15"/>
      <c r="AD436" s="15"/>
      <c r="AE436" s="15"/>
      <c r="AT436" s="285" t="s">
        <v>147</v>
      </c>
      <c r="AU436" s="285" t="s">
        <v>83</v>
      </c>
      <c r="AV436" s="15" t="s">
        <v>141</v>
      </c>
      <c r="AW436" s="15" t="s">
        <v>30</v>
      </c>
      <c r="AX436" s="15" t="s">
        <v>81</v>
      </c>
      <c r="AY436" s="285" t="s">
        <v>134</v>
      </c>
    </row>
    <row r="437" s="2" customFormat="1" ht="16.5" customHeight="1">
      <c r="A437" s="39"/>
      <c r="B437" s="40"/>
      <c r="C437" s="236" t="s">
        <v>520</v>
      </c>
      <c r="D437" s="236" t="s">
        <v>136</v>
      </c>
      <c r="E437" s="237" t="s">
        <v>521</v>
      </c>
      <c r="F437" s="238" t="s">
        <v>522</v>
      </c>
      <c r="G437" s="239" t="s">
        <v>169</v>
      </c>
      <c r="H437" s="240">
        <v>11.800000000000001</v>
      </c>
      <c r="I437" s="241"/>
      <c r="J437" s="242">
        <f>ROUND(I437*H437,2)</f>
        <v>0</v>
      </c>
      <c r="K437" s="238" t="s">
        <v>140</v>
      </c>
      <c r="L437" s="45"/>
      <c r="M437" s="243" t="s">
        <v>1</v>
      </c>
      <c r="N437" s="244" t="s">
        <v>38</v>
      </c>
      <c r="O437" s="92"/>
      <c r="P437" s="245">
        <f>O437*H437</f>
        <v>0</v>
      </c>
      <c r="Q437" s="245">
        <v>8.3599999999999999E-05</v>
      </c>
      <c r="R437" s="245">
        <f>Q437*H437</f>
        <v>0.00098648000000000008</v>
      </c>
      <c r="S437" s="245">
        <v>0.017999999999999999</v>
      </c>
      <c r="T437" s="246">
        <f>S437*H437</f>
        <v>0.21240000000000001</v>
      </c>
      <c r="U437" s="39"/>
      <c r="V437" s="39"/>
      <c r="W437" s="39"/>
      <c r="X437" s="39"/>
      <c r="Y437" s="39"/>
      <c r="Z437" s="39"/>
      <c r="AA437" s="39"/>
      <c r="AB437" s="39"/>
      <c r="AC437" s="39"/>
      <c r="AD437" s="39"/>
      <c r="AE437" s="39"/>
      <c r="AR437" s="247" t="s">
        <v>141</v>
      </c>
      <c r="AT437" s="247" t="s">
        <v>136</v>
      </c>
      <c r="AU437" s="247" t="s">
        <v>83</v>
      </c>
      <c r="AY437" s="18" t="s">
        <v>134</v>
      </c>
      <c r="BE437" s="248">
        <f>IF(N437="základní",J437,0)</f>
        <v>0</v>
      </c>
      <c r="BF437" s="248">
        <f>IF(N437="snížená",J437,0)</f>
        <v>0</v>
      </c>
      <c r="BG437" s="248">
        <f>IF(N437="zákl. přenesená",J437,0)</f>
        <v>0</v>
      </c>
      <c r="BH437" s="248">
        <f>IF(N437="sníž. přenesená",J437,0)</f>
        <v>0</v>
      </c>
      <c r="BI437" s="248">
        <f>IF(N437="nulová",J437,0)</f>
        <v>0</v>
      </c>
      <c r="BJ437" s="18" t="s">
        <v>81</v>
      </c>
      <c r="BK437" s="248">
        <f>ROUND(I437*H437,2)</f>
        <v>0</v>
      </c>
      <c r="BL437" s="18" t="s">
        <v>141</v>
      </c>
      <c r="BM437" s="247" t="s">
        <v>523</v>
      </c>
    </row>
    <row r="438" s="2" customFormat="1">
      <c r="A438" s="39"/>
      <c r="B438" s="40"/>
      <c r="C438" s="41"/>
      <c r="D438" s="249" t="s">
        <v>143</v>
      </c>
      <c r="E438" s="41"/>
      <c r="F438" s="250" t="s">
        <v>524</v>
      </c>
      <c r="G438" s="41"/>
      <c r="H438" s="41"/>
      <c r="I438" s="145"/>
      <c r="J438" s="41"/>
      <c r="K438" s="41"/>
      <c r="L438" s="45"/>
      <c r="M438" s="251"/>
      <c r="N438" s="252"/>
      <c r="O438" s="92"/>
      <c r="P438" s="92"/>
      <c r="Q438" s="92"/>
      <c r="R438" s="92"/>
      <c r="S438" s="92"/>
      <c r="T438" s="93"/>
      <c r="U438" s="39"/>
      <c r="V438" s="39"/>
      <c r="W438" s="39"/>
      <c r="X438" s="39"/>
      <c r="Y438" s="39"/>
      <c r="Z438" s="39"/>
      <c r="AA438" s="39"/>
      <c r="AB438" s="39"/>
      <c r="AC438" s="39"/>
      <c r="AD438" s="39"/>
      <c r="AE438" s="39"/>
      <c r="AT438" s="18" t="s">
        <v>143</v>
      </c>
      <c r="AU438" s="18" t="s">
        <v>83</v>
      </c>
    </row>
    <row r="439" s="2" customFormat="1">
      <c r="A439" s="39"/>
      <c r="B439" s="40"/>
      <c r="C439" s="41"/>
      <c r="D439" s="249" t="s">
        <v>164</v>
      </c>
      <c r="E439" s="41"/>
      <c r="F439" s="253" t="s">
        <v>525</v>
      </c>
      <c r="G439" s="41"/>
      <c r="H439" s="41"/>
      <c r="I439" s="145"/>
      <c r="J439" s="41"/>
      <c r="K439" s="41"/>
      <c r="L439" s="45"/>
      <c r="M439" s="251"/>
      <c r="N439" s="252"/>
      <c r="O439" s="92"/>
      <c r="P439" s="92"/>
      <c r="Q439" s="92"/>
      <c r="R439" s="92"/>
      <c r="S439" s="92"/>
      <c r="T439" s="93"/>
      <c r="U439" s="39"/>
      <c r="V439" s="39"/>
      <c r="W439" s="39"/>
      <c r="X439" s="39"/>
      <c r="Y439" s="39"/>
      <c r="Z439" s="39"/>
      <c r="AA439" s="39"/>
      <c r="AB439" s="39"/>
      <c r="AC439" s="39"/>
      <c r="AD439" s="39"/>
      <c r="AE439" s="39"/>
      <c r="AT439" s="18" t="s">
        <v>164</v>
      </c>
      <c r="AU439" s="18" t="s">
        <v>83</v>
      </c>
    </row>
    <row r="440" s="13" customFormat="1">
      <c r="A440" s="13"/>
      <c r="B440" s="254"/>
      <c r="C440" s="255"/>
      <c r="D440" s="249" t="s">
        <v>147</v>
      </c>
      <c r="E440" s="256" t="s">
        <v>1</v>
      </c>
      <c r="F440" s="257" t="s">
        <v>370</v>
      </c>
      <c r="G440" s="255"/>
      <c r="H440" s="256" t="s">
        <v>1</v>
      </c>
      <c r="I440" s="258"/>
      <c r="J440" s="255"/>
      <c r="K440" s="255"/>
      <c r="L440" s="259"/>
      <c r="M440" s="260"/>
      <c r="N440" s="261"/>
      <c r="O440" s="261"/>
      <c r="P440" s="261"/>
      <c r="Q440" s="261"/>
      <c r="R440" s="261"/>
      <c r="S440" s="261"/>
      <c r="T440" s="262"/>
      <c r="U440" s="13"/>
      <c r="V440" s="13"/>
      <c r="W440" s="13"/>
      <c r="X440" s="13"/>
      <c r="Y440" s="13"/>
      <c r="Z440" s="13"/>
      <c r="AA440" s="13"/>
      <c r="AB440" s="13"/>
      <c r="AC440" s="13"/>
      <c r="AD440" s="13"/>
      <c r="AE440" s="13"/>
      <c r="AT440" s="263" t="s">
        <v>147</v>
      </c>
      <c r="AU440" s="263" t="s">
        <v>83</v>
      </c>
      <c r="AV440" s="13" t="s">
        <v>81</v>
      </c>
      <c r="AW440" s="13" t="s">
        <v>30</v>
      </c>
      <c r="AX440" s="13" t="s">
        <v>73</v>
      </c>
      <c r="AY440" s="263" t="s">
        <v>134</v>
      </c>
    </row>
    <row r="441" s="14" customFormat="1">
      <c r="A441" s="14"/>
      <c r="B441" s="264"/>
      <c r="C441" s="265"/>
      <c r="D441" s="249" t="s">
        <v>147</v>
      </c>
      <c r="E441" s="266" t="s">
        <v>1</v>
      </c>
      <c r="F441" s="267" t="s">
        <v>408</v>
      </c>
      <c r="G441" s="265"/>
      <c r="H441" s="268">
        <v>7.7999999999999998</v>
      </c>
      <c r="I441" s="269"/>
      <c r="J441" s="265"/>
      <c r="K441" s="265"/>
      <c r="L441" s="270"/>
      <c r="M441" s="271"/>
      <c r="N441" s="272"/>
      <c r="O441" s="272"/>
      <c r="P441" s="272"/>
      <c r="Q441" s="272"/>
      <c r="R441" s="272"/>
      <c r="S441" s="272"/>
      <c r="T441" s="273"/>
      <c r="U441" s="14"/>
      <c r="V441" s="14"/>
      <c r="W441" s="14"/>
      <c r="X441" s="14"/>
      <c r="Y441" s="14"/>
      <c r="Z441" s="14"/>
      <c r="AA441" s="14"/>
      <c r="AB441" s="14"/>
      <c r="AC441" s="14"/>
      <c r="AD441" s="14"/>
      <c r="AE441" s="14"/>
      <c r="AT441" s="274" t="s">
        <v>147</v>
      </c>
      <c r="AU441" s="274" t="s">
        <v>83</v>
      </c>
      <c r="AV441" s="14" t="s">
        <v>83</v>
      </c>
      <c r="AW441" s="14" t="s">
        <v>30</v>
      </c>
      <c r="AX441" s="14" t="s">
        <v>73</v>
      </c>
      <c r="AY441" s="274" t="s">
        <v>134</v>
      </c>
    </row>
    <row r="442" s="13" customFormat="1">
      <c r="A442" s="13"/>
      <c r="B442" s="254"/>
      <c r="C442" s="255"/>
      <c r="D442" s="249" t="s">
        <v>147</v>
      </c>
      <c r="E442" s="256" t="s">
        <v>1</v>
      </c>
      <c r="F442" s="257" t="s">
        <v>373</v>
      </c>
      <c r="G442" s="255"/>
      <c r="H442" s="256" t="s">
        <v>1</v>
      </c>
      <c r="I442" s="258"/>
      <c r="J442" s="255"/>
      <c r="K442" s="255"/>
      <c r="L442" s="259"/>
      <c r="M442" s="260"/>
      <c r="N442" s="261"/>
      <c r="O442" s="261"/>
      <c r="P442" s="261"/>
      <c r="Q442" s="261"/>
      <c r="R442" s="261"/>
      <c r="S442" s="261"/>
      <c r="T442" s="262"/>
      <c r="U442" s="13"/>
      <c r="V442" s="13"/>
      <c r="W442" s="13"/>
      <c r="X442" s="13"/>
      <c r="Y442" s="13"/>
      <c r="Z442" s="13"/>
      <c r="AA442" s="13"/>
      <c r="AB442" s="13"/>
      <c r="AC442" s="13"/>
      <c r="AD442" s="13"/>
      <c r="AE442" s="13"/>
      <c r="AT442" s="263" t="s">
        <v>147</v>
      </c>
      <c r="AU442" s="263" t="s">
        <v>83</v>
      </c>
      <c r="AV442" s="13" t="s">
        <v>81</v>
      </c>
      <c r="AW442" s="13" t="s">
        <v>30</v>
      </c>
      <c r="AX442" s="13" t="s">
        <v>73</v>
      </c>
      <c r="AY442" s="263" t="s">
        <v>134</v>
      </c>
    </row>
    <row r="443" s="14" customFormat="1">
      <c r="A443" s="14"/>
      <c r="B443" s="264"/>
      <c r="C443" s="265"/>
      <c r="D443" s="249" t="s">
        <v>147</v>
      </c>
      <c r="E443" s="266" t="s">
        <v>1</v>
      </c>
      <c r="F443" s="267" t="s">
        <v>141</v>
      </c>
      <c r="G443" s="265"/>
      <c r="H443" s="268">
        <v>4</v>
      </c>
      <c r="I443" s="269"/>
      <c r="J443" s="265"/>
      <c r="K443" s="265"/>
      <c r="L443" s="270"/>
      <c r="M443" s="271"/>
      <c r="N443" s="272"/>
      <c r="O443" s="272"/>
      <c r="P443" s="272"/>
      <c r="Q443" s="272"/>
      <c r="R443" s="272"/>
      <c r="S443" s="272"/>
      <c r="T443" s="273"/>
      <c r="U443" s="14"/>
      <c r="V443" s="14"/>
      <c r="W443" s="14"/>
      <c r="X443" s="14"/>
      <c r="Y443" s="14"/>
      <c r="Z443" s="14"/>
      <c r="AA443" s="14"/>
      <c r="AB443" s="14"/>
      <c r="AC443" s="14"/>
      <c r="AD443" s="14"/>
      <c r="AE443" s="14"/>
      <c r="AT443" s="274" t="s">
        <v>147</v>
      </c>
      <c r="AU443" s="274" t="s">
        <v>83</v>
      </c>
      <c r="AV443" s="14" t="s">
        <v>83</v>
      </c>
      <c r="AW443" s="14" t="s">
        <v>30</v>
      </c>
      <c r="AX443" s="14" t="s">
        <v>73</v>
      </c>
      <c r="AY443" s="274" t="s">
        <v>134</v>
      </c>
    </row>
    <row r="444" s="15" customFormat="1">
      <c r="A444" s="15"/>
      <c r="B444" s="275"/>
      <c r="C444" s="276"/>
      <c r="D444" s="249" t="s">
        <v>147</v>
      </c>
      <c r="E444" s="277" t="s">
        <v>1</v>
      </c>
      <c r="F444" s="278" t="s">
        <v>150</v>
      </c>
      <c r="G444" s="276"/>
      <c r="H444" s="279">
        <v>11.800000000000001</v>
      </c>
      <c r="I444" s="280"/>
      <c r="J444" s="276"/>
      <c r="K444" s="276"/>
      <c r="L444" s="281"/>
      <c r="M444" s="282"/>
      <c r="N444" s="283"/>
      <c r="O444" s="283"/>
      <c r="P444" s="283"/>
      <c r="Q444" s="283"/>
      <c r="R444" s="283"/>
      <c r="S444" s="283"/>
      <c r="T444" s="284"/>
      <c r="U444" s="15"/>
      <c r="V444" s="15"/>
      <c r="W444" s="15"/>
      <c r="X444" s="15"/>
      <c r="Y444" s="15"/>
      <c r="Z444" s="15"/>
      <c r="AA444" s="15"/>
      <c r="AB444" s="15"/>
      <c r="AC444" s="15"/>
      <c r="AD444" s="15"/>
      <c r="AE444" s="15"/>
      <c r="AT444" s="285" t="s">
        <v>147</v>
      </c>
      <c r="AU444" s="285" t="s">
        <v>83</v>
      </c>
      <c r="AV444" s="15" t="s">
        <v>141</v>
      </c>
      <c r="AW444" s="15" t="s">
        <v>30</v>
      </c>
      <c r="AX444" s="15" t="s">
        <v>81</v>
      </c>
      <c r="AY444" s="285" t="s">
        <v>134</v>
      </c>
    </row>
    <row r="445" s="2" customFormat="1" ht="24" customHeight="1">
      <c r="A445" s="39"/>
      <c r="B445" s="40"/>
      <c r="C445" s="236" t="s">
        <v>526</v>
      </c>
      <c r="D445" s="236" t="s">
        <v>136</v>
      </c>
      <c r="E445" s="237" t="s">
        <v>527</v>
      </c>
      <c r="F445" s="238" t="s">
        <v>528</v>
      </c>
      <c r="G445" s="239" t="s">
        <v>169</v>
      </c>
      <c r="H445" s="240">
        <v>11.68</v>
      </c>
      <c r="I445" s="241"/>
      <c r="J445" s="242">
        <f>ROUND(I445*H445,2)</f>
        <v>0</v>
      </c>
      <c r="K445" s="238" t="s">
        <v>140</v>
      </c>
      <c r="L445" s="45"/>
      <c r="M445" s="243" t="s">
        <v>1</v>
      </c>
      <c r="N445" s="244" t="s">
        <v>38</v>
      </c>
      <c r="O445" s="92"/>
      <c r="P445" s="245">
        <f>O445*H445</f>
        <v>0</v>
      </c>
      <c r="Q445" s="245">
        <v>0.0010660000000000001</v>
      </c>
      <c r="R445" s="245">
        <f>Q445*H445</f>
        <v>0.012450880000000001</v>
      </c>
      <c r="S445" s="245">
        <v>0.044999999999999998</v>
      </c>
      <c r="T445" s="246">
        <f>S445*H445</f>
        <v>0.52559999999999996</v>
      </c>
      <c r="U445" s="39"/>
      <c r="V445" s="39"/>
      <c r="W445" s="39"/>
      <c r="X445" s="39"/>
      <c r="Y445" s="39"/>
      <c r="Z445" s="39"/>
      <c r="AA445" s="39"/>
      <c r="AB445" s="39"/>
      <c r="AC445" s="39"/>
      <c r="AD445" s="39"/>
      <c r="AE445" s="39"/>
      <c r="AR445" s="247" t="s">
        <v>141</v>
      </c>
      <c r="AT445" s="247" t="s">
        <v>136</v>
      </c>
      <c r="AU445" s="247" t="s">
        <v>83</v>
      </c>
      <c r="AY445" s="18" t="s">
        <v>134</v>
      </c>
      <c r="BE445" s="248">
        <f>IF(N445="základní",J445,0)</f>
        <v>0</v>
      </c>
      <c r="BF445" s="248">
        <f>IF(N445="snížená",J445,0)</f>
        <v>0</v>
      </c>
      <c r="BG445" s="248">
        <f>IF(N445="zákl. přenesená",J445,0)</f>
        <v>0</v>
      </c>
      <c r="BH445" s="248">
        <f>IF(N445="sníž. přenesená",J445,0)</f>
        <v>0</v>
      </c>
      <c r="BI445" s="248">
        <f>IF(N445="nulová",J445,0)</f>
        <v>0</v>
      </c>
      <c r="BJ445" s="18" t="s">
        <v>81</v>
      </c>
      <c r="BK445" s="248">
        <f>ROUND(I445*H445,2)</f>
        <v>0</v>
      </c>
      <c r="BL445" s="18" t="s">
        <v>141</v>
      </c>
      <c r="BM445" s="247" t="s">
        <v>529</v>
      </c>
    </row>
    <row r="446" s="2" customFormat="1">
      <c r="A446" s="39"/>
      <c r="B446" s="40"/>
      <c r="C446" s="41"/>
      <c r="D446" s="249" t="s">
        <v>143</v>
      </c>
      <c r="E446" s="41"/>
      <c r="F446" s="250" t="s">
        <v>530</v>
      </c>
      <c r="G446" s="41"/>
      <c r="H446" s="41"/>
      <c r="I446" s="145"/>
      <c r="J446" s="41"/>
      <c r="K446" s="41"/>
      <c r="L446" s="45"/>
      <c r="M446" s="251"/>
      <c r="N446" s="252"/>
      <c r="O446" s="92"/>
      <c r="P446" s="92"/>
      <c r="Q446" s="92"/>
      <c r="R446" s="92"/>
      <c r="S446" s="92"/>
      <c r="T446" s="93"/>
      <c r="U446" s="39"/>
      <c r="V446" s="39"/>
      <c r="W446" s="39"/>
      <c r="X446" s="39"/>
      <c r="Y446" s="39"/>
      <c r="Z446" s="39"/>
      <c r="AA446" s="39"/>
      <c r="AB446" s="39"/>
      <c r="AC446" s="39"/>
      <c r="AD446" s="39"/>
      <c r="AE446" s="39"/>
      <c r="AT446" s="18" t="s">
        <v>143</v>
      </c>
      <c r="AU446" s="18" t="s">
        <v>83</v>
      </c>
    </row>
    <row r="447" s="2" customFormat="1">
      <c r="A447" s="39"/>
      <c r="B447" s="40"/>
      <c r="C447" s="41"/>
      <c r="D447" s="249" t="s">
        <v>145</v>
      </c>
      <c r="E447" s="41"/>
      <c r="F447" s="253" t="s">
        <v>531</v>
      </c>
      <c r="G447" s="41"/>
      <c r="H447" s="41"/>
      <c r="I447" s="145"/>
      <c r="J447" s="41"/>
      <c r="K447" s="41"/>
      <c r="L447" s="45"/>
      <c r="M447" s="251"/>
      <c r="N447" s="252"/>
      <c r="O447" s="92"/>
      <c r="P447" s="92"/>
      <c r="Q447" s="92"/>
      <c r="R447" s="92"/>
      <c r="S447" s="92"/>
      <c r="T447" s="93"/>
      <c r="U447" s="39"/>
      <c r="V447" s="39"/>
      <c r="W447" s="39"/>
      <c r="X447" s="39"/>
      <c r="Y447" s="39"/>
      <c r="Z447" s="39"/>
      <c r="AA447" s="39"/>
      <c r="AB447" s="39"/>
      <c r="AC447" s="39"/>
      <c r="AD447" s="39"/>
      <c r="AE447" s="39"/>
      <c r="AT447" s="18" t="s">
        <v>145</v>
      </c>
      <c r="AU447" s="18" t="s">
        <v>83</v>
      </c>
    </row>
    <row r="448" s="13" customFormat="1">
      <c r="A448" s="13"/>
      <c r="B448" s="254"/>
      <c r="C448" s="255"/>
      <c r="D448" s="249" t="s">
        <v>147</v>
      </c>
      <c r="E448" s="256" t="s">
        <v>1</v>
      </c>
      <c r="F448" s="257" t="s">
        <v>532</v>
      </c>
      <c r="G448" s="255"/>
      <c r="H448" s="256" t="s">
        <v>1</v>
      </c>
      <c r="I448" s="258"/>
      <c r="J448" s="255"/>
      <c r="K448" s="255"/>
      <c r="L448" s="259"/>
      <c r="M448" s="260"/>
      <c r="N448" s="261"/>
      <c r="O448" s="261"/>
      <c r="P448" s="261"/>
      <c r="Q448" s="261"/>
      <c r="R448" s="261"/>
      <c r="S448" s="261"/>
      <c r="T448" s="262"/>
      <c r="U448" s="13"/>
      <c r="V448" s="13"/>
      <c r="W448" s="13"/>
      <c r="X448" s="13"/>
      <c r="Y448" s="13"/>
      <c r="Z448" s="13"/>
      <c r="AA448" s="13"/>
      <c r="AB448" s="13"/>
      <c r="AC448" s="13"/>
      <c r="AD448" s="13"/>
      <c r="AE448" s="13"/>
      <c r="AT448" s="263" t="s">
        <v>147</v>
      </c>
      <c r="AU448" s="263" t="s">
        <v>83</v>
      </c>
      <c r="AV448" s="13" t="s">
        <v>81</v>
      </c>
      <c r="AW448" s="13" t="s">
        <v>30</v>
      </c>
      <c r="AX448" s="13" t="s">
        <v>73</v>
      </c>
      <c r="AY448" s="263" t="s">
        <v>134</v>
      </c>
    </row>
    <row r="449" s="14" customFormat="1">
      <c r="A449" s="14"/>
      <c r="B449" s="264"/>
      <c r="C449" s="265"/>
      <c r="D449" s="249" t="s">
        <v>147</v>
      </c>
      <c r="E449" s="266" t="s">
        <v>1</v>
      </c>
      <c r="F449" s="267" t="s">
        <v>533</v>
      </c>
      <c r="G449" s="265"/>
      <c r="H449" s="268">
        <v>11.68</v>
      </c>
      <c r="I449" s="269"/>
      <c r="J449" s="265"/>
      <c r="K449" s="265"/>
      <c r="L449" s="270"/>
      <c r="M449" s="271"/>
      <c r="N449" s="272"/>
      <c r="O449" s="272"/>
      <c r="P449" s="272"/>
      <c r="Q449" s="272"/>
      <c r="R449" s="272"/>
      <c r="S449" s="272"/>
      <c r="T449" s="273"/>
      <c r="U449" s="14"/>
      <c r="V449" s="14"/>
      <c r="W449" s="14"/>
      <c r="X449" s="14"/>
      <c r="Y449" s="14"/>
      <c r="Z449" s="14"/>
      <c r="AA449" s="14"/>
      <c r="AB449" s="14"/>
      <c r="AC449" s="14"/>
      <c r="AD449" s="14"/>
      <c r="AE449" s="14"/>
      <c r="AT449" s="274" t="s">
        <v>147</v>
      </c>
      <c r="AU449" s="274" t="s">
        <v>83</v>
      </c>
      <c r="AV449" s="14" t="s">
        <v>83</v>
      </c>
      <c r="AW449" s="14" t="s">
        <v>30</v>
      </c>
      <c r="AX449" s="14" t="s">
        <v>73</v>
      </c>
      <c r="AY449" s="274" t="s">
        <v>134</v>
      </c>
    </row>
    <row r="450" s="15" customFormat="1">
      <c r="A450" s="15"/>
      <c r="B450" s="275"/>
      <c r="C450" s="276"/>
      <c r="D450" s="249" t="s">
        <v>147</v>
      </c>
      <c r="E450" s="277" t="s">
        <v>1</v>
      </c>
      <c r="F450" s="278" t="s">
        <v>150</v>
      </c>
      <c r="G450" s="276"/>
      <c r="H450" s="279">
        <v>11.68</v>
      </c>
      <c r="I450" s="280"/>
      <c r="J450" s="276"/>
      <c r="K450" s="276"/>
      <c r="L450" s="281"/>
      <c r="M450" s="282"/>
      <c r="N450" s="283"/>
      <c r="O450" s="283"/>
      <c r="P450" s="283"/>
      <c r="Q450" s="283"/>
      <c r="R450" s="283"/>
      <c r="S450" s="283"/>
      <c r="T450" s="284"/>
      <c r="U450" s="15"/>
      <c r="V450" s="15"/>
      <c r="W450" s="15"/>
      <c r="X450" s="15"/>
      <c r="Y450" s="15"/>
      <c r="Z450" s="15"/>
      <c r="AA450" s="15"/>
      <c r="AB450" s="15"/>
      <c r="AC450" s="15"/>
      <c r="AD450" s="15"/>
      <c r="AE450" s="15"/>
      <c r="AT450" s="285" t="s">
        <v>147</v>
      </c>
      <c r="AU450" s="285" t="s">
        <v>83</v>
      </c>
      <c r="AV450" s="15" t="s">
        <v>141</v>
      </c>
      <c r="AW450" s="15" t="s">
        <v>30</v>
      </c>
      <c r="AX450" s="15" t="s">
        <v>81</v>
      </c>
      <c r="AY450" s="285" t="s">
        <v>134</v>
      </c>
    </row>
    <row r="451" s="2" customFormat="1" ht="24" customHeight="1">
      <c r="A451" s="39"/>
      <c r="B451" s="40"/>
      <c r="C451" s="236" t="s">
        <v>534</v>
      </c>
      <c r="D451" s="236" t="s">
        <v>136</v>
      </c>
      <c r="E451" s="237" t="s">
        <v>535</v>
      </c>
      <c r="F451" s="238" t="s">
        <v>536</v>
      </c>
      <c r="G451" s="239" t="s">
        <v>169</v>
      </c>
      <c r="H451" s="240">
        <v>3.3999999999999999</v>
      </c>
      <c r="I451" s="241"/>
      <c r="J451" s="242">
        <f>ROUND(I451*H451,2)</f>
        <v>0</v>
      </c>
      <c r="K451" s="238" t="s">
        <v>140</v>
      </c>
      <c r="L451" s="45"/>
      <c r="M451" s="243" t="s">
        <v>1</v>
      </c>
      <c r="N451" s="244" t="s">
        <v>38</v>
      </c>
      <c r="O451" s="92"/>
      <c r="P451" s="245">
        <f>O451*H451</f>
        <v>0</v>
      </c>
      <c r="Q451" s="245">
        <v>0.00282</v>
      </c>
      <c r="R451" s="245">
        <f>Q451*H451</f>
        <v>0.0095879999999999993</v>
      </c>
      <c r="S451" s="245">
        <v>0.10100000000000001</v>
      </c>
      <c r="T451" s="246">
        <f>S451*H451</f>
        <v>0.34340000000000004</v>
      </c>
      <c r="U451" s="39"/>
      <c r="V451" s="39"/>
      <c r="W451" s="39"/>
      <c r="X451" s="39"/>
      <c r="Y451" s="39"/>
      <c r="Z451" s="39"/>
      <c r="AA451" s="39"/>
      <c r="AB451" s="39"/>
      <c r="AC451" s="39"/>
      <c r="AD451" s="39"/>
      <c r="AE451" s="39"/>
      <c r="AR451" s="247" t="s">
        <v>141</v>
      </c>
      <c r="AT451" s="247" t="s">
        <v>136</v>
      </c>
      <c r="AU451" s="247" t="s">
        <v>83</v>
      </c>
      <c r="AY451" s="18" t="s">
        <v>134</v>
      </c>
      <c r="BE451" s="248">
        <f>IF(N451="základní",J451,0)</f>
        <v>0</v>
      </c>
      <c r="BF451" s="248">
        <f>IF(N451="snížená",J451,0)</f>
        <v>0</v>
      </c>
      <c r="BG451" s="248">
        <f>IF(N451="zákl. přenesená",J451,0)</f>
        <v>0</v>
      </c>
      <c r="BH451" s="248">
        <f>IF(N451="sníž. přenesená",J451,0)</f>
        <v>0</v>
      </c>
      <c r="BI451" s="248">
        <f>IF(N451="nulová",J451,0)</f>
        <v>0</v>
      </c>
      <c r="BJ451" s="18" t="s">
        <v>81</v>
      </c>
      <c r="BK451" s="248">
        <f>ROUND(I451*H451,2)</f>
        <v>0</v>
      </c>
      <c r="BL451" s="18" t="s">
        <v>141</v>
      </c>
      <c r="BM451" s="247" t="s">
        <v>537</v>
      </c>
    </row>
    <row r="452" s="2" customFormat="1">
      <c r="A452" s="39"/>
      <c r="B452" s="40"/>
      <c r="C452" s="41"/>
      <c r="D452" s="249" t="s">
        <v>143</v>
      </c>
      <c r="E452" s="41"/>
      <c r="F452" s="250" t="s">
        <v>538</v>
      </c>
      <c r="G452" s="41"/>
      <c r="H452" s="41"/>
      <c r="I452" s="145"/>
      <c r="J452" s="41"/>
      <c r="K452" s="41"/>
      <c r="L452" s="45"/>
      <c r="M452" s="251"/>
      <c r="N452" s="252"/>
      <c r="O452" s="92"/>
      <c r="P452" s="92"/>
      <c r="Q452" s="92"/>
      <c r="R452" s="92"/>
      <c r="S452" s="92"/>
      <c r="T452" s="93"/>
      <c r="U452" s="39"/>
      <c r="V452" s="39"/>
      <c r="W452" s="39"/>
      <c r="X452" s="39"/>
      <c r="Y452" s="39"/>
      <c r="Z452" s="39"/>
      <c r="AA452" s="39"/>
      <c r="AB452" s="39"/>
      <c r="AC452" s="39"/>
      <c r="AD452" s="39"/>
      <c r="AE452" s="39"/>
      <c r="AT452" s="18" t="s">
        <v>143</v>
      </c>
      <c r="AU452" s="18" t="s">
        <v>83</v>
      </c>
    </row>
    <row r="453" s="2" customFormat="1">
      <c r="A453" s="39"/>
      <c r="B453" s="40"/>
      <c r="C453" s="41"/>
      <c r="D453" s="249" t="s">
        <v>145</v>
      </c>
      <c r="E453" s="41"/>
      <c r="F453" s="253" t="s">
        <v>531</v>
      </c>
      <c r="G453" s="41"/>
      <c r="H453" s="41"/>
      <c r="I453" s="145"/>
      <c r="J453" s="41"/>
      <c r="K453" s="41"/>
      <c r="L453" s="45"/>
      <c r="M453" s="251"/>
      <c r="N453" s="252"/>
      <c r="O453" s="92"/>
      <c r="P453" s="92"/>
      <c r="Q453" s="92"/>
      <c r="R453" s="92"/>
      <c r="S453" s="92"/>
      <c r="T453" s="93"/>
      <c r="U453" s="39"/>
      <c r="V453" s="39"/>
      <c r="W453" s="39"/>
      <c r="X453" s="39"/>
      <c r="Y453" s="39"/>
      <c r="Z453" s="39"/>
      <c r="AA453" s="39"/>
      <c r="AB453" s="39"/>
      <c r="AC453" s="39"/>
      <c r="AD453" s="39"/>
      <c r="AE453" s="39"/>
      <c r="AT453" s="18" t="s">
        <v>145</v>
      </c>
      <c r="AU453" s="18" t="s">
        <v>83</v>
      </c>
    </row>
    <row r="454" s="13" customFormat="1">
      <c r="A454" s="13"/>
      <c r="B454" s="254"/>
      <c r="C454" s="255"/>
      <c r="D454" s="249" t="s">
        <v>147</v>
      </c>
      <c r="E454" s="256" t="s">
        <v>1</v>
      </c>
      <c r="F454" s="257" t="s">
        <v>539</v>
      </c>
      <c r="G454" s="255"/>
      <c r="H454" s="256" t="s">
        <v>1</v>
      </c>
      <c r="I454" s="258"/>
      <c r="J454" s="255"/>
      <c r="K454" s="255"/>
      <c r="L454" s="259"/>
      <c r="M454" s="260"/>
      <c r="N454" s="261"/>
      <c r="O454" s="261"/>
      <c r="P454" s="261"/>
      <c r="Q454" s="261"/>
      <c r="R454" s="261"/>
      <c r="S454" s="261"/>
      <c r="T454" s="262"/>
      <c r="U454" s="13"/>
      <c r="V454" s="13"/>
      <c r="W454" s="13"/>
      <c r="X454" s="13"/>
      <c r="Y454" s="13"/>
      <c r="Z454" s="13"/>
      <c r="AA454" s="13"/>
      <c r="AB454" s="13"/>
      <c r="AC454" s="13"/>
      <c r="AD454" s="13"/>
      <c r="AE454" s="13"/>
      <c r="AT454" s="263" t="s">
        <v>147</v>
      </c>
      <c r="AU454" s="263" t="s">
        <v>83</v>
      </c>
      <c r="AV454" s="13" t="s">
        <v>81</v>
      </c>
      <c r="AW454" s="13" t="s">
        <v>30</v>
      </c>
      <c r="AX454" s="13" t="s">
        <v>73</v>
      </c>
      <c r="AY454" s="263" t="s">
        <v>134</v>
      </c>
    </row>
    <row r="455" s="14" customFormat="1">
      <c r="A455" s="14"/>
      <c r="B455" s="264"/>
      <c r="C455" s="265"/>
      <c r="D455" s="249" t="s">
        <v>147</v>
      </c>
      <c r="E455" s="266" t="s">
        <v>1</v>
      </c>
      <c r="F455" s="267" t="s">
        <v>540</v>
      </c>
      <c r="G455" s="265"/>
      <c r="H455" s="268">
        <v>3.3999999999999999</v>
      </c>
      <c r="I455" s="269"/>
      <c r="J455" s="265"/>
      <c r="K455" s="265"/>
      <c r="L455" s="270"/>
      <c r="M455" s="271"/>
      <c r="N455" s="272"/>
      <c r="O455" s="272"/>
      <c r="P455" s="272"/>
      <c r="Q455" s="272"/>
      <c r="R455" s="272"/>
      <c r="S455" s="272"/>
      <c r="T455" s="273"/>
      <c r="U455" s="14"/>
      <c r="V455" s="14"/>
      <c r="W455" s="14"/>
      <c r="X455" s="14"/>
      <c r="Y455" s="14"/>
      <c r="Z455" s="14"/>
      <c r="AA455" s="14"/>
      <c r="AB455" s="14"/>
      <c r="AC455" s="14"/>
      <c r="AD455" s="14"/>
      <c r="AE455" s="14"/>
      <c r="AT455" s="274" t="s">
        <v>147</v>
      </c>
      <c r="AU455" s="274" t="s">
        <v>83</v>
      </c>
      <c r="AV455" s="14" t="s">
        <v>83</v>
      </c>
      <c r="AW455" s="14" t="s">
        <v>30</v>
      </c>
      <c r="AX455" s="14" t="s">
        <v>73</v>
      </c>
      <c r="AY455" s="274" t="s">
        <v>134</v>
      </c>
    </row>
    <row r="456" s="15" customFormat="1">
      <c r="A456" s="15"/>
      <c r="B456" s="275"/>
      <c r="C456" s="276"/>
      <c r="D456" s="249" t="s">
        <v>147</v>
      </c>
      <c r="E456" s="277" t="s">
        <v>1</v>
      </c>
      <c r="F456" s="278" t="s">
        <v>150</v>
      </c>
      <c r="G456" s="276"/>
      <c r="H456" s="279">
        <v>3.3999999999999999</v>
      </c>
      <c r="I456" s="280"/>
      <c r="J456" s="276"/>
      <c r="K456" s="276"/>
      <c r="L456" s="281"/>
      <c r="M456" s="282"/>
      <c r="N456" s="283"/>
      <c r="O456" s="283"/>
      <c r="P456" s="283"/>
      <c r="Q456" s="283"/>
      <c r="R456" s="283"/>
      <c r="S456" s="283"/>
      <c r="T456" s="284"/>
      <c r="U456" s="15"/>
      <c r="V456" s="15"/>
      <c r="W456" s="15"/>
      <c r="X456" s="15"/>
      <c r="Y456" s="15"/>
      <c r="Z456" s="15"/>
      <c r="AA456" s="15"/>
      <c r="AB456" s="15"/>
      <c r="AC456" s="15"/>
      <c r="AD456" s="15"/>
      <c r="AE456" s="15"/>
      <c r="AT456" s="285" t="s">
        <v>147</v>
      </c>
      <c r="AU456" s="285" t="s">
        <v>83</v>
      </c>
      <c r="AV456" s="15" t="s">
        <v>141</v>
      </c>
      <c r="AW456" s="15" t="s">
        <v>30</v>
      </c>
      <c r="AX456" s="15" t="s">
        <v>81</v>
      </c>
      <c r="AY456" s="285" t="s">
        <v>134</v>
      </c>
    </row>
    <row r="457" s="2" customFormat="1" ht="16.5" customHeight="1">
      <c r="A457" s="39"/>
      <c r="B457" s="40"/>
      <c r="C457" s="236" t="s">
        <v>541</v>
      </c>
      <c r="D457" s="236" t="s">
        <v>136</v>
      </c>
      <c r="E457" s="237" t="s">
        <v>542</v>
      </c>
      <c r="F457" s="238" t="s">
        <v>543</v>
      </c>
      <c r="G457" s="239" t="s">
        <v>139</v>
      </c>
      <c r="H457" s="240">
        <v>93.513000000000005</v>
      </c>
      <c r="I457" s="241"/>
      <c r="J457" s="242">
        <f>ROUND(I457*H457,2)</f>
        <v>0</v>
      </c>
      <c r="K457" s="238" t="s">
        <v>140</v>
      </c>
      <c r="L457" s="45"/>
      <c r="M457" s="243" t="s">
        <v>1</v>
      </c>
      <c r="N457" s="244" t="s">
        <v>38</v>
      </c>
      <c r="O457" s="92"/>
      <c r="P457" s="245">
        <f>O457*H457</f>
        <v>0</v>
      </c>
      <c r="Q457" s="245">
        <v>0</v>
      </c>
      <c r="R457" s="245">
        <f>Q457*H457</f>
        <v>0</v>
      </c>
      <c r="S457" s="245">
        <v>0.245</v>
      </c>
      <c r="T457" s="246">
        <f>S457*H457</f>
        <v>22.910685000000001</v>
      </c>
      <c r="U457" s="39"/>
      <c r="V457" s="39"/>
      <c r="W457" s="39"/>
      <c r="X457" s="39"/>
      <c r="Y457" s="39"/>
      <c r="Z457" s="39"/>
      <c r="AA457" s="39"/>
      <c r="AB457" s="39"/>
      <c r="AC457" s="39"/>
      <c r="AD457" s="39"/>
      <c r="AE457" s="39"/>
      <c r="AR457" s="247" t="s">
        <v>141</v>
      </c>
      <c r="AT457" s="247" t="s">
        <v>136</v>
      </c>
      <c r="AU457" s="247" t="s">
        <v>83</v>
      </c>
      <c r="AY457" s="18" t="s">
        <v>134</v>
      </c>
      <c r="BE457" s="248">
        <f>IF(N457="základní",J457,0)</f>
        <v>0</v>
      </c>
      <c r="BF457" s="248">
        <f>IF(N457="snížená",J457,0)</f>
        <v>0</v>
      </c>
      <c r="BG457" s="248">
        <f>IF(N457="zákl. přenesená",J457,0)</f>
        <v>0</v>
      </c>
      <c r="BH457" s="248">
        <f>IF(N457="sníž. přenesená",J457,0)</f>
        <v>0</v>
      </c>
      <c r="BI457" s="248">
        <f>IF(N457="nulová",J457,0)</f>
        <v>0</v>
      </c>
      <c r="BJ457" s="18" t="s">
        <v>81</v>
      </c>
      <c r="BK457" s="248">
        <f>ROUND(I457*H457,2)</f>
        <v>0</v>
      </c>
      <c r="BL457" s="18" t="s">
        <v>141</v>
      </c>
      <c r="BM457" s="247" t="s">
        <v>544</v>
      </c>
    </row>
    <row r="458" s="2" customFormat="1">
      <c r="A458" s="39"/>
      <c r="B458" s="40"/>
      <c r="C458" s="41"/>
      <c r="D458" s="249" t="s">
        <v>143</v>
      </c>
      <c r="E458" s="41"/>
      <c r="F458" s="250" t="s">
        <v>545</v>
      </c>
      <c r="G458" s="41"/>
      <c r="H458" s="41"/>
      <c r="I458" s="145"/>
      <c r="J458" s="41"/>
      <c r="K458" s="41"/>
      <c r="L458" s="45"/>
      <c r="M458" s="251"/>
      <c r="N458" s="252"/>
      <c r="O458" s="92"/>
      <c r="P458" s="92"/>
      <c r="Q458" s="92"/>
      <c r="R458" s="92"/>
      <c r="S458" s="92"/>
      <c r="T458" s="93"/>
      <c r="U458" s="39"/>
      <c r="V458" s="39"/>
      <c r="W458" s="39"/>
      <c r="X458" s="39"/>
      <c r="Y458" s="39"/>
      <c r="Z458" s="39"/>
      <c r="AA458" s="39"/>
      <c r="AB458" s="39"/>
      <c r="AC458" s="39"/>
      <c r="AD458" s="39"/>
      <c r="AE458" s="39"/>
      <c r="AT458" s="18" t="s">
        <v>143</v>
      </c>
      <c r="AU458" s="18" t="s">
        <v>83</v>
      </c>
    </row>
    <row r="459" s="2" customFormat="1">
      <c r="A459" s="39"/>
      <c r="B459" s="40"/>
      <c r="C459" s="41"/>
      <c r="D459" s="249" t="s">
        <v>145</v>
      </c>
      <c r="E459" s="41"/>
      <c r="F459" s="253" t="s">
        <v>546</v>
      </c>
      <c r="G459" s="41"/>
      <c r="H459" s="41"/>
      <c r="I459" s="145"/>
      <c r="J459" s="41"/>
      <c r="K459" s="41"/>
      <c r="L459" s="45"/>
      <c r="M459" s="251"/>
      <c r="N459" s="252"/>
      <c r="O459" s="92"/>
      <c r="P459" s="92"/>
      <c r="Q459" s="92"/>
      <c r="R459" s="92"/>
      <c r="S459" s="92"/>
      <c r="T459" s="93"/>
      <c r="U459" s="39"/>
      <c r="V459" s="39"/>
      <c r="W459" s="39"/>
      <c r="X459" s="39"/>
      <c r="Y459" s="39"/>
      <c r="Z459" s="39"/>
      <c r="AA459" s="39"/>
      <c r="AB459" s="39"/>
      <c r="AC459" s="39"/>
      <c r="AD459" s="39"/>
      <c r="AE459" s="39"/>
      <c r="AT459" s="18" t="s">
        <v>145</v>
      </c>
      <c r="AU459" s="18" t="s">
        <v>83</v>
      </c>
    </row>
    <row r="460" s="13" customFormat="1">
      <c r="A460" s="13"/>
      <c r="B460" s="254"/>
      <c r="C460" s="255"/>
      <c r="D460" s="249" t="s">
        <v>147</v>
      </c>
      <c r="E460" s="256" t="s">
        <v>1</v>
      </c>
      <c r="F460" s="257" t="s">
        <v>547</v>
      </c>
      <c r="G460" s="255"/>
      <c r="H460" s="256" t="s">
        <v>1</v>
      </c>
      <c r="I460" s="258"/>
      <c r="J460" s="255"/>
      <c r="K460" s="255"/>
      <c r="L460" s="259"/>
      <c r="M460" s="260"/>
      <c r="N460" s="261"/>
      <c r="O460" s="261"/>
      <c r="P460" s="261"/>
      <c r="Q460" s="261"/>
      <c r="R460" s="261"/>
      <c r="S460" s="261"/>
      <c r="T460" s="262"/>
      <c r="U460" s="13"/>
      <c r="V460" s="13"/>
      <c r="W460" s="13"/>
      <c r="X460" s="13"/>
      <c r="Y460" s="13"/>
      <c r="Z460" s="13"/>
      <c r="AA460" s="13"/>
      <c r="AB460" s="13"/>
      <c r="AC460" s="13"/>
      <c r="AD460" s="13"/>
      <c r="AE460" s="13"/>
      <c r="AT460" s="263" t="s">
        <v>147</v>
      </c>
      <c r="AU460" s="263" t="s">
        <v>83</v>
      </c>
      <c r="AV460" s="13" t="s">
        <v>81</v>
      </c>
      <c r="AW460" s="13" t="s">
        <v>30</v>
      </c>
      <c r="AX460" s="13" t="s">
        <v>73</v>
      </c>
      <c r="AY460" s="263" t="s">
        <v>134</v>
      </c>
    </row>
    <row r="461" s="14" customFormat="1">
      <c r="A461" s="14"/>
      <c r="B461" s="264"/>
      <c r="C461" s="265"/>
      <c r="D461" s="249" t="s">
        <v>147</v>
      </c>
      <c r="E461" s="266" t="s">
        <v>1</v>
      </c>
      <c r="F461" s="267" t="s">
        <v>548</v>
      </c>
      <c r="G461" s="265"/>
      <c r="H461" s="268">
        <v>93.513000000000005</v>
      </c>
      <c r="I461" s="269"/>
      <c r="J461" s="265"/>
      <c r="K461" s="265"/>
      <c r="L461" s="270"/>
      <c r="M461" s="271"/>
      <c r="N461" s="272"/>
      <c r="O461" s="272"/>
      <c r="P461" s="272"/>
      <c r="Q461" s="272"/>
      <c r="R461" s="272"/>
      <c r="S461" s="272"/>
      <c r="T461" s="273"/>
      <c r="U461" s="14"/>
      <c r="V461" s="14"/>
      <c r="W461" s="14"/>
      <c r="X461" s="14"/>
      <c r="Y461" s="14"/>
      <c r="Z461" s="14"/>
      <c r="AA461" s="14"/>
      <c r="AB461" s="14"/>
      <c r="AC461" s="14"/>
      <c r="AD461" s="14"/>
      <c r="AE461" s="14"/>
      <c r="AT461" s="274" t="s">
        <v>147</v>
      </c>
      <c r="AU461" s="274" t="s">
        <v>83</v>
      </c>
      <c r="AV461" s="14" t="s">
        <v>83</v>
      </c>
      <c r="AW461" s="14" t="s">
        <v>30</v>
      </c>
      <c r="AX461" s="14" t="s">
        <v>73</v>
      </c>
      <c r="AY461" s="274" t="s">
        <v>134</v>
      </c>
    </row>
    <row r="462" s="15" customFormat="1">
      <c r="A462" s="15"/>
      <c r="B462" s="275"/>
      <c r="C462" s="276"/>
      <c r="D462" s="249" t="s">
        <v>147</v>
      </c>
      <c r="E462" s="277" t="s">
        <v>1</v>
      </c>
      <c r="F462" s="278" t="s">
        <v>150</v>
      </c>
      <c r="G462" s="276"/>
      <c r="H462" s="279">
        <v>93.513000000000005</v>
      </c>
      <c r="I462" s="280"/>
      <c r="J462" s="276"/>
      <c r="K462" s="276"/>
      <c r="L462" s="281"/>
      <c r="M462" s="282"/>
      <c r="N462" s="283"/>
      <c r="O462" s="283"/>
      <c r="P462" s="283"/>
      <c r="Q462" s="283"/>
      <c r="R462" s="283"/>
      <c r="S462" s="283"/>
      <c r="T462" s="284"/>
      <c r="U462" s="15"/>
      <c r="V462" s="15"/>
      <c r="W462" s="15"/>
      <c r="X462" s="15"/>
      <c r="Y462" s="15"/>
      <c r="Z462" s="15"/>
      <c r="AA462" s="15"/>
      <c r="AB462" s="15"/>
      <c r="AC462" s="15"/>
      <c r="AD462" s="15"/>
      <c r="AE462" s="15"/>
      <c r="AT462" s="285" t="s">
        <v>147</v>
      </c>
      <c r="AU462" s="285" t="s">
        <v>83</v>
      </c>
      <c r="AV462" s="15" t="s">
        <v>141</v>
      </c>
      <c r="AW462" s="15" t="s">
        <v>30</v>
      </c>
      <c r="AX462" s="15" t="s">
        <v>81</v>
      </c>
      <c r="AY462" s="285" t="s">
        <v>134</v>
      </c>
    </row>
    <row r="463" s="2" customFormat="1" ht="24" customHeight="1">
      <c r="A463" s="39"/>
      <c r="B463" s="40"/>
      <c r="C463" s="236" t="s">
        <v>549</v>
      </c>
      <c r="D463" s="236" t="s">
        <v>136</v>
      </c>
      <c r="E463" s="237" t="s">
        <v>550</v>
      </c>
      <c r="F463" s="238" t="s">
        <v>551</v>
      </c>
      <c r="G463" s="239" t="s">
        <v>139</v>
      </c>
      <c r="H463" s="240">
        <v>148.06200000000001</v>
      </c>
      <c r="I463" s="241"/>
      <c r="J463" s="242">
        <f>ROUND(I463*H463,2)</f>
        <v>0</v>
      </c>
      <c r="K463" s="238" t="s">
        <v>140</v>
      </c>
      <c r="L463" s="45"/>
      <c r="M463" s="243" t="s">
        <v>1</v>
      </c>
      <c r="N463" s="244" t="s">
        <v>38</v>
      </c>
      <c r="O463" s="92"/>
      <c r="P463" s="245">
        <f>O463*H463</f>
        <v>0</v>
      </c>
      <c r="Q463" s="245">
        <v>0</v>
      </c>
      <c r="R463" s="245">
        <f>Q463*H463</f>
        <v>0</v>
      </c>
      <c r="S463" s="245">
        <v>0</v>
      </c>
      <c r="T463" s="246">
        <f>S463*H463</f>
        <v>0</v>
      </c>
      <c r="U463" s="39"/>
      <c r="V463" s="39"/>
      <c r="W463" s="39"/>
      <c r="X463" s="39"/>
      <c r="Y463" s="39"/>
      <c r="Z463" s="39"/>
      <c r="AA463" s="39"/>
      <c r="AB463" s="39"/>
      <c r="AC463" s="39"/>
      <c r="AD463" s="39"/>
      <c r="AE463" s="39"/>
      <c r="AR463" s="247" t="s">
        <v>141</v>
      </c>
      <c r="AT463" s="247" t="s">
        <v>136</v>
      </c>
      <c r="AU463" s="247" t="s">
        <v>83</v>
      </c>
      <c r="AY463" s="18" t="s">
        <v>134</v>
      </c>
      <c r="BE463" s="248">
        <f>IF(N463="základní",J463,0)</f>
        <v>0</v>
      </c>
      <c r="BF463" s="248">
        <f>IF(N463="snížená",J463,0)</f>
        <v>0</v>
      </c>
      <c r="BG463" s="248">
        <f>IF(N463="zákl. přenesená",J463,0)</f>
        <v>0</v>
      </c>
      <c r="BH463" s="248">
        <f>IF(N463="sníž. přenesená",J463,0)</f>
        <v>0</v>
      </c>
      <c r="BI463" s="248">
        <f>IF(N463="nulová",J463,0)</f>
        <v>0</v>
      </c>
      <c r="BJ463" s="18" t="s">
        <v>81</v>
      </c>
      <c r="BK463" s="248">
        <f>ROUND(I463*H463,2)</f>
        <v>0</v>
      </c>
      <c r="BL463" s="18" t="s">
        <v>141</v>
      </c>
      <c r="BM463" s="247" t="s">
        <v>552</v>
      </c>
    </row>
    <row r="464" s="2" customFormat="1">
      <c r="A464" s="39"/>
      <c r="B464" s="40"/>
      <c r="C464" s="41"/>
      <c r="D464" s="249" t="s">
        <v>143</v>
      </c>
      <c r="E464" s="41"/>
      <c r="F464" s="250" t="s">
        <v>551</v>
      </c>
      <c r="G464" s="41"/>
      <c r="H464" s="41"/>
      <c r="I464" s="145"/>
      <c r="J464" s="41"/>
      <c r="K464" s="41"/>
      <c r="L464" s="45"/>
      <c r="M464" s="251"/>
      <c r="N464" s="252"/>
      <c r="O464" s="92"/>
      <c r="P464" s="92"/>
      <c r="Q464" s="92"/>
      <c r="R464" s="92"/>
      <c r="S464" s="92"/>
      <c r="T464" s="93"/>
      <c r="U464" s="39"/>
      <c r="V464" s="39"/>
      <c r="W464" s="39"/>
      <c r="X464" s="39"/>
      <c r="Y464" s="39"/>
      <c r="Z464" s="39"/>
      <c r="AA464" s="39"/>
      <c r="AB464" s="39"/>
      <c r="AC464" s="39"/>
      <c r="AD464" s="39"/>
      <c r="AE464" s="39"/>
      <c r="AT464" s="18" t="s">
        <v>143</v>
      </c>
      <c r="AU464" s="18" t="s">
        <v>83</v>
      </c>
    </row>
    <row r="465" s="2" customFormat="1">
      <c r="A465" s="39"/>
      <c r="B465" s="40"/>
      <c r="C465" s="41"/>
      <c r="D465" s="249" t="s">
        <v>145</v>
      </c>
      <c r="E465" s="41"/>
      <c r="F465" s="253" t="s">
        <v>553</v>
      </c>
      <c r="G465" s="41"/>
      <c r="H465" s="41"/>
      <c r="I465" s="145"/>
      <c r="J465" s="41"/>
      <c r="K465" s="41"/>
      <c r="L465" s="45"/>
      <c r="M465" s="251"/>
      <c r="N465" s="252"/>
      <c r="O465" s="92"/>
      <c r="P465" s="92"/>
      <c r="Q465" s="92"/>
      <c r="R465" s="92"/>
      <c r="S465" s="92"/>
      <c r="T465" s="93"/>
      <c r="U465" s="39"/>
      <c r="V465" s="39"/>
      <c r="W465" s="39"/>
      <c r="X465" s="39"/>
      <c r="Y465" s="39"/>
      <c r="Z465" s="39"/>
      <c r="AA465" s="39"/>
      <c r="AB465" s="39"/>
      <c r="AC465" s="39"/>
      <c r="AD465" s="39"/>
      <c r="AE465" s="39"/>
      <c r="AT465" s="18" t="s">
        <v>145</v>
      </c>
      <c r="AU465" s="18" t="s">
        <v>83</v>
      </c>
    </row>
    <row r="466" s="13" customFormat="1">
      <c r="A466" s="13"/>
      <c r="B466" s="254"/>
      <c r="C466" s="255"/>
      <c r="D466" s="249" t="s">
        <v>147</v>
      </c>
      <c r="E466" s="256" t="s">
        <v>1</v>
      </c>
      <c r="F466" s="257" t="s">
        <v>554</v>
      </c>
      <c r="G466" s="255"/>
      <c r="H466" s="256" t="s">
        <v>1</v>
      </c>
      <c r="I466" s="258"/>
      <c r="J466" s="255"/>
      <c r="K466" s="255"/>
      <c r="L466" s="259"/>
      <c r="M466" s="260"/>
      <c r="N466" s="261"/>
      <c r="O466" s="261"/>
      <c r="P466" s="261"/>
      <c r="Q466" s="261"/>
      <c r="R466" s="261"/>
      <c r="S466" s="261"/>
      <c r="T466" s="262"/>
      <c r="U466" s="13"/>
      <c r="V466" s="13"/>
      <c r="W466" s="13"/>
      <c r="X466" s="13"/>
      <c r="Y466" s="13"/>
      <c r="Z466" s="13"/>
      <c r="AA466" s="13"/>
      <c r="AB466" s="13"/>
      <c r="AC466" s="13"/>
      <c r="AD466" s="13"/>
      <c r="AE466" s="13"/>
      <c r="AT466" s="263" t="s">
        <v>147</v>
      </c>
      <c r="AU466" s="263" t="s">
        <v>83</v>
      </c>
      <c r="AV466" s="13" t="s">
        <v>81</v>
      </c>
      <c r="AW466" s="13" t="s">
        <v>30</v>
      </c>
      <c r="AX466" s="13" t="s">
        <v>73</v>
      </c>
      <c r="AY466" s="263" t="s">
        <v>134</v>
      </c>
    </row>
    <row r="467" s="14" customFormat="1">
      <c r="A467" s="14"/>
      <c r="B467" s="264"/>
      <c r="C467" s="265"/>
      <c r="D467" s="249" t="s">
        <v>147</v>
      </c>
      <c r="E467" s="266" t="s">
        <v>1</v>
      </c>
      <c r="F467" s="267" t="s">
        <v>555</v>
      </c>
      <c r="G467" s="265"/>
      <c r="H467" s="268">
        <v>86</v>
      </c>
      <c r="I467" s="269"/>
      <c r="J467" s="265"/>
      <c r="K467" s="265"/>
      <c r="L467" s="270"/>
      <c r="M467" s="271"/>
      <c r="N467" s="272"/>
      <c r="O467" s="272"/>
      <c r="P467" s="272"/>
      <c r="Q467" s="272"/>
      <c r="R467" s="272"/>
      <c r="S467" s="272"/>
      <c r="T467" s="273"/>
      <c r="U467" s="14"/>
      <c r="V467" s="14"/>
      <c r="W467" s="14"/>
      <c r="X467" s="14"/>
      <c r="Y467" s="14"/>
      <c r="Z467" s="14"/>
      <c r="AA467" s="14"/>
      <c r="AB467" s="14"/>
      <c r="AC467" s="14"/>
      <c r="AD467" s="14"/>
      <c r="AE467" s="14"/>
      <c r="AT467" s="274" t="s">
        <v>147</v>
      </c>
      <c r="AU467" s="274" t="s">
        <v>83</v>
      </c>
      <c r="AV467" s="14" t="s">
        <v>83</v>
      </c>
      <c r="AW467" s="14" t="s">
        <v>30</v>
      </c>
      <c r="AX467" s="14" t="s">
        <v>73</v>
      </c>
      <c r="AY467" s="274" t="s">
        <v>134</v>
      </c>
    </row>
    <row r="468" s="13" customFormat="1">
      <c r="A468" s="13"/>
      <c r="B468" s="254"/>
      <c r="C468" s="255"/>
      <c r="D468" s="249" t="s">
        <v>147</v>
      </c>
      <c r="E468" s="256" t="s">
        <v>1</v>
      </c>
      <c r="F468" s="257" t="s">
        <v>556</v>
      </c>
      <c r="G468" s="255"/>
      <c r="H468" s="256" t="s">
        <v>1</v>
      </c>
      <c r="I468" s="258"/>
      <c r="J468" s="255"/>
      <c r="K468" s="255"/>
      <c r="L468" s="259"/>
      <c r="M468" s="260"/>
      <c r="N468" s="261"/>
      <c r="O468" s="261"/>
      <c r="P468" s="261"/>
      <c r="Q468" s="261"/>
      <c r="R468" s="261"/>
      <c r="S468" s="261"/>
      <c r="T468" s="262"/>
      <c r="U468" s="13"/>
      <c r="V468" s="13"/>
      <c r="W468" s="13"/>
      <c r="X468" s="13"/>
      <c r="Y468" s="13"/>
      <c r="Z468" s="13"/>
      <c r="AA468" s="13"/>
      <c r="AB468" s="13"/>
      <c r="AC468" s="13"/>
      <c r="AD468" s="13"/>
      <c r="AE468" s="13"/>
      <c r="AT468" s="263" t="s">
        <v>147</v>
      </c>
      <c r="AU468" s="263" t="s">
        <v>83</v>
      </c>
      <c r="AV468" s="13" t="s">
        <v>81</v>
      </c>
      <c r="AW468" s="13" t="s">
        <v>30</v>
      </c>
      <c r="AX468" s="13" t="s">
        <v>73</v>
      </c>
      <c r="AY468" s="263" t="s">
        <v>134</v>
      </c>
    </row>
    <row r="469" s="14" customFormat="1">
      <c r="A469" s="14"/>
      <c r="B469" s="264"/>
      <c r="C469" s="265"/>
      <c r="D469" s="249" t="s">
        <v>147</v>
      </c>
      <c r="E469" s="266" t="s">
        <v>1</v>
      </c>
      <c r="F469" s="267" t="s">
        <v>557</v>
      </c>
      <c r="G469" s="265"/>
      <c r="H469" s="268">
        <v>8.3900000000000006</v>
      </c>
      <c r="I469" s="269"/>
      <c r="J469" s="265"/>
      <c r="K469" s="265"/>
      <c r="L469" s="270"/>
      <c r="M469" s="271"/>
      <c r="N469" s="272"/>
      <c r="O469" s="272"/>
      <c r="P469" s="272"/>
      <c r="Q469" s="272"/>
      <c r="R469" s="272"/>
      <c r="S469" s="272"/>
      <c r="T469" s="273"/>
      <c r="U469" s="14"/>
      <c r="V469" s="14"/>
      <c r="W469" s="14"/>
      <c r="X469" s="14"/>
      <c r="Y469" s="14"/>
      <c r="Z469" s="14"/>
      <c r="AA469" s="14"/>
      <c r="AB469" s="14"/>
      <c r="AC469" s="14"/>
      <c r="AD469" s="14"/>
      <c r="AE469" s="14"/>
      <c r="AT469" s="274" t="s">
        <v>147</v>
      </c>
      <c r="AU469" s="274" t="s">
        <v>83</v>
      </c>
      <c r="AV469" s="14" t="s">
        <v>83</v>
      </c>
      <c r="AW469" s="14" t="s">
        <v>30</v>
      </c>
      <c r="AX469" s="14" t="s">
        <v>73</v>
      </c>
      <c r="AY469" s="274" t="s">
        <v>134</v>
      </c>
    </row>
    <row r="470" s="13" customFormat="1">
      <c r="A470" s="13"/>
      <c r="B470" s="254"/>
      <c r="C470" s="255"/>
      <c r="D470" s="249" t="s">
        <v>147</v>
      </c>
      <c r="E470" s="256" t="s">
        <v>1</v>
      </c>
      <c r="F470" s="257" t="s">
        <v>558</v>
      </c>
      <c r="G470" s="255"/>
      <c r="H470" s="256" t="s">
        <v>1</v>
      </c>
      <c r="I470" s="258"/>
      <c r="J470" s="255"/>
      <c r="K470" s="255"/>
      <c r="L470" s="259"/>
      <c r="M470" s="260"/>
      <c r="N470" s="261"/>
      <c r="O470" s="261"/>
      <c r="P470" s="261"/>
      <c r="Q470" s="261"/>
      <c r="R470" s="261"/>
      <c r="S470" s="261"/>
      <c r="T470" s="262"/>
      <c r="U470" s="13"/>
      <c r="V470" s="13"/>
      <c r="W470" s="13"/>
      <c r="X470" s="13"/>
      <c r="Y470" s="13"/>
      <c r="Z470" s="13"/>
      <c r="AA470" s="13"/>
      <c r="AB470" s="13"/>
      <c r="AC470" s="13"/>
      <c r="AD470" s="13"/>
      <c r="AE470" s="13"/>
      <c r="AT470" s="263" t="s">
        <v>147</v>
      </c>
      <c r="AU470" s="263" t="s">
        <v>83</v>
      </c>
      <c r="AV470" s="13" t="s">
        <v>81</v>
      </c>
      <c r="AW470" s="13" t="s">
        <v>30</v>
      </c>
      <c r="AX470" s="13" t="s">
        <v>73</v>
      </c>
      <c r="AY470" s="263" t="s">
        <v>134</v>
      </c>
    </row>
    <row r="471" s="14" customFormat="1">
      <c r="A471" s="14"/>
      <c r="B471" s="264"/>
      <c r="C471" s="265"/>
      <c r="D471" s="249" t="s">
        <v>147</v>
      </c>
      <c r="E471" s="266" t="s">
        <v>1</v>
      </c>
      <c r="F471" s="267" t="s">
        <v>559</v>
      </c>
      <c r="G471" s="265"/>
      <c r="H471" s="268">
        <v>19.899999999999999</v>
      </c>
      <c r="I471" s="269"/>
      <c r="J471" s="265"/>
      <c r="K471" s="265"/>
      <c r="L471" s="270"/>
      <c r="M471" s="271"/>
      <c r="N471" s="272"/>
      <c r="O471" s="272"/>
      <c r="P471" s="272"/>
      <c r="Q471" s="272"/>
      <c r="R471" s="272"/>
      <c r="S471" s="272"/>
      <c r="T471" s="273"/>
      <c r="U471" s="14"/>
      <c r="V471" s="14"/>
      <c r="W471" s="14"/>
      <c r="X471" s="14"/>
      <c r="Y471" s="14"/>
      <c r="Z471" s="14"/>
      <c r="AA471" s="14"/>
      <c r="AB471" s="14"/>
      <c r="AC471" s="14"/>
      <c r="AD471" s="14"/>
      <c r="AE471" s="14"/>
      <c r="AT471" s="274" t="s">
        <v>147</v>
      </c>
      <c r="AU471" s="274" t="s">
        <v>83</v>
      </c>
      <c r="AV471" s="14" t="s">
        <v>83</v>
      </c>
      <c r="AW471" s="14" t="s">
        <v>30</v>
      </c>
      <c r="AX471" s="14" t="s">
        <v>73</v>
      </c>
      <c r="AY471" s="274" t="s">
        <v>134</v>
      </c>
    </row>
    <row r="472" s="16" customFormat="1">
      <c r="A472" s="16"/>
      <c r="B472" s="296"/>
      <c r="C472" s="297"/>
      <c r="D472" s="249" t="s">
        <v>147</v>
      </c>
      <c r="E472" s="298" t="s">
        <v>1</v>
      </c>
      <c r="F472" s="299" t="s">
        <v>560</v>
      </c>
      <c r="G472" s="297"/>
      <c r="H472" s="300">
        <v>114.29000000000001</v>
      </c>
      <c r="I472" s="301"/>
      <c r="J472" s="297"/>
      <c r="K472" s="297"/>
      <c r="L472" s="302"/>
      <c r="M472" s="303"/>
      <c r="N472" s="304"/>
      <c r="O472" s="304"/>
      <c r="P472" s="304"/>
      <c r="Q472" s="304"/>
      <c r="R472" s="304"/>
      <c r="S472" s="304"/>
      <c r="T472" s="305"/>
      <c r="U472" s="16"/>
      <c r="V472" s="16"/>
      <c r="W472" s="16"/>
      <c r="X472" s="16"/>
      <c r="Y472" s="16"/>
      <c r="Z472" s="16"/>
      <c r="AA472" s="16"/>
      <c r="AB472" s="16"/>
      <c r="AC472" s="16"/>
      <c r="AD472" s="16"/>
      <c r="AE472" s="16"/>
      <c r="AT472" s="306" t="s">
        <v>147</v>
      </c>
      <c r="AU472" s="306" t="s">
        <v>83</v>
      </c>
      <c r="AV472" s="16" t="s">
        <v>158</v>
      </c>
      <c r="AW472" s="16" t="s">
        <v>30</v>
      </c>
      <c r="AX472" s="16" t="s">
        <v>73</v>
      </c>
      <c r="AY472" s="306" t="s">
        <v>134</v>
      </c>
    </row>
    <row r="473" s="13" customFormat="1">
      <c r="A473" s="13"/>
      <c r="B473" s="254"/>
      <c r="C473" s="255"/>
      <c r="D473" s="249" t="s">
        <v>147</v>
      </c>
      <c r="E473" s="256" t="s">
        <v>1</v>
      </c>
      <c r="F473" s="257" t="s">
        <v>561</v>
      </c>
      <c r="G473" s="255"/>
      <c r="H473" s="256" t="s">
        <v>1</v>
      </c>
      <c r="I473" s="258"/>
      <c r="J473" s="255"/>
      <c r="K473" s="255"/>
      <c r="L473" s="259"/>
      <c r="M473" s="260"/>
      <c r="N473" s="261"/>
      <c r="O473" s="261"/>
      <c r="P473" s="261"/>
      <c r="Q473" s="261"/>
      <c r="R473" s="261"/>
      <c r="S473" s="261"/>
      <c r="T473" s="262"/>
      <c r="U473" s="13"/>
      <c r="V473" s="13"/>
      <c r="W473" s="13"/>
      <c r="X473" s="13"/>
      <c r="Y473" s="13"/>
      <c r="Z473" s="13"/>
      <c r="AA473" s="13"/>
      <c r="AB473" s="13"/>
      <c r="AC473" s="13"/>
      <c r="AD473" s="13"/>
      <c r="AE473" s="13"/>
      <c r="AT473" s="263" t="s">
        <v>147</v>
      </c>
      <c r="AU473" s="263" t="s">
        <v>83</v>
      </c>
      <c r="AV473" s="13" t="s">
        <v>81</v>
      </c>
      <c r="AW473" s="13" t="s">
        <v>30</v>
      </c>
      <c r="AX473" s="13" t="s">
        <v>73</v>
      </c>
      <c r="AY473" s="263" t="s">
        <v>134</v>
      </c>
    </row>
    <row r="474" s="13" customFormat="1">
      <c r="A474" s="13"/>
      <c r="B474" s="254"/>
      <c r="C474" s="255"/>
      <c r="D474" s="249" t="s">
        <v>147</v>
      </c>
      <c r="E474" s="256" t="s">
        <v>1</v>
      </c>
      <c r="F474" s="257" t="s">
        <v>370</v>
      </c>
      <c r="G474" s="255"/>
      <c r="H474" s="256" t="s">
        <v>1</v>
      </c>
      <c r="I474" s="258"/>
      <c r="J474" s="255"/>
      <c r="K474" s="255"/>
      <c r="L474" s="259"/>
      <c r="M474" s="260"/>
      <c r="N474" s="261"/>
      <c r="O474" s="261"/>
      <c r="P474" s="261"/>
      <c r="Q474" s="261"/>
      <c r="R474" s="261"/>
      <c r="S474" s="261"/>
      <c r="T474" s="262"/>
      <c r="U474" s="13"/>
      <c r="V474" s="13"/>
      <c r="W474" s="13"/>
      <c r="X474" s="13"/>
      <c r="Y474" s="13"/>
      <c r="Z474" s="13"/>
      <c r="AA474" s="13"/>
      <c r="AB474" s="13"/>
      <c r="AC474" s="13"/>
      <c r="AD474" s="13"/>
      <c r="AE474" s="13"/>
      <c r="AT474" s="263" t="s">
        <v>147</v>
      </c>
      <c r="AU474" s="263" t="s">
        <v>83</v>
      </c>
      <c r="AV474" s="13" t="s">
        <v>81</v>
      </c>
      <c r="AW474" s="13" t="s">
        <v>30</v>
      </c>
      <c r="AX474" s="13" t="s">
        <v>73</v>
      </c>
      <c r="AY474" s="263" t="s">
        <v>134</v>
      </c>
    </row>
    <row r="475" s="14" customFormat="1">
      <c r="A475" s="14"/>
      <c r="B475" s="264"/>
      <c r="C475" s="265"/>
      <c r="D475" s="249" t="s">
        <v>147</v>
      </c>
      <c r="E475" s="266" t="s">
        <v>1</v>
      </c>
      <c r="F475" s="267" t="s">
        <v>562</v>
      </c>
      <c r="G475" s="265"/>
      <c r="H475" s="268">
        <v>25.452999999999999</v>
      </c>
      <c r="I475" s="269"/>
      <c r="J475" s="265"/>
      <c r="K475" s="265"/>
      <c r="L475" s="270"/>
      <c r="M475" s="271"/>
      <c r="N475" s="272"/>
      <c r="O475" s="272"/>
      <c r="P475" s="272"/>
      <c r="Q475" s="272"/>
      <c r="R475" s="272"/>
      <c r="S475" s="272"/>
      <c r="T475" s="273"/>
      <c r="U475" s="14"/>
      <c r="V475" s="14"/>
      <c r="W475" s="14"/>
      <c r="X475" s="14"/>
      <c r="Y475" s="14"/>
      <c r="Z475" s="14"/>
      <c r="AA475" s="14"/>
      <c r="AB475" s="14"/>
      <c r="AC475" s="14"/>
      <c r="AD475" s="14"/>
      <c r="AE475" s="14"/>
      <c r="AT475" s="274" t="s">
        <v>147</v>
      </c>
      <c r="AU475" s="274" t="s">
        <v>83</v>
      </c>
      <c r="AV475" s="14" t="s">
        <v>83</v>
      </c>
      <c r="AW475" s="14" t="s">
        <v>30</v>
      </c>
      <c r="AX475" s="14" t="s">
        <v>73</v>
      </c>
      <c r="AY475" s="274" t="s">
        <v>134</v>
      </c>
    </row>
    <row r="476" s="13" customFormat="1">
      <c r="A476" s="13"/>
      <c r="B476" s="254"/>
      <c r="C476" s="255"/>
      <c r="D476" s="249" t="s">
        <v>147</v>
      </c>
      <c r="E476" s="256" t="s">
        <v>1</v>
      </c>
      <c r="F476" s="257" t="s">
        <v>373</v>
      </c>
      <c r="G476" s="255"/>
      <c r="H476" s="256" t="s">
        <v>1</v>
      </c>
      <c r="I476" s="258"/>
      <c r="J476" s="255"/>
      <c r="K476" s="255"/>
      <c r="L476" s="259"/>
      <c r="M476" s="260"/>
      <c r="N476" s="261"/>
      <c r="O476" s="261"/>
      <c r="P476" s="261"/>
      <c r="Q476" s="261"/>
      <c r="R476" s="261"/>
      <c r="S476" s="261"/>
      <c r="T476" s="262"/>
      <c r="U476" s="13"/>
      <c r="V476" s="13"/>
      <c r="W476" s="13"/>
      <c r="X476" s="13"/>
      <c r="Y476" s="13"/>
      <c r="Z476" s="13"/>
      <c r="AA476" s="13"/>
      <c r="AB476" s="13"/>
      <c r="AC476" s="13"/>
      <c r="AD476" s="13"/>
      <c r="AE476" s="13"/>
      <c r="AT476" s="263" t="s">
        <v>147</v>
      </c>
      <c r="AU476" s="263" t="s">
        <v>83</v>
      </c>
      <c r="AV476" s="13" t="s">
        <v>81</v>
      </c>
      <c r="AW476" s="13" t="s">
        <v>30</v>
      </c>
      <c r="AX476" s="13" t="s">
        <v>73</v>
      </c>
      <c r="AY476" s="263" t="s">
        <v>134</v>
      </c>
    </row>
    <row r="477" s="14" customFormat="1">
      <c r="A477" s="14"/>
      <c r="B477" s="264"/>
      <c r="C477" s="265"/>
      <c r="D477" s="249" t="s">
        <v>147</v>
      </c>
      <c r="E477" s="266" t="s">
        <v>1</v>
      </c>
      <c r="F477" s="267" t="s">
        <v>563</v>
      </c>
      <c r="G477" s="265"/>
      <c r="H477" s="268">
        <v>8.3190000000000008</v>
      </c>
      <c r="I477" s="269"/>
      <c r="J477" s="265"/>
      <c r="K477" s="265"/>
      <c r="L477" s="270"/>
      <c r="M477" s="271"/>
      <c r="N477" s="272"/>
      <c r="O477" s="272"/>
      <c r="P477" s="272"/>
      <c r="Q477" s="272"/>
      <c r="R477" s="272"/>
      <c r="S477" s="272"/>
      <c r="T477" s="273"/>
      <c r="U477" s="14"/>
      <c r="V477" s="14"/>
      <c r="W477" s="14"/>
      <c r="X477" s="14"/>
      <c r="Y477" s="14"/>
      <c r="Z477" s="14"/>
      <c r="AA477" s="14"/>
      <c r="AB477" s="14"/>
      <c r="AC477" s="14"/>
      <c r="AD477" s="14"/>
      <c r="AE477" s="14"/>
      <c r="AT477" s="274" t="s">
        <v>147</v>
      </c>
      <c r="AU477" s="274" t="s">
        <v>83</v>
      </c>
      <c r="AV477" s="14" t="s">
        <v>83</v>
      </c>
      <c r="AW477" s="14" t="s">
        <v>30</v>
      </c>
      <c r="AX477" s="14" t="s">
        <v>73</v>
      </c>
      <c r="AY477" s="274" t="s">
        <v>134</v>
      </c>
    </row>
    <row r="478" s="16" customFormat="1">
      <c r="A478" s="16"/>
      <c r="B478" s="296"/>
      <c r="C478" s="297"/>
      <c r="D478" s="249" t="s">
        <v>147</v>
      </c>
      <c r="E478" s="298" t="s">
        <v>1</v>
      </c>
      <c r="F478" s="299" t="s">
        <v>560</v>
      </c>
      <c r="G478" s="297"/>
      <c r="H478" s="300">
        <v>33.771999999999998</v>
      </c>
      <c r="I478" s="301"/>
      <c r="J478" s="297"/>
      <c r="K478" s="297"/>
      <c r="L478" s="302"/>
      <c r="M478" s="303"/>
      <c r="N478" s="304"/>
      <c r="O478" s="304"/>
      <c r="P478" s="304"/>
      <c r="Q478" s="304"/>
      <c r="R478" s="304"/>
      <c r="S478" s="304"/>
      <c r="T478" s="305"/>
      <c r="U478" s="16"/>
      <c r="V478" s="16"/>
      <c r="W478" s="16"/>
      <c r="X478" s="16"/>
      <c r="Y478" s="16"/>
      <c r="Z478" s="16"/>
      <c r="AA478" s="16"/>
      <c r="AB478" s="16"/>
      <c r="AC478" s="16"/>
      <c r="AD478" s="16"/>
      <c r="AE478" s="16"/>
      <c r="AT478" s="306" t="s">
        <v>147</v>
      </c>
      <c r="AU478" s="306" t="s">
        <v>83</v>
      </c>
      <c r="AV478" s="16" t="s">
        <v>158</v>
      </c>
      <c r="AW478" s="16" t="s">
        <v>30</v>
      </c>
      <c r="AX478" s="16" t="s">
        <v>73</v>
      </c>
      <c r="AY478" s="306" t="s">
        <v>134</v>
      </c>
    </row>
    <row r="479" s="15" customFormat="1">
      <c r="A479" s="15"/>
      <c r="B479" s="275"/>
      <c r="C479" s="276"/>
      <c r="D479" s="249" t="s">
        <v>147</v>
      </c>
      <c r="E479" s="277" t="s">
        <v>1</v>
      </c>
      <c r="F479" s="278" t="s">
        <v>150</v>
      </c>
      <c r="G479" s="276"/>
      <c r="H479" s="279">
        <v>148.06200000000001</v>
      </c>
      <c r="I479" s="280"/>
      <c r="J479" s="276"/>
      <c r="K479" s="276"/>
      <c r="L479" s="281"/>
      <c r="M479" s="282"/>
      <c r="N479" s="283"/>
      <c r="O479" s="283"/>
      <c r="P479" s="283"/>
      <c r="Q479" s="283"/>
      <c r="R479" s="283"/>
      <c r="S479" s="283"/>
      <c r="T479" s="284"/>
      <c r="U479" s="15"/>
      <c r="V479" s="15"/>
      <c r="W479" s="15"/>
      <c r="X479" s="15"/>
      <c r="Y479" s="15"/>
      <c r="Z479" s="15"/>
      <c r="AA479" s="15"/>
      <c r="AB479" s="15"/>
      <c r="AC479" s="15"/>
      <c r="AD479" s="15"/>
      <c r="AE479" s="15"/>
      <c r="AT479" s="285" t="s">
        <v>147</v>
      </c>
      <c r="AU479" s="285" t="s">
        <v>83</v>
      </c>
      <c r="AV479" s="15" t="s">
        <v>141</v>
      </c>
      <c r="AW479" s="15" t="s">
        <v>30</v>
      </c>
      <c r="AX479" s="15" t="s">
        <v>81</v>
      </c>
      <c r="AY479" s="285" t="s">
        <v>134</v>
      </c>
    </row>
    <row r="480" s="2" customFormat="1" ht="24" customHeight="1">
      <c r="A480" s="39"/>
      <c r="B480" s="40"/>
      <c r="C480" s="236" t="s">
        <v>564</v>
      </c>
      <c r="D480" s="236" t="s">
        <v>136</v>
      </c>
      <c r="E480" s="237" t="s">
        <v>565</v>
      </c>
      <c r="F480" s="238" t="s">
        <v>566</v>
      </c>
      <c r="G480" s="239" t="s">
        <v>139</v>
      </c>
      <c r="H480" s="240">
        <v>148.06200000000001</v>
      </c>
      <c r="I480" s="241"/>
      <c r="J480" s="242">
        <f>ROUND(I480*H480,2)</f>
        <v>0</v>
      </c>
      <c r="K480" s="238" t="s">
        <v>140</v>
      </c>
      <c r="L480" s="45"/>
      <c r="M480" s="243" t="s">
        <v>1</v>
      </c>
      <c r="N480" s="244" t="s">
        <v>38</v>
      </c>
      <c r="O480" s="92"/>
      <c r="P480" s="245">
        <f>O480*H480</f>
        <v>0</v>
      </c>
      <c r="Q480" s="245">
        <v>0.048000000000000001</v>
      </c>
      <c r="R480" s="245">
        <f>Q480*H480</f>
        <v>7.1069760000000004</v>
      </c>
      <c r="S480" s="245">
        <v>0.048000000000000001</v>
      </c>
      <c r="T480" s="246">
        <f>S480*H480</f>
        <v>7.1069760000000004</v>
      </c>
      <c r="U480" s="39"/>
      <c r="V480" s="39"/>
      <c r="W480" s="39"/>
      <c r="X480" s="39"/>
      <c r="Y480" s="39"/>
      <c r="Z480" s="39"/>
      <c r="AA480" s="39"/>
      <c r="AB480" s="39"/>
      <c r="AC480" s="39"/>
      <c r="AD480" s="39"/>
      <c r="AE480" s="39"/>
      <c r="AR480" s="247" t="s">
        <v>141</v>
      </c>
      <c r="AT480" s="247" t="s">
        <v>136</v>
      </c>
      <c r="AU480" s="247" t="s">
        <v>83</v>
      </c>
      <c r="AY480" s="18" t="s">
        <v>134</v>
      </c>
      <c r="BE480" s="248">
        <f>IF(N480="základní",J480,0)</f>
        <v>0</v>
      </c>
      <c r="BF480" s="248">
        <f>IF(N480="snížená",J480,0)</f>
        <v>0</v>
      </c>
      <c r="BG480" s="248">
        <f>IF(N480="zákl. přenesená",J480,0)</f>
        <v>0</v>
      </c>
      <c r="BH480" s="248">
        <f>IF(N480="sníž. přenesená",J480,0)</f>
        <v>0</v>
      </c>
      <c r="BI480" s="248">
        <f>IF(N480="nulová",J480,0)</f>
        <v>0</v>
      </c>
      <c r="BJ480" s="18" t="s">
        <v>81</v>
      </c>
      <c r="BK480" s="248">
        <f>ROUND(I480*H480,2)</f>
        <v>0</v>
      </c>
      <c r="BL480" s="18" t="s">
        <v>141</v>
      </c>
      <c r="BM480" s="247" t="s">
        <v>567</v>
      </c>
    </row>
    <row r="481" s="2" customFormat="1">
      <c r="A481" s="39"/>
      <c r="B481" s="40"/>
      <c r="C481" s="41"/>
      <c r="D481" s="249" t="s">
        <v>143</v>
      </c>
      <c r="E481" s="41"/>
      <c r="F481" s="250" t="s">
        <v>568</v>
      </c>
      <c r="G481" s="41"/>
      <c r="H481" s="41"/>
      <c r="I481" s="145"/>
      <c r="J481" s="41"/>
      <c r="K481" s="41"/>
      <c r="L481" s="45"/>
      <c r="M481" s="251"/>
      <c r="N481" s="252"/>
      <c r="O481" s="92"/>
      <c r="P481" s="92"/>
      <c r="Q481" s="92"/>
      <c r="R481" s="92"/>
      <c r="S481" s="92"/>
      <c r="T481" s="93"/>
      <c r="U481" s="39"/>
      <c r="V481" s="39"/>
      <c r="W481" s="39"/>
      <c r="X481" s="39"/>
      <c r="Y481" s="39"/>
      <c r="Z481" s="39"/>
      <c r="AA481" s="39"/>
      <c r="AB481" s="39"/>
      <c r="AC481" s="39"/>
      <c r="AD481" s="39"/>
      <c r="AE481" s="39"/>
      <c r="AT481" s="18" t="s">
        <v>143</v>
      </c>
      <c r="AU481" s="18" t="s">
        <v>83</v>
      </c>
    </row>
    <row r="482" s="2" customFormat="1">
      <c r="A482" s="39"/>
      <c r="B482" s="40"/>
      <c r="C482" s="41"/>
      <c r="D482" s="249" t="s">
        <v>145</v>
      </c>
      <c r="E482" s="41"/>
      <c r="F482" s="253" t="s">
        <v>553</v>
      </c>
      <c r="G482" s="41"/>
      <c r="H482" s="41"/>
      <c r="I482" s="145"/>
      <c r="J482" s="41"/>
      <c r="K482" s="41"/>
      <c r="L482" s="45"/>
      <c r="M482" s="251"/>
      <c r="N482" s="252"/>
      <c r="O482" s="92"/>
      <c r="P482" s="92"/>
      <c r="Q482" s="92"/>
      <c r="R482" s="92"/>
      <c r="S482" s="92"/>
      <c r="T482" s="93"/>
      <c r="U482" s="39"/>
      <c r="V482" s="39"/>
      <c r="W482" s="39"/>
      <c r="X482" s="39"/>
      <c r="Y482" s="39"/>
      <c r="Z482" s="39"/>
      <c r="AA482" s="39"/>
      <c r="AB482" s="39"/>
      <c r="AC482" s="39"/>
      <c r="AD482" s="39"/>
      <c r="AE482" s="39"/>
      <c r="AT482" s="18" t="s">
        <v>145</v>
      </c>
      <c r="AU482" s="18" t="s">
        <v>83</v>
      </c>
    </row>
    <row r="483" s="2" customFormat="1" ht="16.5" customHeight="1">
      <c r="A483" s="39"/>
      <c r="B483" s="40"/>
      <c r="C483" s="236" t="s">
        <v>569</v>
      </c>
      <c r="D483" s="236" t="s">
        <v>136</v>
      </c>
      <c r="E483" s="237" t="s">
        <v>570</v>
      </c>
      <c r="F483" s="238" t="s">
        <v>571</v>
      </c>
      <c r="G483" s="239" t="s">
        <v>139</v>
      </c>
      <c r="H483" s="240">
        <v>39.170999999999999</v>
      </c>
      <c r="I483" s="241"/>
      <c r="J483" s="242">
        <f>ROUND(I483*H483,2)</f>
        <v>0</v>
      </c>
      <c r="K483" s="238" t="s">
        <v>140</v>
      </c>
      <c r="L483" s="45"/>
      <c r="M483" s="243" t="s">
        <v>1</v>
      </c>
      <c r="N483" s="244" t="s">
        <v>38</v>
      </c>
      <c r="O483" s="92"/>
      <c r="P483" s="245">
        <f>O483*H483</f>
        <v>0</v>
      </c>
      <c r="Q483" s="245">
        <v>0</v>
      </c>
      <c r="R483" s="245">
        <f>Q483*H483</f>
        <v>0</v>
      </c>
      <c r="S483" s="245">
        <v>0</v>
      </c>
      <c r="T483" s="246">
        <f>S483*H483</f>
        <v>0</v>
      </c>
      <c r="U483" s="39"/>
      <c r="V483" s="39"/>
      <c r="W483" s="39"/>
      <c r="X483" s="39"/>
      <c r="Y483" s="39"/>
      <c r="Z483" s="39"/>
      <c r="AA483" s="39"/>
      <c r="AB483" s="39"/>
      <c r="AC483" s="39"/>
      <c r="AD483" s="39"/>
      <c r="AE483" s="39"/>
      <c r="AR483" s="247" t="s">
        <v>141</v>
      </c>
      <c r="AT483" s="247" t="s">
        <v>136</v>
      </c>
      <c r="AU483" s="247" t="s">
        <v>83</v>
      </c>
      <c r="AY483" s="18" t="s">
        <v>134</v>
      </c>
      <c r="BE483" s="248">
        <f>IF(N483="základní",J483,0)</f>
        <v>0</v>
      </c>
      <c r="BF483" s="248">
        <f>IF(N483="snížená",J483,0)</f>
        <v>0</v>
      </c>
      <c r="BG483" s="248">
        <f>IF(N483="zákl. přenesená",J483,0)</f>
        <v>0</v>
      </c>
      <c r="BH483" s="248">
        <f>IF(N483="sníž. přenesená",J483,0)</f>
        <v>0</v>
      </c>
      <c r="BI483" s="248">
        <f>IF(N483="nulová",J483,0)</f>
        <v>0</v>
      </c>
      <c r="BJ483" s="18" t="s">
        <v>81</v>
      </c>
      <c r="BK483" s="248">
        <f>ROUND(I483*H483,2)</f>
        <v>0</v>
      </c>
      <c r="BL483" s="18" t="s">
        <v>141</v>
      </c>
      <c r="BM483" s="247" t="s">
        <v>572</v>
      </c>
    </row>
    <row r="484" s="2" customFormat="1">
      <c r="A484" s="39"/>
      <c r="B484" s="40"/>
      <c r="C484" s="41"/>
      <c r="D484" s="249" t="s">
        <v>143</v>
      </c>
      <c r="E484" s="41"/>
      <c r="F484" s="250" t="s">
        <v>571</v>
      </c>
      <c r="G484" s="41"/>
      <c r="H484" s="41"/>
      <c r="I484" s="145"/>
      <c r="J484" s="41"/>
      <c r="K484" s="41"/>
      <c r="L484" s="45"/>
      <c r="M484" s="251"/>
      <c r="N484" s="252"/>
      <c r="O484" s="92"/>
      <c r="P484" s="92"/>
      <c r="Q484" s="92"/>
      <c r="R484" s="92"/>
      <c r="S484" s="92"/>
      <c r="T484" s="93"/>
      <c r="U484" s="39"/>
      <c r="V484" s="39"/>
      <c r="W484" s="39"/>
      <c r="X484" s="39"/>
      <c r="Y484" s="39"/>
      <c r="Z484" s="39"/>
      <c r="AA484" s="39"/>
      <c r="AB484" s="39"/>
      <c r="AC484" s="39"/>
      <c r="AD484" s="39"/>
      <c r="AE484" s="39"/>
      <c r="AT484" s="18" t="s">
        <v>143</v>
      </c>
      <c r="AU484" s="18" t="s">
        <v>83</v>
      </c>
    </row>
    <row r="485" s="2" customFormat="1">
      <c r="A485" s="39"/>
      <c r="B485" s="40"/>
      <c r="C485" s="41"/>
      <c r="D485" s="249" t="s">
        <v>145</v>
      </c>
      <c r="E485" s="41"/>
      <c r="F485" s="253" t="s">
        <v>553</v>
      </c>
      <c r="G485" s="41"/>
      <c r="H485" s="41"/>
      <c r="I485" s="145"/>
      <c r="J485" s="41"/>
      <c r="K485" s="41"/>
      <c r="L485" s="45"/>
      <c r="M485" s="251"/>
      <c r="N485" s="252"/>
      <c r="O485" s="92"/>
      <c r="P485" s="92"/>
      <c r="Q485" s="92"/>
      <c r="R485" s="92"/>
      <c r="S485" s="92"/>
      <c r="T485" s="93"/>
      <c r="U485" s="39"/>
      <c r="V485" s="39"/>
      <c r="W485" s="39"/>
      <c r="X485" s="39"/>
      <c r="Y485" s="39"/>
      <c r="Z485" s="39"/>
      <c r="AA485" s="39"/>
      <c r="AB485" s="39"/>
      <c r="AC485" s="39"/>
      <c r="AD485" s="39"/>
      <c r="AE485" s="39"/>
      <c r="AT485" s="18" t="s">
        <v>145</v>
      </c>
      <c r="AU485" s="18" t="s">
        <v>83</v>
      </c>
    </row>
    <row r="486" s="13" customFormat="1">
      <c r="A486" s="13"/>
      <c r="B486" s="254"/>
      <c r="C486" s="255"/>
      <c r="D486" s="249" t="s">
        <v>147</v>
      </c>
      <c r="E486" s="256" t="s">
        <v>1</v>
      </c>
      <c r="F486" s="257" t="s">
        <v>573</v>
      </c>
      <c r="G486" s="255"/>
      <c r="H486" s="256" t="s">
        <v>1</v>
      </c>
      <c r="I486" s="258"/>
      <c r="J486" s="255"/>
      <c r="K486" s="255"/>
      <c r="L486" s="259"/>
      <c r="M486" s="260"/>
      <c r="N486" s="261"/>
      <c r="O486" s="261"/>
      <c r="P486" s="261"/>
      <c r="Q486" s="261"/>
      <c r="R486" s="261"/>
      <c r="S486" s="261"/>
      <c r="T486" s="262"/>
      <c r="U486" s="13"/>
      <c r="V486" s="13"/>
      <c r="W486" s="13"/>
      <c r="X486" s="13"/>
      <c r="Y486" s="13"/>
      <c r="Z486" s="13"/>
      <c r="AA486" s="13"/>
      <c r="AB486" s="13"/>
      <c r="AC486" s="13"/>
      <c r="AD486" s="13"/>
      <c r="AE486" s="13"/>
      <c r="AT486" s="263" t="s">
        <v>147</v>
      </c>
      <c r="AU486" s="263" t="s">
        <v>83</v>
      </c>
      <c r="AV486" s="13" t="s">
        <v>81</v>
      </c>
      <c r="AW486" s="13" t="s">
        <v>30</v>
      </c>
      <c r="AX486" s="13" t="s">
        <v>73</v>
      </c>
      <c r="AY486" s="263" t="s">
        <v>134</v>
      </c>
    </row>
    <row r="487" s="14" customFormat="1">
      <c r="A487" s="14"/>
      <c r="B487" s="264"/>
      <c r="C487" s="265"/>
      <c r="D487" s="249" t="s">
        <v>147</v>
      </c>
      <c r="E487" s="266" t="s">
        <v>1</v>
      </c>
      <c r="F487" s="267" t="s">
        <v>574</v>
      </c>
      <c r="G487" s="265"/>
      <c r="H487" s="268">
        <v>39.170999999999999</v>
      </c>
      <c r="I487" s="269"/>
      <c r="J487" s="265"/>
      <c r="K487" s="265"/>
      <c r="L487" s="270"/>
      <c r="M487" s="271"/>
      <c r="N487" s="272"/>
      <c r="O487" s="272"/>
      <c r="P487" s="272"/>
      <c r="Q487" s="272"/>
      <c r="R487" s="272"/>
      <c r="S487" s="272"/>
      <c r="T487" s="273"/>
      <c r="U487" s="14"/>
      <c r="V487" s="14"/>
      <c r="W487" s="14"/>
      <c r="X487" s="14"/>
      <c r="Y487" s="14"/>
      <c r="Z487" s="14"/>
      <c r="AA487" s="14"/>
      <c r="AB487" s="14"/>
      <c r="AC487" s="14"/>
      <c r="AD487" s="14"/>
      <c r="AE487" s="14"/>
      <c r="AT487" s="274" t="s">
        <v>147</v>
      </c>
      <c r="AU487" s="274" t="s">
        <v>83</v>
      </c>
      <c r="AV487" s="14" t="s">
        <v>83</v>
      </c>
      <c r="AW487" s="14" t="s">
        <v>30</v>
      </c>
      <c r="AX487" s="14" t="s">
        <v>73</v>
      </c>
      <c r="AY487" s="274" t="s">
        <v>134</v>
      </c>
    </row>
    <row r="488" s="15" customFormat="1">
      <c r="A488" s="15"/>
      <c r="B488" s="275"/>
      <c r="C488" s="276"/>
      <c r="D488" s="249" t="s">
        <v>147</v>
      </c>
      <c r="E488" s="277" t="s">
        <v>1</v>
      </c>
      <c r="F488" s="278" t="s">
        <v>150</v>
      </c>
      <c r="G488" s="276"/>
      <c r="H488" s="279">
        <v>39.170999999999999</v>
      </c>
      <c r="I488" s="280"/>
      <c r="J488" s="276"/>
      <c r="K488" s="276"/>
      <c r="L488" s="281"/>
      <c r="M488" s="282"/>
      <c r="N488" s="283"/>
      <c r="O488" s="283"/>
      <c r="P488" s="283"/>
      <c r="Q488" s="283"/>
      <c r="R488" s="283"/>
      <c r="S488" s="283"/>
      <c r="T488" s="284"/>
      <c r="U488" s="15"/>
      <c r="V488" s="15"/>
      <c r="W488" s="15"/>
      <c r="X488" s="15"/>
      <c r="Y488" s="15"/>
      <c r="Z488" s="15"/>
      <c r="AA488" s="15"/>
      <c r="AB488" s="15"/>
      <c r="AC488" s="15"/>
      <c r="AD488" s="15"/>
      <c r="AE488" s="15"/>
      <c r="AT488" s="285" t="s">
        <v>147</v>
      </c>
      <c r="AU488" s="285" t="s">
        <v>83</v>
      </c>
      <c r="AV488" s="15" t="s">
        <v>141</v>
      </c>
      <c r="AW488" s="15" t="s">
        <v>30</v>
      </c>
      <c r="AX488" s="15" t="s">
        <v>81</v>
      </c>
      <c r="AY488" s="285" t="s">
        <v>134</v>
      </c>
    </row>
    <row r="489" s="2" customFormat="1" ht="24" customHeight="1">
      <c r="A489" s="39"/>
      <c r="B489" s="40"/>
      <c r="C489" s="236" t="s">
        <v>575</v>
      </c>
      <c r="D489" s="236" t="s">
        <v>136</v>
      </c>
      <c r="E489" s="237" t="s">
        <v>576</v>
      </c>
      <c r="F489" s="238" t="s">
        <v>577</v>
      </c>
      <c r="G489" s="239" t="s">
        <v>139</v>
      </c>
      <c r="H489" s="240">
        <v>39.170999999999999</v>
      </c>
      <c r="I489" s="241"/>
      <c r="J489" s="242">
        <f>ROUND(I489*H489,2)</f>
        <v>0</v>
      </c>
      <c r="K489" s="238" t="s">
        <v>140</v>
      </c>
      <c r="L489" s="45"/>
      <c r="M489" s="243" t="s">
        <v>1</v>
      </c>
      <c r="N489" s="244" t="s">
        <v>38</v>
      </c>
      <c r="O489" s="92"/>
      <c r="P489" s="245">
        <f>O489*H489</f>
        <v>0</v>
      </c>
      <c r="Q489" s="245">
        <v>0.048000000000000001</v>
      </c>
      <c r="R489" s="245">
        <f>Q489*H489</f>
        <v>1.8802080000000001</v>
      </c>
      <c r="S489" s="245">
        <v>0.048000000000000001</v>
      </c>
      <c r="T489" s="246">
        <f>S489*H489</f>
        <v>1.8802080000000001</v>
      </c>
      <c r="U489" s="39"/>
      <c r="V489" s="39"/>
      <c r="W489" s="39"/>
      <c r="X489" s="39"/>
      <c r="Y489" s="39"/>
      <c r="Z489" s="39"/>
      <c r="AA489" s="39"/>
      <c r="AB489" s="39"/>
      <c r="AC489" s="39"/>
      <c r="AD489" s="39"/>
      <c r="AE489" s="39"/>
      <c r="AR489" s="247" t="s">
        <v>141</v>
      </c>
      <c r="AT489" s="247" t="s">
        <v>136</v>
      </c>
      <c r="AU489" s="247" t="s">
        <v>83</v>
      </c>
      <c r="AY489" s="18" t="s">
        <v>134</v>
      </c>
      <c r="BE489" s="248">
        <f>IF(N489="základní",J489,0)</f>
        <v>0</v>
      </c>
      <c r="BF489" s="248">
        <f>IF(N489="snížená",J489,0)</f>
        <v>0</v>
      </c>
      <c r="BG489" s="248">
        <f>IF(N489="zákl. přenesená",J489,0)</f>
        <v>0</v>
      </c>
      <c r="BH489" s="248">
        <f>IF(N489="sníž. přenesená",J489,0)</f>
        <v>0</v>
      </c>
      <c r="BI489" s="248">
        <f>IF(N489="nulová",J489,0)</f>
        <v>0</v>
      </c>
      <c r="BJ489" s="18" t="s">
        <v>81</v>
      </c>
      <c r="BK489" s="248">
        <f>ROUND(I489*H489,2)</f>
        <v>0</v>
      </c>
      <c r="BL489" s="18" t="s">
        <v>141</v>
      </c>
      <c r="BM489" s="247" t="s">
        <v>578</v>
      </c>
    </row>
    <row r="490" s="2" customFormat="1">
      <c r="A490" s="39"/>
      <c r="B490" s="40"/>
      <c r="C490" s="41"/>
      <c r="D490" s="249" t="s">
        <v>143</v>
      </c>
      <c r="E490" s="41"/>
      <c r="F490" s="250" t="s">
        <v>579</v>
      </c>
      <c r="G490" s="41"/>
      <c r="H490" s="41"/>
      <c r="I490" s="145"/>
      <c r="J490" s="41"/>
      <c r="K490" s="41"/>
      <c r="L490" s="45"/>
      <c r="M490" s="251"/>
      <c r="N490" s="252"/>
      <c r="O490" s="92"/>
      <c r="P490" s="92"/>
      <c r="Q490" s="92"/>
      <c r="R490" s="92"/>
      <c r="S490" s="92"/>
      <c r="T490" s="93"/>
      <c r="U490" s="39"/>
      <c r="V490" s="39"/>
      <c r="W490" s="39"/>
      <c r="X490" s="39"/>
      <c r="Y490" s="39"/>
      <c r="Z490" s="39"/>
      <c r="AA490" s="39"/>
      <c r="AB490" s="39"/>
      <c r="AC490" s="39"/>
      <c r="AD490" s="39"/>
      <c r="AE490" s="39"/>
      <c r="AT490" s="18" t="s">
        <v>143</v>
      </c>
      <c r="AU490" s="18" t="s">
        <v>83</v>
      </c>
    </row>
    <row r="491" s="2" customFormat="1">
      <c r="A491" s="39"/>
      <c r="B491" s="40"/>
      <c r="C491" s="41"/>
      <c r="D491" s="249" t="s">
        <v>145</v>
      </c>
      <c r="E491" s="41"/>
      <c r="F491" s="253" t="s">
        <v>553</v>
      </c>
      <c r="G491" s="41"/>
      <c r="H491" s="41"/>
      <c r="I491" s="145"/>
      <c r="J491" s="41"/>
      <c r="K491" s="41"/>
      <c r="L491" s="45"/>
      <c r="M491" s="251"/>
      <c r="N491" s="252"/>
      <c r="O491" s="92"/>
      <c r="P491" s="92"/>
      <c r="Q491" s="92"/>
      <c r="R491" s="92"/>
      <c r="S491" s="92"/>
      <c r="T491" s="93"/>
      <c r="U491" s="39"/>
      <c r="V491" s="39"/>
      <c r="W491" s="39"/>
      <c r="X491" s="39"/>
      <c r="Y491" s="39"/>
      <c r="Z491" s="39"/>
      <c r="AA491" s="39"/>
      <c r="AB491" s="39"/>
      <c r="AC491" s="39"/>
      <c r="AD491" s="39"/>
      <c r="AE491" s="39"/>
      <c r="AT491" s="18" t="s">
        <v>145</v>
      </c>
      <c r="AU491" s="18" t="s">
        <v>83</v>
      </c>
    </row>
    <row r="492" s="2" customFormat="1" ht="24" customHeight="1">
      <c r="A492" s="39"/>
      <c r="B492" s="40"/>
      <c r="C492" s="236" t="s">
        <v>580</v>
      </c>
      <c r="D492" s="236" t="s">
        <v>136</v>
      </c>
      <c r="E492" s="237" t="s">
        <v>581</v>
      </c>
      <c r="F492" s="238" t="s">
        <v>582</v>
      </c>
      <c r="G492" s="239" t="s">
        <v>139</v>
      </c>
      <c r="H492" s="240">
        <v>153.46100000000001</v>
      </c>
      <c r="I492" s="241"/>
      <c r="J492" s="242">
        <f>ROUND(I492*H492,2)</f>
        <v>0</v>
      </c>
      <c r="K492" s="238" t="s">
        <v>140</v>
      </c>
      <c r="L492" s="45"/>
      <c r="M492" s="243" t="s">
        <v>1</v>
      </c>
      <c r="N492" s="244" t="s">
        <v>38</v>
      </c>
      <c r="O492" s="92"/>
      <c r="P492" s="245">
        <f>O492*H492</f>
        <v>0</v>
      </c>
      <c r="Q492" s="245">
        <v>0</v>
      </c>
      <c r="R492" s="245">
        <f>Q492*H492</f>
        <v>0</v>
      </c>
      <c r="S492" s="245">
        <v>0.077899999999999997</v>
      </c>
      <c r="T492" s="246">
        <f>S492*H492</f>
        <v>11.9546119</v>
      </c>
      <c r="U492" s="39"/>
      <c r="V492" s="39"/>
      <c r="W492" s="39"/>
      <c r="X492" s="39"/>
      <c r="Y492" s="39"/>
      <c r="Z492" s="39"/>
      <c r="AA492" s="39"/>
      <c r="AB492" s="39"/>
      <c r="AC492" s="39"/>
      <c r="AD492" s="39"/>
      <c r="AE492" s="39"/>
      <c r="AR492" s="247" t="s">
        <v>141</v>
      </c>
      <c r="AT492" s="247" t="s">
        <v>136</v>
      </c>
      <c r="AU492" s="247" t="s">
        <v>83</v>
      </c>
      <c r="AY492" s="18" t="s">
        <v>134</v>
      </c>
      <c r="BE492" s="248">
        <f>IF(N492="základní",J492,0)</f>
        <v>0</v>
      </c>
      <c r="BF492" s="248">
        <f>IF(N492="snížená",J492,0)</f>
        <v>0</v>
      </c>
      <c r="BG492" s="248">
        <f>IF(N492="zákl. přenesená",J492,0)</f>
        <v>0</v>
      </c>
      <c r="BH492" s="248">
        <f>IF(N492="sníž. přenesená",J492,0)</f>
        <v>0</v>
      </c>
      <c r="BI492" s="248">
        <f>IF(N492="nulová",J492,0)</f>
        <v>0</v>
      </c>
      <c r="BJ492" s="18" t="s">
        <v>81</v>
      </c>
      <c r="BK492" s="248">
        <f>ROUND(I492*H492,2)</f>
        <v>0</v>
      </c>
      <c r="BL492" s="18" t="s">
        <v>141</v>
      </c>
      <c r="BM492" s="247" t="s">
        <v>583</v>
      </c>
    </row>
    <row r="493" s="2" customFormat="1">
      <c r="A493" s="39"/>
      <c r="B493" s="40"/>
      <c r="C493" s="41"/>
      <c r="D493" s="249" t="s">
        <v>143</v>
      </c>
      <c r="E493" s="41"/>
      <c r="F493" s="250" t="s">
        <v>584</v>
      </c>
      <c r="G493" s="41"/>
      <c r="H493" s="41"/>
      <c r="I493" s="145"/>
      <c r="J493" s="41"/>
      <c r="K493" s="41"/>
      <c r="L493" s="45"/>
      <c r="M493" s="251"/>
      <c r="N493" s="252"/>
      <c r="O493" s="92"/>
      <c r="P493" s="92"/>
      <c r="Q493" s="92"/>
      <c r="R493" s="92"/>
      <c r="S493" s="92"/>
      <c r="T493" s="93"/>
      <c r="U493" s="39"/>
      <c r="V493" s="39"/>
      <c r="W493" s="39"/>
      <c r="X493" s="39"/>
      <c r="Y493" s="39"/>
      <c r="Z493" s="39"/>
      <c r="AA493" s="39"/>
      <c r="AB493" s="39"/>
      <c r="AC493" s="39"/>
      <c r="AD493" s="39"/>
      <c r="AE493" s="39"/>
      <c r="AT493" s="18" t="s">
        <v>143</v>
      </c>
      <c r="AU493" s="18" t="s">
        <v>83</v>
      </c>
    </row>
    <row r="494" s="2" customFormat="1">
      <c r="A494" s="39"/>
      <c r="B494" s="40"/>
      <c r="C494" s="41"/>
      <c r="D494" s="249" t="s">
        <v>145</v>
      </c>
      <c r="E494" s="41"/>
      <c r="F494" s="253" t="s">
        <v>585</v>
      </c>
      <c r="G494" s="41"/>
      <c r="H494" s="41"/>
      <c r="I494" s="145"/>
      <c r="J494" s="41"/>
      <c r="K494" s="41"/>
      <c r="L494" s="45"/>
      <c r="M494" s="251"/>
      <c r="N494" s="252"/>
      <c r="O494" s="92"/>
      <c r="P494" s="92"/>
      <c r="Q494" s="92"/>
      <c r="R494" s="92"/>
      <c r="S494" s="92"/>
      <c r="T494" s="93"/>
      <c r="U494" s="39"/>
      <c r="V494" s="39"/>
      <c r="W494" s="39"/>
      <c r="X494" s="39"/>
      <c r="Y494" s="39"/>
      <c r="Z494" s="39"/>
      <c r="AA494" s="39"/>
      <c r="AB494" s="39"/>
      <c r="AC494" s="39"/>
      <c r="AD494" s="39"/>
      <c r="AE494" s="39"/>
      <c r="AT494" s="18" t="s">
        <v>145</v>
      </c>
      <c r="AU494" s="18" t="s">
        <v>83</v>
      </c>
    </row>
    <row r="495" s="13" customFormat="1">
      <c r="A495" s="13"/>
      <c r="B495" s="254"/>
      <c r="C495" s="255"/>
      <c r="D495" s="249" t="s">
        <v>147</v>
      </c>
      <c r="E495" s="256" t="s">
        <v>1</v>
      </c>
      <c r="F495" s="257" t="s">
        <v>554</v>
      </c>
      <c r="G495" s="255"/>
      <c r="H495" s="256" t="s">
        <v>1</v>
      </c>
      <c r="I495" s="258"/>
      <c r="J495" s="255"/>
      <c r="K495" s="255"/>
      <c r="L495" s="259"/>
      <c r="M495" s="260"/>
      <c r="N495" s="261"/>
      <c r="O495" s="261"/>
      <c r="P495" s="261"/>
      <c r="Q495" s="261"/>
      <c r="R495" s="261"/>
      <c r="S495" s="261"/>
      <c r="T495" s="262"/>
      <c r="U495" s="13"/>
      <c r="V495" s="13"/>
      <c r="W495" s="13"/>
      <c r="X495" s="13"/>
      <c r="Y495" s="13"/>
      <c r="Z495" s="13"/>
      <c r="AA495" s="13"/>
      <c r="AB495" s="13"/>
      <c r="AC495" s="13"/>
      <c r="AD495" s="13"/>
      <c r="AE495" s="13"/>
      <c r="AT495" s="263" t="s">
        <v>147</v>
      </c>
      <c r="AU495" s="263" t="s">
        <v>83</v>
      </c>
      <c r="AV495" s="13" t="s">
        <v>81</v>
      </c>
      <c r="AW495" s="13" t="s">
        <v>30</v>
      </c>
      <c r="AX495" s="13" t="s">
        <v>73</v>
      </c>
      <c r="AY495" s="263" t="s">
        <v>134</v>
      </c>
    </row>
    <row r="496" s="14" customFormat="1">
      <c r="A496" s="14"/>
      <c r="B496" s="264"/>
      <c r="C496" s="265"/>
      <c r="D496" s="249" t="s">
        <v>147</v>
      </c>
      <c r="E496" s="266" t="s">
        <v>1</v>
      </c>
      <c r="F496" s="267" t="s">
        <v>555</v>
      </c>
      <c r="G496" s="265"/>
      <c r="H496" s="268">
        <v>86</v>
      </c>
      <c r="I496" s="269"/>
      <c r="J496" s="265"/>
      <c r="K496" s="265"/>
      <c r="L496" s="270"/>
      <c r="M496" s="271"/>
      <c r="N496" s="272"/>
      <c r="O496" s="272"/>
      <c r="P496" s="272"/>
      <c r="Q496" s="272"/>
      <c r="R496" s="272"/>
      <c r="S496" s="272"/>
      <c r="T496" s="273"/>
      <c r="U496" s="14"/>
      <c r="V496" s="14"/>
      <c r="W496" s="14"/>
      <c r="X496" s="14"/>
      <c r="Y496" s="14"/>
      <c r="Z496" s="14"/>
      <c r="AA496" s="14"/>
      <c r="AB496" s="14"/>
      <c r="AC496" s="14"/>
      <c r="AD496" s="14"/>
      <c r="AE496" s="14"/>
      <c r="AT496" s="274" t="s">
        <v>147</v>
      </c>
      <c r="AU496" s="274" t="s">
        <v>83</v>
      </c>
      <c r="AV496" s="14" t="s">
        <v>83</v>
      </c>
      <c r="AW496" s="14" t="s">
        <v>30</v>
      </c>
      <c r="AX496" s="14" t="s">
        <v>73</v>
      </c>
      <c r="AY496" s="274" t="s">
        <v>134</v>
      </c>
    </row>
    <row r="497" s="13" customFormat="1">
      <c r="A497" s="13"/>
      <c r="B497" s="254"/>
      <c r="C497" s="255"/>
      <c r="D497" s="249" t="s">
        <v>147</v>
      </c>
      <c r="E497" s="256" t="s">
        <v>1</v>
      </c>
      <c r="F497" s="257" t="s">
        <v>573</v>
      </c>
      <c r="G497" s="255"/>
      <c r="H497" s="256" t="s">
        <v>1</v>
      </c>
      <c r="I497" s="258"/>
      <c r="J497" s="255"/>
      <c r="K497" s="255"/>
      <c r="L497" s="259"/>
      <c r="M497" s="260"/>
      <c r="N497" s="261"/>
      <c r="O497" s="261"/>
      <c r="P497" s="261"/>
      <c r="Q497" s="261"/>
      <c r="R497" s="261"/>
      <c r="S497" s="261"/>
      <c r="T497" s="262"/>
      <c r="U497" s="13"/>
      <c r="V497" s="13"/>
      <c r="W497" s="13"/>
      <c r="X497" s="13"/>
      <c r="Y497" s="13"/>
      <c r="Z497" s="13"/>
      <c r="AA497" s="13"/>
      <c r="AB497" s="13"/>
      <c r="AC497" s="13"/>
      <c r="AD497" s="13"/>
      <c r="AE497" s="13"/>
      <c r="AT497" s="263" t="s">
        <v>147</v>
      </c>
      <c r="AU497" s="263" t="s">
        <v>83</v>
      </c>
      <c r="AV497" s="13" t="s">
        <v>81</v>
      </c>
      <c r="AW497" s="13" t="s">
        <v>30</v>
      </c>
      <c r="AX497" s="13" t="s">
        <v>73</v>
      </c>
      <c r="AY497" s="263" t="s">
        <v>134</v>
      </c>
    </row>
    <row r="498" s="14" customFormat="1">
      <c r="A498" s="14"/>
      <c r="B498" s="264"/>
      <c r="C498" s="265"/>
      <c r="D498" s="249" t="s">
        <v>147</v>
      </c>
      <c r="E498" s="266" t="s">
        <v>1</v>
      </c>
      <c r="F498" s="267" t="s">
        <v>574</v>
      </c>
      <c r="G498" s="265"/>
      <c r="H498" s="268">
        <v>39.170999999999999</v>
      </c>
      <c r="I498" s="269"/>
      <c r="J498" s="265"/>
      <c r="K498" s="265"/>
      <c r="L498" s="270"/>
      <c r="M498" s="271"/>
      <c r="N498" s="272"/>
      <c r="O498" s="272"/>
      <c r="P498" s="272"/>
      <c r="Q498" s="272"/>
      <c r="R498" s="272"/>
      <c r="S498" s="272"/>
      <c r="T498" s="273"/>
      <c r="U498" s="14"/>
      <c r="V498" s="14"/>
      <c r="W498" s="14"/>
      <c r="X498" s="14"/>
      <c r="Y498" s="14"/>
      <c r="Z498" s="14"/>
      <c r="AA498" s="14"/>
      <c r="AB498" s="14"/>
      <c r="AC498" s="14"/>
      <c r="AD498" s="14"/>
      <c r="AE498" s="14"/>
      <c r="AT498" s="274" t="s">
        <v>147</v>
      </c>
      <c r="AU498" s="274" t="s">
        <v>83</v>
      </c>
      <c r="AV498" s="14" t="s">
        <v>83</v>
      </c>
      <c r="AW498" s="14" t="s">
        <v>30</v>
      </c>
      <c r="AX498" s="14" t="s">
        <v>73</v>
      </c>
      <c r="AY498" s="274" t="s">
        <v>134</v>
      </c>
    </row>
    <row r="499" s="13" customFormat="1">
      <c r="A499" s="13"/>
      <c r="B499" s="254"/>
      <c r="C499" s="255"/>
      <c r="D499" s="249" t="s">
        <v>147</v>
      </c>
      <c r="E499" s="256" t="s">
        <v>1</v>
      </c>
      <c r="F499" s="257" t="s">
        <v>556</v>
      </c>
      <c r="G499" s="255"/>
      <c r="H499" s="256" t="s">
        <v>1</v>
      </c>
      <c r="I499" s="258"/>
      <c r="J499" s="255"/>
      <c r="K499" s="255"/>
      <c r="L499" s="259"/>
      <c r="M499" s="260"/>
      <c r="N499" s="261"/>
      <c r="O499" s="261"/>
      <c r="P499" s="261"/>
      <c r="Q499" s="261"/>
      <c r="R499" s="261"/>
      <c r="S499" s="261"/>
      <c r="T499" s="262"/>
      <c r="U499" s="13"/>
      <c r="V499" s="13"/>
      <c r="W499" s="13"/>
      <c r="X499" s="13"/>
      <c r="Y499" s="13"/>
      <c r="Z499" s="13"/>
      <c r="AA499" s="13"/>
      <c r="AB499" s="13"/>
      <c r="AC499" s="13"/>
      <c r="AD499" s="13"/>
      <c r="AE499" s="13"/>
      <c r="AT499" s="263" t="s">
        <v>147</v>
      </c>
      <c r="AU499" s="263" t="s">
        <v>83</v>
      </c>
      <c r="AV499" s="13" t="s">
        <v>81</v>
      </c>
      <c r="AW499" s="13" t="s">
        <v>30</v>
      </c>
      <c r="AX499" s="13" t="s">
        <v>73</v>
      </c>
      <c r="AY499" s="263" t="s">
        <v>134</v>
      </c>
    </row>
    <row r="500" s="14" customFormat="1">
      <c r="A500" s="14"/>
      <c r="B500" s="264"/>
      <c r="C500" s="265"/>
      <c r="D500" s="249" t="s">
        <v>147</v>
      </c>
      <c r="E500" s="266" t="s">
        <v>1</v>
      </c>
      <c r="F500" s="267" t="s">
        <v>557</v>
      </c>
      <c r="G500" s="265"/>
      <c r="H500" s="268">
        <v>8.3900000000000006</v>
      </c>
      <c r="I500" s="269"/>
      <c r="J500" s="265"/>
      <c r="K500" s="265"/>
      <c r="L500" s="270"/>
      <c r="M500" s="271"/>
      <c r="N500" s="272"/>
      <c r="O500" s="272"/>
      <c r="P500" s="272"/>
      <c r="Q500" s="272"/>
      <c r="R500" s="272"/>
      <c r="S500" s="272"/>
      <c r="T500" s="273"/>
      <c r="U500" s="14"/>
      <c r="V500" s="14"/>
      <c r="W500" s="14"/>
      <c r="X500" s="14"/>
      <c r="Y500" s="14"/>
      <c r="Z500" s="14"/>
      <c r="AA500" s="14"/>
      <c r="AB500" s="14"/>
      <c r="AC500" s="14"/>
      <c r="AD500" s="14"/>
      <c r="AE500" s="14"/>
      <c r="AT500" s="274" t="s">
        <v>147</v>
      </c>
      <c r="AU500" s="274" t="s">
        <v>83</v>
      </c>
      <c r="AV500" s="14" t="s">
        <v>83</v>
      </c>
      <c r="AW500" s="14" t="s">
        <v>30</v>
      </c>
      <c r="AX500" s="14" t="s">
        <v>73</v>
      </c>
      <c r="AY500" s="274" t="s">
        <v>134</v>
      </c>
    </row>
    <row r="501" s="13" customFormat="1">
      <c r="A501" s="13"/>
      <c r="B501" s="254"/>
      <c r="C501" s="255"/>
      <c r="D501" s="249" t="s">
        <v>147</v>
      </c>
      <c r="E501" s="256" t="s">
        <v>1</v>
      </c>
      <c r="F501" s="257" t="s">
        <v>558</v>
      </c>
      <c r="G501" s="255"/>
      <c r="H501" s="256" t="s">
        <v>1</v>
      </c>
      <c r="I501" s="258"/>
      <c r="J501" s="255"/>
      <c r="K501" s="255"/>
      <c r="L501" s="259"/>
      <c r="M501" s="260"/>
      <c r="N501" s="261"/>
      <c r="O501" s="261"/>
      <c r="P501" s="261"/>
      <c r="Q501" s="261"/>
      <c r="R501" s="261"/>
      <c r="S501" s="261"/>
      <c r="T501" s="262"/>
      <c r="U501" s="13"/>
      <c r="V501" s="13"/>
      <c r="W501" s="13"/>
      <c r="X501" s="13"/>
      <c r="Y501" s="13"/>
      <c r="Z501" s="13"/>
      <c r="AA501" s="13"/>
      <c r="AB501" s="13"/>
      <c r="AC501" s="13"/>
      <c r="AD501" s="13"/>
      <c r="AE501" s="13"/>
      <c r="AT501" s="263" t="s">
        <v>147</v>
      </c>
      <c r="AU501" s="263" t="s">
        <v>83</v>
      </c>
      <c r="AV501" s="13" t="s">
        <v>81</v>
      </c>
      <c r="AW501" s="13" t="s">
        <v>30</v>
      </c>
      <c r="AX501" s="13" t="s">
        <v>73</v>
      </c>
      <c r="AY501" s="263" t="s">
        <v>134</v>
      </c>
    </row>
    <row r="502" s="14" customFormat="1">
      <c r="A502" s="14"/>
      <c r="B502" s="264"/>
      <c r="C502" s="265"/>
      <c r="D502" s="249" t="s">
        <v>147</v>
      </c>
      <c r="E502" s="266" t="s">
        <v>1</v>
      </c>
      <c r="F502" s="267" t="s">
        <v>559</v>
      </c>
      <c r="G502" s="265"/>
      <c r="H502" s="268">
        <v>19.899999999999999</v>
      </c>
      <c r="I502" s="269"/>
      <c r="J502" s="265"/>
      <c r="K502" s="265"/>
      <c r="L502" s="270"/>
      <c r="M502" s="271"/>
      <c r="N502" s="272"/>
      <c r="O502" s="272"/>
      <c r="P502" s="272"/>
      <c r="Q502" s="272"/>
      <c r="R502" s="272"/>
      <c r="S502" s="272"/>
      <c r="T502" s="273"/>
      <c r="U502" s="14"/>
      <c r="V502" s="14"/>
      <c r="W502" s="14"/>
      <c r="X502" s="14"/>
      <c r="Y502" s="14"/>
      <c r="Z502" s="14"/>
      <c r="AA502" s="14"/>
      <c r="AB502" s="14"/>
      <c r="AC502" s="14"/>
      <c r="AD502" s="14"/>
      <c r="AE502" s="14"/>
      <c r="AT502" s="274" t="s">
        <v>147</v>
      </c>
      <c r="AU502" s="274" t="s">
        <v>83</v>
      </c>
      <c r="AV502" s="14" t="s">
        <v>83</v>
      </c>
      <c r="AW502" s="14" t="s">
        <v>30</v>
      </c>
      <c r="AX502" s="14" t="s">
        <v>73</v>
      </c>
      <c r="AY502" s="274" t="s">
        <v>134</v>
      </c>
    </row>
    <row r="503" s="15" customFormat="1">
      <c r="A503" s="15"/>
      <c r="B503" s="275"/>
      <c r="C503" s="276"/>
      <c r="D503" s="249" t="s">
        <v>147</v>
      </c>
      <c r="E503" s="277" t="s">
        <v>1</v>
      </c>
      <c r="F503" s="278" t="s">
        <v>150</v>
      </c>
      <c r="G503" s="276"/>
      <c r="H503" s="279">
        <v>153.46100000000001</v>
      </c>
      <c r="I503" s="280"/>
      <c r="J503" s="276"/>
      <c r="K503" s="276"/>
      <c r="L503" s="281"/>
      <c r="M503" s="282"/>
      <c r="N503" s="283"/>
      <c r="O503" s="283"/>
      <c r="P503" s="283"/>
      <c r="Q503" s="283"/>
      <c r="R503" s="283"/>
      <c r="S503" s="283"/>
      <c r="T503" s="284"/>
      <c r="U503" s="15"/>
      <c r="V503" s="15"/>
      <c r="W503" s="15"/>
      <c r="X503" s="15"/>
      <c r="Y503" s="15"/>
      <c r="Z503" s="15"/>
      <c r="AA503" s="15"/>
      <c r="AB503" s="15"/>
      <c r="AC503" s="15"/>
      <c r="AD503" s="15"/>
      <c r="AE503" s="15"/>
      <c r="AT503" s="285" t="s">
        <v>147</v>
      </c>
      <c r="AU503" s="285" t="s">
        <v>83</v>
      </c>
      <c r="AV503" s="15" t="s">
        <v>141</v>
      </c>
      <c r="AW503" s="15" t="s">
        <v>30</v>
      </c>
      <c r="AX503" s="15" t="s">
        <v>81</v>
      </c>
      <c r="AY503" s="285" t="s">
        <v>134</v>
      </c>
    </row>
    <row r="504" s="2" customFormat="1" ht="24" customHeight="1">
      <c r="A504" s="39"/>
      <c r="B504" s="40"/>
      <c r="C504" s="236" t="s">
        <v>586</v>
      </c>
      <c r="D504" s="236" t="s">
        <v>136</v>
      </c>
      <c r="E504" s="237" t="s">
        <v>587</v>
      </c>
      <c r="F504" s="238" t="s">
        <v>588</v>
      </c>
      <c r="G504" s="239" t="s">
        <v>153</v>
      </c>
      <c r="H504" s="240">
        <v>6.1379999999999999</v>
      </c>
      <c r="I504" s="241"/>
      <c r="J504" s="242">
        <f>ROUND(I504*H504,2)</f>
        <v>0</v>
      </c>
      <c r="K504" s="238" t="s">
        <v>140</v>
      </c>
      <c r="L504" s="45"/>
      <c r="M504" s="243" t="s">
        <v>1</v>
      </c>
      <c r="N504" s="244" t="s">
        <v>38</v>
      </c>
      <c r="O504" s="92"/>
      <c r="P504" s="245">
        <f>O504*H504</f>
        <v>0</v>
      </c>
      <c r="Q504" s="245">
        <v>0.50375000000000003</v>
      </c>
      <c r="R504" s="245">
        <f>Q504*H504</f>
        <v>3.0920175000000003</v>
      </c>
      <c r="S504" s="245">
        <v>2.5</v>
      </c>
      <c r="T504" s="246">
        <f>S504*H504</f>
        <v>15.344999999999999</v>
      </c>
      <c r="U504" s="39"/>
      <c r="V504" s="39"/>
      <c r="W504" s="39"/>
      <c r="X504" s="39"/>
      <c r="Y504" s="39"/>
      <c r="Z504" s="39"/>
      <c r="AA504" s="39"/>
      <c r="AB504" s="39"/>
      <c r="AC504" s="39"/>
      <c r="AD504" s="39"/>
      <c r="AE504" s="39"/>
      <c r="AR504" s="247" t="s">
        <v>141</v>
      </c>
      <c r="AT504" s="247" t="s">
        <v>136</v>
      </c>
      <c r="AU504" s="247" t="s">
        <v>83</v>
      </c>
      <c r="AY504" s="18" t="s">
        <v>134</v>
      </c>
      <c r="BE504" s="248">
        <f>IF(N504="základní",J504,0)</f>
        <v>0</v>
      </c>
      <c r="BF504" s="248">
        <f>IF(N504="snížená",J504,0)</f>
        <v>0</v>
      </c>
      <c r="BG504" s="248">
        <f>IF(N504="zákl. přenesená",J504,0)</f>
        <v>0</v>
      </c>
      <c r="BH504" s="248">
        <f>IF(N504="sníž. přenesená",J504,0)</f>
        <v>0</v>
      </c>
      <c r="BI504" s="248">
        <f>IF(N504="nulová",J504,0)</f>
        <v>0</v>
      </c>
      <c r="BJ504" s="18" t="s">
        <v>81</v>
      </c>
      <c r="BK504" s="248">
        <f>ROUND(I504*H504,2)</f>
        <v>0</v>
      </c>
      <c r="BL504" s="18" t="s">
        <v>141</v>
      </c>
      <c r="BM504" s="247" t="s">
        <v>589</v>
      </c>
    </row>
    <row r="505" s="2" customFormat="1">
      <c r="A505" s="39"/>
      <c r="B505" s="40"/>
      <c r="C505" s="41"/>
      <c r="D505" s="249" t="s">
        <v>143</v>
      </c>
      <c r="E505" s="41"/>
      <c r="F505" s="250" t="s">
        <v>590</v>
      </c>
      <c r="G505" s="41"/>
      <c r="H505" s="41"/>
      <c r="I505" s="145"/>
      <c r="J505" s="41"/>
      <c r="K505" s="41"/>
      <c r="L505" s="45"/>
      <c r="M505" s="251"/>
      <c r="N505" s="252"/>
      <c r="O505" s="92"/>
      <c r="P505" s="92"/>
      <c r="Q505" s="92"/>
      <c r="R505" s="92"/>
      <c r="S505" s="92"/>
      <c r="T505" s="93"/>
      <c r="U505" s="39"/>
      <c r="V505" s="39"/>
      <c r="W505" s="39"/>
      <c r="X505" s="39"/>
      <c r="Y505" s="39"/>
      <c r="Z505" s="39"/>
      <c r="AA505" s="39"/>
      <c r="AB505" s="39"/>
      <c r="AC505" s="39"/>
      <c r="AD505" s="39"/>
      <c r="AE505" s="39"/>
      <c r="AT505" s="18" t="s">
        <v>143</v>
      </c>
      <c r="AU505" s="18" t="s">
        <v>83</v>
      </c>
    </row>
    <row r="506" s="2" customFormat="1">
      <c r="A506" s="39"/>
      <c r="B506" s="40"/>
      <c r="C506" s="41"/>
      <c r="D506" s="249" t="s">
        <v>145</v>
      </c>
      <c r="E506" s="41"/>
      <c r="F506" s="253" t="s">
        <v>591</v>
      </c>
      <c r="G506" s="41"/>
      <c r="H506" s="41"/>
      <c r="I506" s="145"/>
      <c r="J506" s="41"/>
      <c r="K506" s="41"/>
      <c r="L506" s="45"/>
      <c r="M506" s="251"/>
      <c r="N506" s="252"/>
      <c r="O506" s="92"/>
      <c r="P506" s="92"/>
      <c r="Q506" s="92"/>
      <c r="R506" s="92"/>
      <c r="S506" s="92"/>
      <c r="T506" s="93"/>
      <c r="U506" s="39"/>
      <c r="V506" s="39"/>
      <c r="W506" s="39"/>
      <c r="X506" s="39"/>
      <c r="Y506" s="39"/>
      <c r="Z506" s="39"/>
      <c r="AA506" s="39"/>
      <c r="AB506" s="39"/>
      <c r="AC506" s="39"/>
      <c r="AD506" s="39"/>
      <c r="AE506" s="39"/>
      <c r="AT506" s="18" t="s">
        <v>145</v>
      </c>
      <c r="AU506" s="18" t="s">
        <v>83</v>
      </c>
    </row>
    <row r="507" s="13" customFormat="1">
      <c r="A507" s="13"/>
      <c r="B507" s="254"/>
      <c r="C507" s="255"/>
      <c r="D507" s="249" t="s">
        <v>147</v>
      </c>
      <c r="E507" s="256" t="s">
        <v>1</v>
      </c>
      <c r="F507" s="257" t="s">
        <v>592</v>
      </c>
      <c r="G507" s="255"/>
      <c r="H507" s="256" t="s">
        <v>1</v>
      </c>
      <c r="I507" s="258"/>
      <c r="J507" s="255"/>
      <c r="K507" s="255"/>
      <c r="L507" s="259"/>
      <c r="M507" s="260"/>
      <c r="N507" s="261"/>
      <c r="O507" s="261"/>
      <c r="P507" s="261"/>
      <c r="Q507" s="261"/>
      <c r="R507" s="261"/>
      <c r="S507" s="261"/>
      <c r="T507" s="262"/>
      <c r="U507" s="13"/>
      <c r="V507" s="13"/>
      <c r="W507" s="13"/>
      <c r="X507" s="13"/>
      <c r="Y507" s="13"/>
      <c r="Z507" s="13"/>
      <c r="AA507" s="13"/>
      <c r="AB507" s="13"/>
      <c r="AC507" s="13"/>
      <c r="AD507" s="13"/>
      <c r="AE507" s="13"/>
      <c r="AT507" s="263" t="s">
        <v>147</v>
      </c>
      <c r="AU507" s="263" t="s">
        <v>83</v>
      </c>
      <c r="AV507" s="13" t="s">
        <v>81</v>
      </c>
      <c r="AW507" s="13" t="s">
        <v>30</v>
      </c>
      <c r="AX507" s="13" t="s">
        <v>73</v>
      </c>
      <c r="AY507" s="263" t="s">
        <v>134</v>
      </c>
    </row>
    <row r="508" s="14" customFormat="1">
      <c r="A508" s="14"/>
      <c r="B508" s="264"/>
      <c r="C508" s="265"/>
      <c r="D508" s="249" t="s">
        <v>147</v>
      </c>
      <c r="E508" s="266" t="s">
        <v>1</v>
      </c>
      <c r="F508" s="267" t="s">
        <v>593</v>
      </c>
      <c r="G508" s="265"/>
      <c r="H508" s="268">
        <v>6.1379999999999999</v>
      </c>
      <c r="I508" s="269"/>
      <c r="J508" s="265"/>
      <c r="K508" s="265"/>
      <c r="L508" s="270"/>
      <c r="M508" s="271"/>
      <c r="N508" s="272"/>
      <c r="O508" s="272"/>
      <c r="P508" s="272"/>
      <c r="Q508" s="272"/>
      <c r="R508" s="272"/>
      <c r="S508" s="272"/>
      <c r="T508" s="273"/>
      <c r="U508" s="14"/>
      <c r="V508" s="14"/>
      <c r="W508" s="14"/>
      <c r="X508" s="14"/>
      <c r="Y508" s="14"/>
      <c r="Z508" s="14"/>
      <c r="AA508" s="14"/>
      <c r="AB508" s="14"/>
      <c r="AC508" s="14"/>
      <c r="AD508" s="14"/>
      <c r="AE508" s="14"/>
      <c r="AT508" s="274" t="s">
        <v>147</v>
      </c>
      <c r="AU508" s="274" t="s">
        <v>83</v>
      </c>
      <c r="AV508" s="14" t="s">
        <v>83</v>
      </c>
      <c r="AW508" s="14" t="s">
        <v>30</v>
      </c>
      <c r="AX508" s="14" t="s">
        <v>73</v>
      </c>
      <c r="AY508" s="274" t="s">
        <v>134</v>
      </c>
    </row>
    <row r="509" s="15" customFormat="1">
      <c r="A509" s="15"/>
      <c r="B509" s="275"/>
      <c r="C509" s="276"/>
      <c r="D509" s="249" t="s">
        <v>147</v>
      </c>
      <c r="E509" s="277" t="s">
        <v>1</v>
      </c>
      <c r="F509" s="278" t="s">
        <v>150</v>
      </c>
      <c r="G509" s="276"/>
      <c r="H509" s="279">
        <v>6.1379999999999999</v>
      </c>
      <c r="I509" s="280"/>
      <c r="J509" s="276"/>
      <c r="K509" s="276"/>
      <c r="L509" s="281"/>
      <c r="M509" s="282"/>
      <c r="N509" s="283"/>
      <c r="O509" s="283"/>
      <c r="P509" s="283"/>
      <c r="Q509" s="283"/>
      <c r="R509" s="283"/>
      <c r="S509" s="283"/>
      <c r="T509" s="284"/>
      <c r="U509" s="15"/>
      <c r="V509" s="15"/>
      <c r="W509" s="15"/>
      <c r="X509" s="15"/>
      <c r="Y509" s="15"/>
      <c r="Z509" s="15"/>
      <c r="AA509" s="15"/>
      <c r="AB509" s="15"/>
      <c r="AC509" s="15"/>
      <c r="AD509" s="15"/>
      <c r="AE509" s="15"/>
      <c r="AT509" s="285" t="s">
        <v>147</v>
      </c>
      <c r="AU509" s="285" t="s">
        <v>83</v>
      </c>
      <c r="AV509" s="15" t="s">
        <v>141</v>
      </c>
      <c r="AW509" s="15" t="s">
        <v>30</v>
      </c>
      <c r="AX509" s="15" t="s">
        <v>81</v>
      </c>
      <c r="AY509" s="285" t="s">
        <v>134</v>
      </c>
    </row>
    <row r="510" s="2" customFormat="1" ht="24" customHeight="1">
      <c r="A510" s="39"/>
      <c r="B510" s="40"/>
      <c r="C510" s="286" t="s">
        <v>594</v>
      </c>
      <c r="D510" s="286" t="s">
        <v>268</v>
      </c>
      <c r="E510" s="287" t="s">
        <v>595</v>
      </c>
      <c r="F510" s="288" t="s">
        <v>596</v>
      </c>
      <c r="G510" s="289" t="s">
        <v>229</v>
      </c>
      <c r="H510" s="290">
        <v>16.573</v>
      </c>
      <c r="I510" s="291"/>
      <c r="J510" s="292">
        <f>ROUND(I510*H510,2)</f>
        <v>0</v>
      </c>
      <c r="K510" s="288" t="s">
        <v>140</v>
      </c>
      <c r="L510" s="293"/>
      <c r="M510" s="294" t="s">
        <v>1</v>
      </c>
      <c r="N510" s="295" t="s">
        <v>38</v>
      </c>
      <c r="O510" s="92"/>
      <c r="P510" s="245">
        <f>O510*H510</f>
        <v>0</v>
      </c>
      <c r="Q510" s="245">
        <v>1</v>
      </c>
      <c r="R510" s="245">
        <f>Q510*H510</f>
        <v>16.573</v>
      </c>
      <c r="S510" s="245">
        <v>0</v>
      </c>
      <c r="T510" s="246">
        <f>S510*H510</f>
        <v>0</v>
      </c>
      <c r="U510" s="39"/>
      <c r="V510" s="39"/>
      <c r="W510" s="39"/>
      <c r="X510" s="39"/>
      <c r="Y510" s="39"/>
      <c r="Z510" s="39"/>
      <c r="AA510" s="39"/>
      <c r="AB510" s="39"/>
      <c r="AC510" s="39"/>
      <c r="AD510" s="39"/>
      <c r="AE510" s="39"/>
      <c r="AR510" s="247" t="s">
        <v>195</v>
      </c>
      <c r="AT510" s="247" t="s">
        <v>268</v>
      </c>
      <c r="AU510" s="247" t="s">
        <v>83</v>
      </c>
      <c r="AY510" s="18" t="s">
        <v>134</v>
      </c>
      <c r="BE510" s="248">
        <f>IF(N510="základní",J510,0)</f>
        <v>0</v>
      </c>
      <c r="BF510" s="248">
        <f>IF(N510="snížená",J510,0)</f>
        <v>0</v>
      </c>
      <c r="BG510" s="248">
        <f>IF(N510="zákl. přenesená",J510,0)</f>
        <v>0</v>
      </c>
      <c r="BH510" s="248">
        <f>IF(N510="sníž. přenesená",J510,0)</f>
        <v>0</v>
      </c>
      <c r="BI510" s="248">
        <f>IF(N510="nulová",J510,0)</f>
        <v>0</v>
      </c>
      <c r="BJ510" s="18" t="s">
        <v>81</v>
      </c>
      <c r="BK510" s="248">
        <f>ROUND(I510*H510,2)</f>
        <v>0</v>
      </c>
      <c r="BL510" s="18" t="s">
        <v>141</v>
      </c>
      <c r="BM510" s="247" t="s">
        <v>597</v>
      </c>
    </row>
    <row r="511" s="2" customFormat="1">
      <c r="A511" s="39"/>
      <c r="B511" s="40"/>
      <c r="C511" s="41"/>
      <c r="D511" s="249" t="s">
        <v>143</v>
      </c>
      <c r="E511" s="41"/>
      <c r="F511" s="250" t="s">
        <v>596</v>
      </c>
      <c r="G511" s="41"/>
      <c r="H511" s="41"/>
      <c r="I511" s="145"/>
      <c r="J511" s="41"/>
      <c r="K511" s="41"/>
      <c r="L511" s="45"/>
      <c r="M511" s="251"/>
      <c r="N511" s="252"/>
      <c r="O511" s="92"/>
      <c r="P511" s="92"/>
      <c r="Q511" s="92"/>
      <c r="R511" s="92"/>
      <c r="S511" s="92"/>
      <c r="T511" s="93"/>
      <c r="U511" s="39"/>
      <c r="V511" s="39"/>
      <c r="W511" s="39"/>
      <c r="X511" s="39"/>
      <c r="Y511" s="39"/>
      <c r="Z511" s="39"/>
      <c r="AA511" s="39"/>
      <c r="AB511" s="39"/>
      <c r="AC511" s="39"/>
      <c r="AD511" s="39"/>
      <c r="AE511" s="39"/>
      <c r="AT511" s="18" t="s">
        <v>143</v>
      </c>
      <c r="AU511" s="18" t="s">
        <v>83</v>
      </c>
    </row>
    <row r="512" s="14" customFormat="1">
      <c r="A512" s="14"/>
      <c r="B512" s="264"/>
      <c r="C512" s="265"/>
      <c r="D512" s="249" t="s">
        <v>147</v>
      </c>
      <c r="E512" s="266" t="s">
        <v>1</v>
      </c>
      <c r="F512" s="267" t="s">
        <v>598</v>
      </c>
      <c r="G512" s="265"/>
      <c r="H512" s="268">
        <v>16.573</v>
      </c>
      <c r="I512" s="269"/>
      <c r="J512" s="265"/>
      <c r="K512" s="265"/>
      <c r="L512" s="270"/>
      <c r="M512" s="271"/>
      <c r="N512" s="272"/>
      <c r="O512" s="272"/>
      <c r="P512" s="272"/>
      <c r="Q512" s="272"/>
      <c r="R512" s="272"/>
      <c r="S512" s="272"/>
      <c r="T512" s="273"/>
      <c r="U512" s="14"/>
      <c r="V512" s="14"/>
      <c r="W512" s="14"/>
      <c r="X512" s="14"/>
      <c r="Y512" s="14"/>
      <c r="Z512" s="14"/>
      <c r="AA512" s="14"/>
      <c r="AB512" s="14"/>
      <c r="AC512" s="14"/>
      <c r="AD512" s="14"/>
      <c r="AE512" s="14"/>
      <c r="AT512" s="274" t="s">
        <v>147</v>
      </c>
      <c r="AU512" s="274" t="s">
        <v>83</v>
      </c>
      <c r="AV512" s="14" t="s">
        <v>83</v>
      </c>
      <c r="AW512" s="14" t="s">
        <v>30</v>
      </c>
      <c r="AX512" s="14" t="s">
        <v>81</v>
      </c>
      <c r="AY512" s="274" t="s">
        <v>134</v>
      </c>
    </row>
    <row r="513" s="2" customFormat="1" ht="24" customHeight="1">
      <c r="A513" s="39"/>
      <c r="B513" s="40"/>
      <c r="C513" s="236" t="s">
        <v>599</v>
      </c>
      <c r="D513" s="236" t="s">
        <v>136</v>
      </c>
      <c r="E513" s="237" t="s">
        <v>600</v>
      </c>
      <c r="F513" s="238" t="s">
        <v>601</v>
      </c>
      <c r="G513" s="239" t="s">
        <v>139</v>
      </c>
      <c r="H513" s="240">
        <v>153.46100000000001</v>
      </c>
      <c r="I513" s="241"/>
      <c r="J513" s="242">
        <f>ROUND(I513*H513,2)</f>
        <v>0</v>
      </c>
      <c r="K513" s="238" t="s">
        <v>140</v>
      </c>
      <c r="L513" s="45"/>
      <c r="M513" s="243" t="s">
        <v>1</v>
      </c>
      <c r="N513" s="244" t="s">
        <v>38</v>
      </c>
      <c r="O513" s="92"/>
      <c r="P513" s="245">
        <f>O513*H513</f>
        <v>0</v>
      </c>
      <c r="Q513" s="245">
        <v>0.078163999999999997</v>
      </c>
      <c r="R513" s="245">
        <f>Q513*H513</f>
        <v>11.995125604</v>
      </c>
      <c r="S513" s="245">
        <v>0</v>
      </c>
      <c r="T513" s="246">
        <f>S513*H513</f>
        <v>0</v>
      </c>
      <c r="U513" s="39"/>
      <c r="V513" s="39"/>
      <c r="W513" s="39"/>
      <c r="X513" s="39"/>
      <c r="Y513" s="39"/>
      <c r="Z513" s="39"/>
      <c r="AA513" s="39"/>
      <c r="AB513" s="39"/>
      <c r="AC513" s="39"/>
      <c r="AD513" s="39"/>
      <c r="AE513" s="39"/>
      <c r="AR513" s="247" t="s">
        <v>141</v>
      </c>
      <c r="AT513" s="247" t="s">
        <v>136</v>
      </c>
      <c r="AU513" s="247" t="s">
        <v>83</v>
      </c>
      <c r="AY513" s="18" t="s">
        <v>134</v>
      </c>
      <c r="BE513" s="248">
        <f>IF(N513="základní",J513,0)</f>
        <v>0</v>
      </c>
      <c r="BF513" s="248">
        <f>IF(N513="snížená",J513,0)</f>
        <v>0</v>
      </c>
      <c r="BG513" s="248">
        <f>IF(N513="zákl. přenesená",J513,0)</f>
        <v>0</v>
      </c>
      <c r="BH513" s="248">
        <f>IF(N513="sníž. přenesená",J513,0)</f>
        <v>0</v>
      </c>
      <c r="BI513" s="248">
        <f>IF(N513="nulová",J513,0)</f>
        <v>0</v>
      </c>
      <c r="BJ513" s="18" t="s">
        <v>81</v>
      </c>
      <c r="BK513" s="248">
        <f>ROUND(I513*H513,2)</f>
        <v>0</v>
      </c>
      <c r="BL513" s="18" t="s">
        <v>141</v>
      </c>
      <c r="BM513" s="247" t="s">
        <v>602</v>
      </c>
    </row>
    <row r="514" s="2" customFormat="1">
      <c r="A514" s="39"/>
      <c r="B514" s="40"/>
      <c r="C514" s="41"/>
      <c r="D514" s="249" t="s">
        <v>143</v>
      </c>
      <c r="E514" s="41"/>
      <c r="F514" s="250" t="s">
        <v>603</v>
      </c>
      <c r="G514" s="41"/>
      <c r="H514" s="41"/>
      <c r="I514" s="145"/>
      <c r="J514" s="41"/>
      <c r="K514" s="41"/>
      <c r="L514" s="45"/>
      <c r="M514" s="251"/>
      <c r="N514" s="252"/>
      <c r="O514" s="92"/>
      <c r="P514" s="92"/>
      <c r="Q514" s="92"/>
      <c r="R514" s="92"/>
      <c r="S514" s="92"/>
      <c r="T514" s="93"/>
      <c r="U514" s="39"/>
      <c r="V514" s="39"/>
      <c r="W514" s="39"/>
      <c r="X514" s="39"/>
      <c r="Y514" s="39"/>
      <c r="Z514" s="39"/>
      <c r="AA514" s="39"/>
      <c r="AB514" s="39"/>
      <c r="AC514" s="39"/>
      <c r="AD514" s="39"/>
      <c r="AE514" s="39"/>
      <c r="AT514" s="18" t="s">
        <v>143</v>
      </c>
      <c r="AU514" s="18" t="s">
        <v>83</v>
      </c>
    </row>
    <row r="515" s="2" customFormat="1">
      <c r="A515" s="39"/>
      <c r="B515" s="40"/>
      <c r="C515" s="41"/>
      <c r="D515" s="249" t="s">
        <v>145</v>
      </c>
      <c r="E515" s="41"/>
      <c r="F515" s="253" t="s">
        <v>604</v>
      </c>
      <c r="G515" s="41"/>
      <c r="H515" s="41"/>
      <c r="I515" s="145"/>
      <c r="J515" s="41"/>
      <c r="K515" s="41"/>
      <c r="L515" s="45"/>
      <c r="M515" s="251"/>
      <c r="N515" s="252"/>
      <c r="O515" s="92"/>
      <c r="P515" s="92"/>
      <c r="Q515" s="92"/>
      <c r="R515" s="92"/>
      <c r="S515" s="92"/>
      <c r="T515" s="93"/>
      <c r="U515" s="39"/>
      <c r="V515" s="39"/>
      <c r="W515" s="39"/>
      <c r="X515" s="39"/>
      <c r="Y515" s="39"/>
      <c r="Z515" s="39"/>
      <c r="AA515" s="39"/>
      <c r="AB515" s="39"/>
      <c r="AC515" s="39"/>
      <c r="AD515" s="39"/>
      <c r="AE515" s="39"/>
      <c r="AT515" s="18" t="s">
        <v>145</v>
      </c>
      <c r="AU515" s="18" t="s">
        <v>83</v>
      </c>
    </row>
    <row r="516" s="13" customFormat="1">
      <c r="A516" s="13"/>
      <c r="B516" s="254"/>
      <c r="C516" s="255"/>
      <c r="D516" s="249" t="s">
        <v>147</v>
      </c>
      <c r="E516" s="256" t="s">
        <v>1</v>
      </c>
      <c r="F516" s="257" t="s">
        <v>554</v>
      </c>
      <c r="G516" s="255"/>
      <c r="H516" s="256" t="s">
        <v>1</v>
      </c>
      <c r="I516" s="258"/>
      <c r="J516" s="255"/>
      <c r="K516" s="255"/>
      <c r="L516" s="259"/>
      <c r="M516" s="260"/>
      <c r="N516" s="261"/>
      <c r="O516" s="261"/>
      <c r="P516" s="261"/>
      <c r="Q516" s="261"/>
      <c r="R516" s="261"/>
      <c r="S516" s="261"/>
      <c r="T516" s="262"/>
      <c r="U516" s="13"/>
      <c r="V516" s="13"/>
      <c r="W516" s="13"/>
      <c r="X516" s="13"/>
      <c r="Y516" s="13"/>
      <c r="Z516" s="13"/>
      <c r="AA516" s="13"/>
      <c r="AB516" s="13"/>
      <c r="AC516" s="13"/>
      <c r="AD516" s="13"/>
      <c r="AE516" s="13"/>
      <c r="AT516" s="263" t="s">
        <v>147</v>
      </c>
      <c r="AU516" s="263" t="s">
        <v>83</v>
      </c>
      <c r="AV516" s="13" t="s">
        <v>81</v>
      </c>
      <c r="AW516" s="13" t="s">
        <v>30</v>
      </c>
      <c r="AX516" s="13" t="s">
        <v>73</v>
      </c>
      <c r="AY516" s="263" t="s">
        <v>134</v>
      </c>
    </row>
    <row r="517" s="14" customFormat="1">
      <c r="A517" s="14"/>
      <c r="B517" s="264"/>
      <c r="C517" s="265"/>
      <c r="D517" s="249" t="s">
        <v>147</v>
      </c>
      <c r="E517" s="266" t="s">
        <v>1</v>
      </c>
      <c r="F517" s="267" t="s">
        <v>555</v>
      </c>
      <c r="G517" s="265"/>
      <c r="H517" s="268">
        <v>86</v>
      </c>
      <c r="I517" s="269"/>
      <c r="J517" s="265"/>
      <c r="K517" s="265"/>
      <c r="L517" s="270"/>
      <c r="M517" s="271"/>
      <c r="N517" s="272"/>
      <c r="O517" s="272"/>
      <c r="P517" s="272"/>
      <c r="Q517" s="272"/>
      <c r="R517" s="272"/>
      <c r="S517" s="272"/>
      <c r="T517" s="273"/>
      <c r="U517" s="14"/>
      <c r="V517" s="14"/>
      <c r="W517" s="14"/>
      <c r="X517" s="14"/>
      <c r="Y517" s="14"/>
      <c r="Z517" s="14"/>
      <c r="AA517" s="14"/>
      <c r="AB517" s="14"/>
      <c r="AC517" s="14"/>
      <c r="AD517" s="14"/>
      <c r="AE517" s="14"/>
      <c r="AT517" s="274" t="s">
        <v>147</v>
      </c>
      <c r="AU517" s="274" t="s">
        <v>83</v>
      </c>
      <c r="AV517" s="14" t="s">
        <v>83</v>
      </c>
      <c r="AW517" s="14" t="s">
        <v>30</v>
      </c>
      <c r="AX517" s="14" t="s">
        <v>73</v>
      </c>
      <c r="AY517" s="274" t="s">
        <v>134</v>
      </c>
    </row>
    <row r="518" s="13" customFormat="1">
      <c r="A518" s="13"/>
      <c r="B518" s="254"/>
      <c r="C518" s="255"/>
      <c r="D518" s="249" t="s">
        <v>147</v>
      </c>
      <c r="E518" s="256" t="s">
        <v>1</v>
      </c>
      <c r="F518" s="257" t="s">
        <v>573</v>
      </c>
      <c r="G518" s="255"/>
      <c r="H518" s="256" t="s">
        <v>1</v>
      </c>
      <c r="I518" s="258"/>
      <c r="J518" s="255"/>
      <c r="K518" s="255"/>
      <c r="L518" s="259"/>
      <c r="M518" s="260"/>
      <c r="N518" s="261"/>
      <c r="O518" s="261"/>
      <c r="P518" s="261"/>
      <c r="Q518" s="261"/>
      <c r="R518" s="261"/>
      <c r="S518" s="261"/>
      <c r="T518" s="262"/>
      <c r="U518" s="13"/>
      <c r="V518" s="13"/>
      <c r="W518" s="13"/>
      <c r="X518" s="13"/>
      <c r="Y518" s="13"/>
      <c r="Z518" s="13"/>
      <c r="AA518" s="13"/>
      <c r="AB518" s="13"/>
      <c r="AC518" s="13"/>
      <c r="AD518" s="13"/>
      <c r="AE518" s="13"/>
      <c r="AT518" s="263" t="s">
        <v>147</v>
      </c>
      <c r="AU518" s="263" t="s">
        <v>83</v>
      </c>
      <c r="AV518" s="13" t="s">
        <v>81</v>
      </c>
      <c r="AW518" s="13" t="s">
        <v>30</v>
      </c>
      <c r="AX518" s="13" t="s">
        <v>73</v>
      </c>
      <c r="AY518" s="263" t="s">
        <v>134</v>
      </c>
    </row>
    <row r="519" s="14" customFormat="1">
      <c r="A519" s="14"/>
      <c r="B519" s="264"/>
      <c r="C519" s="265"/>
      <c r="D519" s="249" t="s">
        <v>147</v>
      </c>
      <c r="E519" s="266" t="s">
        <v>1</v>
      </c>
      <c r="F519" s="267" t="s">
        <v>574</v>
      </c>
      <c r="G519" s="265"/>
      <c r="H519" s="268">
        <v>39.170999999999999</v>
      </c>
      <c r="I519" s="269"/>
      <c r="J519" s="265"/>
      <c r="K519" s="265"/>
      <c r="L519" s="270"/>
      <c r="M519" s="271"/>
      <c r="N519" s="272"/>
      <c r="O519" s="272"/>
      <c r="P519" s="272"/>
      <c r="Q519" s="272"/>
      <c r="R519" s="272"/>
      <c r="S519" s="272"/>
      <c r="T519" s="273"/>
      <c r="U519" s="14"/>
      <c r="V519" s="14"/>
      <c r="W519" s="14"/>
      <c r="X519" s="14"/>
      <c r="Y519" s="14"/>
      <c r="Z519" s="14"/>
      <c r="AA519" s="14"/>
      <c r="AB519" s="14"/>
      <c r="AC519" s="14"/>
      <c r="AD519" s="14"/>
      <c r="AE519" s="14"/>
      <c r="AT519" s="274" t="s">
        <v>147</v>
      </c>
      <c r="AU519" s="274" t="s">
        <v>83</v>
      </c>
      <c r="AV519" s="14" t="s">
        <v>83</v>
      </c>
      <c r="AW519" s="14" t="s">
        <v>30</v>
      </c>
      <c r="AX519" s="14" t="s">
        <v>73</v>
      </c>
      <c r="AY519" s="274" t="s">
        <v>134</v>
      </c>
    </row>
    <row r="520" s="13" customFormat="1">
      <c r="A520" s="13"/>
      <c r="B520" s="254"/>
      <c r="C520" s="255"/>
      <c r="D520" s="249" t="s">
        <v>147</v>
      </c>
      <c r="E520" s="256" t="s">
        <v>1</v>
      </c>
      <c r="F520" s="257" t="s">
        <v>605</v>
      </c>
      <c r="G520" s="255"/>
      <c r="H520" s="256" t="s">
        <v>1</v>
      </c>
      <c r="I520" s="258"/>
      <c r="J520" s="255"/>
      <c r="K520" s="255"/>
      <c r="L520" s="259"/>
      <c r="M520" s="260"/>
      <c r="N520" s="261"/>
      <c r="O520" s="261"/>
      <c r="P520" s="261"/>
      <c r="Q520" s="261"/>
      <c r="R520" s="261"/>
      <c r="S520" s="261"/>
      <c r="T520" s="262"/>
      <c r="U520" s="13"/>
      <c r="V520" s="13"/>
      <c r="W520" s="13"/>
      <c r="X520" s="13"/>
      <c r="Y520" s="13"/>
      <c r="Z520" s="13"/>
      <c r="AA520" s="13"/>
      <c r="AB520" s="13"/>
      <c r="AC520" s="13"/>
      <c r="AD520" s="13"/>
      <c r="AE520" s="13"/>
      <c r="AT520" s="263" t="s">
        <v>147</v>
      </c>
      <c r="AU520" s="263" t="s">
        <v>83</v>
      </c>
      <c r="AV520" s="13" t="s">
        <v>81</v>
      </c>
      <c r="AW520" s="13" t="s">
        <v>30</v>
      </c>
      <c r="AX520" s="13" t="s">
        <v>73</v>
      </c>
      <c r="AY520" s="263" t="s">
        <v>134</v>
      </c>
    </row>
    <row r="521" s="14" customFormat="1">
      <c r="A521" s="14"/>
      <c r="B521" s="264"/>
      <c r="C521" s="265"/>
      <c r="D521" s="249" t="s">
        <v>147</v>
      </c>
      <c r="E521" s="266" t="s">
        <v>1</v>
      </c>
      <c r="F521" s="267" t="s">
        <v>557</v>
      </c>
      <c r="G521" s="265"/>
      <c r="H521" s="268">
        <v>8.3900000000000006</v>
      </c>
      <c r="I521" s="269"/>
      <c r="J521" s="265"/>
      <c r="K521" s="265"/>
      <c r="L521" s="270"/>
      <c r="M521" s="271"/>
      <c r="N521" s="272"/>
      <c r="O521" s="272"/>
      <c r="P521" s="272"/>
      <c r="Q521" s="272"/>
      <c r="R521" s="272"/>
      <c r="S521" s="272"/>
      <c r="T521" s="273"/>
      <c r="U521" s="14"/>
      <c r="V521" s="14"/>
      <c r="W521" s="14"/>
      <c r="X521" s="14"/>
      <c r="Y521" s="14"/>
      <c r="Z521" s="14"/>
      <c r="AA521" s="14"/>
      <c r="AB521" s="14"/>
      <c r="AC521" s="14"/>
      <c r="AD521" s="14"/>
      <c r="AE521" s="14"/>
      <c r="AT521" s="274" t="s">
        <v>147</v>
      </c>
      <c r="AU521" s="274" t="s">
        <v>83</v>
      </c>
      <c r="AV521" s="14" t="s">
        <v>83</v>
      </c>
      <c r="AW521" s="14" t="s">
        <v>30</v>
      </c>
      <c r="AX521" s="14" t="s">
        <v>73</v>
      </c>
      <c r="AY521" s="274" t="s">
        <v>134</v>
      </c>
    </row>
    <row r="522" s="13" customFormat="1">
      <c r="A522" s="13"/>
      <c r="B522" s="254"/>
      <c r="C522" s="255"/>
      <c r="D522" s="249" t="s">
        <v>147</v>
      </c>
      <c r="E522" s="256" t="s">
        <v>1</v>
      </c>
      <c r="F522" s="257" t="s">
        <v>606</v>
      </c>
      <c r="G522" s="255"/>
      <c r="H522" s="256" t="s">
        <v>1</v>
      </c>
      <c r="I522" s="258"/>
      <c r="J522" s="255"/>
      <c r="K522" s="255"/>
      <c r="L522" s="259"/>
      <c r="M522" s="260"/>
      <c r="N522" s="261"/>
      <c r="O522" s="261"/>
      <c r="P522" s="261"/>
      <c r="Q522" s="261"/>
      <c r="R522" s="261"/>
      <c r="S522" s="261"/>
      <c r="T522" s="262"/>
      <c r="U522" s="13"/>
      <c r="V522" s="13"/>
      <c r="W522" s="13"/>
      <c r="X522" s="13"/>
      <c r="Y522" s="13"/>
      <c r="Z522" s="13"/>
      <c r="AA522" s="13"/>
      <c r="AB522" s="13"/>
      <c r="AC522" s="13"/>
      <c r="AD522" s="13"/>
      <c r="AE522" s="13"/>
      <c r="AT522" s="263" t="s">
        <v>147</v>
      </c>
      <c r="AU522" s="263" t="s">
        <v>83</v>
      </c>
      <c r="AV522" s="13" t="s">
        <v>81</v>
      </c>
      <c r="AW522" s="13" t="s">
        <v>30</v>
      </c>
      <c r="AX522" s="13" t="s">
        <v>73</v>
      </c>
      <c r="AY522" s="263" t="s">
        <v>134</v>
      </c>
    </row>
    <row r="523" s="14" customFormat="1">
      <c r="A523" s="14"/>
      <c r="B523" s="264"/>
      <c r="C523" s="265"/>
      <c r="D523" s="249" t="s">
        <v>147</v>
      </c>
      <c r="E523" s="266" t="s">
        <v>1</v>
      </c>
      <c r="F523" s="267" t="s">
        <v>559</v>
      </c>
      <c r="G523" s="265"/>
      <c r="H523" s="268">
        <v>19.899999999999999</v>
      </c>
      <c r="I523" s="269"/>
      <c r="J523" s="265"/>
      <c r="K523" s="265"/>
      <c r="L523" s="270"/>
      <c r="M523" s="271"/>
      <c r="N523" s="272"/>
      <c r="O523" s="272"/>
      <c r="P523" s="272"/>
      <c r="Q523" s="272"/>
      <c r="R523" s="272"/>
      <c r="S523" s="272"/>
      <c r="T523" s="273"/>
      <c r="U523" s="14"/>
      <c r="V523" s="14"/>
      <c r="W523" s="14"/>
      <c r="X523" s="14"/>
      <c r="Y523" s="14"/>
      <c r="Z523" s="14"/>
      <c r="AA523" s="14"/>
      <c r="AB523" s="14"/>
      <c r="AC523" s="14"/>
      <c r="AD523" s="14"/>
      <c r="AE523" s="14"/>
      <c r="AT523" s="274" t="s">
        <v>147</v>
      </c>
      <c r="AU523" s="274" t="s">
        <v>83</v>
      </c>
      <c r="AV523" s="14" t="s">
        <v>83</v>
      </c>
      <c r="AW523" s="14" t="s">
        <v>30</v>
      </c>
      <c r="AX523" s="14" t="s">
        <v>73</v>
      </c>
      <c r="AY523" s="274" t="s">
        <v>134</v>
      </c>
    </row>
    <row r="524" s="15" customFormat="1">
      <c r="A524" s="15"/>
      <c r="B524" s="275"/>
      <c r="C524" s="276"/>
      <c r="D524" s="249" t="s">
        <v>147</v>
      </c>
      <c r="E524" s="277" t="s">
        <v>1</v>
      </c>
      <c r="F524" s="278" t="s">
        <v>150</v>
      </c>
      <c r="G524" s="276"/>
      <c r="H524" s="279">
        <v>153.46100000000001</v>
      </c>
      <c r="I524" s="280"/>
      <c r="J524" s="276"/>
      <c r="K524" s="276"/>
      <c r="L524" s="281"/>
      <c r="M524" s="282"/>
      <c r="N524" s="283"/>
      <c r="O524" s="283"/>
      <c r="P524" s="283"/>
      <c r="Q524" s="283"/>
      <c r="R524" s="283"/>
      <c r="S524" s="283"/>
      <c r="T524" s="284"/>
      <c r="U524" s="15"/>
      <c r="V524" s="15"/>
      <c r="W524" s="15"/>
      <c r="X524" s="15"/>
      <c r="Y524" s="15"/>
      <c r="Z524" s="15"/>
      <c r="AA524" s="15"/>
      <c r="AB524" s="15"/>
      <c r="AC524" s="15"/>
      <c r="AD524" s="15"/>
      <c r="AE524" s="15"/>
      <c r="AT524" s="285" t="s">
        <v>147</v>
      </c>
      <c r="AU524" s="285" t="s">
        <v>83</v>
      </c>
      <c r="AV524" s="15" t="s">
        <v>141</v>
      </c>
      <c r="AW524" s="15" t="s">
        <v>30</v>
      </c>
      <c r="AX524" s="15" t="s">
        <v>81</v>
      </c>
      <c r="AY524" s="285" t="s">
        <v>134</v>
      </c>
    </row>
    <row r="525" s="2" customFormat="1" ht="24" customHeight="1">
      <c r="A525" s="39"/>
      <c r="B525" s="40"/>
      <c r="C525" s="236" t="s">
        <v>607</v>
      </c>
      <c r="D525" s="236" t="s">
        <v>136</v>
      </c>
      <c r="E525" s="237" t="s">
        <v>608</v>
      </c>
      <c r="F525" s="238" t="s">
        <v>609</v>
      </c>
      <c r="G525" s="239" t="s">
        <v>139</v>
      </c>
      <c r="H525" s="240">
        <v>153.46100000000001</v>
      </c>
      <c r="I525" s="241"/>
      <c r="J525" s="242">
        <f>ROUND(I525*H525,2)</f>
        <v>0</v>
      </c>
      <c r="K525" s="238" t="s">
        <v>140</v>
      </c>
      <c r="L525" s="45"/>
      <c r="M525" s="243" t="s">
        <v>1</v>
      </c>
      <c r="N525" s="244" t="s">
        <v>38</v>
      </c>
      <c r="O525" s="92"/>
      <c r="P525" s="245">
        <f>O525*H525</f>
        <v>0</v>
      </c>
      <c r="Q525" s="245">
        <v>0</v>
      </c>
      <c r="R525" s="245">
        <f>Q525*H525</f>
        <v>0</v>
      </c>
      <c r="S525" s="245">
        <v>0</v>
      </c>
      <c r="T525" s="246">
        <f>S525*H525</f>
        <v>0</v>
      </c>
      <c r="U525" s="39"/>
      <c r="V525" s="39"/>
      <c r="W525" s="39"/>
      <c r="X525" s="39"/>
      <c r="Y525" s="39"/>
      <c r="Z525" s="39"/>
      <c r="AA525" s="39"/>
      <c r="AB525" s="39"/>
      <c r="AC525" s="39"/>
      <c r="AD525" s="39"/>
      <c r="AE525" s="39"/>
      <c r="AR525" s="247" t="s">
        <v>141</v>
      </c>
      <c r="AT525" s="247" t="s">
        <v>136</v>
      </c>
      <c r="AU525" s="247" t="s">
        <v>83</v>
      </c>
      <c r="AY525" s="18" t="s">
        <v>134</v>
      </c>
      <c r="BE525" s="248">
        <f>IF(N525="základní",J525,0)</f>
        <v>0</v>
      </c>
      <c r="BF525" s="248">
        <f>IF(N525="snížená",J525,0)</f>
        <v>0</v>
      </c>
      <c r="BG525" s="248">
        <f>IF(N525="zákl. přenesená",J525,0)</f>
        <v>0</v>
      </c>
      <c r="BH525" s="248">
        <f>IF(N525="sníž. přenesená",J525,0)</f>
        <v>0</v>
      </c>
      <c r="BI525" s="248">
        <f>IF(N525="nulová",J525,0)</f>
        <v>0</v>
      </c>
      <c r="BJ525" s="18" t="s">
        <v>81</v>
      </c>
      <c r="BK525" s="248">
        <f>ROUND(I525*H525,2)</f>
        <v>0</v>
      </c>
      <c r="BL525" s="18" t="s">
        <v>141</v>
      </c>
      <c r="BM525" s="247" t="s">
        <v>610</v>
      </c>
    </row>
    <row r="526" s="2" customFormat="1">
      <c r="A526" s="39"/>
      <c r="B526" s="40"/>
      <c r="C526" s="41"/>
      <c r="D526" s="249" t="s">
        <v>143</v>
      </c>
      <c r="E526" s="41"/>
      <c r="F526" s="250" t="s">
        <v>611</v>
      </c>
      <c r="G526" s="41"/>
      <c r="H526" s="41"/>
      <c r="I526" s="145"/>
      <c r="J526" s="41"/>
      <c r="K526" s="41"/>
      <c r="L526" s="45"/>
      <c r="M526" s="251"/>
      <c r="N526" s="252"/>
      <c r="O526" s="92"/>
      <c r="P526" s="92"/>
      <c r="Q526" s="92"/>
      <c r="R526" s="92"/>
      <c r="S526" s="92"/>
      <c r="T526" s="93"/>
      <c r="U526" s="39"/>
      <c r="V526" s="39"/>
      <c r="W526" s="39"/>
      <c r="X526" s="39"/>
      <c r="Y526" s="39"/>
      <c r="Z526" s="39"/>
      <c r="AA526" s="39"/>
      <c r="AB526" s="39"/>
      <c r="AC526" s="39"/>
      <c r="AD526" s="39"/>
      <c r="AE526" s="39"/>
      <c r="AT526" s="18" t="s">
        <v>143</v>
      </c>
      <c r="AU526" s="18" t="s">
        <v>83</v>
      </c>
    </row>
    <row r="527" s="2" customFormat="1">
      <c r="A527" s="39"/>
      <c r="B527" s="40"/>
      <c r="C527" s="41"/>
      <c r="D527" s="249" t="s">
        <v>145</v>
      </c>
      <c r="E527" s="41"/>
      <c r="F527" s="253" t="s">
        <v>612</v>
      </c>
      <c r="G527" s="41"/>
      <c r="H527" s="41"/>
      <c r="I527" s="145"/>
      <c r="J527" s="41"/>
      <c r="K527" s="41"/>
      <c r="L527" s="45"/>
      <c r="M527" s="251"/>
      <c r="N527" s="252"/>
      <c r="O527" s="92"/>
      <c r="P527" s="92"/>
      <c r="Q527" s="92"/>
      <c r="R527" s="92"/>
      <c r="S527" s="92"/>
      <c r="T527" s="93"/>
      <c r="U527" s="39"/>
      <c r="V527" s="39"/>
      <c r="W527" s="39"/>
      <c r="X527" s="39"/>
      <c r="Y527" s="39"/>
      <c r="Z527" s="39"/>
      <c r="AA527" s="39"/>
      <c r="AB527" s="39"/>
      <c r="AC527" s="39"/>
      <c r="AD527" s="39"/>
      <c r="AE527" s="39"/>
      <c r="AT527" s="18" t="s">
        <v>145</v>
      </c>
      <c r="AU527" s="18" t="s">
        <v>83</v>
      </c>
    </row>
    <row r="528" s="13" customFormat="1">
      <c r="A528" s="13"/>
      <c r="B528" s="254"/>
      <c r="C528" s="255"/>
      <c r="D528" s="249" t="s">
        <v>147</v>
      </c>
      <c r="E528" s="256" t="s">
        <v>1</v>
      </c>
      <c r="F528" s="257" t="s">
        <v>554</v>
      </c>
      <c r="G528" s="255"/>
      <c r="H528" s="256" t="s">
        <v>1</v>
      </c>
      <c r="I528" s="258"/>
      <c r="J528" s="255"/>
      <c r="K528" s="255"/>
      <c r="L528" s="259"/>
      <c r="M528" s="260"/>
      <c r="N528" s="261"/>
      <c r="O528" s="261"/>
      <c r="P528" s="261"/>
      <c r="Q528" s="261"/>
      <c r="R528" s="261"/>
      <c r="S528" s="261"/>
      <c r="T528" s="262"/>
      <c r="U528" s="13"/>
      <c r="V528" s="13"/>
      <c r="W528" s="13"/>
      <c r="X528" s="13"/>
      <c r="Y528" s="13"/>
      <c r="Z528" s="13"/>
      <c r="AA528" s="13"/>
      <c r="AB528" s="13"/>
      <c r="AC528" s="13"/>
      <c r="AD528" s="13"/>
      <c r="AE528" s="13"/>
      <c r="AT528" s="263" t="s">
        <v>147</v>
      </c>
      <c r="AU528" s="263" t="s">
        <v>83</v>
      </c>
      <c r="AV528" s="13" t="s">
        <v>81</v>
      </c>
      <c r="AW528" s="13" t="s">
        <v>30</v>
      </c>
      <c r="AX528" s="13" t="s">
        <v>73</v>
      </c>
      <c r="AY528" s="263" t="s">
        <v>134</v>
      </c>
    </row>
    <row r="529" s="14" customFormat="1">
      <c r="A529" s="14"/>
      <c r="B529" s="264"/>
      <c r="C529" s="265"/>
      <c r="D529" s="249" t="s">
        <v>147</v>
      </c>
      <c r="E529" s="266" t="s">
        <v>1</v>
      </c>
      <c r="F529" s="267" t="s">
        <v>555</v>
      </c>
      <c r="G529" s="265"/>
      <c r="H529" s="268">
        <v>86</v>
      </c>
      <c r="I529" s="269"/>
      <c r="J529" s="265"/>
      <c r="K529" s="265"/>
      <c r="L529" s="270"/>
      <c r="M529" s="271"/>
      <c r="N529" s="272"/>
      <c r="O529" s="272"/>
      <c r="P529" s="272"/>
      <c r="Q529" s="272"/>
      <c r="R529" s="272"/>
      <c r="S529" s="272"/>
      <c r="T529" s="273"/>
      <c r="U529" s="14"/>
      <c r="V529" s="14"/>
      <c r="W529" s="14"/>
      <c r="X529" s="14"/>
      <c r="Y529" s="14"/>
      <c r="Z529" s="14"/>
      <c r="AA529" s="14"/>
      <c r="AB529" s="14"/>
      <c r="AC529" s="14"/>
      <c r="AD529" s="14"/>
      <c r="AE529" s="14"/>
      <c r="AT529" s="274" t="s">
        <v>147</v>
      </c>
      <c r="AU529" s="274" t="s">
        <v>83</v>
      </c>
      <c r="AV529" s="14" t="s">
        <v>83</v>
      </c>
      <c r="AW529" s="14" t="s">
        <v>30</v>
      </c>
      <c r="AX529" s="14" t="s">
        <v>73</v>
      </c>
      <c r="AY529" s="274" t="s">
        <v>134</v>
      </c>
    </row>
    <row r="530" s="13" customFormat="1">
      <c r="A530" s="13"/>
      <c r="B530" s="254"/>
      <c r="C530" s="255"/>
      <c r="D530" s="249" t="s">
        <v>147</v>
      </c>
      <c r="E530" s="256" t="s">
        <v>1</v>
      </c>
      <c r="F530" s="257" t="s">
        <v>573</v>
      </c>
      <c r="G530" s="255"/>
      <c r="H530" s="256" t="s">
        <v>1</v>
      </c>
      <c r="I530" s="258"/>
      <c r="J530" s="255"/>
      <c r="K530" s="255"/>
      <c r="L530" s="259"/>
      <c r="M530" s="260"/>
      <c r="N530" s="261"/>
      <c r="O530" s="261"/>
      <c r="P530" s="261"/>
      <c r="Q530" s="261"/>
      <c r="R530" s="261"/>
      <c r="S530" s="261"/>
      <c r="T530" s="262"/>
      <c r="U530" s="13"/>
      <c r="V530" s="13"/>
      <c r="W530" s="13"/>
      <c r="X530" s="13"/>
      <c r="Y530" s="13"/>
      <c r="Z530" s="13"/>
      <c r="AA530" s="13"/>
      <c r="AB530" s="13"/>
      <c r="AC530" s="13"/>
      <c r="AD530" s="13"/>
      <c r="AE530" s="13"/>
      <c r="AT530" s="263" t="s">
        <v>147</v>
      </c>
      <c r="AU530" s="263" t="s">
        <v>83</v>
      </c>
      <c r="AV530" s="13" t="s">
        <v>81</v>
      </c>
      <c r="AW530" s="13" t="s">
        <v>30</v>
      </c>
      <c r="AX530" s="13" t="s">
        <v>73</v>
      </c>
      <c r="AY530" s="263" t="s">
        <v>134</v>
      </c>
    </row>
    <row r="531" s="14" customFormat="1">
      <c r="A531" s="14"/>
      <c r="B531" s="264"/>
      <c r="C531" s="265"/>
      <c r="D531" s="249" t="s">
        <v>147</v>
      </c>
      <c r="E531" s="266" t="s">
        <v>1</v>
      </c>
      <c r="F531" s="267" t="s">
        <v>574</v>
      </c>
      <c r="G531" s="265"/>
      <c r="H531" s="268">
        <v>39.170999999999999</v>
      </c>
      <c r="I531" s="269"/>
      <c r="J531" s="265"/>
      <c r="K531" s="265"/>
      <c r="L531" s="270"/>
      <c r="M531" s="271"/>
      <c r="N531" s="272"/>
      <c r="O531" s="272"/>
      <c r="P531" s="272"/>
      <c r="Q531" s="272"/>
      <c r="R531" s="272"/>
      <c r="S531" s="272"/>
      <c r="T531" s="273"/>
      <c r="U531" s="14"/>
      <c r="V531" s="14"/>
      <c r="W531" s="14"/>
      <c r="X531" s="14"/>
      <c r="Y531" s="14"/>
      <c r="Z531" s="14"/>
      <c r="AA531" s="14"/>
      <c r="AB531" s="14"/>
      <c r="AC531" s="14"/>
      <c r="AD531" s="14"/>
      <c r="AE531" s="14"/>
      <c r="AT531" s="274" t="s">
        <v>147</v>
      </c>
      <c r="AU531" s="274" t="s">
        <v>83</v>
      </c>
      <c r="AV531" s="14" t="s">
        <v>83</v>
      </c>
      <c r="AW531" s="14" t="s">
        <v>30</v>
      </c>
      <c r="AX531" s="14" t="s">
        <v>73</v>
      </c>
      <c r="AY531" s="274" t="s">
        <v>134</v>
      </c>
    </row>
    <row r="532" s="13" customFormat="1">
      <c r="A532" s="13"/>
      <c r="B532" s="254"/>
      <c r="C532" s="255"/>
      <c r="D532" s="249" t="s">
        <v>147</v>
      </c>
      <c r="E532" s="256" t="s">
        <v>1</v>
      </c>
      <c r="F532" s="257" t="s">
        <v>605</v>
      </c>
      <c r="G532" s="255"/>
      <c r="H532" s="256" t="s">
        <v>1</v>
      </c>
      <c r="I532" s="258"/>
      <c r="J532" s="255"/>
      <c r="K532" s="255"/>
      <c r="L532" s="259"/>
      <c r="M532" s="260"/>
      <c r="N532" s="261"/>
      <c r="O532" s="261"/>
      <c r="P532" s="261"/>
      <c r="Q532" s="261"/>
      <c r="R532" s="261"/>
      <c r="S532" s="261"/>
      <c r="T532" s="262"/>
      <c r="U532" s="13"/>
      <c r="V532" s="13"/>
      <c r="W532" s="13"/>
      <c r="X532" s="13"/>
      <c r="Y532" s="13"/>
      <c r="Z532" s="13"/>
      <c r="AA532" s="13"/>
      <c r="AB532" s="13"/>
      <c r="AC532" s="13"/>
      <c r="AD532" s="13"/>
      <c r="AE532" s="13"/>
      <c r="AT532" s="263" t="s">
        <v>147</v>
      </c>
      <c r="AU532" s="263" t="s">
        <v>83</v>
      </c>
      <c r="AV532" s="13" t="s">
        <v>81</v>
      </c>
      <c r="AW532" s="13" t="s">
        <v>30</v>
      </c>
      <c r="AX532" s="13" t="s">
        <v>73</v>
      </c>
      <c r="AY532" s="263" t="s">
        <v>134</v>
      </c>
    </row>
    <row r="533" s="14" customFormat="1">
      <c r="A533" s="14"/>
      <c r="B533" s="264"/>
      <c r="C533" s="265"/>
      <c r="D533" s="249" t="s">
        <v>147</v>
      </c>
      <c r="E533" s="266" t="s">
        <v>1</v>
      </c>
      <c r="F533" s="267" t="s">
        <v>557</v>
      </c>
      <c r="G533" s="265"/>
      <c r="H533" s="268">
        <v>8.3900000000000006</v>
      </c>
      <c r="I533" s="269"/>
      <c r="J533" s="265"/>
      <c r="K533" s="265"/>
      <c r="L533" s="270"/>
      <c r="M533" s="271"/>
      <c r="N533" s="272"/>
      <c r="O533" s="272"/>
      <c r="P533" s="272"/>
      <c r="Q533" s="272"/>
      <c r="R533" s="272"/>
      <c r="S533" s="272"/>
      <c r="T533" s="273"/>
      <c r="U533" s="14"/>
      <c r="V533" s="14"/>
      <c r="W533" s="14"/>
      <c r="X533" s="14"/>
      <c r="Y533" s="14"/>
      <c r="Z533" s="14"/>
      <c r="AA533" s="14"/>
      <c r="AB533" s="14"/>
      <c r="AC533" s="14"/>
      <c r="AD533" s="14"/>
      <c r="AE533" s="14"/>
      <c r="AT533" s="274" t="s">
        <v>147</v>
      </c>
      <c r="AU533" s="274" t="s">
        <v>83</v>
      </c>
      <c r="AV533" s="14" t="s">
        <v>83</v>
      </c>
      <c r="AW533" s="14" t="s">
        <v>30</v>
      </c>
      <c r="AX533" s="14" t="s">
        <v>73</v>
      </c>
      <c r="AY533" s="274" t="s">
        <v>134</v>
      </c>
    </row>
    <row r="534" s="13" customFormat="1">
      <c r="A534" s="13"/>
      <c r="B534" s="254"/>
      <c r="C534" s="255"/>
      <c r="D534" s="249" t="s">
        <v>147</v>
      </c>
      <c r="E534" s="256" t="s">
        <v>1</v>
      </c>
      <c r="F534" s="257" t="s">
        <v>606</v>
      </c>
      <c r="G534" s="255"/>
      <c r="H534" s="256" t="s">
        <v>1</v>
      </c>
      <c r="I534" s="258"/>
      <c r="J534" s="255"/>
      <c r="K534" s="255"/>
      <c r="L534" s="259"/>
      <c r="M534" s="260"/>
      <c r="N534" s="261"/>
      <c r="O534" s="261"/>
      <c r="P534" s="261"/>
      <c r="Q534" s="261"/>
      <c r="R534" s="261"/>
      <c r="S534" s="261"/>
      <c r="T534" s="262"/>
      <c r="U534" s="13"/>
      <c r="V534" s="13"/>
      <c r="W534" s="13"/>
      <c r="X534" s="13"/>
      <c r="Y534" s="13"/>
      <c r="Z534" s="13"/>
      <c r="AA534" s="13"/>
      <c r="AB534" s="13"/>
      <c r="AC534" s="13"/>
      <c r="AD534" s="13"/>
      <c r="AE534" s="13"/>
      <c r="AT534" s="263" t="s">
        <v>147</v>
      </c>
      <c r="AU534" s="263" t="s">
        <v>83</v>
      </c>
      <c r="AV534" s="13" t="s">
        <v>81</v>
      </c>
      <c r="AW534" s="13" t="s">
        <v>30</v>
      </c>
      <c r="AX534" s="13" t="s">
        <v>73</v>
      </c>
      <c r="AY534" s="263" t="s">
        <v>134</v>
      </c>
    </row>
    <row r="535" s="14" customFormat="1">
      <c r="A535" s="14"/>
      <c r="B535" s="264"/>
      <c r="C535" s="265"/>
      <c r="D535" s="249" t="s">
        <v>147</v>
      </c>
      <c r="E535" s="266" t="s">
        <v>1</v>
      </c>
      <c r="F535" s="267" t="s">
        <v>559</v>
      </c>
      <c r="G535" s="265"/>
      <c r="H535" s="268">
        <v>19.899999999999999</v>
      </c>
      <c r="I535" s="269"/>
      <c r="J535" s="265"/>
      <c r="K535" s="265"/>
      <c r="L535" s="270"/>
      <c r="M535" s="271"/>
      <c r="N535" s="272"/>
      <c r="O535" s="272"/>
      <c r="P535" s="272"/>
      <c r="Q535" s="272"/>
      <c r="R535" s="272"/>
      <c r="S535" s="272"/>
      <c r="T535" s="273"/>
      <c r="U535" s="14"/>
      <c r="V535" s="14"/>
      <c r="W535" s="14"/>
      <c r="X535" s="14"/>
      <c r="Y535" s="14"/>
      <c r="Z535" s="14"/>
      <c r="AA535" s="14"/>
      <c r="AB535" s="14"/>
      <c r="AC535" s="14"/>
      <c r="AD535" s="14"/>
      <c r="AE535" s="14"/>
      <c r="AT535" s="274" t="s">
        <v>147</v>
      </c>
      <c r="AU535" s="274" t="s">
        <v>83</v>
      </c>
      <c r="AV535" s="14" t="s">
        <v>83</v>
      </c>
      <c r="AW535" s="14" t="s">
        <v>30</v>
      </c>
      <c r="AX535" s="14" t="s">
        <v>73</v>
      </c>
      <c r="AY535" s="274" t="s">
        <v>134</v>
      </c>
    </row>
    <row r="536" s="15" customFormat="1">
      <c r="A536" s="15"/>
      <c r="B536" s="275"/>
      <c r="C536" s="276"/>
      <c r="D536" s="249" t="s">
        <v>147</v>
      </c>
      <c r="E536" s="277" t="s">
        <v>1</v>
      </c>
      <c r="F536" s="278" t="s">
        <v>150</v>
      </c>
      <c r="G536" s="276"/>
      <c r="H536" s="279">
        <v>153.46100000000001</v>
      </c>
      <c r="I536" s="280"/>
      <c r="J536" s="276"/>
      <c r="K536" s="276"/>
      <c r="L536" s="281"/>
      <c r="M536" s="282"/>
      <c r="N536" s="283"/>
      <c r="O536" s="283"/>
      <c r="P536" s="283"/>
      <c r="Q536" s="283"/>
      <c r="R536" s="283"/>
      <c r="S536" s="283"/>
      <c r="T536" s="284"/>
      <c r="U536" s="15"/>
      <c r="V536" s="15"/>
      <c r="W536" s="15"/>
      <c r="X536" s="15"/>
      <c r="Y536" s="15"/>
      <c r="Z536" s="15"/>
      <c r="AA536" s="15"/>
      <c r="AB536" s="15"/>
      <c r="AC536" s="15"/>
      <c r="AD536" s="15"/>
      <c r="AE536" s="15"/>
      <c r="AT536" s="285" t="s">
        <v>147</v>
      </c>
      <c r="AU536" s="285" t="s">
        <v>83</v>
      </c>
      <c r="AV536" s="15" t="s">
        <v>141</v>
      </c>
      <c r="AW536" s="15" t="s">
        <v>30</v>
      </c>
      <c r="AX536" s="15" t="s">
        <v>81</v>
      </c>
      <c r="AY536" s="285" t="s">
        <v>134</v>
      </c>
    </row>
    <row r="537" s="2" customFormat="1" ht="24" customHeight="1">
      <c r="A537" s="39"/>
      <c r="B537" s="40"/>
      <c r="C537" s="236" t="s">
        <v>613</v>
      </c>
      <c r="D537" s="236" t="s">
        <v>136</v>
      </c>
      <c r="E537" s="237" t="s">
        <v>614</v>
      </c>
      <c r="F537" s="238" t="s">
        <v>615</v>
      </c>
      <c r="G537" s="239" t="s">
        <v>139</v>
      </c>
      <c r="H537" s="240">
        <v>33.771999999999998</v>
      </c>
      <c r="I537" s="241"/>
      <c r="J537" s="242">
        <f>ROUND(I537*H537,2)</f>
        <v>0</v>
      </c>
      <c r="K537" s="238" t="s">
        <v>140</v>
      </c>
      <c r="L537" s="45"/>
      <c r="M537" s="243" t="s">
        <v>1</v>
      </c>
      <c r="N537" s="244" t="s">
        <v>38</v>
      </c>
      <c r="O537" s="92"/>
      <c r="P537" s="245">
        <f>O537*H537</f>
        <v>0</v>
      </c>
      <c r="Q537" s="245">
        <v>0.039899999999999998</v>
      </c>
      <c r="R537" s="245">
        <f>Q537*H537</f>
        <v>1.3475027999999998</v>
      </c>
      <c r="S537" s="245">
        <v>0</v>
      </c>
      <c r="T537" s="246">
        <f>S537*H537</f>
        <v>0</v>
      </c>
      <c r="U537" s="39"/>
      <c r="V537" s="39"/>
      <c r="W537" s="39"/>
      <c r="X537" s="39"/>
      <c r="Y537" s="39"/>
      <c r="Z537" s="39"/>
      <c r="AA537" s="39"/>
      <c r="AB537" s="39"/>
      <c r="AC537" s="39"/>
      <c r="AD537" s="39"/>
      <c r="AE537" s="39"/>
      <c r="AR537" s="247" t="s">
        <v>141</v>
      </c>
      <c r="AT537" s="247" t="s">
        <v>136</v>
      </c>
      <c r="AU537" s="247" t="s">
        <v>83</v>
      </c>
      <c r="AY537" s="18" t="s">
        <v>134</v>
      </c>
      <c r="BE537" s="248">
        <f>IF(N537="základní",J537,0)</f>
        <v>0</v>
      </c>
      <c r="BF537" s="248">
        <f>IF(N537="snížená",J537,0)</f>
        <v>0</v>
      </c>
      <c r="BG537" s="248">
        <f>IF(N537="zákl. přenesená",J537,0)</f>
        <v>0</v>
      </c>
      <c r="BH537" s="248">
        <f>IF(N537="sníž. přenesená",J537,0)</f>
        <v>0</v>
      </c>
      <c r="BI537" s="248">
        <f>IF(N537="nulová",J537,0)</f>
        <v>0</v>
      </c>
      <c r="BJ537" s="18" t="s">
        <v>81</v>
      </c>
      <c r="BK537" s="248">
        <f>ROUND(I537*H537,2)</f>
        <v>0</v>
      </c>
      <c r="BL537" s="18" t="s">
        <v>141</v>
      </c>
      <c r="BM537" s="247" t="s">
        <v>616</v>
      </c>
    </row>
    <row r="538" s="2" customFormat="1">
      <c r="A538" s="39"/>
      <c r="B538" s="40"/>
      <c r="C538" s="41"/>
      <c r="D538" s="249" t="s">
        <v>143</v>
      </c>
      <c r="E538" s="41"/>
      <c r="F538" s="250" t="s">
        <v>617</v>
      </c>
      <c r="G538" s="41"/>
      <c r="H538" s="41"/>
      <c r="I538" s="145"/>
      <c r="J538" s="41"/>
      <c r="K538" s="41"/>
      <c r="L538" s="45"/>
      <c r="M538" s="251"/>
      <c r="N538" s="252"/>
      <c r="O538" s="92"/>
      <c r="P538" s="92"/>
      <c r="Q538" s="92"/>
      <c r="R538" s="92"/>
      <c r="S538" s="92"/>
      <c r="T538" s="93"/>
      <c r="U538" s="39"/>
      <c r="V538" s="39"/>
      <c r="W538" s="39"/>
      <c r="X538" s="39"/>
      <c r="Y538" s="39"/>
      <c r="Z538" s="39"/>
      <c r="AA538" s="39"/>
      <c r="AB538" s="39"/>
      <c r="AC538" s="39"/>
      <c r="AD538" s="39"/>
      <c r="AE538" s="39"/>
      <c r="AT538" s="18" t="s">
        <v>143</v>
      </c>
      <c r="AU538" s="18" t="s">
        <v>83</v>
      </c>
    </row>
    <row r="539" s="2" customFormat="1">
      <c r="A539" s="39"/>
      <c r="B539" s="40"/>
      <c r="C539" s="41"/>
      <c r="D539" s="249" t="s">
        <v>145</v>
      </c>
      <c r="E539" s="41"/>
      <c r="F539" s="253" t="s">
        <v>618</v>
      </c>
      <c r="G539" s="41"/>
      <c r="H539" s="41"/>
      <c r="I539" s="145"/>
      <c r="J539" s="41"/>
      <c r="K539" s="41"/>
      <c r="L539" s="45"/>
      <c r="M539" s="251"/>
      <c r="N539" s="252"/>
      <c r="O539" s="92"/>
      <c r="P539" s="92"/>
      <c r="Q539" s="92"/>
      <c r="R539" s="92"/>
      <c r="S539" s="92"/>
      <c r="T539" s="93"/>
      <c r="U539" s="39"/>
      <c r="V539" s="39"/>
      <c r="W539" s="39"/>
      <c r="X539" s="39"/>
      <c r="Y539" s="39"/>
      <c r="Z539" s="39"/>
      <c r="AA539" s="39"/>
      <c r="AB539" s="39"/>
      <c r="AC539" s="39"/>
      <c r="AD539" s="39"/>
      <c r="AE539" s="39"/>
      <c r="AT539" s="18" t="s">
        <v>145</v>
      </c>
      <c r="AU539" s="18" t="s">
        <v>83</v>
      </c>
    </row>
    <row r="540" s="13" customFormat="1">
      <c r="A540" s="13"/>
      <c r="B540" s="254"/>
      <c r="C540" s="255"/>
      <c r="D540" s="249" t="s">
        <v>147</v>
      </c>
      <c r="E540" s="256" t="s">
        <v>1</v>
      </c>
      <c r="F540" s="257" t="s">
        <v>561</v>
      </c>
      <c r="G540" s="255"/>
      <c r="H540" s="256" t="s">
        <v>1</v>
      </c>
      <c r="I540" s="258"/>
      <c r="J540" s="255"/>
      <c r="K540" s="255"/>
      <c r="L540" s="259"/>
      <c r="M540" s="260"/>
      <c r="N540" s="261"/>
      <c r="O540" s="261"/>
      <c r="P540" s="261"/>
      <c r="Q540" s="261"/>
      <c r="R540" s="261"/>
      <c r="S540" s="261"/>
      <c r="T540" s="262"/>
      <c r="U540" s="13"/>
      <c r="V540" s="13"/>
      <c r="W540" s="13"/>
      <c r="X540" s="13"/>
      <c r="Y540" s="13"/>
      <c r="Z540" s="13"/>
      <c r="AA540" s="13"/>
      <c r="AB540" s="13"/>
      <c r="AC540" s="13"/>
      <c r="AD540" s="13"/>
      <c r="AE540" s="13"/>
      <c r="AT540" s="263" t="s">
        <v>147</v>
      </c>
      <c r="AU540" s="263" t="s">
        <v>83</v>
      </c>
      <c r="AV540" s="13" t="s">
        <v>81</v>
      </c>
      <c r="AW540" s="13" t="s">
        <v>30</v>
      </c>
      <c r="AX540" s="13" t="s">
        <v>73</v>
      </c>
      <c r="AY540" s="263" t="s">
        <v>134</v>
      </c>
    </row>
    <row r="541" s="13" customFormat="1">
      <c r="A541" s="13"/>
      <c r="B541" s="254"/>
      <c r="C541" s="255"/>
      <c r="D541" s="249" t="s">
        <v>147</v>
      </c>
      <c r="E541" s="256" t="s">
        <v>1</v>
      </c>
      <c r="F541" s="257" t="s">
        <v>370</v>
      </c>
      <c r="G541" s="255"/>
      <c r="H541" s="256" t="s">
        <v>1</v>
      </c>
      <c r="I541" s="258"/>
      <c r="J541" s="255"/>
      <c r="K541" s="255"/>
      <c r="L541" s="259"/>
      <c r="M541" s="260"/>
      <c r="N541" s="261"/>
      <c r="O541" s="261"/>
      <c r="P541" s="261"/>
      <c r="Q541" s="261"/>
      <c r="R541" s="261"/>
      <c r="S541" s="261"/>
      <c r="T541" s="262"/>
      <c r="U541" s="13"/>
      <c r="V541" s="13"/>
      <c r="W541" s="13"/>
      <c r="X541" s="13"/>
      <c r="Y541" s="13"/>
      <c r="Z541" s="13"/>
      <c r="AA541" s="13"/>
      <c r="AB541" s="13"/>
      <c r="AC541" s="13"/>
      <c r="AD541" s="13"/>
      <c r="AE541" s="13"/>
      <c r="AT541" s="263" t="s">
        <v>147</v>
      </c>
      <c r="AU541" s="263" t="s">
        <v>83</v>
      </c>
      <c r="AV541" s="13" t="s">
        <v>81</v>
      </c>
      <c r="AW541" s="13" t="s">
        <v>30</v>
      </c>
      <c r="AX541" s="13" t="s">
        <v>73</v>
      </c>
      <c r="AY541" s="263" t="s">
        <v>134</v>
      </c>
    </row>
    <row r="542" s="14" customFormat="1">
      <c r="A542" s="14"/>
      <c r="B542" s="264"/>
      <c r="C542" s="265"/>
      <c r="D542" s="249" t="s">
        <v>147</v>
      </c>
      <c r="E542" s="266" t="s">
        <v>1</v>
      </c>
      <c r="F542" s="267" t="s">
        <v>562</v>
      </c>
      <c r="G542" s="265"/>
      <c r="H542" s="268">
        <v>25.452999999999999</v>
      </c>
      <c r="I542" s="269"/>
      <c r="J542" s="265"/>
      <c r="K542" s="265"/>
      <c r="L542" s="270"/>
      <c r="M542" s="271"/>
      <c r="N542" s="272"/>
      <c r="O542" s="272"/>
      <c r="P542" s="272"/>
      <c r="Q542" s="272"/>
      <c r="R542" s="272"/>
      <c r="S542" s="272"/>
      <c r="T542" s="273"/>
      <c r="U542" s="14"/>
      <c r="V542" s="14"/>
      <c r="W542" s="14"/>
      <c r="X542" s="14"/>
      <c r="Y542" s="14"/>
      <c r="Z542" s="14"/>
      <c r="AA542" s="14"/>
      <c r="AB542" s="14"/>
      <c r="AC542" s="14"/>
      <c r="AD542" s="14"/>
      <c r="AE542" s="14"/>
      <c r="AT542" s="274" t="s">
        <v>147</v>
      </c>
      <c r="AU542" s="274" t="s">
        <v>83</v>
      </c>
      <c r="AV542" s="14" t="s">
        <v>83</v>
      </c>
      <c r="AW542" s="14" t="s">
        <v>30</v>
      </c>
      <c r="AX542" s="14" t="s">
        <v>73</v>
      </c>
      <c r="AY542" s="274" t="s">
        <v>134</v>
      </c>
    </row>
    <row r="543" s="13" customFormat="1">
      <c r="A543" s="13"/>
      <c r="B543" s="254"/>
      <c r="C543" s="255"/>
      <c r="D543" s="249" t="s">
        <v>147</v>
      </c>
      <c r="E543" s="256" t="s">
        <v>1</v>
      </c>
      <c r="F543" s="257" t="s">
        <v>373</v>
      </c>
      <c r="G543" s="255"/>
      <c r="H543" s="256" t="s">
        <v>1</v>
      </c>
      <c r="I543" s="258"/>
      <c r="J543" s="255"/>
      <c r="K543" s="255"/>
      <c r="L543" s="259"/>
      <c r="M543" s="260"/>
      <c r="N543" s="261"/>
      <c r="O543" s="261"/>
      <c r="P543" s="261"/>
      <c r="Q543" s="261"/>
      <c r="R543" s="261"/>
      <c r="S543" s="261"/>
      <c r="T543" s="262"/>
      <c r="U543" s="13"/>
      <c r="V543" s="13"/>
      <c r="W543" s="13"/>
      <c r="X543" s="13"/>
      <c r="Y543" s="13"/>
      <c r="Z543" s="13"/>
      <c r="AA543" s="13"/>
      <c r="AB543" s="13"/>
      <c r="AC543" s="13"/>
      <c r="AD543" s="13"/>
      <c r="AE543" s="13"/>
      <c r="AT543" s="263" t="s">
        <v>147</v>
      </c>
      <c r="AU543" s="263" t="s">
        <v>83</v>
      </c>
      <c r="AV543" s="13" t="s">
        <v>81</v>
      </c>
      <c r="AW543" s="13" t="s">
        <v>30</v>
      </c>
      <c r="AX543" s="13" t="s">
        <v>73</v>
      </c>
      <c r="AY543" s="263" t="s">
        <v>134</v>
      </c>
    </row>
    <row r="544" s="14" customFormat="1">
      <c r="A544" s="14"/>
      <c r="B544" s="264"/>
      <c r="C544" s="265"/>
      <c r="D544" s="249" t="s">
        <v>147</v>
      </c>
      <c r="E544" s="266" t="s">
        <v>1</v>
      </c>
      <c r="F544" s="267" t="s">
        <v>563</v>
      </c>
      <c r="G544" s="265"/>
      <c r="H544" s="268">
        <v>8.3190000000000008</v>
      </c>
      <c r="I544" s="269"/>
      <c r="J544" s="265"/>
      <c r="K544" s="265"/>
      <c r="L544" s="270"/>
      <c r="M544" s="271"/>
      <c r="N544" s="272"/>
      <c r="O544" s="272"/>
      <c r="P544" s="272"/>
      <c r="Q544" s="272"/>
      <c r="R544" s="272"/>
      <c r="S544" s="272"/>
      <c r="T544" s="273"/>
      <c r="U544" s="14"/>
      <c r="V544" s="14"/>
      <c r="W544" s="14"/>
      <c r="X544" s="14"/>
      <c r="Y544" s="14"/>
      <c r="Z544" s="14"/>
      <c r="AA544" s="14"/>
      <c r="AB544" s="14"/>
      <c r="AC544" s="14"/>
      <c r="AD544" s="14"/>
      <c r="AE544" s="14"/>
      <c r="AT544" s="274" t="s">
        <v>147</v>
      </c>
      <c r="AU544" s="274" t="s">
        <v>83</v>
      </c>
      <c r="AV544" s="14" t="s">
        <v>83</v>
      </c>
      <c r="AW544" s="14" t="s">
        <v>30</v>
      </c>
      <c r="AX544" s="14" t="s">
        <v>73</v>
      </c>
      <c r="AY544" s="274" t="s">
        <v>134</v>
      </c>
    </row>
    <row r="545" s="15" customFormat="1">
      <c r="A545" s="15"/>
      <c r="B545" s="275"/>
      <c r="C545" s="276"/>
      <c r="D545" s="249" t="s">
        <v>147</v>
      </c>
      <c r="E545" s="277" t="s">
        <v>1</v>
      </c>
      <c r="F545" s="278" t="s">
        <v>150</v>
      </c>
      <c r="G545" s="276"/>
      <c r="H545" s="279">
        <v>33.771999999999998</v>
      </c>
      <c r="I545" s="280"/>
      <c r="J545" s="276"/>
      <c r="K545" s="276"/>
      <c r="L545" s="281"/>
      <c r="M545" s="282"/>
      <c r="N545" s="283"/>
      <c r="O545" s="283"/>
      <c r="P545" s="283"/>
      <c r="Q545" s="283"/>
      <c r="R545" s="283"/>
      <c r="S545" s="283"/>
      <c r="T545" s="284"/>
      <c r="U545" s="15"/>
      <c r="V545" s="15"/>
      <c r="W545" s="15"/>
      <c r="X545" s="15"/>
      <c r="Y545" s="15"/>
      <c r="Z545" s="15"/>
      <c r="AA545" s="15"/>
      <c r="AB545" s="15"/>
      <c r="AC545" s="15"/>
      <c r="AD545" s="15"/>
      <c r="AE545" s="15"/>
      <c r="AT545" s="285" t="s">
        <v>147</v>
      </c>
      <c r="AU545" s="285" t="s">
        <v>83</v>
      </c>
      <c r="AV545" s="15" t="s">
        <v>141</v>
      </c>
      <c r="AW545" s="15" t="s">
        <v>30</v>
      </c>
      <c r="AX545" s="15" t="s">
        <v>81</v>
      </c>
      <c r="AY545" s="285" t="s">
        <v>134</v>
      </c>
    </row>
    <row r="546" s="2" customFormat="1" ht="24" customHeight="1">
      <c r="A546" s="39"/>
      <c r="B546" s="40"/>
      <c r="C546" s="236" t="s">
        <v>619</v>
      </c>
      <c r="D546" s="236" t="s">
        <v>136</v>
      </c>
      <c r="E546" s="237" t="s">
        <v>620</v>
      </c>
      <c r="F546" s="238" t="s">
        <v>621</v>
      </c>
      <c r="G546" s="239" t="s">
        <v>139</v>
      </c>
      <c r="H546" s="240">
        <v>33.771999999999998</v>
      </c>
      <c r="I546" s="241"/>
      <c r="J546" s="242">
        <f>ROUND(I546*H546,2)</f>
        <v>0</v>
      </c>
      <c r="K546" s="238" t="s">
        <v>140</v>
      </c>
      <c r="L546" s="45"/>
      <c r="M546" s="243" t="s">
        <v>1</v>
      </c>
      <c r="N546" s="244" t="s">
        <v>38</v>
      </c>
      <c r="O546" s="92"/>
      <c r="P546" s="245">
        <f>O546*H546</f>
        <v>0</v>
      </c>
      <c r="Q546" s="245">
        <v>0</v>
      </c>
      <c r="R546" s="245">
        <f>Q546*H546</f>
        <v>0</v>
      </c>
      <c r="S546" s="245">
        <v>0</v>
      </c>
      <c r="T546" s="246">
        <f>S546*H546</f>
        <v>0</v>
      </c>
      <c r="U546" s="39"/>
      <c r="V546" s="39"/>
      <c r="W546" s="39"/>
      <c r="X546" s="39"/>
      <c r="Y546" s="39"/>
      <c r="Z546" s="39"/>
      <c r="AA546" s="39"/>
      <c r="AB546" s="39"/>
      <c r="AC546" s="39"/>
      <c r="AD546" s="39"/>
      <c r="AE546" s="39"/>
      <c r="AR546" s="247" t="s">
        <v>141</v>
      </c>
      <c r="AT546" s="247" t="s">
        <v>136</v>
      </c>
      <c r="AU546" s="247" t="s">
        <v>83</v>
      </c>
      <c r="AY546" s="18" t="s">
        <v>134</v>
      </c>
      <c r="BE546" s="248">
        <f>IF(N546="základní",J546,0)</f>
        <v>0</v>
      </c>
      <c r="BF546" s="248">
        <f>IF(N546="snížená",J546,0)</f>
        <v>0</v>
      </c>
      <c r="BG546" s="248">
        <f>IF(N546="zákl. přenesená",J546,0)</f>
        <v>0</v>
      </c>
      <c r="BH546" s="248">
        <f>IF(N546="sníž. přenesená",J546,0)</f>
        <v>0</v>
      </c>
      <c r="BI546" s="248">
        <f>IF(N546="nulová",J546,0)</f>
        <v>0</v>
      </c>
      <c r="BJ546" s="18" t="s">
        <v>81</v>
      </c>
      <c r="BK546" s="248">
        <f>ROUND(I546*H546,2)</f>
        <v>0</v>
      </c>
      <c r="BL546" s="18" t="s">
        <v>141</v>
      </c>
      <c r="BM546" s="247" t="s">
        <v>622</v>
      </c>
    </row>
    <row r="547" s="2" customFormat="1">
      <c r="A547" s="39"/>
      <c r="B547" s="40"/>
      <c r="C547" s="41"/>
      <c r="D547" s="249" t="s">
        <v>143</v>
      </c>
      <c r="E547" s="41"/>
      <c r="F547" s="250" t="s">
        <v>623</v>
      </c>
      <c r="G547" s="41"/>
      <c r="H547" s="41"/>
      <c r="I547" s="145"/>
      <c r="J547" s="41"/>
      <c r="K547" s="41"/>
      <c r="L547" s="45"/>
      <c r="M547" s="251"/>
      <c r="N547" s="252"/>
      <c r="O547" s="92"/>
      <c r="P547" s="92"/>
      <c r="Q547" s="92"/>
      <c r="R547" s="92"/>
      <c r="S547" s="92"/>
      <c r="T547" s="93"/>
      <c r="U547" s="39"/>
      <c r="V547" s="39"/>
      <c r="W547" s="39"/>
      <c r="X547" s="39"/>
      <c r="Y547" s="39"/>
      <c r="Z547" s="39"/>
      <c r="AA547" s="39"/>
      <c r="AB547" s="39"/>
      <c r="AC547" s="39"/>
      <c r="AD547" s="39"/>
      <c r="AE547" s="39"/>
      <c r="AT547" s="18" t="s">
        <v>143</v>
      </c>
      <c r="AU547" s="18" t="s">
        <v>83</v>
      </c>
    </row>
    <row r="548" s="2" customFormat="1">
      <c r="A548" s="39"/>
      <c r="B548" s="40"/>
      <c r="C548" s="41"/>
      <c r="D548" s="249" t="s">
        <v>145</v>
      </c>
      <c r="E548" s="41"/>
      <c r="F548" s="253" t="s">
        <v>618</v>
      </c>
      <c r="G548" s="41"/>
      <c r="H548" s="41"/>
      <c r="I548" s="145"/>
      <c r="J548" s="41"/>
      <c r="K548" s="41"/>
      <c r="L548" s="45"/>
      <c r="M548" s="251"/>
      <c r="N548" s="252"/>
      <c r="O548" s="92"/>
      <c r="P548" s="92"/>
      <c r="Q548" s="92"/>
      <c r="R548" s="92"/>
      <c r="S548" s="92"/>
      <c r="T548" s="93"/>
      <c r="U548" s="39"/>
      <c r="V548" s="39"/>
      <c r="W548" s="39"/>
      <c r="X548" s="39"/>
      <c r="Y548" s="39"/>
      <c r="Z548" s="39"/>
      <c r="AA548" s="39"/>
      <c r="AB548" s="39"/>
      <c r="AC548" s="39"/>
      <c r="AD548" s="39"/>
      <c r="AE548" s="39"/>
      <c r="AT548" s="18" t="s">
        <v>145</v>
      </c>
      <c r="AU548" s="18" t="s">
        <v>83</v>
      </c>
    </row>
    <row r="549" s="13" customFormat="1">
      <c r="A549" s="13"/>
      <c r="B549" s="254"/>
      <c r="C549" s="255"/>
      <c r="D549" s="249" t="s">
        <v>147</v>
      </c>
      <c r="E549" s="256" t="s">
        <v>1</v>
      </c>
      <c r="F549" s="257" t="s">
        <v>561</v>
      </c>
      <c r="G549" s="255"/>
      <c r="H549" s="256" t="s">
        <v>1</v>
      </c>
      <c r="I549" s="258"/>
      <c r="J549" s="255"/>
      <c r="K549" s="255"/>
      <c r="L549" s="259"/>
      <c r="M549" s="260"/>
      <c r="N549" s="261"/>
      <c r="O549" s="261"/>
      <c r="P549" s="261"/>
      <c r="Q549" s="261"/>
      <c r="R549" s="261"/>
      <c r="S549" s="261"/>
      <c r="T549" s="262"/>
      <c r="U549" s="13"/>
      <c r="V549" s="13"/>
      <c r="W549" s="13"/>
      <c r="X549" s="13"/>
      <c r="Y549" s="13"/>
      <c r="Z549" s="13"/>
      <c r="AA549" s="13"/>
      <c r="AB549" s="13"/>
      <c r="AC549" s="13"/>
      <c r="AD549" s="13"/>
      <c r="AE549" s="13"/>
      <c r="AT549" s="263" t="s">
        <v>147</v>
      </c>
      <c r="AU549" s="263" t="s">
        <v>83</v>
      </c>
      <c r="AV549" s="13" t="s">
        <v>81</v>
      </c>
      <c r="AW549" s="13" t="s">
        <v>30</v>
      </c>
      <c r="AX549" s="13" t="s">
        <v>73</v>
      </c>
      <c r="AY549" s="263" t="s">
        <v>134</v>
      </c>
    </row>
    <row r="550" s="13" customFormat="1">
      <c r="A550" s="13"/>
      <c r="B550" s="254"/>
      <c r="C550" s="255"/>
      <c r="D550" s="249" t="s">
        <v>147</v>
      </c>
      <c r="E550" s="256" t="s">
        <v>1</v>
      </c>
      <c r="F550" s="257" t="s">
        <v>370</v>
      </c>
      <c r="G550" s="255"/>
      <c r="H550" s="256" t="s">
        <v>1</v>
      </c>
      <c r="I550" s="258"/>
      <c r="J550" s="255"/>
      <c r="K550" s="255"/>
      <c r="L550" s="259"/>
      <c r="M550" s="260"/>
      <c r="N550" s="261"/>
      <c r="O550" s="261"/>
      <c r="P550" s="261"/>
      <c r="Q550" s="261"/>
      <c r="R550" s="261"/>
      <c r="S550" s="261"/>
      <c r="T550" s="262"/>
      <c r="U550" s="13"/>
      <c r="V550" s="13"/>
      <c r="W550" s="13"/>
      <c r="X550" s="13"/>
      <c r="Y550" s="13"/>
      <c r="Z550" s="13"/>
      <c r="AA550" s="13"/>
      <c r="AB550" s="13"/>
      <c r="AC550" s="13"/>
      <c r="AD550" s="13"/>
      <c r="AE550" s="13"/>
      <c r="AT550" s="263" t="s">
        <v>147</v>
      </c>
      <c r="AU550" s="263" t="s">
        <v>83</v>
      </c>
      <c r="AV550" s="13" t="s">
        <v>81</v>
      </c>
      <c r="AW550" s="13" t="s">
        <v>30</v>
      </c>
      <c r="AX550" s="13" t="s">
        <v>73</v>
      </c>
      <c r="AY550" s="263" t="s">
        <v>134</v>
      </c>
    </row>
    <row r="551" s="14" customFormat="1">
      <c r="A551" s="14"/>
      <c r="B551" s="264"/>
      <c r="C551" s="265"/>
      <c r="D551" s="249" t="s">
        <v>147</v>
      </c>
      <c r="E551" s="266" t="s">
        <v>1</v>
      </c>
      <c r="F551" s="267" t="s">
        <v>562</v>
      </c>
      <c r="G551" s="265"/>
      <c r="H551" s="268">
        <v>25.452999999999999</v>
      </c>
      <c r="I551" s="269"/>
      <c r="J551" s="265"/>
      <c r="K551" s="265"/>
      <c r="L551" s="270"/>
      <c r="M551" s="271"/>
      <c r="N551" s="272"/>
      <c r="O551" s="272"/>
      <c r="P551" s="272"/>
      <c r="Q551" s="272"/>
      <c r="R551" s="272"/>
      <c r="S551" s="272"/>
      <c r="T551" s="273"/>
      <c r="U551" s="14"/>
      <c r="V551" s="14"/>
      <c r="W551" s="14"/>
      <c r="X551" s="14"/>
      <c r="Y551" s="14"/>
      <c r="Z551" s="14"/>
      <c r="AA551" s="14"/>
      <c r="AB551" s="14"/>
      <c r="AC551" s="14"/>
      <c r="AD551" s="14"/>
      <c r="AE551" s="14"/>
      <c r="AT551" s="274" t="s">
        <v>147</v>
      </c>
      <c r="AU551" s="274" t="s">
        <v>83</v>
      </c>
      <c r="AV551" s="14" t="s">
        <v>83</v>
      </c>
      <c r="AW551" s="14" t="s">
        <v>30</v>
      </c>
      <c r="AX551" s="14" t="s">
        <v>73</v>
      </c>
      <c r="AY551" s="274" t="s">
        <v>134</v>
      </c>
    </row>
    <row r="552" s="13" customFormat="1">
      <c r="A552" s="13"/>
      <c r="B552" s="254"/>
      <c r="C552" s="255"/>
      <c r="D552" s="249" t="s">
        <v>147</v>
      </c>
      <c r="E552" s="256" t="s">
        <v>1</v>
      </c>
      <c r="F552" s="257" t="s">
        <v>373</v>
      </c>
      <c r="G552" s="255"/>
      <c r="H552" s="256" t="s">
        <v>1</v>
      </c>
      <c r="I552" s="258"/>
      <c r="J552" s="255"/>
      <c r="K552" s="255"/>
      <c r="L552" s="259"/>
      <c r="M552" s="260"/>
      <c r="N552" s="261"/>
      <c r="O552" s="261"/>
      <c r="P552" s="261"/>
      <c r="Q552" s="261"/>
      <c r="R552" s="261"/>
      <c r="S552" s="261"/>
      <c r="T552" s="262"/>
      <c r="U552" s="13"/>
      <c r="V552" s="13"/>
      <c r="W552" s="13"/>
      <c r="X552" s="13"/>
      <c r="Y552" s="13"/>
      <c r="Z552" s="13"/>
      <c r="AA552" s="13"/>
      <c r="AB552" s="13"/>
      <c r="AC552" s="13"/>
      <c r="AD552" s="13"/>
      <c r="AE552" s="13"/>
      <c r="AT552" s="263" t="s">
        <v>147</v>
      </c>
      <c r="AU552" s="263" t="s">
        <v>83</v>
      </c>
      <c r="AV552" s="13" t="s">
        <v>81</v>
      </c>
      <c r="AW552" s="13" t="s">
        <v>30</v>
      </c>
      <c r="AX552" s="13" t="s">
        <v>73</v>
      </c>
      <c r="AY552" s="263" t="s">
        <v>134</v>
      </c>
    </row>
    <row r="553" s="14" customFormat="1">
      <c r="A553" s="14"/>
      <c r="B553" s="264"/>
      <c r="C553" s="265"/>
      <c r="D553" s="249" t="s">
        <v>147</v>
      </c>
      <c r="E553" s="266" t="s">
        <v>1</v>
      </c>
      <c r="F553" s="267" t="s">
        <v>563</v>
      </c>
      <c r="G553" s="265"/>
      <c r="H553" s="268">
        <v>8.3190000000000008</v>
      </c>
      <c r="I553" s="269"/>
      <c r="J553" s="265"/>
      <c r="K553" s="265"/>
      <c r="L553" s="270"/>
      <c r="M553" s="271"/>
      <c r="N553" s="272"/>
      <c r="O553" s="272"/>
      <c r="P553" s="272"/>
      <c r="Q553" s="272"/>
      <c r="R553" s="272"/>
      <c r="S553" s="272"/>
      <c r="T553" s="273"/>
      <c r="U553" s="14"/>
      <c r="V553" s="14"/>
      <c r="W553" s="14"/>
      <c r="X553" s="14"/>
      <c r="Y553" s="14"/>
      <c r="Z553" s="14"/>
      <c r="AA553" s="14"/>
      <c r="AB553" s="14"/>
      <c r="AC553" s="14"/>
      <c r="AD553" s="14"/>
      <c r="AE553" s="14"/>
      <c r="AT553" s="274" t="s">
        <v>147</v>
      </c>
      <c r="AU553" s="274" t="s">
        <v>83</v>
      </c>
      <c r="AV553" s="14" t="s">
        <v>83</v>
      </c>
      <c r="AW553" s="14" t="s">
        <v>30</v>
      </c>
      <c r="AX553" s="14" t="s">
        <v>73</v>
      </c>
      <c r="AY553" s="274" t="s">
        <v>134</v>
      </c>
    </row>
    <row r="554" s="15" customFormat="1">
      <c r="A554" s="15"/>
      <c r="B554" s="275"/>
      <c r="C554" s="276"/>
      <c r="D554" s="249" t="s">
        <v>147</v>
      </c>
      <c r="E554" s="277" t="s">
        <v>1</v>
      </c>
      <c r="F554" s="278" t="s">
        <v>150</v>
      </c>
      <c r="G554" s="276"/>
      <c r="H554" s="279">
        <v>33.771999999999998</v>
      </c>
      <c r="I554" s="280"/>
      <c r="J554" s="276"/>
      <c r="K554" s="276"/>
      <c r="L554" s="281"/>
      <c r="M554" s="282"/>
      <c r="N554" s="283"/>
      <c r="O554" s="283"/>
      <c r="P554" s="283"/>
      <c r="Q554" s="283"/>
      <c r="R554" s="283"/>
      <c r="S554" s="283"/>
      <c r="T554" s="284"/>
      <c r="U554" s="15"/>
      <c r="V554" s="15"/>
      <c r="W554" s="15"/>
      <c r="X554" s="15"/>
      <c r="Y554" s="15"/>
      <c r="Z554" s="15"/>
      <c r="AA554" s="15"/>
      <c r="AB554" s="15"/>
      <c r="AC554" s="15"/>
      <c r="AD554" s="15"/>
      <c r="AE554" s="15"/>
      <c r="AT554" s="285" t="s">
        <v>147</v>
      </c>
      <c r="AU554" s="285" t="s">
        <v>83</v>
      </c>
      <c r="AV554" s="15" t="s">
        <v>141</v>
      </c>
      <c r="AW554" s="15" t="s">
        <v>30</v>
      </c>
      <c r="AX554" s="15" t="s">
        <v>81</v>
      </c>
      <c r="AY554" s="285" t="s">
        <v>134</v>
      </c>
    </row>
    <row r="555" s="2" customFormat="1" ht="24" customHeight="1">
      <c r="A555" s="39"/>
      <c r="B555" s="40"/>
      <c r="C555" s="236" t="s">
        <v>624</v>
      </c>
      <c r="D555" s="236" t="s">
        <v>136</v>
      </c>
      <c r="E555" s="237" t="s">
        <v>625</v>
      </c>
      <c r="F555" s="238" t="s">
        <v>626</v>
      </c>
      <c r="G555" s="239" t="s">
        <v>139</v>
      </c>
      <c r="H555" s="240">
        <v>33.771999999999998</v>
      </c>
      <c r="I555" s="241"/>
      <c r="J555" s="242">
        <f>ROUND(I555*H555,2)</f>
        <v>0</v>
      </c>
      <c r="K555" s="238" t="s">
        <v>140</v>
      </c>
      <c r="L555" s="45"/>
      <c r="M555" s="243" t="s">
        <v>1</v>
      </c>
      <c r="N555" s="244" t="s">
        <v>38</v>
      </c>
      <c r="O555" s="92"/>
      <c r="P555" s="245">
        <f>O555*H555</f>
        <v>0</v>
      </c>
      <c r="Q555" s="245">
        <v>0.00158</v>
      </c>
      <c r="R555" s="245">
        <f>Q555*H555</f>
        <v>0.053359759999999999</v>
      </c>
      <c r="S555" s="245">
        <v>0</v>
      </c>
      <c r="T555" s="246">
        <f>S555*H555</f>
        <v>0</v>
      </c>
      <c r="U555" s="39"/>
      <c r="V555" s="39"/>
      <c r="W555" s="39"/>
      <c r="X555" s="39"/>
      <c r="Y555" s="39"/>
      <c r="Z555" s="39"/>
      <c r="AA555" s="39"/>
      <c r="AB555" s="39"/>
      <c r="AC555" s="39"/>
      <c r="AD555" s="39"/>
      <c r="AE555" s="39"/>
      <c r="AR555" s="247" t="s">
        <v>141</v>
      </c>
      <c r="AT555" s="247" t="s">
        <v>136</v>
      </c>
      <c r="AU555" s="247" t="s">
        <v>83</v>
      </c>
      <c r="AY555" s="18" t="s">
        <v>134</v>
      </c>
      <c r="BE555" s="248">
        <f>IF(N555="základní",J555,0)</f>
        <v>0</v>
      </c>
      <c r="BF555" s="248">
        <f>IF(N555="snížená",J555,0)</f>
        <v>0</v>
      </c>
      <c r="BG555" s="248">
        <f>IF(N555="zákl. přenesená",J555,0)</f>
        <v>0</v>
      </c>
      <c r="BH555" s="248">
        <f>IF(N555="sníž. přenesená",J555,0)</f>
        <v>0</v>
      </c>
      <c r="BI555" s="248">
        <f>IF(N555="nulová",J555,0)</f>
        <v>0</v>
      </c>
      <c r="BJ555" s="18" t="s">
        <v>81</v>
      </c>
      <c r="BK555" s="248">
        <f>ROUND(I555*H555,2)</f>
        <v>0</v>
      </c>
      <c r="BL555" s="18" t="s">
        <v>141</v>
      </c>
      <c r="BM555" s="247" t="s">
        <v>627</v>
      </c>
    </row>
    <row r="556" s="2" customFormat="1">
      <c r="A556" s="39"/>
      <c r="B556" s="40"/>
      <c r="C556" s="41"/>
      <c r="D556" s="249" t="s">
        <v>143</v>
      </c>
      <c r="E556" s="41"/>
      <c r="F556" s="250" t="s">
        <v>628</v>
      </c>
      <c r="G556" s="41"/>
      <c r="H556" s="41"/>
      <c r="I556" s="145"/>
      <c r="J556" s="41"/>
      <c r="K556" s="41"/>
      <c r="L556" s="45"/>
      <c r="M556" s="251"/>
      <c r="N556" s="252"/>
      <c r="O556" s="92"/>
      <c r="P556" s="92"/>
      <c r="Q556" s="92"/>
      <c r="R556" s="92"/>
      <c r="S556" s="92"/>
      <c r="T556" s="93"/>
      <c r="U556" s="39"/>
      <c r="V556" s="39"/>
      <c r="W556" s="39"/>
      <c r="X556" s="39"/>
      <c r="Y556" s="39"/>
      <c r="Z556" s="39"/>
      <c r="AA556" s="39"/>
      <c r="AB556" s="39"/>
      <c r="AC556" s="39"/>
      <c r="AD556" s="39"/>
      <c r="AE556" s="39"/>
      <c r="AT556" s="18" t="s">
        <v>143</v>
      </c>
      <c r="AU556" s="18" t="s">
        <v>83</v>
      </c>
    </row>
    <row r="557" s="13" customFormat="1">
      <c r="A557" s="13"/>
      <c r="B557" s="254"/>
      <c r="C557" s="255"/>
      <c r="D557" s="249" t="s">
        <v>147</v>
      </c>
      <c r="E557" s="256" t="s">
        <v>1</v>
      </c>
      <c r="F557" s="257" t="s">
        <v>561</v>
      </c>
      <c r="G557" s="255"/>
      <c r="H557" s="256" t="s">
        <v>1</v>
      </c>
      <c r="I557" s="258"/>
      <c r="J557" s="255"/>
      <c r="K557" s="255"/>
      <c r="L557" s="259"/>
      <c r="M557" s="260"/>
      <c r="N557" s="261"/>
      <c r="O557" s="261"/>
      <c r="P557" s="261"/>
      <c r="Q557" s="261"/>
      <c r="R557" s="261"/>
      <c r="S557" s="261"/>
      <c r="T557" s="262"/>
      <c r="U557" s="13"/>
      <c r="V557" s="13"/>
      <c r="W557" s="13"/>
      <c r="X557" s="13"/>
      <c r="Y557" s="13"/>
      <c r="Z557" s="13"/>
      <c r="AA557" s="13"/>
      <c r="AB557" s="13"/>
      <c r="AC557" s="13"/>
      <c r="AD557" s="13"/>
      <c r="AE557" s="13"/>
      <c r="AT557" s="263" t="s">
        <v>147</v>
      </c>
      <c r="AU557" s="263" t="s">
        <v>83</v>
      </c>
      <c r="AV557" s="13" t="s">
        <v>81</v>
      </c>
      <c r="AW557" s="13" t="s">
        <v>30</v>
      </c>
      <c r="AX557" s="13" t="s">
        <v>73</v>
      </c>
      <c r="AY557" s="263" t="s">
        <v>134</v>
      </c>
    </row>
    <row r="558" s="13" customFormat="1">
      <c r="A558" s="13"/>
      <c r="B558" s="254"/>
      <c r="C558" s="255"/>
      <c r="D558" s="249" t="s">
        <v>147</v>
      </c>
      <c r="E558" s="256" t="s">
        <v>1</v>
      </c>
      <c r="F558" s="257" t="s">
        <v>370</v>
      </c>
      <c r="G558" s="255"/>
      <c r="H558" s="256" t="s">
        <v>1</v>
      </c>
      <c r="I558" s="258"/>
      <c r="J558" s="255"/>
      <c r="K558" s="255"/>
      <c r="L558" s="259"/>
      <c r="M558" s="260"/>
      <c r="N558" s="261"/>
      <c r="O558" s="261"/>
      <c r="P558" s="261"/>
      <c r="Q558" s="261"/>
      <c r="R558" s="261"/>
      <c r="S558" s="261"/>
      <c r="T558" s="262"/>
      <c r="U558" s="13"/>
      <c r="V558" s="13"/>
      <c r="W558" s="13"/>
      <c r="X558" s="13"/>
      <c r="Y558" s="13"/>
      <c r="Z558" s="13"/>
      <c r="AA558" s="13"/>
      <c r="AB558" s="13"/>
      <c r="AC558" s="13"/>
      <c r="AD558" s="13"/>
      <c r="AE558" s="13"/>
      <c r="AT558" s="263" t="s">
        <v>147</v>
      </c>
      <c r="AU558" s="263" t="s">
        <v>83</v>
      </c>
      <c r="AV558" s="13" t="s">
        <v>81</v>
      </c>
      <c r="AW558" s="13" t="s">
        <v>30</v>
      </c>
      <c r="AX558" s="13" t="s">
        <v>73</v>
      </c>
      <c r="AY558" s="263" t="s">
        <v>134</v>
      </c>
    </row>
    <row r="559" s="14" customFormat="1">
      <c r="A559" s="14"/>
      <c r="B559" s="264"/>
      <c r="C559" s="265"/>
      <c r="D559" s="249" t="s">
        <v>147</v>
      </c>
      <c r="E559" s="266" t="s">
        <v>1</v>
      </c>
      <c r="F559" s="267" t="s">
        <v>562</v>
      </c>
      <c r="G559" s="265"/>
      <c r="H559" s="268">
        <v>25.452999999999999</v>
      </c>
      <c r="I559" s="269"/>
      <c r="J559" s="265"/>
      <c r="K559" s="265"/>
      <c r="L559" s="270"/>
      <c r="M559" s="271"/>
      <c r="N559" s="272"/>
      <c r="O559" s="272"/>
      <c r="P559" s="272"/>
      <c r="Q559" s="272"/>
      <c r="R559" s="272"/>
      <c r="S559" s="272"/>
      <c r="T559" s="273"/>
      <c r="U559" s="14"/>
      <c r="V559" s="14"/>
      <c r="W559" s="14"/>
      <c r="X559" s="14"/>
      <c r="Y559" s="14"/>
      <c r="Z559" s="14"/>
      <c r="AA559" s="14"/>
      <c r="AB559" s="14"/>
      <c r="AC559" s="14"/>
      <c r="AD559" s="14"/>
      <c r="AE559" s="14"/>
      <c r="AT559" s="274" t="s">
        <v>147</v>
      </c>
      <c r="AU559" s="274" t="s">
        <v>83</v>
      </c>
      <c r="AV559" s="14" t="s">
        <v>83</v>
      </c>
      <c r="AW559" s="14" t="s">
        <v>30</v>
      </c>
      <c r="AX559" s="14" t="s">
        <v>73</v>
      </c>
      <c r="AY559" s="274" t="s">
        <v>134</v>
      </c>
    </row>
    <row r="560" s="13" customFormat="1">
      <c r="A560" s="13"/>
      <c r="B560" s="254"/>
      <c r="C560" s="255"/>
      <c r="D560" s="249" t="s">
        <v>147</v>
      </c>
      <c r="E560" s="256" t="s">
        <v>1</v>
      </c>
      <c r="F560" s="257" t="s">
        <v>373</v>
      </c>
      <c r="G560" s="255"/>
      <c r="H560" s="256" t="s">
        <v>1</v>
      </c>
      <c r="I560" s="258"/>
      <c r="J560" s="255"/>
      <c r="K560" s="255"/>
      <c r="L560" s="259"/>
      <c r="M560" s="260"/>
      <c r="N560" s="261"/>
      <c r="O560" s="261"/>
      <c r="P560" s="261"/>
      <c r="Q560" s="261"/>
      <c r="R560" s="261"/>
      <c r="S560" s="261"/>
      <c r="T560" s="262"/>
      <c r="U560" s="13"/>
      <c r="V560" s="13"/>
      <c r="W560" s="13"/>
      <c r="X560" s="13"/>
      <c r="Y560" s="13"/>
      <c r="Z560" s="13"/>
      <c r="AA560" s="13"/>
      <c r="AB560" s="13"/>
      <c r="AC560" s="13"/>
      <c r="AD560" s="13"/>
      <c r="AE560" s="13"/>
      <c r="AT560" s="263" t="s">
        <v>147</v>
      </c>
      <c r="AU560" s="263" t="s">
        <v>83</v>
      </c>
      <c r="AV560" s="13" t="s">
        <v>81</v>
      </c>
      <c r="AW560" s="13" t="s">
        <v>30</v>
      </c>
      <c r="AX560" s="13" t="s">
        <v>73</v>
      </c>
      <c r="AY560" s="263" t="s">
        <v>134</v>
      </c>
    </row>
    <row r="561" s="14" customFormat="1">
      <c r="A561" s="14"/>
      <c r="B561" s="264"/>
      <c r="C561" s="265"/>
      <c r="D561" s="249" t="s">
        <v>147</v>
      </c>
      <c r="E561" s="266" t="s">
        <v>1</v>
      </c>
      <c r="F561" s="267" t="s">
        <v>563</v>
      </c>
      <c r="G561" s="265"/>
      <c r="H561" s="268">
        <v>8.3190000000000008</v>
      </c>
      <c r="I561" s="269"/>
      <c r="J561" s="265"/>
      <c r="K561" s="265"/>
      <c r="L561" s="270"/>
      <c r="M561" s="271"/>
      <c r="N561" s="272"/>
      <c r="O561" s="272"/>
      <c r="P561" s="272"/>
      <c r="Q561" s="272"/>
      <c r="R561" s="272"/>
      <c r="S561" s="272"/>
      <c r="T561" s="273"/>
      <c r="U561" s="14"/>
      <c r="V561" s="14"/>
      <c r="W561" s="14"/>
      <c r="X561" s="14"/>
      <c r="Y561" s="14"/>
      <c r="Z561" s="14"/>
      <c r="AA561" s="14"/>
      <c r="AB561" s="14"/>
      <c r="AC561" s="14"/>
      <c r="AD561" s="14"/>
      <c r="AE561" s="14"/>
      <c r="AT561" s="274" t="s">
        <v>147</v>
      </c>
      <c r="AU561" s="274" t="s">
        <v>83</v>
      </c>
      <c r="AV561" s="14" t="s">
        <v>83</v>
      </c>
      <c r="AW561" s="14" t="s">
        <v>30</v>
      </c>
      <c r="AX561" s="14" t="s">
        <v>73</v>
      </c>
      <c r="AY561" s="274" t="s">
        <v>134</v>
      </c>
    </row>
    <row r="562" s="15" customFormat="1">
      <c r="A562" s="15"/>
      <c r="B562" s="275"/>
      <c r="C562" s="276"/>
      <c r="D562" s="249" t="s">
        <v>147</v>
      </c>
      <c r="E562" s="277" t="s">
        <v>1</v>
      </c>
      <c r="F562" s="278" t="s">
        <v>150</v>
      </c>
      <c r="G562" s="276"/>
      <c r="H562" s="279">
        <v>33.771999999999998</v>
      </c>
      <c r="I562" s="280"/>
      <c r="J562" s="276"/>
      <c r="K562" s="276"/>
      <c r="L562" s="281"/>
      <c r="M562" s="282"/>
      <c r="N562" s="283"/>
      <c r="O562" s="283"/>
      <c r="P562" s="283"/>
      <c r="Q562" s="283"/>
      <c r="R562" s="283"/>
      <c r="S562" s="283"/>
      <c r="T562" s="284"/>
      <c r="U562" s="15"/>
      <c r="V562" s="15"/>
      <c r="W562" s="15"/>
      <c r="X562" s="15"/>
      <c r="Y562" s="15"/>
      <c r="Z562" s="15"/>
      <c r="AA562" s="15"/>
      <c r="AB562" s="15"/>
      <c r="AC562" s="15"/>
      <c r="AD562" s="15"/>
      <c r="AE562" s="15"/>
      <c r="AT562" s="285" t="s">
        <v>147</v>
      </c>
      <c r="AU562" s="285" t="s">
        <v>83</v>
      </c>
      <c r="AV562" s="15" t="s">
        <v>141</v>
      </c>
      <c r="AW562" s="15" t="s">
        <v>30</v>
      </c>
      <c r="AX562" s="15" t="s">
        <v>81</v>
      </c>
      <c r="AY562" s="285" t="s">
        <v>134</v>
      </c>
    </row>
    <row r="563" s="2" customFormat="1" ht="24" customHeight="1">
      <c r="A563" s="39"/>
      <c r="B563" s="40"/>
      <c r="C563" s="236" t="s">
        <v>629</v>
      </c>
      <c r="D563" s="236" t="s">
        <v>136</v>
      </c>
      <c r="E563" s="237" t="s">
        <v>630</v>
      </c>
      <c r="F563" s="238" t="s">
        <v>631</v>
      </c>
      <c r="G563" s="239" t="s">
        <v>139</v>
      </c>
      <c r="H563" s="240">
        <v>33.771999999999998</v>
      </c>
      <c r="I563" s="241"/>
      <c r="J563" s="242">
        <f>ROUND(I563*H563,2)</f>
        <v>0</v>
      </c>
      <c r="K563" s="238" t="s">
        <v>140</v>
      </c>
      <c r="L563" s="45"/>
      <c r="M563" s="243" t="s">
        <v>1</v>
      </c>
      <c r="N563" s="244" t="s">
        <v>38</v>
      </c>
      <c r="O563" s="92"/>
      <c r="P563" s="245">
        <f>O563*H563</f>
        <v>0</v>
      </c>
      <c r="Q563" s="245">
        <v>0.0030294499999999999</v>
      </c>
      <c r="R563" s="245">
        <f>Q563*H563</f>
        <v>0.10231058539999999</v>
      </c>
      <c r="S563" s="245">
        <v>0</v>
      </c>
      <c r="T563" s="246">
        <f>S563*H563</f>
        <v>0</v>
      </c>
      <c r="U563" s="39"/>
      <c r="V563" s="39"/>
      <c r="W563" s="39"/>
      <c r="X563" s="39"/>
      <c r="Y563" s="39"/>
      <c r="Z563" s="39"/>
      <c r="AA563" s="39"/>
      <c r="AB563" s="39"/>
      <c r="AC563" s="39"/>
      <c r="AD563" s="39"/>
      <c r="AE563" s="39"/>
      <c r="AR563" s="247" t="s">
        <v>141</v>
      </c>
      <c r="AT563" s="247" t="s">
        <v>136</v>
      </c>
      <c r="AU563" s="247" t="s">
        <v>83</v>
      </c>
      <c r="AY563" s="18" t="s">
        <v>134</v>
      </c>
      <c r="BE563" s="248">
        <f>IF(N563="základní",J563,0)</f>
        <v>0</v>
      </c>
      <c r="BF563" s="248">
        <f>IF(N563="snížená",J563,0)</f>
        <v>0</v>
      </c>
      <c r="BG563" s="248">
        <f>IF(N563="zákl. přenesená",J563,0)</f>
        <v>0</v>
      </c>
      <c r="BH563" s="248">
        <f>IF(N563="sníž. přenesená",J563,0)</f>
        <v>0</v>
      </c>
      <c r="BI563" s="248">
        <f>IF(N563="nulová",J563,0)</f>
        <v>0</v>
      </c>
      <c r="BJ563" s="18" t="s">
        <v>81</v>
      </c>
      <c r="BK563" s="248">
        <f>ROUND(I563*H563,2)</f>
        <v>0</v>
      </c>
      <c r="BL563" s="18" t="s">
        <v>141</v>
      </c>
      <c r="BM563" s="247" t="s">
        <v>632</v>
      </c>
    </row>
    <row r="564" s="2" customFormat="1">
      <c r="A564" s="39"/>
      <c r="B564" s="40"/>
      <c r="C564" s="41"/>
      <c r="D564" s="249" t="s">
        <v>143</v>
      </c>
      <c r="E564" s="41"/>
      <c r="F564" s="250" t="s">
        <v>633</v>
      </c>
      <c r="G564" s="41"/>
      <c r="H564" s="41"/>
      <c r="I564" s="145"/>
      <c r="J564" s="41"/>
      <c r="K564" s="41"/>
      <c r="L564" s="45"/>
      <c r="M564" s="251"/>
      <c r="N564" s="252"/>
      <c r="O564" s="92"/>
      <c r="P564" s="92"/>
      <c r="Q564" s="92"/>
      <c r="R564" s="92"/>
      <c r="S564" s="92"/>
      <c r="T564" s="93"/>
      <c r="U564" s="39"/>
      <c r="V564" s="39"/>
      <c r="W564" s="39"/>
      <c r="X564" s="39"/>
      <c r="Y564" s="39"/>
      <c r="Z564" s="39"/>
      <c r="AA564" s="39"/>
      <c r="AB564" s="39"/>
      <c r="AC564" s="39"/>
      <c r="AD564" s="39"/>
      <c r="AE564" s="39"/>
      <c r="AT564" s="18" t="s">
        <v>143</v>
      </c>
      <c r="AU564" s="18" t="s">
        <v>83</v>
      </c>
    </row>
    <row r="565" s="13" customFormat="1">
      <c r="A565" s="13"/>
      <c r="B565" s="254"/>
      <c r="C565" s="255"/>
      <c r="D565" s="249" t="s">
        <v>147</v>
      </c>
      <c r="E565" s="256" t="s">
        <v>1</v>
      </c>
      <c r="F565" s="257" t="s">
        <v>561</v>
      </c>
      <c r="G565" s="255"/>
      <c r="H565" s="256" t="s">
        <v>1</v>
      </c>
      <c r="I565" s="258"/>
      <c r="J565" s="255"/>
      <c r="K565" s="255"/>
      <c r="L565" s="259"/>
      <c r="M565" s="260"/>
      <c r="N565" s="261"/>
      <c r="O565" s="261"/>
      <c r="P565" s="261"/>
      <c r="Q565" s="261"/>
      <c r="R565" s="261"/>
      <c r="S565" s="261"/>
      <c r="T565" s="262"/>
      <c r="U565" s="13"/>
      <c r="V565" s="13"/>
      <c r="W565" s="13"/>
      <c r="X565" s="13"/>
      <c r="Y565" s="13"/>
      <c r="Z565" s="13"/>
      <c r="AA565" s="13"/>
      <c r="AB565" s="13"/>
      <c r="AC565" s="13"/>
      <c r="AD565" s="13"/>
      <c r="AE565" s="13"/>
      <c r="AT565" s="263" t="s">
        <v>147</v>
      </c>
      <c r="AU565" s="263" t="s">
        <v>83</v>
      </c>
      <c r="AV565" s="13" t="s">
        <v>81</v>
      </c>
      <c r="AW565" s="13" t="s">
        <v>30</v>
      </c>
      <c r="AX565" s="13" t="s">
        <v>73</v>
      </c>
      <c r="AY565" s="263" t="s">
        <v>134</v>
      </c>
    </row>
    <row r="566" s="13" customFormat="1">
      <c r="A566" s="13"/>
      <c r="B566" s="254"/>
      <c r="C566" s="255"/>
      <c r="D566" s="249" t="s">
        <v>147</v>
      </c>
      <c r="E566" s="256" t="s">
        <v>1</v>
      </c>
      <c r="F566" s="257" t="s">
        <v>370</v>
      </c>
      <c r="G566" s="255"/>
      <c r="H566" s="256" t="s">
        <v>1</v>
      </c>
      <c r="I566" s="258"/>
      <c r="J566" s="255"/>
      <c r="K566" s="255"/>
      <c r="L566" s="259"/>
      <c r="M566" s="260"/>
      <c r="N566" s="261"/>
      <c r="O566" s="261"/>
      <c r="P566" s="261"/>
      <c r="Q566" s="261"/>
      <c r="R566" s="261"/>
      <c r="S566" s="261"/>
      <c r="T566" s="262"/>
      <c r="U566" s="13"/>
      <c r="V566" s="13"/>
      <c r="W566" s="13"/>
      <c r="X566" s="13"/>
      <c r="Y566" s="13"/>
      <c r="Z566" s="13"/>
      <c r="AA566" s="13"/>
      <c r="AB566" s="13"/>
      <c r="AC566" s="13"/>
      <c r="AD566" s="13"/>
      <c r="AE566" s="13"/>
      <c r="AT566" s="263" t="s">
        <v>147</v>
      </c>
      <c r="AU566" s="263" t="s">
        <v>83</v>
      </c>
      <c r="AV566" s="13" t="s">
        <v>81</v>
      </c>
      <c r="AW566" s="13" t="s">
        <v>30</v>
      </c>
      <c r="AX566" s="13" t="s">
        <v>73</v>
      </c>
      <c r="AY566" s="263" t="s">
        <v>134</v>
      </c>
    </row>
    <row r="567" s="14" customFormat="1">
      <c r="A567" s="14"/>
      <c r="B567" s="264"/>
      <c r="C567" s="265"/>
      <c r="D567" s="249" t="s">
        <v>147</v>
      </c>
      <c r="E567" s="266" t="s">
        <v>1</v>
      </c>
      <c r="F567" s="267" t="s">
        <v>562</v>
      </c>
      <c r="G567" s="265"/>
      <c r="H567" s="268">
        <v>25.452999999999999</v>
      </c>
      <c r="I567" s="269"/>
      <c r="J567" s="265"/>
      <c r="K567" s="265"/>
      <c r="L567" s="270"/>
      <c r="M567" s="271"/>
      <c r="N567" s="272"/>
      <c r="O567" s="272"/>
      <c r="P567" s="272"/>
      <c r="Q567" s="272"/>
      <c r="R567" s="272"/>
      <c r="S567" s="272"/>
      <c r="T567" s="273"/>
      <c r="U567" s="14"/>
      <c r="V567" s="14"/>
      <c r="W567" s="14"/>
      <c r="X567" s="14"/>
      <c r="Y567" s="14"/>
      <c r="Z567" s="14"/>
      <c r="AA567" s="14"/>
      <c r="AB567" s="14"/>
      <c r="AC567" s="14"/>
      <c r="AD567" s="14"/>
      <c r="AE567" s="14"/>
      <c r="AT567" s="274" t="s">
        <v>147</v>
      </c>
      <c r="AU567" s="274" t="s">
        <v>83</v>
      </c>
      <c r="AV567" s="14" t="s">
        <v>83</v>
      </c>
      <c r="AW567" s="14" t="s">
        <v>30</v>
      </c>
      <c r="AX567" s="14" t="s">
        <v>73</v>
      </c>
      <c r="AY567" s="274" t="s">
        <v>134</v>
      </c>
    </row>
    <row r="568" s="13" customFormat="1">
      <c r="A568" s="13"/>
      <c r="B568" s="254"/>
      <c r="C568" s="255"/>
      <c r="D568" s="249" t="s">
        <v>147</v>
      </c>
      <c r="E568" s="256" t="s">
        <v>1</v>
      </c>
      <c r="F568" s="257" t="s">
        <v>373</v>
      </c>
      <c r="G568" s="255"/>
      <c r="H568" s="256" t="s">
        <v>1</v>
      </c>
      <c r="I568" s="258"/>
      <c r="J568" s="255"/>
      <c r="K568" s="255"/>
      <c r="L568" s="259"/>
      <c r="M568" s="260"/>
      <c r="N568" s="261"/>
      <c r="O568" s="261"/>
      <c r="P568" s="261"/>
      <c r="Q568" s="261"/>
      <c r="R568" s="261"/>
      <c r="S568" s="261"/>
      <c r="T568" s="262"/>
      <c r="U568" s="13"/>
      <c r="V568" s="13"/>
      <c r="W568" s="13"/>
      <c r="X568" s="13"/>
      <c r="Y568" s="13"/>
      <c r="Z568" s="13"/>
      <c r="AA568" s="13"/>
      <c r="AB568" s="13"/>
      <c r="AC568" s="13"/>
      <c r="AD568" s="13"/>
      <c r="AE568" s="13"/>
      <c r="AT568" s="263" t="s">
        <v>147</v>
      </c>
      <c r="AU568" s="263" t="s">
        <v>83</v>
      </c>
      <c r="AV568" s="13" t="s">
        <v>81</v>
      </c>
      <c r="AW568" s="13" t="s">
        <v>30</v>
      </c>
      <c r="AX568" s="13" t="s">
        <v>73</v>
      </c>
      <c r="AY568" s="263" t="s">
        <v>134</v>
      </c>
    </row>
    <row r="569" s="14" customFormat="1">
      <c r="A569" s="14"/>
      <c r="B569" s="264"/>
      <c r="C569" s="265"/>
      <c r="D569" s="249" t="s">
        <v>147</v>
      </c>
      <c r="E569" s="266" t="s">
        <v>1</v>
      </c>
      <c r="F569" s="267" t="s">
        <v>563</v>
      </c>
      <c r="G569" s="265"/>
      <c r="H569" s="268">
        <v>8.3190000000000008</v>
      </c>
      <c r="I569" s="269"/>
      <c r="J569" s="265"/>
      <c r="K569" s="265"/>
      <c r="L569" s="270"/>
      <c r="M569" s="271"/>
      <c r="N569" s="272"/>
      <c r="O569" s="272"/>
      <c r="P569" s="272"/>
      <c r="Q569" s="272"/>
      <c r="R569" s="272"/>
      <c r="S569" s="272"/>
      <c r="T569" s="273"/>
      <c r="U569" s="14"/>
      <c r="V569" s="14"/>
      <c r="W569" s="14"/>
      <c r="X569" s="14"/>
      <c r="Y569" s="14"/>
      <c r="Z569" s="14"/>
      <c r="AA569" s="14"/>
      <c r="AB569" s="14"/>
      <c r="AC569" s="14"/>
      <c r="AD569" s="14"/>
      <c r="AE569" s="14"/>
      <c r="AT569" s="274" t="s">
        <v>147</v>
      </c>
      <c r="AU569" s="274" t="s">
        <v>83</v>
      </c>
      <c r="AV569" s="14" t="s">
        <v>83</v>
      </c>
      <c r="AW569" s="14" t="s">
        <v>30</v>
      </c>
      <c r="AX569" s="14" t="s">
        <v>73</v>
      </c>
      <c r="AY569" s="274" t="s">
        <v>134</v>
      </c>
    </row>
    <row r="570" s="15" customFormat="1">
      <c r="A570" s="15"/>
      <c r="B570" s="275"/>
      <c r="C570" s="276"/>
      <c r="D570" s="249" t="s">
        <v>147</v>
      </c>
      <c r="E570" s="277" t="s">
        <v>1</v>
      </c>
      <c r="F570" s="278" t="s">
        <v>150</v>
      </c>
      <c r="G570" s="276"/>
      <c r="H570" s="279">
        <v>33.771999999999998</v>
      </c>
      <c r="I570" s="280"/>
      <c r="J570" s="276"/>
      <c r="K570" s="276"/>
      <c r="L570" s="281"/>
      <c r="M570" s="282"/>
      <c r="N570" s="283"/>
      <c r="O570" s="283"/>
      <c r="P570" s="283"/>
      <c r="Q570" s="283"/>
      <c r="R570" s="283"/>
      <c r="S570" s="283"/>
      <c r="T570" s="284"/>
      <c r="U570" s="15"/>
      <c r="V570" s="15"/>
      <c r="W570" s="15"/>
      <c r="X570" s="15"/>
      <c r="Y570" s="15"/>
      <c r="Z570" s="15"/>
      <c r="AA570" s="15"/>
      <c r="AB570" s="15"/>
      <c r="AC570" s="15"/>
      <c r="AD570" s="15"/>
      <c r="AE570" s="15"/>
      <c r="AT570" s="285" t="s">
        <v>147</v>
      </c>
      <c r="AU570" s="285" t="s">
        <v>83</v>
      </c>
      <c r="AV570" s="15" t="s">
        <v>141</v>
      </c>
      <c r="AW570" s="15" t="s">
        <v>30</v>
      </c>
      <c r="AX570" s="15" t="s">
        <v>81</v>
      </c>
      <c r="AY570" s="285" t="s">
        <v>134</v>
      </c>
    </row>
    <row r="571" s="12" customFormat="1" ht="22.8" customHeight="1">
      <c r="A571" s="12"/>
      <c r="B571" s="220"/>
      <c r="C571" s="221"/>
      <c r="D571" s="222" t="s">
        <v>72</v>
      </c>
      <c r="E571" s="234" t="s">
        <v>634</v>
      </c>
      <c r="F571" s="234" t="s">
        <v>635</v>
      </c>
      <c r="G571" s="221"/>
      <c r="H571" s="221"/>
      <c r="I571" s="224"/>
      <c r="J571" s="235">
        <f>BK571</f>
        <v>0</v>
      </c>
      <c r="K571" s="221"/>
      <c r="L571" s="226"/>
      <c r="M571" s="227"/>
      <c r="N571" s="228"/>
      <c r="O571" s="228"/>
      <c r="P571" s="229">
        <f>SUM(P572:P606)</f>
        <v>0</v>
      </c>
      <c r="Q571" s="228"/>
      <c r="R571" s="229">
        <f>SUM(R572:R606)</f>
        <v>0</v>
      </c>
      <c r="S571" s="228"/>
      <c r="T571" s="230">
        <f>SUM(T572:T606)</f>
        <v>0</v>
      </c>
      <c r="U571" s="12"/>
      <c r="V571" s="12"/>
      <c r="W571" s="12"/>
      <c r="X571" s="12"/>
      <c r="Y571" s="12"/>
      <c r="Z571" s="12"/>
      <c r="AA571" s="12"/>
      <c r="AB571" s="12"/>
      <c r="AC571" s="12"/>
      <c r="AD571" s="12"/>
      <c r="AE571" s="12"/>
      <c r="AR571" s="231" t="s">
        <v>81</v>
      </c>
      <c r="AT571" s="232" t="s">
        <v>72</v>
      </c>
      <c r="AU571" s="232" t="s">
        <v>81</v>
      </c>
      <c r="AY571" s="231" t="s">
        <v>134</v>
      </c>
      <c r="BK571" s="233">
        <f>SUM(BK572:BK606)</f>
        <v>0</v>
      </c>
    </row>
    <row r="572" s="2" customFormat="1" ht="16.5" customHeight="1">
      <c r="A572" s="39"/>
      <c r="B572" s="40"/>
      <c r="C572" s="236" t="s">
        <v>636</v>
      </c>
      <c r="D572" s="236" t="s">
        <v>136</v>
      </c>
      <c r="E572" s="237" t="s">
        <v>637</v>
      </c>
      <c r="F572" s="238" t="s">
        <v>638</v>
      </c>
      <c r="G572" s="239" t="s">
        <v>229</v>
      </c>
      <c r="H572" s="240">
        <v>62.116</v>
      </c>
      <c r="I572" s="241"/>
      <c r="J572" s="242">
        <f>ROUND(I572*H572,2)</f>
        <v>0</v>
      </c>
      <c r="K572" s="238" t="s">
        <v>140</v>
      </c>
      <c r="L572" s="45"/>
      <c r="M572" s="243" t="s">
        <v>1</v>
      </c>
      <c r="N572" s="244" t="s">
        <v>38</v>
      </c>
      <c r="O572" s="92"/>
      <c r="P572" s="245">
        <f>O572*H572</f>
        <v>0</v>
      </c>
      <c r="Q572" s="245">
        <v>0</v>
      </c>
      <c r="R572" s="245">
        <f>Q572*H572</f>
        <v>0</v>
      </c>
      <c r="S572" s="245">
        <v>0</v>
      </c>
      <c r="T572" s="246">
        <f>S572*H572</f>
        <v>0</v>
      </c>
      <c r="U572" s="39"/>
      <c r="V572" s="39"/>
      <c r="W572" s="39"/>
      <c r="X572" s="39"/>
      <c r="Y572" s="39"/>
      <c r="Z572" s="39"/>
      <c r="AA572" s="39"/>
      <c r="AB572" s="39"/>
      <c r="AC572" s="39"/>
      <c r="AD572" s="39"/>
      <c r="AE572" s="39"/>
      <c r="AR572" s="247" t="s">
        <v>141</v>
      </c>
      <c r="AT572" s="247" t="s">
        <v>136</v>
      </c>
      <c r="AU572" s="247" t="s">
        <v>83</v>
      </c>
      <c r="AY572" s="18" t="s">
        <v>134</v>
      </c>
      <c r="BE572" s="248">
        <f>IF(N572="základní",J572,0)</f>
        <v>0</v>
      </c>
      <c r="BF572" s="248">
        <f>IF(N572="snížená",J572,0)</f>
        <v>0</v>
      </c>
      <c r="BG572" s="248">
        <f>IF(N572="zákl. přenesená",J572,0)</f>
        <v>0</v>
      </c>
      <c r="BH572" s="248">
        <f>IF(N572="sníž. přenesená",J572,0)</f>
        <v>0</v>
      </c>
      <c r="BI572" s="248">
        <f>IF(N572="nulová",J572,0)</f>
        <v>0</v>
      </c>
      <c r="BJ572" s="18" t="s">
        <v>81</v>
      </c>
      <c r="BK572" s="248">
        <f>ROUND(I572*H572,2)</f>
        <v>0</v>
      </c>
      <c r="BL572" s="18" t="s">
        <v>141</v>
      </c>
      <c r="BM572" s="247" t="s">
        <v>639</v>
      </c>
    </row>
    <row r="573" s="2" customFormat="1">
      <c r="A573" s="39"/>
      <c r="B573" s="40"/>
      <c r="C573" s="41"/>
      <c r="D573" s="249" t="s">
        <v>143</v>
      </c>
      <c r="E573" s="41"/>
      <c r="F573" s="250" t="s">
        <v>640</v>
      </c>
      <c r="G573" s="41"/>
      <c r="H573" s="41"/>
      <c r="I573" s="145"/>
      <c r="J573" s="41"/>
      <c r="K573" s="41"/>
      <c r="L573" s="45"/>
      <c r="M573" s="251"/>
      <c r="N573" s="252"/>
      <c r="O573" s="92"/>
      <c r="P573" s="92"/>
      <c r="Q573" s="92"/>
      <c r="R573" s="92"/>
      <c r="S573" s="92"/>
      <c r="T573" s="93"/>
      <c r="U573" s="39"/>
      <c r="V573" s="39"/>
      <c r="W573" s="39"/>
      <c r="X573" s="39"/>
      <c r="Y573" s="39"/>
      <c r="Z573" s="39"/>
      <c r="AA573" s="39"/>
      <c r="AB573" s="39"/>
      <c r="AC573" s="39"/>
      <c r="AD573" s="39"/>
      <c r="AE573" s="39"/>
      <c r="AT573" s="18" t="s">
        <v>143</v>
      </c>
      <c r="AU573" s="18" t="s">
        <v>83</v>
      </c>
    </row>
    <row r="574" s="2" customFormat="1">
      <c r="A574" s="39"/>
      <c r="B574" s="40"/>
      <c r="C574" s="41"/>
      <c r="D574" s="249" t="s">
        <v>145</v>
      </c>
      <c r="E574" s="41"/>
      <c r="F574" s="253" t="s">
        <v>641</v>
      </c>
      <c r="G574" s="41"/>
      <c r="H574" s="41"/>
      <c r="I574" s="145"/>
      <c r="J574" s="41"/>
      <c r="K574" s="41"/>
      <c r="L574" s="45"/>
      <c r="M574" s="251"/>
      <c r="N574" s="252"/>
      <c r="O574" s="92"/>
      <c r="P574" s="92"/>
      <c r="Q574" s="92"/>
      <c r="R574" s="92"/>
      <c r="S574" s="92"/>
      <c r="T574" s="93"/>
      <c r="U574" s="39"/>
      <c r="V574" s="39"/>
      <c r="W574" s="39"/>
      <c r="X574" s="39"/>
      <c r="Y574" s="39"/>
      <c r="Z574" s="39"/>
      <c r="AA574" s="39"/>
      <c r="AB574" s="39"/>
      <c r="AC574" s="39"/>
      <c r="AD574" s="39"/>
      <c r="AE574" s="39"/>
      <c r="AT574" s="18" t="s">
        <v>145</v>
      </c>
      <c r="AU574" s="18" t="s">
        <v>83</v>
      </c>
    </row>
    <row r="575" s="2" customFormat="1">
      <c r="A575" s="39"/>
      <c r="B575" s="40"/>
      <c r="C575" s="41"/>
      <c r="D575" s="249" t="s">
        <v>164</v>
      </c>
      <c r="E575" s="41"/>
      <c r="F575" s="253" t="s">
        <v>232</v>
      </c>
      <c r="G575" s="41"/>
      <c r="H575" s="41"/>
      <c r="I575" s="145"/>
      <c r="J575" s="41"/>
      <c r="K575" s="41"/>
      <c r="L575" s="45"/>
      <c r="M575" s="251"/>
      <c r="N575" s="252"/>
      <c r="O575" s="92"/>
      <c r="P575" s="92"/>
      <c r="Q575" s="92"/>
      <c r="R575" s="92"/>
      <c r="S575" s="92"/>
      <c r="T575" s="93"/>
      <c r="U575" s="39"/>
      <c r="V575" s="39"/>
      <c r="W575" s="39"/>
      <c r="X575" s="39"/>
      <c r="Y575" s="39"/>
      <c r="Z575" s="39"/>
      <c r="AA575" s="39"/>
      <c r="AB575" s="39"/>
      <c r="AC575" s="39"/>
      <c r="AD575" s="39"/>
      <c r="AE575" s="39"/>
      <c r="AT575" s="18" t="s">
        <v>164</v>
      </c>
      <c r="AU575" s="18" t="s">
        <v>83</v>
      </c>
    </row>
    <row r="576" s="2" customFormat="1" ht="16.5" customHeight="1">
      <c r="A576" s="39"/>
      <c r="B576" s="40"/>
      <c r="C576" s="236" t="s">
        <v>642</v>
      </c>
      <c r="D576" s="236" t="s">
        <v>136</v>
      </c>
      <c r="E576" s="237" t="s">
        <v>643</v>
      </c>
      <c r="F576" s="238" t="s">
        <v>644</v>
      </c>
      <c r="G576" s="239" t="s">
        <v>229</v>
      </c>
      <c r="H576" s="240">
        <v>62.116</v>
      </c>
      <c r="I576" s="241"/>
      <c r="J576" s="242">
        <f>ROUND(I576*H576,2)</f>
        <v>0</v>
      </c>
      <c r="K576" s="238" t="s">
        <v>140</v>
      </c>
      <c r="L576" s="45"/>
      <c r="M576" s="243" t="s">
        <v>1</v>
      </c>
      <c r="N576" s="244" t="s">
        <v>38</v>
      </c>
      <c r="O576" s="92"/>
      <c r="P576" s="245">
        <f>O576*H576</f>
        <v>0</v>
      </c>
      <c r="Q576" s="245">
        <v>0</v>
      </c>
      <c r="R576" s="245">
        <f>Q576*H576</f>
        <v>0</v>
      </c>
      <c r="S576" s="245">
        <v>0</v>
      </c>
      <c r="T576" s="246">
        <f>S576*H576</f>
        <v>0</v>
      </c>
      <c r="U576" s="39"/>
      <c r="V576" s="39"/>
      <c r="W576" s="39"/>
      <c r="X576" s="39"/>
      <c r="Y576" s="39"/>
      <c r="Z576" s="39"/>
      <c r="AA576" s="39"/>
      <c r="AB576" s="39"/>
      <c r="AC576" s="39"/>
      <c r="AD576" s="39"/>
      <c r="AE576" s="39"/>
      <c r="AR576" s="247" t="s">
        <v>141</v>
      </c>
      <c r="AT576" s="247" t="s">
        <v>136</v>
      </c>
      <c r="AU576" s="247" t="s">
        <v>83</v>
      </c>
      <c r="AY576" s="18" t="s">
        <v>134</v>
      </c>
      <c r="BE576" s="248">
        <f>IF(N576="základní",J576,0)</f>
        <v>0</v>
      </c>
      <c r="BF576" s="248">
        <f>IF(N576="snížená",J576,0)</f>
        <v>0</v>
      </c>
      <c r="BG576" s="248">
        <f>IF(N576="zákl. přenesená",J576,0)</f>
        <v>0</v>
      </c>
      <c r="BH576" s="248">
        <f>IF(N576="sníž. přenesená",J576,0)</f>
        <v>0</v>
      </c>
      <c r="BI576" s="248">
        <f>IF(N576="nulová",J576,0)</f>
        <v>0</v>
      </c>
      <c r="BJ576" s="18" t="s">
        <v>81</v>
      </c>
      <c r="BK576" s="248">
        <f>ROUND(I576*H576,2)</f>
        <v>0</v>
      </c>
      <c r="BL576" s="18" t="s">
        <v>141</v>
      </c>
      <c r="BM576" s="247" t="s">
        <v>645</v>
      </c>
    </row>
    <row r="577" s="2" customFormat="1">
      <c r="A577" s="39"/>
      <c r="B577" s="40"/>
      <c r="C577" s="41"/>
      <c r="D577" s="249" t="s">
        <v>143</v>
      </c>
      <c r="E577" s="41"/>
      <c r="F577" s="250" t="s">
        <v>646</v>
      </c>
      <c r="G577" s="41"/>
      <c r="H577" s="41"/>
      <c r="I577" s="145"/>
      <c r="J577" s="41"/>
      <c r="K577" s="41"/>
      <c r="L577" s="45"/>
      <c r="M577" s="251"/>
      <c r="N577" s="252"/>
      <c r="O577" s="92"/>
      <c r="P577" s="92"/>
      <c r="Q577" s="92"/>
      <c r="R577" s="92"/>
      <c r="S577" s="92"/>
      <c r="T577" s="93"/>
      <c r="U577" s="39"/>
      <c r="V577" s="39"/>
      <c r="W577" s="39"/>
      <c r="X577" s="39"/>
      <c r="Y577" s="39"/>
      <c r="Z577" s="39"/>
      <c r="AA577" s="39"/>
      <c r="AB577" s="39"/>
      <c r="AC577" s="39"/>
      <c r="AD577" s="39"/>
      <c r="AE577" s="39"/>
      <c r="AT577" s="18" t="s">
        <v>143</v>
      </c>
      <c r="AU577" s="18" t="s">
        <v>83</v>
      </c>
    </row>
    <row r="578" s="2" customFormat="1">
      <c r="A578" s="39"/>
      <c r="B578" s="40"/>
      <c r="C578" s="41"/>
      <c r="D578" s="249" t="s">
        <v>145</v>
      </c>
      <c r="E578" s="41"/>
      <c r="F578" s="253" t="s">
        <v>641</v>
      </c>
      <c r="G578" s="41"/>
      <c r="H578" s="41"/>
      <c r="I578" s="145"/>
      <c r="J578" s="41"/>
      <c r="K578" s="41"/>
      <c r="L578" s="45"/>
      <c r="M578" s="251"/>
      <c r="N578" s="252"/>
      <c r="O578" s="92"/>
      <c r="P578" s="92"/>
      <c r="Q578" s="92"/>
      <c r="R578" s="92"/>
      <c r="S578" s="92"/>
      <c r="T578" s="93"/>
      <c r="U578" s="39"/>
      <c r="V578" s="39"/>
      <c r="W578" s="39"/>
      <c r="X578" s="39"/>
      <c r="Y578" s="39"/>
      <c r="Z578" s="39"/>
      <c r="AA578" s="39"/>
      <c r="AB578" s="39"/>
      <c r="AC578" s="39"/>
      <c r="AD578" s="39"/>
      <c r="AE578" s="39"/>
      <c r="AT578" s="18" t="s">
        <v>145</v>
      </c>
      <c r="AU578" s="18" t="s">
        <v>83</v>
      </c>
    </row>
    <row r="579" s="2" customFormat="1">
      <c r="A579" s="39"/>
      <c r="B579" s="40"/>
      <c r="C579" s="41"/>
      <c r="D579" s="249" t="s">
        <v>164</v>
      </c>
      <c r="E579" s="41"/>
      <c r="F579" s="253" t="s">
        <v>647</v>
      </c>
      <c r="G579" s="41"/>
      <c r="H579" s="41"/>
      <c r="I579" s="145"/>
      <c r="J579" s="41"/>
      <c r="K579" s="41"/>
      <c r="L579" s="45"/>
      <c r="M579" s="251"/>
      <c r="N579" s="252"/>
      <c r="O579" s="92"/>
      <c r="P579" s="92"/>
      <c r="Q579" s="92"/>
      <c r="R579" s="92"/>
      <c r="S579" s="92"/>
      <c r="T579" s="93"/>
      <c r="U579" s="39"/>
      <c r="V579" s="39"/>
      <c r="W579" s="39"/>
      <c r="X579" s="39"/>
      <c r="Y579" s="39"/>
      <c r="Z579" s="39"/>
      <c r="AA579" s="39"/>
      <c r="AB579" s="39"/>
      <c r="AC579" s="39"/>
      <c r="AD579" s="39"/>
      <c r="AE579" s="39"/>
      <c r="AT579" s="18" t="s">
        <v>164</v>
      </c>
      <c r="AU579" s="18" t="s">
        <v>83</v>
      </c>
    </row>
    <row r="580" s="2" customFormat="1" ht="24" customHeight="1">
      <c r="A580" s="39"/>
      <c r="B580" s="40"/>
      <c r="C580" s="236" t="s">
        <v>648</v>
      </c>
      <c r="D580" s="236" t="s">
        <v>136</v>
      </c>
      <c r="E580" s="237" t="s">
        <v>649</v>
      </c>
      <c r="F580" s="238" t="s">
        <v>650</v>
      </c>
      <c r="G580" s="239" t="s">
        <v>229</v>
      </c>
      <c r="H580" s="240">
        <v>62.116</v>
      </c>
      <c r="I580" s="241"/>
      <c r="J580" s="242">
        <f>ROUND(I580*H580,2)</f>
        <v>0</v>
      </c>
      <c r="K580" s="238" t="s">
        <v>140</v>
      </c>
      <c r="L580" s="45"/>
      <c r="M580" s="243" t="s">
        <v>1</v>
      </c>
      <c r="N580" s="244" t="s">
        <v>38</v>
      </c>
      <c r="O580" s="92"/>
      <c r="P580" s="245">
        <f>O580*H580</f>
        <v>0</v>
      </c>
      <c r="Q580" s="245">
        <v>0</v>
      </c>
      <c r="R580" s="245">
        <f>Q580*H580</f>
        <v>0</v>
      </c>
      <c r="S580" s="245">
        <v>0</v>
      </c>
      <c r="T580" s="246">
        <f>S580*H580</f>
        <v>0</v>
      </c>
      <c r="U580" s="39"/>
      <c r="V580" s="39"/>
      <c r="W580" s="39"/>
      <c r="X580" s="39"/>
      <c r="Y580" s="39"/>
      <c r="Z580" s="39"/>
      <c r="AA580" s="39"/>
      <c r="AB580" s="39"/>
      <c r="AC580" s="39"/>
      <c r="AD580" s="39"/>
      <c r="AE580" s="39"/>
      <c r="AR580" s="247" t="s">
        <v>141</v>
      </c>
      <c r="AT580" s="247" t="s">
        <v>136</v>
      </c>
      <c r="AU580" s="247" t="s">
        <v>83</v>
      </c>
      <c r="AY580" s="18" t="s">
        <v>134</v>
      </c>
      <c r="BE580" s="248">
        <f>IF(N580="základní",J580,0)</f>
        <v>0</v>
      </c>
      <c r="BF580" s="248">
        <f>IF(N580="snížená",J580,0)</f>
        <v>0</v>
      </c>
      <c r="BG580" s="248">
        <f>IF(N580="zákl. přenesená",J580,0)</f>
        <v>0</v>
      </c>
      <c r="BH580" s="248">
        <f>IF(N580="sníž. přenesená",J580,0)</f>
        <v>0</v>
      </c>
      <c r="BI580" s="248">
        <f>IF(N580="nulová",J580,0)</f>
        <v>0</v>
      </c>
      <c r="BJ580" s="18" t="s">
        <v>81</v>
      </c>
      <c r="BK580" s="248">
        <f>ROUND(I580*H580,2)</f>
        <v>0</v>
      </c>
      <c r="BL580" s="18" t="s">
        <v>141</v>
      </c>
      <c r="BM580" s="247" t="s">
        <v>651</v>
      </c>
    </row>
    <row r="581" s="2" customFormat="1">
      <c r="A581" s="39"/>
      <c r="B581" s="40"/>
      <c r="C581" s="41"/>
      <c r="D581" s="249" t="s">
        <v>143</v>
      </c>
      <c r="E581" s="41"/>
      <c r="F581" s="250" t="s">
        <v>652</v>
      </c>
      <c r="G581" s="41"/>
      <c r="H581" s="41"/>
      <c r="I581" s="145"/>
      <c r="J581" s="41"/>
      <c r="K581" s="41"/>
      <c r="L581" s="45"/>
      <c r="M581" s="251"/>
      <c r="N581" s="252"/>
      <c r="O581" s="92"/>
      <c r="P581" s="92"/>
      <c r="Q581" s="92"/>
      <c r="R581" s="92"/>
      <c r="S581" s="92"/>
      <c r="T581" s="93"/>
      <c r="U581" s="39"/>
      <c r="V581" s="39"/>
      <c r="W581" s="39"/>
      <c r="X581" s="39"/>
      <c r="Y581" s="39"/>
      <c r="Z581" s="39"/>
      <c r="AA581" s="39"/>
      <c r="AB581" s="39"/>
      <c r="AC581" s="39"/>
      <c r="AD581" s="39"/>
      <c r="AE581" s="39"/>
      <c r="AT581" s="18" t="s">
        <v>143</v>
      </c>
      <c r="AU581" s="18" t="s">
        <v>83</v>
      </c>
    </row>
    <row r="582" s="2" customFormat="1">
      <c r="A582" s="39"/>
      <c r="B582" s="40"/>
      <c r="C582" s="41"/>
      <c r="D582" s="249" t="s">
        <v>145</v>
      </c>
      <c r="E582" s="41"/>
      <c r="F582" s="253" t="s">
        <v>653</v>
      </c>
      <c r="G582" s="41"/>
      <c r="H582" s="41"/>
      <c r="I582" s="145"/>
      <c r="J582" s="41"/>
      <c r="K582" s="41"/>
      <c r="L582" s="45"/>
      <c r="M582" s="251"/>
      <c r="N582" s="252"/>
      <c r="O582" s="92"/>
      <c r="P582" s="92"/>
      <c r="Q582" s="92"/>
      <c r="R582" s="92"/>
      <c r="S582" s="92"/>
      <c r="T582" s="93"/>
      <c r="U582" s="39"/>
      <c r="V582" s="39"/>
      <c r="W582" s="39"/>
      <c r="X582" s="39"/>
      <c r="Y582" s="39"/>
      <c r="Z582" s="39"/>
      <c r="AA582" s="39"/>
      <c r="AB582" s="39"/>
      <c r="AC582" s="39"/>
      <c r="AD582" s="39"/>
      <c r="AE582" s="39"/>
      <c r="AT582" s="18" t="s">
        <v>145</v>
      </c>
      <c r="AU582" s="18" t="s">
        <v>83</v>
      </c>
    </row>
    <row r="583" s="13" customFormat="1">
      <c r="A583" s="13"/>
      <c r="B583" s="254"/>
      <c r="C583" s="255"/>
      <c r="D583" s="249" t="s">
        <v>147</v>
      </c>
      <c r="E583" s="256" t="s">
        <v>1</v>
      </c>
      <c r="F583" s="257" t="s">
        <v>654</v>
      </c>
      <c r="G583" s="255"/>
      <c r="H583" s="256" t="s">
        <v>1</v>
      </c>
      <c r="I583" s="258"/>
      <c r="J583" s="255"/>
      <c r="K583" s="255"/>
      <c r="L583" s="259"/>
      <c r="M583" s="260"/>
      <c r="N583" s="261"/>
      <c r="O583" s="261"/>
      <c r="P583" s="261"/>
      <c r="Q583" s="261"/>
      <c r="R583" s="261"/>
      <c r="S583" s="261"/>
      <c r="T583" s="262"/>
      <c r="U583" s="13"/>
      <c r="V583" s="13"/>
      <c r="W583" s="13"/>
      <c r="X583" s="13"/>
      <c r="Y583" s="13"/>
      <c r="Z583" s="13"/>
      <c r="AA583" s="13"/>
      <c r="AB583" s="13"/>
      <c r="AC583" s="13"/>
      <c r="AD583" s="13"/>
      <c r="AE583" s="13"/>
      <c r="AT583" s="263" t="s">
        <v>147</v>
      </c>
      <c r="AU583" s="263" t="s">
        <v>83</v>
      </c>
      <c r="AV583" s="13" t="s">
        <v>81</v>
      </c>
      <c r="AW583" s="13" t="s">
        <v>30</v>
      </c>
      <c r="AX583" s="13" t="s">
        <v>73</v>
      </c>
      <c r="AY583" s="263" t="s">
        <v>134</v>
      </c>
    </row>
    <row r="584" s="14" customFormat="1">
      <c r="A584" s="14"/>
      <c r="B584" s="264"/>
      <c r="C584" s="265"/>
      <c r="D584" s="249" t="s">
        <v>147</v>
      </c>
      <c r="E584" s="266" t="s">
        <v>1</v>
      </c>
      <c r="F584" s="267" t="s">
        <v>655</v>
      </c>
      <c r="G584" s="265"/>
      <c r="H584" s="268">
        <v>61.904000000000003</v>
      </c>
      <c r="I584" s="269"/>
      <c r="J584" s="265"/>
      <c r="K584" s="265"/>
      <c r="L584" s="270"/>
      <c r="M584" s="271"/>
      <c r="N584" s="272"/>
      <c r="O584" s="272"/>
      <c r="P584" s="272"/>
      <c r="Q584" s="272"/>
      <c r="R584" s="272"/>
      <c r="S584" s="272"/>
      <c r="T584" s="273"/>
      <c r="U584" s="14"/>
      <c r="V584" s="14"/>
      <c r="W584" s="14"/>
      <c r="X584" s="14"/>
      <c r="Y584" s="14"/>
      <c r="Z584" s="14"/>
      <c r="AA584" s="14"/>
      <c r="AB584" s="14"/>
      <c r="AC584" s="14"/>
      <c r="AD584" s="14"/>
      <c r="AE584" s="14"/>
      <c r="AT584" s="274" t="s">
        <v>147</v>
      </c>
      <c r="AU584" s="274" t="s">
        <v>83</v>
      </c>
      <c r="AV584" s="14" t="s">
        <v>83</v>
      </c>
      <c r="AW584" s="14" t="s">
        <v>30</v>
      </c>
      <c r="AX584" s="14" t="s">
        <v>73</v>
      </c>
      <c r="AY584" s="274" t="s">
        <v>134</v>
      </c>
    </row>
    <row r="585" s="13" customFormat="1">
      <c r="A585" s="13"/>
      <c r="B585" s="254"/>
      <c r="C585" s="255"/>
      <c r="D585" s="249" t="s">
        <v>147</v>
      </c>
      <c r="E585" s="256" t="s">
        <v>1</v>
      </c>
      <c r="F585" s="257" t="s">
        <v>656</v>
      </c>
      <c r="G585" s="255"/>
      <c r="H585" s="256" t="s">
        <v>1</v>
      </c>
      <c r="I585" s="258"/>
      <c r="J585" s="255"/>
      <c r="K585" s="255"/>
      <c r="L585" s="259"/>
      <c r="M585" s="260"/>
      <c r="N585" s="261"/>
      <c r="O585" s="261"/>
      <c r="P585" s="261"/>
      <c r="Q585" s="261"/>
      <c r="R585" s="261"/>
      <c r="S585" s="261"/>
      <c r="T585" s="262"/>
      <c r="U585" s="13"/>
      <c r="V585" s="13"/>
      <c r="W585" s="13"/>
      <c r="X585" s="13"/>
      <c r="Y585" s="13"/>
      <c r="Z585" s="13"/>
      <c r="AA585" s="13"/>
      <c r="AB585" s="13"/>
      <c r="AC585" s="13"/>
      <c r="AD585" s="13"/>
      <c r="AE585" s="13"/>
      <c r="AT585" s="263" t="s">
        <v>147</v>
      </c>
      <c r="AU585" s="263" t="s">
        <v>83</v>
      </c>
      <c r="AV585" s="13" t="s">
        <v>81</v>
      </c>
      <c r="AW585" s="13" t="s">
        <v>30</v>
      </c>
      <c r="AX585" s="13" t="s">
        <v>73</v>
      </c>
      <c r="AY585" s="263" t="s">
        <v>134</v>
      </c>
    </row>
    <row r="586" s="14" customFormat="1">
      <c r="A586" s="14"/>
      <c r="B586" s="264"/>
      <c r="C586" s="265"/>
      <c r="D586" s="249" t="s">
        <v>147</v>
      </c>
      <c r="E586" s="266" t="s">
        <v>1</v>
      </c>
      <c r="F586" s="267" t="s">
        <v>657</v>
      </c>
      <c r="G586" s="265"/>
      <c r="H586" s="268">
        <v>0.21199999999999999</v>
      </c>
      <c r="I586" s="269"/>
      <c r="J586" s="265"/>
      <c r="K586" s="265"/>
      <c r="L586" s="270"/>
      <c r="M586" s="271"/>
      <c r="N586" s="272"/>
      <c r="O586" s="272"/>
      <c r="P586" s="272"/>
      <c r="Q586" s="272"/>
      <c r="R586" s="272"/>
      <c r="S586" s="272"/>
      <c r="T586" s="273"/>
      <c r="U586" s="14"/>
      <c r="V586" s="14"/>
      <c r="W586" s="14"/>
      <c r="X586" s="14"/>
      <c r="Y586" s="14"/>
      <c r="Z586" s="14"/>
      <c r="AA586" s="14"/>
      <c r="AB586" s="14"/>
      <c r="AC586" s="14"/>
      <c r="AD586" s="14"/>
      <c r="AE586" s="14"/>
      <c r="AT586" s="274" t="s">
        <v>147</v>
      </c>
      <c r="AU586" s="274" t="s">
        <v>83</v>
      </c>
      <c r="AV586" s="14" t="s">
        <v>83</v>
      </c>
      <c r="AW586" s="14" t="s">
        <v>30</v>
      </c>
      <c r="AX586" s="14" t="s">
        <v>73</v>
      </c>
      <c r="AY586" s="274" t="s">
        <v>134</v>
      </c>
    </row>
    <row r="587" s="15" customFormat="1">
      <c r="A587" s="15"/>
      <c r="B587" s="275"/>
      <c r="C587" s="276"/>
      <c r="D587" s="249" t="s">
        <v>147</v>
      </c>
      <c r="E587" s="277" t="s">
        <v>1</v>
      </c>
      <c r="F587" s="278" t="s">
        <v>150</v>
      </c>
      <c r="G587" s="276"/>
      <c r="H587" s="279">
        <v>62.116</v>
      </c>
      <c r="I587" s="280"/>
      <c r="J587" s="276"/>
      <c r="K587" s="276"/>
      <c r="L587" s="281"/>
      <c r="M587" s="282"/>
      <c r="N587" s="283"/>
      <c r="O587" s="283"/>
      <c r="P587" s="283"/>
      <c r="Q587" s="283"/>
      <c r="R587" s="283"/>
      <c r="S587" s="283"/>
      <c r="T587" s="284"/>
      <c r="U587" s="15"/>
      <c r="V587" s="15"/>
      <c r="W587" s="15"/>
      <c r="X587" s="15"/>
      <c r="Y587" s="15"/>
      <c r="Z587" s="15"/>
      <c r="AA587" s="15"/>
      <c r="AB587" s="15"/>
      <c r="AC587" s="15"/>
      <c r="AD587" s="15"/>
      <c r="AE587" s="15"/>
      <c r="AT587" s="285" t="s">
        <v>147</v>
      </c>
      <c r="AU587" s="285" t="s">
        <v>83</v>
      </c>
      <c r="AV587" s="15" t="s">
        <v>141</v>
      </c>
      <c r="AW587" s="15" t="s">
        <v>30</v>
      </c>
      <c r="AX587" s="15" t="s">
        <v>81</v>
      </c>
      <c r="AY587" s="285" t="s">
        <v>134</v>
      </c>
    </row>
    <row r="588" s="2" customFormat="1" ht="16.5" customHeight="1">
      <c r="A588" s="39"/>
      <c r="B588" s="40"/>
      <c r="C588" s="236" t="s">
        <v>658</v>
      </c>
      <c r="D588" s="236" t="s">
        <v>136</v>
      </c>
      <c r="E588" s="237" t="s">
        <v>659</v>
      </c>
      <c r="F588" s="238" t="s">
        <v>660</v>
      </c>
      <c r="G588" s="239" t="s">
        <v>229</v>
      </c>
      <c r="H588" s="240">
        <v>993.85599999999999</v>
      </c>
      <c r="I588" s="241"/>
      <c r="J588" s="242">
        <f>ROUND(I588*H588,2)</f>
        <v>0</v>
      </c>
      <c r="K588" s="238" t="s">
        <v>140</v>
      </c>
      <c r="L588" s="45"/>
      <c r="M588" s="243" t="s">
        <v>1</v>
      </c>
      <c r="N588" s="244" t="s">
        <v>38</v>
      </c>
      <c r="O588" s="92"/>
      <c r="P588" s="245">
        <f>O588*H588</f>
        <v>0</v>
      </c>
      <c r="Q588" s="245">
        <v>0</v>
      </c>
      <c r="R588" s="245">
        <f>Q588*H588</f>
        <v>0</v>
      </c>
      <c r="S588" s="245">
        <v>0</v>
      </c>
      <c r="T588" s="246">
        <f>S588*H588</f>
        <v>0</v>
      </c>
      <c r="U588" s="39"/>
      <c r="V588" s="39"/>
      <c r="W588" s="39"/>
      <c r="X588" s="39"/>
      <c r="Y588" s="39"/>
      <c r="Z588" s="39"/>
      <c r="AA588" s="39"/>
      <c r="AB588" s="39"/>
      <c r="AC588" s="39"/>
      <c r="AD588" s="39"/>
      <c r="AE588" s="39"/>
      <c r="AR588" s="247" t="s">
        <v>141</v>
      </c>
      <c r="AT588" s="247" t="s">
        <v>136</v>
      </c>
      <c r="AU588" s="247" t="s">
        <v>83</v>
      </c>
      <c r="AY588" s="18" t="s">
        <v>134</v>
      </c>
      <c r="BE588" s="248">
        <f>IF(N588="základní",J588,0)</f>
        <v>0</v>
      </c>
      <c r="BF588" s="248">
        <f>IF(N588="snížená",J588,0)</f>
        <v>0</v>
      </c>
      <c r="BG588" s="248">
        <f>IF(N588="zákl. přenesená",J588,0)</f>
        <v>0</v>
      </c>
      <c r="BH588" s="248">
        <f>IF(N588="sníž. přenesená",J588,0)</f>
        <v>0</v>
      </c>
      <c r="BI588" s="248">
        <f>IF(N588="nulová",J588,0)</f>
        <v>0</v>
      </c>
      <c r="BJ588" s="18" t="s">
        <v>81</v>
      </c>
      <c r="BK588" s="248">
        <f>ROUND(I588*H588,2)</f>
        <v>0</v>
      </c>
      <c r="BL588" s="18" t="s">
        <v>141</v>
      </c>
      <c r="BM588" s="247" t="s">
        <v>661</v>
      </c>
    </row>
    <row r="589" s="2" customFormat="1">
      <c r="A589" s="39"/>
      <c r="B589" s="40"/>
      <c r="C589" s="41"/>
      <c r="D589" s="249" t="s">
        <v>143</v>
      </c>
      <c r="E589" s="41"/>
      <c r="F589" s="250" t="s">
        <v>662</v>
      </c>
      <c r="G589" s="41"/>
      <c r="H589" s="41"/>
      <c r="I589" s="145"/>
      <c r="J589" s="41"/>
      <c r="K589" s="41"/>
      <c r="L589" s="45"/>
      <c r="M589" s="251"/>
      <c r="N589" s="252"/>
      <c r="O589" s="92"/>
      <c r="P589" s="92"/>
      <c r="Q589" s="92"/>
      <c r="R589" s="92"/>
      <c r="S589" s="92"/>
      <c r="T589" s="93"/>
      <c r="U589" s="39"/>
      <c r="V589" s="39"/>
      <c r="W589" s="39"/>
      <c r="X589" s="39"/>
      <c r="Y589" s="39"/>
      <c r="Z589" s="39"/>
      <c r="AA589" s="39"/>
      <c r="AB589" s="39"/>
      <c r="AC589" s="39"/>
      <c r="AD589" s="39"/>
      <c r="AE589" s="39"/>
      <c r="AT589" s="18" t="s">
        <v>143</v>
      </c>
      <c r="AU589" s="18" t="s">
        <v>83</v>
      </c>
    </row>
    <row r="590" s="2" customFormat="1">
      <c r="A590" s="39"/>
      <c r="B590" s="40"/>
      <c r="C590" s="41"/>
      <c r="D590" s="249" t="s">
        <v>145</v>
      </c>
      <c r="E590" s="41"/>
      <c r="F590" s="253" t="s">
        <v>653</v>
      </c>
      <c r="G590" s="41"/>
      <c r="H590" s="41"/>
      <c r="I590" s="145"/>
      <c r="J590" s="41"/>
      <c r="K590" s="41"/>
      <c r="L590" s="45"/>
      <c r="M590" s="251"/>
      <c r="N590" s="252"/>
      <c r="O590" s="92"/>
      <c r="P590" s="92"/>
      <c r="Q590" s="92"/>
      <c r="R590" s="92"/>
      <c r="S590" s="92"/>
      <c r="T590" s="93"/>
      <c r="U590" s="39"/>
      <c r="V590" s="39"/>
      <c r="W590" s="39"/>
      <c r="X590" s="39"/>
      <c r="Y590" s="39"/>
      <c r="Z590" s="39"/>
      <c r="AA590" s="39"/>
      <c r="AB590" s="39"/>
      <c r="AC590" s="39"/>
      <c r="AD590" s="39"/>
      <c r="AE590" s="39"/>
      <c r="AT590" s="18" t="s">
        <v>145</v>
      </c>
      <c r="AU590" s="18" t="s">
        <v>83</v>
      </c>
    </row>
    <row r="591" s="2" customFormat="1">
      <c r="A591" s="39"/>
      <c r="B591" s="40"/>
      <c r="C591" s="41"/>
      <c r="D591" s="249" t="s">
        <v>164</v>
      </c>
      <c r="E591" s="41"/>
      <c r="F591" s="253" t="s">
        <v>663</v>
      </c>
      <c r="G591" s="41"/>
      <c r="H591" s="41"/>
      <c r="I591" s="145"/>
      <c r="J591" s="41"/>
      <c r="K591" s="41"/>
      <c r="L591" s="45"/>
      <c r="M591" s="251"/>
      <c r="N591" s="252"/>
      <c r="O591" s="92"/>
      <c r="P591" s="92"/>
      <c r="Q591" s="92"/>
      <c r="R591" s="92"/>
      <c r="S591" s="92"/>
      <c r="T591" s="93"/>
      <c r="U591" s="39"/>
      <c r="V591" s="39"/>
      <c r="W591" s="39"/>
      <c r="X591" s="39"/>
      <c r="Y591" s="39"/>
      <c r="Z591" s="39"/>
      <c r="AA591" s="39"/>
      <c r="AB591" s="39"/>
      <c r="AC591" s="39"/>
      <c r="AD591" s="39"/>
      <c r="AE591" s="39"/>
      <c r="AT591" s="18" t="s">
        <v>164</v>
      </c>
      <c r="AU591" s="18" t="s">
        <v>83</v>
      </c>
    </row>
    <row r="592" s="14" customFormat="1">
      <c r="A592" s="14"/>
      <c r="B592" s="264"/>
      <c r="C592" s="265"/>
      <c r="D592" s="249" t="s">
        <v>147</v>
      </c>
      <c r="E592" s="266" t="s">
        <v>1</v>
      </c>
      <c r="F592" s="267" t="s">
        <v>664</v>
      </c>
      <c r="G592" s="265"/>
      <c r="H592" s="268">
        <v>993.85599999999999</v>
      </c>
      <c r="I592" s="269"/>
      <c r="J592" s="265"/>
      <c r="K592" s="265"/>
      <c r="L592" s="270"/>
      <c r="M592" s="271"/>
      <c r="N592" s="272"/>
      <c r="O592" s="272"/>
      <c r="P592" s="272"/>
      <c r="Q592" s="272"/>
      <c r="R592" s="272"/>
      <c r="S592" s="272"/>
      <c r="T592" s="273"/>
      <c r="U592" s="14"/>
      <c r="V592" s="14"/>
      <c r="W592" s="14"/>
      <c r="X592" s="14"/>
      <c r="Y592" s="14"/>
      <c r="Z592" s="14"/>
      <c r="AA592" s="14"/>
      <c r="AB592" s="14"/>
      <c r="AC592" s="14"/>
      <c r="AD592" s="14"/>
      <c r="AE592" s="14"/>
      <c r="AT592" s="274" t="s">
        <v>147</v>
      </c>
      <c r="AU592" s="274" t="s">
        <v>83</v>
      </c>
      <c r="AV592" s="14" t="s">
        <v>83</v>
      </c>
      <c r="AW592" s="14" t="s">
        <v>30</v>
      </c>
      <c r="AX592" s="14" t="s">
        <v>81</v>
      </c>
      <c r="AY592" s="274" t="s">
        <v>134</v>
      </c>
    </row>
    <row r="593" s="2" customFormat="1" ht="24" customHeight="1">
      <c r="A593" s="39"/>
      <c r="B593" s="40"/>
      <c r="C593" s="236" t="s">
        <v>665</v>
      </c>
      <c r="D593" s="236" t="s">
        <v>136</v>
      </c>
      <c r="E593" s="237" t="s">
        <v>666</v>
      </c>
      <c r="F593" s="238" t="s">
        <v>667</v>
      </c>
      <c r="G593" s="239" t="s">
        <v>229</v>
      </c>
      <c r="H593" s="240">
        <v>124.232</v>
      </c>
      <c r="I593" s="241"/>
      <c r="J593" s="242">
        <f>ROUND(I593*H593,2)</f>
        <v>0</v>
      </c>
      <c r="K593" s="238" t="s">
        <v>140</v>
      </c>
      <c r="L593" s="45"/>
      <c r="M593" s="243" t="s">
        <v>1</v>
      </c>
      <c r="N593" s="244" t="s">
        <v>38</v>
      </c>
      <c r="O593" s="92"/>
      <c r="P593" s="245">
        <f>O593*H593</f>
        <v>0</v>
      </c>
      <c r="Q593" s="245">
        <v>0</v>
      </c>
      <c r="R593" s="245">
        <f>Q593*H593</f>
        <v>0</v>
      </c>
      <c r="S593" s="245">
        <v>0</v>
      </c>
      <c r="T593" s="246">
        <f>S593*H593</f>
        <v>0</v>
      </c>
      <c r="U593" s="39"/>
      <c r="V593" s="39"/>
      <c r="W593" s="39"/>
      <c r="X593" s="39"/>
      <c r="Y593" s="39"/>
      <c r="Z593" s="39"/>
      <c r="AA593" s="39"/>
      <c r="AB593" s="39"/>
      <c r="AC593" s="39"/>
      <c r="AD593" s="39"/>
      <c r="AE593" s="39"/>
      <c r="AR593" s="247" t="s">
        <v>141</v>
      </c>
      <c r="AT593" s="247" t="s">
        <v>136</v>
      </c>
      <c r="AU593" s="247" t="s">
        <v>83</v>
      </c>
      <c r="AY593" s="18" t="s">
        <v>134</v>
      </c>
      <c r="BE593" s="248">
        <f>IF(N593="základní",J593,0)</f>
        <v>0</v>
      </c>
      <c r="BF593" s="248">
        <f>IF(N593="snížená",J593,0)</f>
        <v>0</v>
      </c>
      <c r="BG593" s="248">
        <f>IF(N593="zákl. přenesená",J593,0)</f>
        <v>0</v>
      </c>
      <c r="BH593" s="248">
        <f>IF(N593="sníž. přenesená",J593,0)</f>
        <v>0</v>
      </c>
      <c r="BI593" s="248">
        <f>IF(N593="nulová",J593,0)</f>
        <v>0</v>
      </c>
      <c r="BJ593" s="18" t="s">
        <v>81</v>
      </c>
      <c r="BK593" s="248">
        <f>ROUND(I593*H593,2)</f>
        <v>0</v>
      </c>
      <c r="BL593" s="18" t="s">
        <v>141</v>
      </c>
      <c r="BM593" s="247" t="s">
        <v>668</v>
      </c>
    </row>
    <row r="594" s="2" customFormat="1">
      <c r="A594" s="39"/>
      <c r="B594" s="40"/>
      <c r="C594" s="41"/>
      <c r="D594" s="249" t="s">
        <v>143</v>
      </c>
      <c r="E594" s="41"/>
      <c r="F594" s="250" t="s">
        <v>669</v>
      </c>
      <c r="G594" s="41"/>
      <c r="H594" s="41"/>
      <c r="I594" s="145"/>
      <c r="J594" s="41"/>
      <c r="K594" s="41"/>
      <c r="L594" s="45"/>
      <c r="M594" s="251"/>
      <c r="N594" s="252"/>
      <c r="O594" s="92"/>
      <c r="P594" s="92"/>
      <c r="Q594" s="92"/>
      <c r="R594" s="92"/>
      <c r="S594" s="92"/>
      <c r="T594" s="93"/>
      <c r="U594" s="39"/>
      <c r="V594" s="39"/>
      <c r="W594" s="39"/>
      <c r="X594" s="39"/>
      <c r="Y594" s="39"/>
      <c r="Z594" s="39"/>
      <c r="AA594" s="39"/>
      <c r="AB594" s="39"/>
      <c r="AC594" s="39"/>
      <c r="AD594" s="39"/>
      <c r="AE594" s="39"/>
      <c r="AT594" s="18" t="s">
        <v>143</v>
      </c>
      <c r="AU594" s="18" t="s">
        <v>83</v>
      </c>
    </row>
    <row r="595" s="13" customFormat="1">
      <c r="A595" s="13"/>
      <c r="B595" s="254"/>
      <c r="C595" s="255"/>
      <c r="D595" s="249" t="s">
        <v>147</v>
      </c>
      <c r="E595" s="256" t="s">
        <v>1</v>
      </c>
      <c r="F595" s="257" t="s">
        <v>670</v>
      </c>
      <c r="G595" s="255"/>
      <c r="H595" s="256" t="s">
        <v>1</v>
      </c>
      <c r="I595" s="258"/>
      <c r="J595" s="255"/>
      <c r="K595" s="255"/>
      <c r="L595" s="259"/>
      <c r="M595" s="260"/>
      <c r="N595" s="261"/>
      <c r="O595" s="261"/>
      <c r="P595" s="261"/>
      <c r="Q595" s="261"/>
      <c r="R595" s="261"/>
      <c r="S595" s="261"/>
      <c r="T595" s="262"/>
      <c r="U595" s="13"/>
      <c r="V595" s="13"/>
      <c r="W595" s="13"/>
      <c r="X595" s="13"/>
      <c r="Y595" s="13"/>
      <c r="Z595" s="13"/>
      <c r="AA595" s="13"/>
      <c r="AB595" s="13"/>
      <c r="AC595" s="13"/>
      <c r="AD595" s="13"/>
      <c r="AE595" s="13"/>
      <c r="AT595" s="263" t="s">
        <v>147</v>
      </c>
      <c r="AU595" s="263" t="s">
        <v>83</v>
      </c>
      <c r="AV595" s="13" t="s">
        <v>81</v>
      </c>
      <c r="AW595" s="13" t="s">
        <v>30</v>
      </c>
      <c r="AX595" s="13" t="s">
        <v>73</v>
      </c>
      <c r="AY595" s="263" t="s">
        <v>134</v>
      </c>
    </row>
    <row r="596" s="14" customFormat="1">
      <c r="A596" s="14"/>
      <c r="B596" s="264"/>
      <c r="C596" s="265"/>
      <c r="D596" s="249" t="s">
        <v>147</v>
      </c>
      <c r="E596" s="266" t="s">
        <v>1</v>
      </c>
      <c r="F596" s="267" t="s">
        <v>671</v>
      </c>
      <c r="G596" s="265"/>
      <c r="H596" s="268">
        <v>124.232</v>
      </c>
      <c r="I596" s="269"/>
      <c r="J596" s="265"/>
      <c r="K596" s="265"/>
      <c r="L596" s="270"/>
      <c r="M596" s="271"/>
      <c r="N596" s="272"/>
      <c r="O596" s="272"/>
      <c r="P596" s="272"/>
      <c r="Q596" s="272"/>
      <c r="R596" s="272"/>
      <c r="S596" s="272"/>
      <c r="T596" s="273"/>
      <c r="U596" s="14"/>
      <c r="V596" s="14"/>
      <c r="W596" s="14"/>
      <c r="X596" s="14"/>
      <c r="Y596" s="14"/>
      <c r="Z596" s="14"/>
      <c r="AA596" s="14"/>
      <c r="AB596" s="14"/>
      <c r="AC596" s="14"/>
      <c r="AD596" s="14"/>
      <c r="AE596" s="14"/>
      <c r="AT596" s="274" t="s">
        <v>147</v>
      </c>
      <c r="AU596" s="274" t="s">
        <v>83</v>
      </c>
      <c r="AV596" s="14" t="s">
        <v>83</v>
      </c>
      <c r="AW596" s="14" t="s">
        <v>30</v>
      </c>
      <c r="AX596" s="14" t="s">
        <v>73</v>
      </c>
      <c r="AY596" s="274" t="s">
        <v>134</v>
      </c>
    </row>
    <row r="597" s="15" customFormat="1">
      <c r="A597" s="15"/>
      <c r="B597" s="275"/>
      <c r="C597" s="276"/>
      <c r="D597" s="249" t="s">
        <v>147</v>
      </c>
      <c r="E597" s="277" t="s">
        <v>1</v>
      </c>
      <c r="F597" s="278" t="s">
        <v>150</v>
      </c>
      <c r="G597" s="276"/>
      <c r="H597" s="279">
        <v>124.232</v>
      </c>
      <c r="I597" s="280"/>
      <c r="J597" s="276"/>
      <c r="K597" s="276"/>
      <c r="L597" s="281"/>
      <c r="M597" s="282"/>
      <c r="N597" s="283"/>
      <c r="O597" s="283"/>
      <c r="P597" s="283"/>
      <c r="Q597" s="283"/>
      <c r="R597" s="283"/>
      <c r="S597" s="283"/>
      <c r="T597" s="284"/>
      <c r="U597" s="15"/>
      <c r="V597" s="15"/>
      <c r="W597" s="15"/>
      <c r="X597" s="15"/>
      <c r="Y597" s="15"/>
      <c r="Z597" s="15"/>
      <c r="AA597" s="15"/>
      <c r="AB597" s="15"/>
      <c r="AC597" s="15"/>
      <c r="AD597" s="15"/>
      <c r="AE597" s="15"/>
      <c r="AT597" s="285" t="s">
        <v>147</v>
      </c>
      <c r="AU597" s="285" t="s">
        <v>83</v>
      </c>
      <c r="AV597" s="15" t="s">
        <v>141</v>
      </c>
      <c r="AW597" s="15" t="s">
        <v>30</v>
      </c>
      <c r="AX597" s="15" t="s">
        <v>81</v>
      </c>
      <c r="AY597" s="285" t="s">
        <v>134</v>
      </c>
    </row>
    <row r="598" s="2" customFormat="1" ht="24" customHeight="1">
      <c r="A598" s="39"/>
      <c r="B598" s="40"/>
      <c r="C598" s="236" t="s">
        <v>672</v>
      </c>
      <c r="D598" s="236" t="s">
        <v>136</v>
      </c>
      <c r="E598" s="237" t="s">
        <v>673</v>
      </c>
      <c r="F598" s="238" t="s">
        <v>674</v>
      </c>
      <c r="G598" s="239" t="s">
        <v>229</v>
      </c>
      <c r="H598" s="240">
        <v>36.537999999999997</v>
      </c>
      <c r="I598" s="241"/>
      <c r="J598" s="242">
        <f>ROUND(I598*H598,2)</f>
        <v>0</v>
      </c>
      <c r="K598" s="238" t="s">
        <v>140</v>
      </c>
      <c r="L598" s="45"/>
      <c r="M598" s="243" t="s">
        <v>1</v>
      </c>
      <c r="N598" s="244" t="s">
        <v>38</v>
      </c>
      <c r="O598" s="92"/>
      <c r="P598" s="245">
        <f>O598*H598</f>
        <v>0</v>
      </c>
      <c r="Q598" s="245">
        <v>0</v>
      </c>
      <c r="R598" s="245">
        <f>Q598*H598</f>
        <v>0</v>
      </c>
      <c r="S598" s="245">
        <v>0</v>
      </c>
      <c r="T598" s="246">
        <f>S598*H598</f>
        <v>0</v>
      </c>
      <c r="U598" s="39"/>
      <c r="V598" s="39"/>
      <c r="W598" s="39"/>
      <c r="X598" s="39"/>
      <c r="Y598" s="39"/>
      <c r="Z598" s="39"/>
      <c r="AA598" s="39"/>
      <c r="AB598" s="39"/>
      <c r="AC598" s="39"/>
      <c r="AD598" s="39"/>
      <c r="AE598" s="39"/>
      <c r="AR598" s="247" t="s">
        <v>141</v>
      </c>
      <c r="AT598" s="247" t="s">
        <v>136</v>
      </c>
      <c r="AU598" s="247" t="s">
        <v>83</v>
      </c>
      <c r="AY598" s="18" t="s">
        <v>134</v>
      </c>
      <c r="BE598" s="248">
        <f>IF(N598="základní",J598,0)</f>
        <v>0</v>
      </c>
      <c r="BF598" s="248">
        <f>IF(N598="snížená",J598,0)</f>
        <v>0</v>
      </c>
      <c r="BG598" s="248">
        <f>IF(N598="zákl. přenesená",J598,0)</f>
        <v>0</v>
      </c>
      <c r="BH598" s="248">
        <f>IF(N598="sníž. přenesená",J598,0)</f>
        <v>0</v>
      </c>
      <c r="BI598" s="248">
        <f>IF(N598="nulová",J598,0)</f>
        <v>0</v>
      </c>
      <c r="BJ598" s="18" t="s">
        <v>81</v>
      </c>
      <c r="BK598" s="248">
        <f>ROUND(I598*H598,2)</f>
        <v>0</v>
      </c>
      <c r="BL598" s="18" t="s">
        <v>141</v>
      </c>
      <c r="BM598" s="247" t="s">
        <v>675</v>
      </c>
    </row>
    <row r="599" s="2" customFormat="1">
      <c r="A599" s="39"/>
      <c r="B599" s="40"/>
      <c r="C599" s="41"/>
      <c r="D599" s="249" t="s">
        <v>143</v>
      </c>
      <c r="E599" s="41"/>
      <c r="F599" s="250" t="s">
        <v>676</v>
      </c>
      <c r="G599" s="41"/>
      <c r="H599" s="41"/>
      <c r="I599" s="145"/>
      <c r="J599" s="41"/>
      <c r="K599" s="41"/>
      <c r="L599" s="45"/>
      <c r="M599" s="251"/>
      <c r="N599" s="252"/>
      <c r="O599" s="92"/>
      <c r="P599" s="92"/>
      <c r="Q599" s="92"/>
      <c r="R599" s="92"/>
      <c r="S599" s="92"/>
      <c r="T599" s="93"/>
      <c r="U599" s="39"/>
      <c r="V599" s="39"/>
      <c r="W599" s="39"/>
      <c r="X599" s="39"/>
      <c r="Y599" s="39"/>
      <c r="Z599" s="39"/>
      <c r="AA599" s="39"/>
      <c r="AB599" s="39"/>
      <c r="AC599" s="39"/>
      <c r="AD599" s="39"/>
      <c r="AE599" s="39"/>
      <c r="AT599" s="18" t="s">
        <v>143</v>
      </c>
      <c r="AU599" s="18" t="s">
        <v>83</v>
      </c>
    </row>
    <row r="600" s="2" customFormat="1">
      <c r="A600" s="39"/>
      <c r="B600" s="40"/>
      <c r="C600" s="41"/>
      <c r="D600" s="249" t="s">
        <v>145</v>
      </c>
      <c r="E600" s="41"/>
      <c r="F600" s="253" t="s">
        <v>677</v>
      </c>
      <c r="G600" s="41"/>
      <c r="H600" s="41"/>
      <c r="I600" s="145"/>
      <c r="J600" s="41"/>
      <c r="K600" s="41"/>
      <c r="L600" s="45"/>
      <c r="M600" s="251"/>
      <c r="N600" s="252"/>
      <c r="O600" s="92"/>
      <c r="P600" s="92"/>
      <c r="Q600" s="92"/>
      <c r="R600" s="92"/>
      <c r="S600" s="92"/>
      <c r="T600" s="93"/>
      <c r="U600" s="39"/>
      <c r="V600" s="39"/>
      <c r="W600" s="39"/>
      <c r="X600" s="39"/>
      <c r="Y600" s="39"/>
      <c r="Z600" s="39"/>
      <c r="AA600" s="39"/>
      <c r="AB600" s="39"/>
      <c r="AC600" s="39"/>
      <c r="AD600" s="39"/>
      <c r="AE600" s="39"/>
      <c r="AT600" s="18" t="s">
        <v>145</v>
      </c>
      <c r="AU600" s="18" t="s">
        <v>83</v>
      </c>
    </row>
    <row r="601" s="14" customFormat="1">
      <c r="A601" s="14"/>
      <c r="B601" s="264"/>
      <c r="C601" s="265"/>
      <c r="D601" s="249" t="s">
        <v>147</v>
      </c>
      <c r="E601" s="266" t="s">
        <v>1</v>
      </c>
      <c r="F601" s="267" t="s">
        <v>678</v>
      </c>
      <c r="G601" s="265"/>
      <c r="H601" s="268">
        <v>36.537999999999997</v>
      </c>
      <c r="I601" s="269"/>
      <c r="J601" s="265"/>
      <c r="K601" s="265"/>
      <c r="L601" s="270"/>
      <c r="M601" s="271"/>
      <c r="N601" s="272"/>
      <c r="O601" s="272"/>
      <c r="P601" s="272"/>
      <c r="Q601" s="272"/>
      <c r="R601" s="272"/>
      <c r="S601" s="272"/>
      <c r="T601" s="273"/>
      <c r="U601" s="14"/>
      <c r="V601" s="14"/>
      <c r="W601" s="14"/>
      <c r="X601" s="14"/>
      <c r="Y601" s="14"/>
      <c r="Z601" s="14"/>
      <c r="AA601" s="14"/>
      <c r="AB601" s="14"/>
      <c r="AC601" s="14"/>
      <c r="AD601" s="14"/>
      <c r="AE601" s="14"/>
      <c r="AT601" s="274" t="s">
        <v>147</v>
      </c>
      <c r="AU601" s="274" t="s">
        <v>83</v>
      </c>
      <c r="AV601" s="14" t="s">
        <v>83</v>
      </c>
      <c r="AW601" s="14" t="s">
        <v>30</v>
      </c>
      <c r="AX601" s="14" t="s">
        <v>81</v>
      </c>
      <c r="AY601" s="274" t="s">
        <v>134</v>
      </c>
    </row>
    <row r="602" s="2" customFormat="1" ht="24" customHeight="1">
      <c r="A602" s="39"/>
      <c r="B602" s="40"/>
      <c r="C602" s="236" t="s">
        <v>679</v>
      </c>
      <c r="D602" s="236" t="s">
        <v>136</v>
      </c>
      <c r="E602" s="237" t="s">
        <v>680</v>
      </c>
      <c r="F602" s="238" t="s">
        <v>681</v>
      </c>
      <c r="G602" s="239" t="s">
        <v>229</v>
      </c>
      <c r="H602" s="240">
        <v>25.366</v>
      </c>
      <c r="I602" s="241"/>
      <c r="J602" s="242">
        <f>ROUND(I602*H602,2)</f>
        <v>0</v>
      </c>
      <c r="K602" s="238" t="s">
        <v>140</v>
      </c>
      <c r="L602" s="45"/>
      <c r="M602" s="243" t="s">
        <v>1</v>
      </c>
      <c r="N602" s="244" t="s">
        <v>38</v>
      </c>
      <c r="O602" s="92"/>
      <c r="P602" s="245">
        <f>O602*H602</f>
        <v>0</v>
      </c>
      <c r="Q602" s="245">
        <v>0</v>
      </c>
      <c r="R602" s="245">
        <f>Q602*H602</f>
        <v>0</v>
      </c>
      <c r="S602" s="245">
        <v>0</v>
      </c>
      <c r="T602" s="246">
        <f>S602*H602</f>
        <v>0</v>
      </c>
      <c r="U602" s="39"/>
      <c r="V602" s="39"/>
      <c r="W602" s="39"/>
      <c r="X602" s="39"/>
      <c r="Y602" s="39"/>
      <c r="Z602" s="39"/>
      <c r="AA602" s="39"/>
      <c r="AB602" s="39"/>
      <c r="AC602" s="39"/>
      <c r="AD602" s="39"/>
      <c r="AE602" s="39"/>
      <c r="AR602" s="247" t="s">
        <v>141</v>
      </c>
      <c r="AT602" s="247" t="s">
        <v>136</v>
      </c>
      <c r="AU602" s="247" t="s">
        <v>83</v>
      </c>
      <c r="AY602" s="18" t="s">
        <v>134</v>
      </c>
      <c r="BE602" s="248">
        <f>IF(N602="základní",J602,0)</f>
        <v>0</v>
      </c>
      <c r="BF602" s="248">
        <f>IF(N602="snížená",J602,0)</f>
        <v>0</v>
      </c>
      <c r="BG602" s="248">
        <f>IF(N602="zákl. přenesená",J602,0)</f>
        <v>0</v>
      </c>
      <c r="BH602" s="248">
        <f>IF(N602="sníž. přenesená",J602,0)</f>
        <v>0</v>
      </c>
      <c r="BI602" s="248">
        <f>IF(N602="nulová",J602,0)</f>
        <v>0</v>
      </c>
      <c r="BJ602" s="18" t="s">
        <v>81</v>
      </c>
      <c r="BK602" s="248">
        <f>ROUND(I602*H602,2)</f>
        <v>0</v>
      </c>
      <c r="BL602" s="18" t="s">
        <v>141</v>
      </c>
      <c r="BM602" s="247" t="s">
        <v>682</v>
      </c>
    </row>
    <row r="603" s="2" customFormat="1">
      <c r="A603" s="39"/>
      <c r="B603" s="40"/>
      <c r="C603" s="41"/>
      <c r="D603" s="249" t="s">
        <v>143</v>
      </c>
      <c r="E603" s="41"/>
      <c r="F603" s="250" t="s">
        <v>256</v>
      </c>
      <c r="G603" s="41"/>
      <c r="H603" s="41"/>
      <c r="I603" s="145"/>
      <c r="J603" s="41"/>
      <c r="K603" s="41"/>
      <c r="L603" s="45"/>
      <c r="M603" s="251"/>
      <c r="N603" s="252"/>
      <c r="O603" s="92"/>
      <c r="P603" s="92"/>
      <c r="Q603" s="92"/>
      <c r="R603" s="92"/>
      <c r="S603" s="92"/>
      <c r="T603" s="93"/>
      <c r="U603" s="39"/>
      <c r="V603" s="39"/>
      <c r="W603" s="39"/>
      <c r="X603" s="39"/>
      <c r="Y603" s="39"/>
      <c r="Z603" s="39"/>
      <c r="AA603" s="39"/>
      <c r="AB603" s="39"/>
      <c r="AC603" s="39"/>
      <c r="AD603" s="39"/>
      <c r="AE603" s="39"/>
      <c r="AT603" s="18" t="s">
        <v>143</v>
      </c>
      <c r="AU603" s="18" t="s">
        <v>83</v>
      </c>
    </row>
    <row r="604" s="2" customFormat="1">
      <c r="A604" s="39"/>
      <c r="B604" s="40"/>
      <c r="C604" s="41"/>
      <c r="D604" s="249" t="s">
        <v>145</v>
      </c>
      <c r="E604" s="41"/>
      <c r="F604" s="253" t="s">
        <v>677</v>
      </c>
      <c r="G604" s="41"/>
      <c r="H604" s="41"/>
      <c r="I604" s="145"/>
      <c r="J604" s="41"/>
      <c r="K604" s="41"/>
      <c r="L604" s="45"/>
      <c r="M604" s="251"/>
      <c r="N604" s="252"/>
      <c r="O604" s="92"/>
      <c r="P604" s="92"/>
      <c r="Q604" s="92"/>
      <c r="R604" s="92"/>
      <c r="S604" s="92"/>
      <c r="T604" s="93"/>
      <c r="U604" s="39"/>
      <c r="V604" s="39"/>
      <c r="W604" s="39"/>
      <c r="X604" s="39"/>
      <c r="Y604" s="39"/>
      <c r="Z604" s="39"/>
      <c r="AA604" s="39"/>
      <c r="AB604" s="39"/>
      <c r="AC604" s="39"/>
      <c r="AD604" s="39"/>
      <c r="AE604" s="39"/>
      <c r="AT604" s="18" t="s">
        <v>145</v>
      </c>
      <c r="AU604" s="18" t="s">
        <v>83</v>
      </c>
    </row>
    <row r="605" s="14" customFormat="1">
      <c r="A605" s="14"/>
      <c r="B605" s="264"/>
      <c r="C605" s="265"/>
      <c r="D605" s="249" t="s">
        <v>147</v>
      </c>
      <c r="E605" s="266" t="s">
        <v>1</v>
      </c>
      <c r="F605" s="267" t="s">
        <v>683</v>
      </c>
      <c r="G605" s="265"/>
      <c r="H605" s="268">
        <v>25.366</v>
      </c>
      <c r="I605" s="269"/>
      <c r="J605" s="265"/>
      <c r="K605" s="265"/>
      <c r="L605" s="270"/>
      <c r="M605" s="271"/>
      <c r="N605" s="272"/>
      <c r="O605" s="272"/>
      <c r="P605" s="272"/>
      <c r="Q605" s="272"/>
      <c r="R605" s="272"/>
      <c r="S605" s="272"/>
      <c r="T605" s="273"/>
      <c r="U605" s="14"/>
      <c r="V605" s="14"/>
      <c r="W605" s="14"/>
      <c r="X605" s="14"/>
      <c r="Y605" s="14"/>
      <c r="Z605" s="14"/>
      <c r="AA605" s="14"/>
      <c r="AB605" s="14"/>
      <c r="AC605" s="14"/>
      <c r="AD605" s="14"/>
      <c r="AE605" s="14"/>
      <c r="AT605" s="274" t="s">
        <v>147</v>
      </c>
      <c r="AU605" s="274" t="s">
        <v>83</v>
      </c>
      <c r="AV605" s="14" t="s">
        <v>83</v>
      </c>
      <c r="AW605" s="14" t="s">
        <v>30</v>
      </c>
      <c r="AX605" s="14" t="s">
        <v>73</v>
      </c>
      <c r="AY605" s="274" t="s">
        <v>134</v>
      </c>
    </row>
    <row r="606" s="15" customFormat="1">
      <c r="A606" s="15"/>
      <c r="B606" s="275"/>
      <c r="C606" s="276"/>
      <c r="D606" s="249" t="s">
        <v>147</v>
      </c>
      <c r="E606" s="277" t="s">
        <v>1</v>
      </c>
      <c r="F606" s="278" t="s">
        <v>150</v>
      </c>
      <c r="G606" s="276"/>
      <c r="H606" s="279">
        <v>25.366</v>
      </c>
      <c r="I606" s="280"/>
      <c r="J606" s="276"/>
      <c r="K606" s="276"/>
      <c r="L606" s="281"/>
      <c r="M606" s="282"/>
      <c r="N606" s="283"/>
      <c r="O606" s="283"/>
      <c r="P606" s="283"/>
      <c r="Q606" s="283"/>
      <c r="R606" s="283"/>
      <c r="S606" s="283"/>
      <c r="T606" s="284"/>
      <c r="U606" s="15"/>
      <c r="V606" s="15"/>
      <c r="W606" s="15"/>
      <c r="X606" s="15"/>
      <c r="Y606" s="15"/>
      <c r="Z606" s="15"/>
      <c r="AA606" s="15"/>
      <c r="AB606" s="15"/>
      <c r="AC606" s="15"/>
      <c r="AD606" s="15"/>
      <c r="AE606" s="15"/>
      <c r="AT606" s="285" t="s">
        <v>147</v>
      </c>
      <c r="AU606" s="285" t="s">
        <v>83</v>
      </c>
      <c r="AV606" s="15" t="s">
        <v>141</v>
      </c>
      <c r="AW606" s="15" t="s">
        <v>30</v>
      </c>
      <c r="AX606" s="15" t="s">
        <v>81</v>
      </c>
      <c r="AY606" s="285" t="s">
        <v>134</v>
      </c>
    </row>
    <row r="607" s="12" customFormat="1" ht="22.8" customHeight="1">
      <c r="A607" s="12"/>
      <c r="B607" s="220"/>
      <c r="C607" s="221"/>
      <c r="D607" s="222" t="s">
        <v>72</v>
      </c>
      <c r="E607" s="234" t="s">
        <v>684</v>
      </c>
      <c r="F607" s="234" t="s">
        <v>685</v>
      </c>
      <c r="G607" s="221"/>
      <c r="H607" s="221"/>
      <c r="I607" s="224"/>
      <c r="J607" s="235">
        <f>BK607</f>
        <v>0</v>
      </c>
      <c r="K607" s="221"/>
      <c r="L607" s="226"/>
      <c r="M607" s="227"/>
      <c r="N607" s="228"/>
      <c r="O607" s="228"/>
      <c r="P607" s="229">
        <f>SUM(P608:P617)</f>
        <v>0</v>
      </c>
      <c r="Q607" s="228"/>
      <c r="R607" s="229">
        <f>SUM(R608:R617)</f>
        <v>0</v>
      </c>
      <c r="S607" s="228"/>
      <c r="T607" s="230">
        <f>SUM(T608:T617)</f>
        <v>0</v>
      </c>
      <c r="U607" s="12"/>
      <c r="V607" s="12"/>
      <c r="W607" s="12"/>
      <c r="X607" s="12"/>
      <c r="Y607" s="12"/>
      <c r="Z607" s="12"/>
      <c r="AA607" s="12"/>
      <c r="AB607" s="12"/>
      <c r="AC607" s="12"/>
      <c r="AD607" s="12"/>
      <c r="AE607" s="12"/>
      <c r="AR607" s="231" t="s">
        <v>81</v>
      </c>
      <c r="AT607" s="232" t="s">
        <v>72</v>
      </c>
      <c r="AU607" s="232" t="s">
        <v>81</v>
      </c>
      <c r="AY607" s="231" t="s">
        <v>134</v>
      </c>
      <c r="BK607" s="233">
        <f>SUM(BK608:BK617)</f>
        <v>0</v>
      </c>
    </row>
    <row r="608" s="2" customFormat="1" ht="24" customHeight="1">
      <c r="A608" s="39"/>
      <c r="B608" s="40"/>
      <c r="C608" s="236" t="s">
        <v>686</v>
      </c>
      <c r="D608" s="236" t="s">
        <v>136</v>
      </c>
      <c r="E608" s="237" t="s">
        <v>687</v>
      </c>
      <c r="F608" s="238" t="s">
        <v>688</v>
      </c>
      <c r="G608" s="239" t="s">
        <v>229</v>
      </c>
      <c r="H608" s="240">
        <v>207.26400000000001</v>
      </c>
      <c r="I608" s="241"/>
      <c r="J608" s="242">
        <f>ROUND(I608*H608,2)</f>
        <v>0</v>
      </c>
      <c r="K608" s="238" t="s">
        <v>140</v>
      </c>
      <c r="L608" s="45"/>
      <c r="M608" s="243" t="s">
        <v>1</v>
      </c>
      <c r="N608" s="244" t="s">
        <v>38</v>
      </c>
      <c r="O608" s="92"/>
      <c r="P608" s="245">
        <f>O608*H608</f>
        <v>0</v>
      </c>
      <c r="Q608" s="245">
        <v>0</v>
      </c>
      <c r="R608" s="245">
        <f>Q608*H608</f>
        <v>0</v>
      </c>
      <c r="S608" s="245">
        <v>0</v>
      </c>
      <c r="T608" s="246">
        <f>S608*H608</f>
        <v>0</v>
      </c>
      <c r="U608" s="39"/>
      <c r="V608" s="39"/>
      <c r="W608" s="39"/>
      <c r="X608" s="39"/>
      <c r="Y608" s="39"/>
      <c r="Z608" s="39"/>
      <c r="AA608" s="39"/>
      <c r="AB608" s="39"/>
      <c r="AC608" s="39"/>
      <c r="AD608" s="39"/>
      <c r="AE608" s="39"/>
      <c r="AR608" s="247" t="s">
        <v>141</v>
      </c>
      <c r="AT608" s="247" t="s">
        <v>136</v>
      </c>
      <c r="AU608" s="247" t="s">
        <v>83</v>
      </c>
      <c r="AY608" s="18" t="s">
        <v>134</v>
      </c>
      <c r="BE608" s="248">
        <f>IF(N608="základní",J608,0)</f>
        <v>0</v>
      </c>
      <c r="BF608" s="248">
        <f>IF(N608="snížená",J608,0)</f>
        <v>0</v>
      </c>
      <c r="BG608" s="248">
        <f>IF(N608="zákl. přenesená",J608,0)</f>
        <v>0</v>
      </c>
      <c r="BH608" s="248">
        <f>IF(N608="sníž. přenesená",J608,0)</f>
        <v>0</v>
      </c>
      <c r="BI608" s="248">
        <f>IF(N608="nulová",J608,0)</f>
        <v>0</v>
      </c>
      <c r="BJ608" s="18" t="s">
        <v>81</v>
      </c>
      <c r="BK608" s="248">
        <f>ROUND(I608*H608,2)</f>
        <v>0</v>
      </c>
      <c r="BL608" s="18" t="s">
        <v>141</v>
      </c>
      <c r="BM608" s="247" t="s">
        <v>689</v>
      </c>
    </row>
    <row r="609" s="2" customFormat="1">
      <c r="A609" s="39"/>
      <c r="B609" s="40"/>
      <c r="C609" s="41"/>
      <c r="D609" s="249" t="s">
        <v>143</v>
      </c>
      <c r="E609" s="41"/>
      <c r="F609" s="250" t="s">
        <v>690</v>
      </c>
      <c r="G609" s="41"/>
      <c r="H609" s="41"/>
      <c r="I609" s="145"/>
      <c r="J609" s="41"/>
      <c r="K609" s="41"/>
      <c r="L609" s="45"/>
      <c r="M609" s="251"/>
      <c r="N609" s="252"/>
      <c r="O609" s="92"/>
      <c r="P609" s="92"/>
      <c r="Q609" s="92"/>
      <c r="R609" s="92"/>
      <c r="S609" s="92"/>
      <c r="T609" s="93"/>
      <c r="U609" s="39"/>
      <c r="V609" s="39"/>
      <c r="W609" s="39"/>
      <c r="X609" s="39"/>
      <c r="Y609" s="39"/>
      <c r="Z609" s="39"/>
      <c r="AA609" s="39"/>
      <c r="AB609" s="39"/>
      <c r="AC609" s="39"/>
      <c r="AD609" s="39"/>
      <c r="AE609" s="39"/>
      <c r="AT609" s="18" t="s">
        <v>143</v>
      </c>
      <c r="AU609" s="18" t="s">
        <v>83</v>
      </c>
    </row>
    <row r="610" s="2" customFormat="1">
      <c r="A610" s="39"/>
      <c r="B610" s="40"/>
      <c r="C610" s="41"/>
      <c r="D610" s="249" t="s">
        <v>145</v>
      </c>
      <c r="E610" s="41"/>
      <c r="F610" s="253" t="s">
        <v>691</v>
      </c>
      <c r="G610" s="41"/>
      <c r="H610" s="41"/>
      <c r="I610" s="145"/>
      <c r="J610" s="41"/>
      <c r="K610" s="41"/>
      <c r="L610" s="45"/>
      <c r="M610" s="251"/>
      <c r="N610" s="252"/>
      <c r="O610" s="92"/>
      <c r="P610" s="92"/>
      <c r="Q610" s="92"/>
      <c r="R610" s="92"/>
      <c r="S610" s="92"/>
      <c r="T610" s="93"/>
      <c r="U610" s="39"/>
      <c r="V610" s="39"/>
      <c r="W610" s="39"/>
      <c r="X610" s="39"/>
      <c r="Y610" s="39"/>
      <c r="Z610" s="39"/>
      <c r="AA610" s="39"/>
      <c r="AB610" s="39"/>
      <c r="AC610" s="39"/>
      <c r="AD610" s="39"/>
      <c r="AE610" s="39"/>
      <c r="AT610" s="18" t="s">
        <v>145</v>
      </c>
      <c r="AU610" s="18" t="s">
        <v>83</v>
      </c>
    </row>
    <row r="611" s="2" customFormat="1" ht="24" customHeight="1">
      <c r="A611" s="39"/>
      <c r="B611" s="40"/>
      <c r="C611" s="236" t="s">
        <v>692</v>
      </c>
      <c r="D611" s="236" t="s">
        <v>136</v>
      </c>
      <c r="E611" s="237" t="s">
        <v>693</v>
      </c>
      <c r="F611" s="238" t="s">
        <v>694</v>
      </c>
      <c r="G611" s="239" t="s">
        <v>229</v>
      </c>
      <c r="H611" s="240">
        <v>207.26400000000001</v>
      </c>
      <c r="I611" s="241"/>
      <c r="J611" s="242">
        <f>ROUND(I611*H611,2)</f>
        <v>0</v>
      </c>
      <c r="K611" s="238" t="s">
        <v>140</v>
      </c>
      <c r="L611" s="45"/>
      <c r="M611" s="243" t="s">
        <v>1</v>
      </c>
      <c r="N611" s="244" t="s">
        <v>38</v>
      </c>
      <c r="O611" s="92"/>
      <c r="P611" s="245">
        <f>O611*H611</f>
        <v>0</v>
      </c>
      <c r="Q611" s="245">
        <v>0</v>
      </c>
      <c r="R611" s="245">
        <f>Q611*H611</f>
        <v>0</v>
      </c>
      <c r="S611" s="245">
        <v>0</v>
      </c>
      <c r="T611" s="246">
        <f>S611*H611</f>
        <v>0</v>
      </c>
      <c r="U611" s="39"/>
      <c r="V611" s="39"/>
      <c r="W611" s="39"/>
      <c r="X611" s="39"/>
      <c r="Y611" s="39"/>
      <c r="Z611" s="39"/>
      <c r="AA611" s="39"/>
      <c r="AB611" s="39"/>
      <c r="AC611" s="39"/>
      <c r="AD611" s="39"/>
      <c r="AE611" s="39"/>
      <c r="AR611" s="247" t="s">
        <v>141</v>
      </c>
      <c r="AT611" s="247" t="s">
        <v>136</v>
      </c>
      <c r="AU611" s="247" t="s">
        <v>83</v>
      </c>
      <c r="AY611" s="18" t="s">
        <v>134</v>
      </c>
      <c r="BE611" s="248">
        <f>IF(N611="základní",J611,0)</f>
        <v>0</v>
      </c>
      <c r="BF611" s="248">
        <f>IF(N611="snížená",J611,0)</f>
        <v>0</v>
      </c>
      <c r="BG611" s="248">
        <f>IF(N611="zákl. přenesená",J611,0)</f>
        <v>0</v>
      </c>
      <c r="BH611" s="248">
        <f>IF(N611="sníž. přenesená",J611,0)</f>
        <v>0</v>
      </c>
      <c r="BI611" s="248">
        <f>IF(N611="nulová",J611,0)</f>
        <v>0</v>
      </c>
      <c r="BJ611" s="18" t="s">
        <v>81</v>
      </c>
      <c r="BK611" s="248">
        <f>ROUND(I611*H611,2)</f>
        <v>0</v>
      </c>
      <c r="BL611" s="18" t="s">
        <v>141</v>
      </c>
      <c r="BM611" s="247" t="s">
        <v>695</v>
      </c>
    </row>
    <row r="612" s="2" customFormat="1">
      <c r="A612" s="39"/>
      <c r="B612" s="40"/>
      <c r="C612" s="41"/>
      <c r="D612" s="249" t="s">
        <v>143</v>
      </c>
      <c r="E612" s="41"/>
      <c r="F612" s="250" t="s">
        <v>696</v>
      </c>
      <c r="G612" s="41"/>
      <c r="H612" s="41"/>
      <c r="I612" s="145"/>
      <c r="J612" s="41"/>
      <c r="K612" s="41"/>
      <c r="L612" s="45"/>
      <c r="M612" s="251"/>
      <c r="N612" s="252"/>
      <c r="O612" s="92"/>
      <c r="P612" s="92"/>
      <c r="Q612" s="92"/>
      <c r="R612" s="92"/>
      <c r="S612" s="92"/>
      <c r="T612" s="93"/>
      <c r="U612" s="39"/>
      <c r="V612" s="39"/>
      <c r="W612" s="39"/>
      <c r="X612" s="39"/>
      <c r="Y612" s="39"/>
      <c r="Z612" s="39"/>
      <c r="AA612" s="39"/>
      <c r="AB612" s="39"/>
      <c r="AC612" s="39"/>
      <c r="AD612" s="39"/>
      <c r="AE612" s="39"/>
      <c r="AT612" s="18" t="s">
        <v>143</v>
      </c>
      <c r="AU612" s="18" t="s">
        <v>83</v>
      </c>
    </row>
    <row r="613" s="2" customFormat="1">
      <c r="A613" s="39"/>
      <c r="B613" s="40"/>
      <c r="C613" s="41"/>
      <c r="D613" s="249" t="s">
        <v>145</v>
      </c>
      <c r="E613" s="41"/>
      <c r="F613" s="253" t="s">
        <v>691</v>
      </c>
      <c r="G613" s="41"/>
      <c r="H613" s="41"/>
      <c r="I613" s="145"/>
      <c r="J613" s="41"/>
      <c r="K613" s="41"/>
      <c r="L613" s="45"/>
      <c r="M613" s="251"/>
      <c r="N613" s="252"/>
      <c r="O613" s="92"/>
      <c r="P613" s="92"/>
      <c r="Q613" s="92"/>
      <c r="R613" s="92"/>
      <c r="S613" s="92"/>
      <c r="T613" s="93"/>
      <c r="U613" s="39"/>
      <c r="V613" s="39"/>
      <c r="W613" s="39"/>
      <c r="X613" s="39"/>
      <c r="Y613" s="39"/>
      <c r="Z613" s="39"/>
      <c r="AA613" s="39"/>
      <c r="AB613" s="39"/>
      <c r="AC613" s="39"/>
      <c r="AD613" s="39"/>
      <c r="AE613" s="39"/>
      <c r="AT613" s="18" t="s">
        <v>145</v>
      </c>
      <c r="AU613" s="18" t="s">
        <v>83</v>
      </c>
    </row>
    <row r="614" s="2" customFormat="1">
      <c r="A614" s="39"/>
      <c r="B614" s="40"/>
      <c r="C614" s="41"/>
      <c r="D614" s="249" t="s">
        <v>164</v>
      </c>
      <c r="E614" s="41"/>
      <c r="F614" s="253" t="s">
        <v>697</v>
      </c>
      <c r="G614" s="41"/>
      <c r="H614" s="41"/>
      <c r="I614" s="145"/>
      <c r="J614" s="41"/>
      <c r="K614" s="41"/>
      <c r="L614" s="45"/>
      <c r="M614" s="251"/>
      <c r="N614" s="252"/>
      <c r="O614" s="92"/>
      <c r="P614" s="92"/>
      <c r="Q614" s="92"/>
      <c r="R614" s="92"/>
      <c r="S614" s="92"/>
      <c r="T614" s="93"/>
      <c r="U614" s="39"/>
      <c r="V614" s="39"/>
      <c r="W614" s="39"/>
      <c r="X614" s="39"/>
      <c r="Y614" s="39"/>
      <c r="Z614" s="39"/>
      <c r="AA614" s="39"/>
      <c r="AB614" s="39"/>
      <c r="AC614" s="39"/>
      <c r="AD614" s="39"/>
      <c r="AE614" s="39"/>
      <c r="AT614" s="18" t="s">
        <v>164</v>
      </c>
      <c r="AU614" s="18" t="s">
        <v>83</v>
      </c>
    </row>
    <row r="615" s="2" customFormat="1" ht="24" customHeight="1">
      <c r="A615" s="39"/>
      <c r="B615" s="40"/>
      <c r="C615" s="236" t="s">
        <v>698</v>
      </c>
      <c r="D615" s="236" t="s">
        <v>136</v>
      </c>
      <c r="E615" s="237" t="s">
        <v>699</v>
      </c>
      <c r="F615" s="238" t="s">
        <v>700</v>
      </c>
      <c r="G615" s="239" t="s">
        <v>229</v>
      </c>
      <c r="H615" s="240">
        <v>207.26400000000001</v>
      </c>
      <c r="I615" s="241"/>
      <c r="J615" s="242">
        <f>ROUND(I615*H615,2)</f>
        <v>0</v>
      </c>
      <c r="K615" s="238" t="s">
        <v>140</v>
      </c>
      <c r="L615" s="45"/>
      <c r="M615" s="243" t="s">
        <v>1</v>
      </c>
      <c r="N615" s="244" t="s">
        <v>38</v>
      </c>
      <c r="O615" s="92"/>
      <c r="P615" s="245">
        <f>O615*H615</f>
        <v>0</v>
      </c>
      <c r="Q615" s="245">
        <v>0</v>
      </c>
      <c r="R615" s="245">
        <f>Q615*H615</f>
        <v>0</v>
      </c>
      <c r="S615" s="245">
        <v>0</v>
      </c>
      <c r="T615" s="246">
        <f>S615*H615</f>
        <v>0</v>
      </c>
      <c r="U615" s="39"/>
      <c r="V615" s="39"/>
      <c r="W615" s="39"/>
      <c r="X615" s="39"/>
      <c r="Y615" s="39"/>
      <c r="Z615" s="39"/>
      <c r="AA615" s="39"/>
      <c r="AB615" s="39"/>
      <c r="AC615" s="39"/>
      <c r="AD615" s="39"/>
      <c r="AE615" s="39"/>
      <c r="AR615" s="247" t="s">
        <v>141</v>
      </c>
      <c r="AT615" s="247" t="s">
        <v>136</v>
      </c>
      <c r="AU615" s="247" t="s">
        <v>83</v>
      </c>
      <c r="AY615" s="18" t="s">
        <v>134</v>
      </c>
      <c r="BE615" s="248">
        <f>IF(N615="základní",J615,0)</f>
        <v>0</v>
      </c>
      <c r="BF615" s="248">
        <f>IF(N615="snížená",J615,0)</f>
        <v>0</v>
      </c>
      <c r="BG615" s="248">
        <f>IF(N615="zákl. přenesená",J615,0)</f>
        <v>0</v>
      </c>
      <c r="BH615" s="248">
        <f>IF(N615="sníž. přenesená",J615,0)</f>
        <v>0</v>
      </c>
      <c r="BI615" s="248">
        <f>IF(N615="nulová",J615,0)</f>
        <v>0</v>
      </c>
      <c r="BJ615" s="18" t="s">
        <v>81</v>
      </c>
      <c r="BK615" s="248">
        <f>ROUND(I615*H615,2)</f>
        <v>0</v>
      </c>
      <c r="BL615" s="18" t="s">
        <v>141</v>
      </c>
      <c r="BM615" s="247" t="s">
        <v>701</v>
      </c>
    </row>
    <row r="616" s="2" customFormat="1">
      <c r="A616" s="39"/>
      <c r="B616" s="40"/>
      <c r="C616" s="41"/>
      <c r="D616" s="249" t="s">
        <v>143</v>
      </c>
      <c r="E616" s="41"/>
      <c r="F616" s="250" t="s">
        <v>702</v>
      </c>
      <c r="G616" s="41"/>
      <c r="H616" s="41"/>
      <c r="I616" s="145"/>
      <c r="J616" s="41"/>
      <c r="K616" s="41"/>
      <c r="L616" s="45"/>
      <c r="M616" s="251"/>
      <c r="N616" s="252"/>
      <c r="O616" s="92"/>
      <c r="P616" s="92"/>
      <c r="Q616" s="92"/>
      <c r="R616" s="92"/>
      <c r="S616" s="92"/>
      <c r="T616" s="93"/>
      <c r="U616" s="39"/>
      <c r="V616" s="39"/>
      <c r="W616" s="39"/>
      <c r="X616" s="39"/>
      <c r="Y616" s="39"/>
      <c r="Z616" s="39"/>
      <c r="AA616" s="39"/>
      <c r="AB616" s="39"/>
      <c r="AC616" s="39"/>
      <c r="AD616" s="39"/>
      <c r="AE616" s="39"/>
      <c r="AT616" s="18" t="s">
        <v>143</v>
      </c>
      <c r="AU616" s="18" t="s">
        <v>83</v>
      </c>
    </row>
    <row r="617" s="2" customFormat="1">
      <c r="A617" s="39"/>
      <c r="B617" s="40"/>
      <c r="C617" s="41"/>
      <c r="D617" s="249" t="s">
        <v>145</v>
      </c>
      <c r="E617" s="41"/>
      <c r="F617" s="253" t="s">
        <v>691</v>
      </c>
      <c r="G617" s="41"/>
      <c r="H617" s="41"/>
      <c r="I617" s="145"/>
      <c r="J617" s="41"/>
      <c r="K617" s="41"/>
      <c r="L617" s="45"/>
      <c r="M617" s="251"/>
      <c r="N617" s="252"/>
      <c r="O617" s="92"/>
      <c r="P617" s="92"/>
      <c r="Q617" s="92"/>
      <c r="R617" s="92"/>
      <c r="S617" s="92"/>
      <c r="T617" s="93"/>
      <c r="U617" s="39"/>
      <c r="V617" s="39"/>
      <c r="W617" s="39"/>
      <c r="X617" s="39"/>
      <c r="Y617" s="39"/>
      <c r="Z617" s="39"/>
      <c r="AA617" s="39"/>
      <c r="AB617" s="39"/>
      <c r="AC617" s="39"/>
      <c r="AD617" s="39"/>
      <c r="AE617" s="39"/>
      <c r="AT617" s="18" t="s">
        <v>145</v>
      </c>
      <c r="AU617" s="18" t="s">
        <v>83</v>
      </c>
    </row>
    <row r="618" s="12" customFormat="1" ht="25.92" customHeight="1">
      <c r="A618" s="12"/>
      <c r="B618" s="220"/>
      <c r="C618" s="221"/>
      <c r="D618" s="222" t="s">
        <v>72</v>
      </c>
      <c r="E618" s="223" t="s">
        <v>703</v>
      </c>
      <c r="F618" s="223" t="s">
        <v>704</v>
      </c>
      <c r="G618" s="221"/>
      <c r="H618" s="221"/>
      <c r="I618" s="224"/>
      <c r="J618" s="225">
        <f>BK618</f>
        <v>0</v>
      </c>
      <c r="K618" s="221"/>
      <c r="L618" s="226"/>
      <c r="M618" s="227"/>
      <c r="N618" s="228"/>
      <c r="O618" s="228"/>
      <c r="P618" s="229">
        <f>P619+P640</f>
        <v>0</v>
      </c>
      <c r="Q618" s="228"/>
      <c r="R618" s="229">
        <f>R619+R640</f>
        <v>0.064453620000000003</v>
      </c>
      <c r="S618" s="228"/>
      <c r="T618" s="230">
        <f>T619+T640</f>
        <v>0</v>
      </c>
      <c r="U618" s="12"/>
      <c r="V618" s="12"/>
      <c r="W618" s="12"/>
      <c r="X618" s="12"/>
      <c r="Y618" s="12"/>
      <c r="Z618" s="12"/>
      <c r="AA618" s="12"/>
      <c r="AB618" s="12"/>
      <c r="AC618" s="12"/>
      <c r="AD618" s="12"/>
      <c r="AE618" s="12"/>
      <c r="AR618" s="231" t="s">
        <v>81</v>
      </c>
      <c r="AT618" s="232" t="s">
        <v>72</v>
      </c>
      <c r="AU618" s="232" t="s">
        <v>73</v>
      </c>
      <c r="AY618" s="231" t="s">
        <v>134</v>
      </c>
      <c r="BK618" s="233">
        <f>BK619+BK640</f>
        <v>0</v>
      </c>
    </row>
    <row r="619" s="12" customFormat="1" ht="22.8" customHeight="1">
      <c r="A619" s="12"/>
      <c r="B619" s="220"/>
      <c r="C619" s="221"/>
      <c r="D619" s="222" t="s">
        <v>72</v>
      </c>
      <c r="E619" s="234" t="s">
        <v>705</v>
      </c>
      <c r="F619" s="234" t="s">
        <v>706</v>
      </c>
      <c r="G619" s="221"/>
      <c r="H619" s="221"/>
      <c r="I619" s="224"/>
      <c r="J619" s="235">
        <f>BK619</f>
        <v>0</v>
      </c>
      <c r="K619" s="221"/>
      <c r="L619" s="226"/>
      <c r="M619" s="227"/>
      <c r="N619" s="228"/>
      <c r="O619" s="228"/>
      <c r="P619" s="229">
        <f>SUM(P620:P639)</f>
        <v>0</v>
      </c>
      <c r="Q619" s="228"/>
      <c r="R619" s="229">
        <f>SUM(R620:R639)</f>
        <v>0</v>
      </c>
      <c r="S619" s="228"/>
      <c r="T619" s="230">
        <f>SUM(T620:T639)</f>
        <v>0</v>
      </c>
      <c r="U619" s="12"/>
      <c r="V619" s="12"/>
      <c r="W619" s="12"/>
      <c r="X619" s="12"/>
      <c r="Y619" s="12"/>
      <c r="Z619" s="12"/>
      <c r="AA619" s="12"/>
      <c r="AB619" s="12"/>
      <c r="AC619" s="12"/>
      <c r="AD619" s="12"/>
      <c r="AE619" s="12"/>
      <c r="AR619" s="231" t="s">
        <v>81</v>
      </c>
      <c r="AT619" s="232" t="s">
        <v>72</v>
      </c>
      <c r="AU619" s="232" t="s">
        <v>81</v>
      </c>
      <c r="AY619" s="231" t="s">
        <v>134</v>
      </c>
      <c r="BK619" s="233">
        <f>SUM(BK620:BK639)</f>
        <v>0</v>
      </c>
    </row>
    <row r="620" s="2" customFormat="1" ht="24" customHeight="1">
      <c r="A620" s="39"/>
      <c r="B620" s="40"/>
      <c r="C620" s="236" t="s">
        <v>707</v>
      </c>
      <c r="D620" s="236" t="s">
        <v>136</v>
      </c>
      <c r="E620" s="237" t="s">
        <v>708</v>
      </c>
      <c r="F620" s="238" t="s">
        <v>709</v>
      </c>
      <c r="G620" s="239" t="s">
        <v>139</v>
      </c>
      <c r="H620" s="240">
        <v>120.40000000000001</v>
      </c>
      <c r="I620" s="241"/>
      <c r="J620" s="242">
        <f>ROUND(I620*H620,2)</f>
        <v>0</v>
      </c>
      <c r="K620" s="238" t="s">
        <v>1</v>
      </c>
      <c r="L620" s="45"/>
      <c r="M620" s="243" t="s">
        <v>1</v>
      </c>
      <c r="N620" s="244" t="s">
        <v>38</v>
      </c>
      <c r="O620" s="92"/>
      <c r="P620" s="245">
        <f>O620*H620</f>
        <v>0</v>
      </c>
      <c r="Q620" s="245">
        <v>0</v>
      </c>
      <c r="R620" s="245">
        <f>Q620*H620</f>
        <v>0</v>
      </c>
      <c r="S620" s="245">
        <v>0</v>
      </c>
      <c r="T620" s="246">
        <f>S620*H620</f>
        <v>0</v>
      </c>
      <c r="U620" s="39"/>
      <c r="V620" s="39"/>
      <c r="W620" s="39"/>
      <c r="X620" s="39"/>
      <c r="Y620" s="39"/>
      <c r="Z620" s="39"/>
      <c r="AA620" s="39"/>
      <c r="AB620" s="39"/>
      <c r="AC620" s="39"/>
      <c r="AD620" s="39"/>
      <c r="AE620" s="39"/>
      <c r="AR620" s="247" t="s">
        <v>141</v>
      </c>
      <c r="AT620" s="247" t="s">
        <v>136</v>
      </c>
      <c r="AU620" s="247" t="s">
        <v>83</v>
      </c>
      <c r="AY620" s="18" t="s">
        <v>134</v>
      </c>
      <c r="BE620" s="248">
        <f>IF(N620="základní",J620,0)</f>
        <v>0</v>
      </c>
      <c r="BF620" s="248">
        <f>IF(N620="snížená",J620,0)</f>
        <v>0</v>
      </c>
      <c r="BG620" s="248">
        <f>IF(N620="zákl. přenesená",J620,0)</f>
        <v>0</v>
      </c>
      <c r="BH620" s="248">
        <f>IF(N620="sníž. přenesená",J620,0)</f>
        <v>0</v>
      </c>
      <c r="BI620" s="248">
        <f>IF(N620="nulová",J620,0)</f>
        <v>0</v>
      </c>
      <c r="BJ620" s="18" t="s">
        <v>81</v>
      </c>
      <c r="BK620" s="248">
        <f>ROUND(I620*H620,2)</f>
        <v>0</v>
      </c>
      <c r="BL620" s="18" t="s">
        <v>141</v>
      </c>
      <c r="BM620" s="247" t="s">
        <v>710</v>
      </c>
    </row>
    <row r="621" s="2" customFormat="1">
      <c r="A621" s="39"/>
      <c r="B621" s="40"/>
      <c r="C621" s="41"/>
      <c r="D621" s="249" t="s">
        <v>143</v>
      </c>
      <c r="E621" s="41"/>
      <c r="F621" s="250" t="s">
        <v>709</v>
      </c>
      <c r="G621" s="41"/>
      <c r="H621" s="41"/>
      <c r="I621" s="145"/>
      <c r="J621" s="41"/>
      <c r="K621" s="41"/>
      <c r="L621" s="45"/>
      <c r="M621" s="251"/>
      <c r="N621" s="252"/>
      <c r="O621" s="92"/>
      <c r="P621" s="92"/>
      <c r="Q621" s="92"/>
      <c r="R621" s="92"/>
      <c r="S621" s="92"/>
      <c r="T621" s="93"/>
      <c r="U621" s="39"/>
      <c r="V621" s="39"/>
      <c r="W621" s="39"/>
      <c r="X621" s="39"/>
      <c r="Y621" s="39"/>
      <c r="Z621" s="39"/>
      <c r="AA621" s="39"/>
      <c r="AB621" s="39"/>
      <c r="AC621" s="39"/>
      <c r="AD621" s="39"/>
      <c r="AE621" s="39"/>
      <c r="AT621" s="18" t="s">
        <v>143</v>
      </c>
      <c r="AU621" s="18" t="s">
        <v>83</v>
      </c>
    </row>
    <row r="622" s="14" customFormat="1">
      <c r="A622" s="14"/>
      <c r="B622" s="264"/>
      <c r="C622" s="265"/>
      <c r="D622" s="249" t="s">
        <v>147</v>
      </c>
      <c r="E622" s="266" t="s">
        <v>1</v>
      </c>
      <c r="F622" s="267" t="s">
        <v>711</v>
      </c>
      <c r="G622" s="265"/>
      <c r="H622" s="268">
        <v>120.40000000000001</v>
      </c>
      <c r="I622" s="269"/>
      <c r="J622" s="265"/>
      <c r="K622" s="265"/>
      <c r="L622" s="270"/>
      <c r="M622" s="271"/>
      <c r="N622" s="272"/>
      <c r="O622" s="272"/>
      <c r="P622" s="272"/>
      <c r="Q622" s="272"/>
      <c r="R622" s="272"/>
      <c r="S622" s="272"/>
      <c r="T622" s="273"/>
      <c r="U622" s="14"/>
      <c r="V622" s="14"/>
      <c r="W622" s="14"/>
      <c r="X622" s="14"/>
      <c r="Y622" s="14"/>
      <c r="Z622" s="14"/>
      <c r="AA622" s="14"/>
      <c r="AB622" s="14"/>
      <c r="AC622" s="14"/>
      <c r="AD622" s="14"/>
      <c r="AE622" s="14"/>
      <c r="AT622" s="274" t="s">
        <v>147</v>
      </c>
      <c r="AU622" s="274" t="s">
        <v>83</v>
      </c>
      <c r="AV622" s="14" t="s">
        <v>83</v>
      </c>
      <c r="AW622" s="14" t="s">
        <v>30</v>
      </c>
      <c r="AX622" s="14" t="s">
        <v>73</v>
      </c>
      <c r="AY622" s="274" t="s">
        <v>134</v>
      </c>
    </row>
    <row r="623" s="15" customFormat="1">
      <c r="A623" s="15"/>
      <c r="B623" s="275"/>
      <c r="C623" s="276"/>
      <c r="D623" s="249" t="s">
        <v>147</v>
      </c>
      <c r="E623" s="277" t="s">
        <v>1</v>
      </c>
      <c r="F623" s="278" t="s">
        <v>150</v>
      </c>
      <c r="G623" s="276"/>
      <c r="H623" s="279">
        <v>120.40000000000001</v>
      </c>
      <c r="I623" s="280"/>
      <c r="J623" s="276"/>
      <c r="K623" s="276"/>
      <c r="L623" s="281"/>
      <c r="M623" s="282"/>
      <c r="N623" s="283"/>
      <c r="O623" s="283"/>
      <c r="P623" s="283"/>
      <c r="Q623" s="283"/>
      <c r="R623" s="283"/>
      <c r="S623" s="283"/>
      <c r="T623" s="284"/>
      <c r="U623" s="15"/>
      <c r="V623" s="15"/>
      <c r="W623" s="15"/>
      <c r="X623" s="15"/>
      <c r="Y623" s="15"/>
      <c r="Z623" s="15"/>
      <c r="AA623" s="15"/>
      <c r="AB623" s="15"/>
      <c r="AC623" s="15"/>
      <c r="AD623" s="15"/>
      <c r="AE623" s="15"/>
      <c r="AT623" s="285" t="s">
        <v>147</v>
      </c>
      <c r="AU623" s="285" t="s">
        <v>83</v>
      </c>
      <c r="AV623" s="15" t="s">
        <v>141</v>
      </c>
      <c r="AW623" s="15" t="s">
        <v>30</v>
      </c>
      <c r="AX623" s="15" t="s">
        <v>81</v>
      </c>
      <c r="AY623" s="285" t="s">
        <v>134</v>
      </c>
    </row>
    <row r="624" s="2" customFormat="1" ht="24" customHeight="1">
      <c r="A624" s="39"/>
      <c r="B624" s="40"/>
      <c r="C624" s="236" t="s">
        <v>712</v>
      </c>
      <c r="D624" s="236" t="s">
        <v>136</v>
      </c>
      <c r="E624" s="237" t="s">
        <v>713</v>
      </c>
      <c r="F624" s="238" t="s">
        <v>714</v>
      </c>
      <c r="G624" s="239" t="s">
        <v>169</v>
      </c>
      <c r="H624" s="240">
        <v>28</v>
      </c>
      <c r="I624" s="241"/>
      <c r="J624" s="242">
        <f>ROUND(I624*H624,2)</f>
        <v>0</v>
      </c>
      <c r="K624" s="238" t="s">
        <v>1</v>
      </c>
      <c r="L624" s="45"/>
      <c r="M624" s="243" t="s">
        <v>1</v>
      </c>
      <c r="N624" s="244" t="s">
        <v>38</v>
      </c>
      <c r="O624" s="92"/>
      <c r="P624" s="245">
        <f>O624*H624</f>
        <v>0</v>
      </c>
      <c r="Q624" s="245">
        <v>0</v>
      </c>
      <c r="R624" s="245">
        <f>Q624*H624</f>
        <v>0</v>
      </c>
      <c r="S624" s="245">
        <v>0</v>
      </c>
      <c r="T624" s="246">
        <f>S624*H624</f>
        <v>0</v>
      </c>
      <c r="U624" s="39"/>
      <c r="V624" s="39"/>
      <c r="W624" s="39"/>
      <c r="X624" s="39"/>
      <c r="Y624" s="39"/>
      <c r="Z624" s="39"/>
      <c r="AA624" s="39"/>
      <c r="AB624" s="39"/>
      <c r="AC624" s="39"/>
      <c r="AD624" s="39"/>
      <c r="AE624" s="39"/>
      <c r="AR624" s="247" t="s">
        <v>141</v>
      </c>
      <c r="AT624" s="247" t="s">
        <v>136</v>
      </c>
      <c r="AU624" s="247" t="s">
        <v>83</v>
      </c>
      <c r="AY624" s="18" t="s">
        <v>134</v>
      </c>
      <c r="BE624" s="248">
        <f>IF(N624="základní",J624,0)</f>
        <v>0</v>
      </c>
      <c r="BF624" s="248">
        <f>IF(N624="snížená",J624,0)</f>
        <v>0</v>
      </c>
      <c r="BG624" s="248">
        <f>IF(N624="zákl. přenesená",J624,0)</f>
        <v>0</v>
      </c>
      <c r="BH624" s="248">
        <f>IF(N624="sníž. přenesená",J624,0)</f>
        <v>0</v>
      </c>
      <c r="BI624" s="248">
        <f>IF(N624="nulová",J624,0)</f>
        <v>0</v>
      </c>
      <c r="BJ624" s="18" t="s">
        <v>81</v>
      </c>
      <c r="BK624" s="248">
        <f>ROUND(I624*H624,2)</f>
        <v>0</v>
      </c>
      <c r="BL624" s="18" t="s">
        <v>141</v>
      </c>
      <c r="BM624" s="247" t="s">
        <v>715</v>
      </c>
    </row>
    <row r="625" s="2" customFormat="1">
      <c r="A625" s="39"/>
      <c r="B625" s="40"/>
      <c r="C625" s="41"/>
      <c r="D625" s="249" t="s">
        <v>143</v>
      </c>
      <c r="E625" s="41"/>
      <c r="F625" s="250" t="s">
        <v>714</v>
      </c>
      <c r="G625" s="41"/>
      <c r="H625" s="41"/>
      <c r="I625" s="145"/>
      <c r="J625" s="41"/>
      <c r="K625" s="41"/>
      <c r="L625" s="45"/>
      <c r="M625" s="251"/>
      <c r="N625" s="252"/>
      <c r="O625" s="92"/>
      <c r="P625" s="92"/>
      <c r="Q625" s="92"/>
      <c r="R625" s="92"/>
      <c r="S625" s="92"/>
      <c r="T625" s="93"/>
      <c r="U625" s="39"/>
      <c r="V625" s="39"/>
      <c r="W625" s="39"/>
      <c r="X625" s="39"/>
      <c r="Y625" s="39"/>
      <c r="Z625" s="39"/>
      <c r="AA625" s="39"/>
      <c r="AB625" s="39"/>
      <c r="AC625" s="39"/>
      <c r="AD625" s="39"/>
      <c r="AE625" s="39"/>
      <c r="AT625" s="18" t="s">
        <v>143</v>
      </c>
      <c r="AU625" s="18" t="s">
        <v>83</v>
      </c>
    </row>
    <row r="626" s="2" customFormat="1">
      <c r="A626" s="39"/>
      <c r="B626" s="40"/>
      <c r="C626" s="41"/>
      <c r="D626" s="249" t="s">
        <v>164</v>
      </c>
      <c r="E626" s="41"/>
      <c r="F626" s="253" t="s">
        <v>716</v>
      </c>
      <c r="G626" s="41"/>
      <c r="H626" s="41"/>
      <c r="I626" s="145"/>
      <c r="J626" s="41"/>
      <c r="K626" s="41"/>
      <c r="L626" s="45"/>
      <c r="M626" s="251"/>
      <c r="N626" s="252"/>
      <c r="O626" s="92"/>
      <c r="P626" s="92"/>
      <c r="Q626" s="92"/>
      <c r="R626" s="92"/>
      <c r="S626" s="92"/>
      <c r="T626" s="93"/>
      <c r="U626" s="39"/>
      <c r="V626" s="39"/>
      <c r="W626" s="39"/>
      <c r="X626" s="39"/>
      <c r="Y626" s="39"/>
      <c r="Z626" s="39"/>
      <c r="AA626" s="39"/>
      <c r="AB626" s="39"/>
      <c r="AC626" s="39"/>
      <c r="AD626" s="39"/>
      <c r="AE626" s="39"/>
      <c r="AT626" s="18" t="s">
        <v>164</v>
      </c>
      <c r="AU626" s="18" t="s">
        <v>83</v>
      </c>
    </row>
    <row r="627" s="14" customFormat="1">
      <c r="A627" s="14"/>
      <c r="B627" s="264"/>
      <c r="C627" s="265"/>
      <c r="D627" s="249" t="s">
        <v>147</v>
      </c>
      <c r="E627" s="266" t="s">
        <v>1</v>
      </c>
      <c r="F627" s="267" t="s">
        <v>717</v>
      </c>
      <c r="G627" s="265"/>
      <c r="H627" s="268">
        <v>28</v>
      </c>
      <c r="I627" s="269"/>
      <c r="J627" s="265"/>
      <c r="K627" s="265"/>
      <c r="L627" s="270"/>
      <c r="M627" s="271"/>
      <c r="N627" s="272"/>
      <c r="O627" s="272"/>
      <c r="P627" s="272"/>
      <c r="Q627" s="272"/>
      <c r="R627" s="272"/>
      <c r="S627" s="272"/>
      <c r="T627" s="273"/>
      <c r="U627" s="14"/>
      <c r="V627" s="14"/>
      <c r="W627" s="14"/>
      <c r="X627" s="14"/>
      <c r="Y627" s="14"/>
      <c r="Z627" s="14"/>
      <c r="AA627" s="14"/>
      <c r="AB627" s="14"/>
      <c r="AC627" s="14"/>
      <c r="AD627" s="14"/>
      <c r="AE627" s="14"/>
      <c r="AT627" s="274" t="s">
        <v>147</v>
      </c>
      <c r="AU627" s="274" t="s">
        <v>83</v>
      </c>
      <c r="AV627" s="14" t="s">
        <v>83</v>
      </c>
      <c r="AW627" s="14" t="s">
        <v>30</v>
      </c>
      <c r="AX627" s="14" t="s">
        <v>73</v>
      </c>
      <c r="AY627" s="274" t="s">
        <v>134</v>
      </c>
    </row>
    <row r="628" s="15" customFormat="1">
      <c r="A628" s="15"/>
      <c r="B628" s="275"/>
      <c r="C628" s="276"/>
      <c r="D628" s="249" t="s">
        <v>147</v>
      </c>
      <c r="E628" s="277" t="s">
        <v>1</v>
      </c>
      <c r="F628" s="278" t="s">
        <v>150</v>
      </c>
      <c r="G628" s="276"/>
      <c r="H628" s="279">
        <v>28</v>
      </c>
      <c r="I628" s="280"/>
      <c r="J628" s="276"/>
      <c r="K628" s="276"/>
      <c r="L628" s="281"/>
      <c r="M628" s="282"/>
      <c r="N628" s="283"/>
      <c r="O628" s="283"/>
      <c r="P628" s="283"/>
      <c r="Q628" s="283"/>
      <c r="R628" s="283"/>
      <c r="S628" s="283"/>
      <c r="T628" s="284"/>
      <c r="U628" s="15"/>
      <c r="V628" s="15"/>
      <c r="W628" s="15"/>
      <c r="X628" s="15"/>
      <c r="Y628" s="15"/>
      <c r="Z628" s="15"/>
      <c r="AA628" s="15"/>
      <c r="AB628" s="15"/>
      <c r="AC628" s="15"/>
      <c r="AD628" s="15"/>
      <c r="AE628" s="15"/>
      <c r="AT628" s="285" t="s">
        <v>147</v>
      </c>
      <c r="AU628" s="285" t="s">
        <v>83</v>
      </c>
      <c r="AV628" s="15" t="s">
        <v>141</v>
      </c>
      <c r="AW628" s="15" t="s">
        <v>30</v>
      </c>
      <c r="AX628" s="15" t="s">
        <v>81</v>
      </c>
      <c r="AY628" s="285" t="s">
        <v>134</v>
      </c>
    </row>
    <row r="629" s="2" customFormat="1" ht="24" customHeight="1">
      <c r="A629" s="39"/>
      <c r="B629" s="40"/>
      <c r="C629" s="236" t="s">
        <v>718</v>
      </c>
      <c r="D629" s="236" t="s">
        <v>136</v>
      </c>
      <c r="E629" s="237" t="s">
        <v>719</v>
      </c>
      <c r="F629" s="238" t="s">
        <v>720</v>
      </c>
      <c r="G629" s="239" t="s">
        <v>721</v>
      </c>
      <c r="H629" s="307"/>
      <c r="I629" s="241"/>
      <c r="J629" s="242">
        <f>ROUND(I629*H629,2)</f>
        <v>0</v>
      </c>
      <c r="K629" s="238" t="s">
        <v>140</v>
      </c>
      <c r="L629" s="45"/>
      <c r="M629" s="243" t="s">
        <v>1</v>
      </c>
      <c r="N629" s="244" t="s">
        <v>38</v>
      </c>
      <c r="O629" s="92"/>
      <c r="P629" s="245">
        <f>O629*H629</f>
        <v>0</v>
      </c>
      <c r="Q629" s="245">
        <v>0</v>
      </c>
      <c r="R629" s="245">
        <f>Q629*H629</f>
        <v>0</v>
      </c>
      <c r="S629" s="245">
        <v>0</v>
      </c>
      <c r="T629" s="246">
        <f>S629*H629</f>
        <v>0</v>
      </c>
      <c r="U629" s="39"/>
      <c r="V629" s="39"/>
      <c r="W629" s="39"/>
      <c r="X629" s="39"/>
      <c r="Y629" s="39"/>
      <c r="Z629" s="39"/>
      <c r="AA629" s="39"/>
      <c r="AB629" s="39"/>
      <c r="AC629" s="39"/>
      <c r="AD629" s="39"/>
      <c r="AE629" s="39"/>
      <c r="AR629" s="247" t="s">
        <v>258</v>
      </c>
      <c r="AT629" s="247" t="s">
        <v>136</v>
      </c>
      <c r="AU629" s="247" t="s">
        <v>83</v>
      </c>
      <c r="AY629" s="18" t="s">
        <v>134</v>
      </c>
      <c r="BE629" s="248">
        <f>IF(N629="základní",J629,0)</f>
        <v>0</v>
      </c>
      <c r="BF629" s="248">
        <f>IF(N629="snížená",J629,0)</f>
        <v>0</v>
      </c>
      <c r="BG629" s="248">
        <f>IF(N629="zákl. přenesená",J629,0)</f>
        <v>0</v>
      </c>
      <c r="BH629" s="248">
        <f>IF(N629="sníž. přenesená",J629,0)</f>
        <v>0</v>
      </c>
      <c r="BI629" s="248">
        <f>IF(N629="nulová",J629,0)</f>
        <v>0</v>
      </c>
      <c r="BJ629" s="18" t="s">
        <v>81</v>
      </c>
      <c r="BK629" s="248">
        <f>ROUND(I629*H629,2)</f>
        <v>0</v>
      </c>
      <c r="BL629" s="18" t="s">
        <v>258</v>
      </c>
      <c r="BM629" s="247" t="s">
        <v>722</v>
      </c>
    </row>
    <row r="630" s="2" customFormat="1">
      <c r="A630" s="39"/>
      <c r="B630" s="40"/>
      <c r="C630" s="41"/>
      <c r="D630" s="249" t="s">
        <v>143</v>
      </c>
      <c r="E630" s="41"/>
      <c r="F630" s="250" t="s">
        <v>723</v>
      </c>
      <c r="G630" s="41"/>
      <c r="H630" s="41"/>
      <c r="I630" s="145"/>
      <c r="J630" s="41"/>
      <c r="K630" s="41"/>
      <c r="L630" s="45"/>
      <c r="M630" s="251"/>
      <c r="N630" s="252"/>
      <c r="O630" s="92"/>
      <c r="P630" s="92"/>
      <c r="Q630" s="92"/>
      <c r="R630" s="92"/>
      <c r="S630" s="92"/>
      <c r="T630" s="93"/>
      <c r="U630" s="39"/>
      <c r="V630" s="39"/>
      <c r="W630" s="39"/>
      <c r="X630" s="39"/>
      <c r="Y630" s="39"/>
      <c r="Z630" s="39"/>
      <c r="AA630" s="39"/>
      <c r="AB630" s="39"/>
      <c r="AC630" s="39"/>
      <c r="AD630" s="39"/>
      <c r="AE630" s="39"/>
      <c r="AT630" s="18" t="s">
        <v>143</v>
      </c>
      <c r="AU630" s="18" t="s">
        <v>83</v>
      </c>
    </row>
    <row r="631" s="2" customFormat="1">
      <c r="A631" s="39"/>
      <c r="B631" s="40"/>
      <c r="C631" s="41"/>
      <c r="D631" s="249" t="s">
        <v>145</v>
      </c>
      <c r="E631" s="41"/>
      <c r="F631" s="253" t="s">
        <v>724</v>
      </c>
      <c r="G631" s="41"/>
      <c r="H631" s="41"/>
      <c r="I631" s="145"/>
      <c r="J631" s="41"/>
      <c r="K631" s="41"/>
      <c r="L631" s="45"/>
      <c r="M631" s="251"/>
      <c r="N631" s="252"/>
      <c r="O631" s="92"/>
      <c r="P631" s="92"/>
      <c r="Q631" s="92"/>
      <c r="R631" s="92"/>
      <c r="S631" s="92"/>
      <c r="T631" s="93"/>
      <c r="U631" s="39"/>
      <c r="V631" s="39"/>
      <c r="W631" s="39"/>
      <c r="X631" s="39"/>
      <c r="Y631" s="39"/>
      <c r="Z631" s="39"/>
      <c r="AA631" s="39"/>
      <c r="AB631" s="39"/>
      <c r="AC631" s="39"/>
      <c r="AD631" s="39"/>
      <c r="AE631" s="39"/>
      <c r="AT631" s="18" t="s">
        <v>145</v>
      </c>
      <c r="AU631" s="18" t="s">
        <v>83</v>
      </c>
    </row>
    <row r="632" s="2" customFormat="1">
      <c r="A632" s="39"/>
      <c r="B632" s="40"/>
      <c r="C632" s="41"/>
      <c r="D632" s="249" t="s">
        <v>164</v>
      </c>
      <c r="E632" s="41"/>
      <c r="F632" s="253" t="s">
        <v>647</v>
      </c>
      <c r="G632" s="41"/>
      <c r="H632" s="41"/>
      <c r="I632" s="145"/>
      <c r="J632" s="41"/>
      <c r="K632" s="41"/>
      <c r="L632" s="45"/>
      <c r="M632" s="251"/>
      <c r="N632" s="252"/>
      <c r="O632" s="92"/>
      <c r="P632" s="92"/>
      <c r="Q632" s="92"/>
      <c r="R632" s="92"/>
      <c r="S632" s="92"/>
      <c r="T632" s="93"/>
      <c r="U632" s="39"/>
      <c r="V632" s="39"/>
      <c r="W632" s="39"/>
      <c r="X632" s="39"/>
      <c r="Y632" s="39"/>
      <c r="Z632" s="39"/>
      <c r="AA632" s="39"/>
      <c r="AB632" s="39"/>
      <c r="AC632" s="39"/>
      <c r="AD632" s="39"/>
      <c r="AE632" s="39"/>
      <c r="AT632" s="18" t="s">
        <v>164</v>
      </c>
      <c r="AU632" s="18" t="s">
        <v>83</v>
      </c>
    </row>
    <row r="633" s="2" customFormat="1" ht="24" customHeight="1">
      <c r="A633" s="39"/>
      <c r="B633" s="40"/>
      <c r="C633" s="236" t="s">
        <v>725</v>
      </c>
      <c r="D633" s="236" t="s">
        <v>136</v>
      </c>
      <c r="E633" s="237" t="s">
        <v>726</v>
      </c>
      <c r="F633" s="238" t="s">
        <v>727</v>
      </c>
      <c r="G633" s="239" t="s">
        <v>721</v>
      </c>
      <c r="H633" s="307"/>
      <c r="I633" s="241"/>
      <c r="J633" s="242">
        <f>ROUND(I633*H633,2)</f>
        <v>0</v>
      </c>
      <c r="K633" s="238" t="s">
        <v>140</v>
      </c>
      <c r="L633" s="45"/>
      <c r="M633" s="243" t="s">
        <v>1</v>
      </c>
      <c r="N633" s="244" t="s">
        <v>38</v>
      </c>
      <c r="O633" s="92"/>
      <c r="P633" s="245">
        <f>O633*H633</f>
        <v>0</v>
      </c>
      <c r="Q633" s="245">
        <v>0</v>
      </c>
      <c r="R633" s="245">
        <f>Q633*H633</f>
        <v>0</v>
      </c>
      <c r="S633" s="245">
        <v>0</v>
      </c>
      <c r="T633" s="246">
        <f>S633*H633</f>
        <v>0</v>
      </c>
      <c r="U633" s="39"/>
      <c r="V633" s="39"/>
      <c r="W633" s="39"/>
      <c r="X633" s="39"/>
      <c r="Y633" s="39"/>
      <c r="Z633" s="39"/>
      <c r="AA633" s="39"/>
      <c r="AB633" s="39"/>
      <c r="AC633" s="39"/>
      <c r="AD633" s="39"/>
      <c r="AE633" s="39"/>
      <c r="AR633" s="247" t="s">
        <v>258</v>
      </c>
      <c r="AT633" s="247" t="s">
        <v>136</v>
      </c>
      <c r="AU633" s="247" t="s">
        <v>83</v>
      </c>
      <c r="AY633" s="18" t="s">
        <v>134</v>
      </c>
      <c r="BE633" s="248">
        <f>IF(N633="základní",J633,0)</f>
        <v>0</v>
      </c>
      <c r="BF633" s="248">
        <f>IF(N633="snížená",J633,0)</f>
        <v>0</v>
      </c>
      <c r="BG633" s="248">
        <f>IF(N633="zákl. přenesená",J633,0)</f>
        <v>0</v>
      </c>
      <c r="BH633" s="248">
        <f>IF(N633="sníž. přenesená",J633,0)</f>
        <v>0</v>
      </c>
      <c r="BI633" s="248">
        <f>IF(N633="nulová",J633,0)</f>
        <v>0</v>
      </c>
      <c r="BJ633" s="18" t="s">
        <v>81</v>
      </c>
      <c r="BK633" s="248">
        <f>ROUND(I633*H633,2)</f>
        <v>0</v>
      </c>
      <c r="BL633" s="18" t="s">
        <v>258</v>
      </c>
      <c r="BM633" s="247" t="s">
        <v>728</v>
      </c>
    </row>
    <row r="634" s="2" customFormat="1">
      <c r="A634" s="39"/>
      <c r="B634" s="40"/>
      <c r="C634" s="41"/>
      <c r="D634" s="249" t="s">
        <v>143</v>
      </c>
      <c r="E634" s="41"/>
      <c r="F634" s="250" t="s">
        <v>729</v>
      </c>
      <c r="G634" s="41"/>
      <c r="H634" s="41"/>
      <c r="I634" s="145"/>
      <c r="J634" s="41"/>
      <c r="K634" s="41"/>
      <c r="L634" s="45"/>
      <c r="M634" s="251"/>
      <c r="N634" s="252"/>
      <c r="O634" s="92"/>
      <c r="P634" s="92"/>
      <c r="Q634" s="92"/>
      <c r="R634" s="92"/>
      <c r="S634" s="92"/>
      <c r="T634" s="93"/>
      <c r="U634" s="39"/>
      <c r="V634" s="39"/>
      <c r="W634" s="39"/>
      <c r="X634" s="39"/>
      <c r="Y634" s="39"/>
      <c r="Z634" s="39"/>
      <c r="AA634" s="39"/>
      <c r="AB634" s="39"/>
      <c r="AC634" s="39"/>
      <c r="AD634" s="39"/>
      <c r="AE634" s="39"/>
      <c r="AT634" s="18" t="s">
        <v>143</v>
      </c>
      <c r="AU634" s="18" t="s">
        <v>83</v>
      </c>
    </row>
    <row r="635" s="2" customFormat="1">
      <c r="A635" s="39"/>
      <c r="B635" s="40"/>
      <c r="C635" s="41"/>
      <c r="D635" s="249" t="s">
        <v>145</v>
      </c>
      <c r="E635" s="41"/>
      <c r="F635" s="253" t="s">
        <v>724</v>
      </c>
      <c r="G635" s="41"/>
      <c r="H635" s="41"/>
      <c r="I635" s="145"/>
      <c r="J635" s="41"/>
      <c r="K635" s="41"/>
      <c r="L635" s="45"/>
      <c r="M635" s="251"/>
      <c r="N635" s="252"/>
      <c r="O635" s="92"/>
      <c r="P635" s="92"/>
      <c r="Q635" s="92"/>
      <c r="R635" s="92"/>
      <c r="S635" s="92"/>
      <c r="T635" s="93"/>
      <c r="U635" s="39"/>
      <c r="V635" s="39"/>
      <c r="W635" s="39"/>
      <c r="X635" s="39"/>
      <c r="Y635" s="39"/>
      <c r="Z635" s="39"/>
      <c r="AA635" s="39"/>
      <c r="AB635" s="39"/>
      <c r="AC635" s="39"/>
      <c r="AD635" s="39"/>
      <c r="AE635" s="39"/>
      <c r="AT635" s="18" t="s">
        <v>145</v>
      </c>
      <c r="AU635" s="18" t="s">
        <v>83</v>
      </c>
    </row>
    <row r="636" s="2" customFormat="1" ht="24" customHeight="1">
      <c r="A636" s="39"/>
      <c r="B636" s="40"/>
      <c r="C636" s="236" t="s">
        <v>730</v>
      </c>
      <c r="D636" s="236" t="s">
        <v>136</v>
      </c>
      <c r="E636" s="237" t="s">
        <v>731</v>
      </c>
      <c r="F636" s="238" t="s">
        <v>732</v>
      </c>
      <c r="G636" s="239" t="s">
        <v>721</v>
      </c>
      <c r="H636" s="307"/>
      <c r="I636" s="241"/>
      <c r="J636" s="242">
        <f>ROUND(I636*H636,2)</f>
        <v>0</v>
      </c>
      <c r="K636" s="238" t="s">
        <v>140</v>
      </c>
      <c r="L636" s="45"/>
      <c r="M636" s="243" t="s">
        <v>1</v>
      </c>
      <c r="N636" s="244" t="s">
        <v>38</v>
      </c>
      <c r="O636" s="92"/>
      <c r="P636" s="245">
        <f>O636*H636</f>
        <v>0</v>
      </c>
      <c r="Q636" s="245">
        <v>0</v>
      </c>
      <c r="R636" s="245">
        <f>Q636*H636</f>
        <v>0</v>
      </c>
      <c r="S636" s="245">
        <v>0</v>
      </c>
      <c r="T636" s="246">
        <f>S636*H636</f>
        <v>0</v>
      </c>
      <c r="U636" s="39"/>
      <c r="V636" s="39"/>
      <c r="W636" s="39"/>
      <c r="X636" s="39"/>
      <c r="Y636" s="39"/>
      <c r="Z636" s="39"/>
      <c r="AA636" s="39"/>
      <c r="AB636" s="39"/>
      <c r="AC636" s="39"/>
      <c r="AD636" s="39"/>
      <c r="AE636" s="39"/>
      <c r="AR636" s="247" t="s">
        <v>258</v>
      </c>
      <c r="AT636" s="247" t="s">
        <v>136</v>
      </c>
      <c r="AU636" s="247" t="s">
        <v>83</v>
      </c>
      <c r="AY636" s="18" t="s">
        <v>134</v>
      </c>
      <c r="BE636" s="248">
        <f>IF(N636="základní",J636,0)</f>
        <v>0</v>
      </c>
      <c r="BF636" s="248">
        <f>IF(N636="snížená",J636,0)</f>
        <v>0</v>
      </c>
      <c r="BG636" s="248">
        <f>IF(N636="zákl. přenesená",J636,0)</f>
        <v>0</v>
      </c>
      <c r="BH636" s="248">
        <f>IF(N636="sníž. přenesená",J636,0)</f>
        <v>0</v>
      </c>
      <c r="BI636" s="248">
        <f>IF(N636="nulová",J636,0)</f>
        <v>0</v>
      </c>
      <c r="BJ636" s="18" t="s">
        <v>81</v>
      </c>
      <c r="BK636" s="248">
        <f>ROUND(I636*H636,2)</f>
        <v>0</v>
      </c>
      <c r="BL636" s="18" t="s">
        <v>258</v>
      </c>
      <c r="BM636" s="247" t="s">
        <v>733</v>
      </c>
    </row>
    <row r="637" s="2" customFormat="1">
      <c r="A637" s="39"/>
      <c r="B637" s="40"/>
      <c r="C637" s="41"/>
      <c r="D637" s="249" t="s">
        <v>143</v>
      </c>
      <c r="E637" s="41"/>
      <c r="F637" s="250" t="s">
        <v>734</v>
      </c>
      <c r="G637" s="41"/>
      <c r="H637" s="41"/>
      <c r="I637" s="145"/>
      <c r="J637" s="41"/>
      <c r="K637" s="41"/>
      <c r="L637" s="45"/>
      <c r="M637" s="251"/>
      <c r="N637" s="252"/>
      <c r="O637" s="92"/>
      <c r="P637" s="92"/>
      <c r="Q637" s="92"/>
      <c r="R637" s="92"/>
      <c r="S637" s="92"/>
      <c r="T637" s="93"/>
      <c r="U637" s="39"/>
      <c r="V637" s="39"/>
      <c r="W637" s="39"/>
      <c r="X637" s="39"/>
      <c r="Y637" s="39"/>
      <c r="Z637" s="39"/>
      <c r="AA637" s="39"/>
      <c r="AB637" s="39"/>
      <c r="AC637" s="39"/>
      <c r="AD637" s="39"/>
      <c r="AE637" s="39"/>
      <c r="AT637" s="18" t="s">
        <v>143</v>
      </c>
      <c r="AU637" s="18" t="s">
        <v>83</v>
      </c>
    </row>
    <row r="638" s="2" customFormat="1">
      <c r="A638" s="39"/>
      <c r="B638" s="40"/>
      <c r="C638" s="41"/>
      <c r="D638" s="249" t="s">
        <v>145</v>
      </c>
      <c r="E638" s="41"/>
      <c r="F638" s="253" t="s">
        <v>724</v>
      </c>
      <c r="G638" s="41"/>
      <c r="H638" s="41"/>
      <c r="I638" s="145"/>
      <c r="J638" s="41"/>
      <c r="K638" s="41"/>
      <c r="L638" s="45"/>
      <c r="M638" s="251"/>
      <c r="N638" s="252"/>
      <c r="O638" s="92"/>
      <c r="P638" s="92"/>
      <c r="Q638" s="92"/>
      <c r="R638" s="92"/>
      <c r="S638" s="92"/>
      <c r="T638" s="93"/>
      <c r="U638" s="39"/>
      <c r="V638" s="39"/>
      <c r="W638" s="39"/>
      <c r="X638" s="39"/>
      <c r="Y638" s="39"/>
      <c r="Z638" s="39"/>
      <c r="AA638" s="39"/>
      <c r="AB638" s="39"/>
      <c r="AC638" s="39"/>
      <c r="AD638" s="39"/>
      <c r="AE638" s="39"/>
      <c r="AT638" s="18" t="s">
        <v>145</v>
      </c>
      <c r="AU638" s="18" t="s">
        <v>83</v>
      </c>
    </row>
    <row r="639" s="2" customFormat="1">
      <c r="A639" s="39"/>
      <c r="B639" s="40"/>
      <c r="C639" s="41"/>
      <c r="D639" s="249" t="s">
        <v>164</v>
      </c>
      <c r="E639" s="41"/>
      <c r="F639" s="253" t="s">
        <v>735</v>
      </c>
      <c r="G639" s="41"/>
      <c r="H639" s="41"/>
      <c r="I639" s="145"/>
      <c r="J639" s="41"/>
      <c r="K639" s="41"/>
      <c r="L639" s="45"/>
      <c r="M639" s="251"/>
      <c r="N639" s="252"/>
      <c r="O639" s="92"/>
      <c r="P639" s="92"/>
      <c r="Q639" s="92"/>
      <c r="R639" s="92"/>
      <c r="S639" s="92"/>
      <c r="T639" s="93"/>
      <c r="U639" s="39"/>
      <c r="V639" s="39"/>
      <c r="W639" s="39"/>
      <c r="X639" s="39"/>
      <c r="Y639" s="39"/>
      <c r="Z639" s="39"/>
      <c r="AA639" s="39"/>
      <c r="AB639" s="39"/>
      <c r="AC639" s="39"/>
      <c r="AD639" s="39"/>
      <c r="AE639" s="39"/>
      <c r="AT639" s="18" t="s">
        <v>164</v>
      </c>
      <c r="AU639" s="18" t="s">
        <v>83</v>
      </c>
    </row>
    <row r="640" s="12" customFormat="1" ht="22.8" customHeight="1">
      <c r="A640" s="12"/>
      <c r="B640" s="220"/>
      <c r="C640" s="221"/>
      <c r="D640" s="222" t="s">
        <v>72</v>
      </c>
      <c r="E640" s="234" t="s">
        <v>736</v>
      </c>
      <c r="F640" s="234" t="s">
        <v>737</v>
      </c>
      <c r="G640" s="221"/>
      <c r="H640" s="221"/>
      <c r="I640" s="224"/>
      <c r="J640" s="235">
        <f>BK640</f>
        <v>0</v>
      </c>
      <c r="K640" s="221"/>
      <c r="L640" s="226"/>
      <c r="M640" s="227"/>
      <c r="N640" s="228"/>
      <c r="O640" s="228"/>
      <c r="P640" s="229">
        <f>SUM(P641:P655)</f>
        <v>0</v>
      </c>
      <c r="Q640" s="228"/>
      <c r="R640" s="229">
        <f>SUM(R641:R655)</f>
        <v>0.064453620000000003</v>
      </c>
      <c r="S640" s="228"/>
      <c r="T640" s="230">
        <f>SUM(T641:T655)</f>
        <v>0</v>
      </c>
      <c r="U640" s="12"/>
      <c r="V640" s="12"/>
      <c r="W640" s="12"/>
      <c r="X640" s="12"/>
      <c r="Y640" s="12"/>
      <c r="Z640" s="12"/>
      <c r="AA640" s="12"/>
      <c r="AB640" s="12"/>
      <c r="AC640" s="12"/>
      <c r="AD640" s="12"/>
      <c r="AE640" s="12"/>
      <c r="AR640" s="231" t="s">
        <v>83</v>
      </c>
      <c r="AT640" s="232" t="s">
        <v>72</v>
      </c>
      <c r="AU640" s="232" t="s">
        <v>81</v>
      </c>
      <c r="AY640" s="231" t="s">
        <v>134</v>
      </c>
      <c r="BK640" s="233">
        <f>SUM(BK641:BK655)</f>
        <v>0</v>
      </c>
    </row>
    <row r="641" s="2" customFormat="1" ht="24" customHeight="1">
      <c r="A641" s="39"/>
      <c r="B641" s="40"/>
      <c r="C641" s="236" t="s">
        <v>738</v>
      </c>
      <c r="D641" s="236" t="s">
        <v>136</v>
      </c>
      <c r="E641" s="237" t="s">
        <v>739</v>
      </c>
      <c r="F641" s="238" t="s">
        <v>740</v>
      </c>
      <c r="G641" s="239" t="s">
        <v>139</v>
      </c>
      <c r="H641" s="240">
        <v>306.92200000000003</v>
      </c>
      <c r="I641" s="241"/>
      <c r="J641" s="242">
        <f>ROUND(I641*H641,2)</f>
        <v>0</v>
      </c>
      <c r="K641" s="238" t="s">
        <v>140</v>
      </c>
      <c r="L641" s="45"/>
      <c r="M641" s="243" t="s">
        <v>1</v>
      </c>
      <c r="N641" s="244" t="s">
        <v>38</v>
      </c>
      <c r="O641" s="92"/>
      <c r="P641" s="245">
        <f>O641*H641</f>
        <v>0</v>
      </c>
      <c r="Q641" s="245">
        <v>0.00021000000000000001</v>
      </c>
      <c r="R641" s="245">
        <f>Q641*H641</f>
        <v>0.064453620000000003</v>
      </c>
      <c r="S641" s="245">
        <v>0</v>
      </c>
      <c r="T641" s="246">
        <f>S641*H641</f>
        <v>0</v>
      </c>
      <c r="U641" s="39"/>
      <c r="V641" s="39"/>
      <c r="W641" s="39"/>
      <c r="X641" s="39"/>
      <c r="Y641" s="39"/>
      <c r="Z641" s="39"/>
      <c r="AA641" s="39"/>
      <c r="AB641" s="39"/>
      <c r="AC641" s="39"/>
      <c r="AD641" s="39"/>
      <c r="AE641" s="39"/>
      <c r="AR641" s="247" t="s">
        <v>258</v>
      </c>
      <c r="AT641" s="247" t="s">
        <v>136</v>
      </c>
      <c r="AU641" s="247" t="s">
        <v>83</v>
      </c>
      <c r="AY641" s="18" t="s">
        <v>134</v>
      </c>
      <c r="BE641" s="248">
        <f>IF(N641="základní",J641,0)</f>
        <v>0</v>
      </c>
      <c r="BF641" s="248">
        <f>IF(N641="snížená",J641,0)</f>
        <v>0</v>
      </c>
      <c r="BG641" s="248">
        <f>IF(N641="zákl. přenesená",J641,0)</f>
        <v>0</v>
      </c>
      <c r="BH641" s="248">
        <f>IF(N641="sníž. přenesená",J641,0)</f>
        <v>0</v>
      </c>
      <c r="BI641" s="248">
        <f>IF(N641="nulová",J641,0)</f>
        <v>0</v>
      </c>
      <c r="BJ641" s="18" t="s">
        <v>81</v>
      </c>
      <c r="BK641" s="248">
        <f>ROUND(I641*H641,2)</f>
        <v>0</v>
      </c>
      <c r="BL641" s="18" t="s">
        <v>258</v>
      </c>
      <c r="BM641" s="247" t="s">
        <v>741</v>
      </c>
    </row>
    <row r="642" s="2" customFormat="1">
      <c r="A642" s="39"/>
      <c r="B642" s="40"/>
      <c r="C642" s="41"/>
      <c r="D642" s="249" t="s">
        <v>143</v>
      </c>
      <c r="E642" s="41"/>
      <c r="F642" s="250" t="s">
        <v>742</v>
      </c>
      <c r="G642" s="41"/>
      <c r="H642" s="41"/>
      <c r="I642" s="145"/>
      <c r="J642" s="41"/>
      <c r="K642" s="41"/>
      <c r="L642" s="45"/>
      <c r="M642" s="251"/>
      <c r="N642" s="252"/>
      <c r="O642" s="92"/>
      <c r="P642" s="92"/>
      <c r="Q642" s="92"/>
      <c r="R642" s="92"/>
      <c r="S642" s="92"/>
      <c r="T642" s="93"/>
      <c r="U642" s="39"/>
      <c r="V642" s="39"/>
      <c r="W642" s="39"/>
      <c r="X642" s="39"/>
      <c r="Y642" s="39"/>
      <c r="Z642" s="39"/>
      <c r="AA642" s="39"/>
      <c r="AB642" s="39"/>
      <c r="AC642" s="39"/>
      <c r="AD642" s="39"/>
      <c r="AE642" s="39"/>
      <c r="AT642" s="18" t="s">
        <v>143</v>
      </c>
      <c r="AU642" s="18" t="s">
        <v>83</v>
      </c>
    </row>
    <row r="643" s="2" customFormat="1">
      <c r="A643" s="39"/>
      <c r="B643" s="40"/>
      <c r="C643" s="41"/>
      <c r="D643" s="249" t="s">
        <v>164</v>
      </c>
      <c r="E643" s="41"/>
      <c r="F643" s="253" t="s">
        <v>743</v>
      </c>
      <c r="G643" s="41"/>
      <c r="H643" s="41"/>
      <c r="I643" s="145"/>
      <c r="J643" s="41"/>
      <c r="K643" s="41"/>
      <c r="L643" s="45"/>
      <c r="M643" s="251"/>
      <c r="N643" s="252"/>
      <c r="O643" s="92"/>
      <c r="P643" s="92"/>
      <c r="Q643" s="92"/>
      <c r="R643" s="92"/>
      <c r="S643" s="92"/>
      <c r="T643" s="93"/>
      <c r="U643" s="39"/>
      <c r="V643" s="39"/>
      <c r="W643" s="39"/>
      <c r="X643" s="39"/>
      <c r="Y643" s="39"/>
      <c r="Z643" s="39"/>
      <c r="AA643" s="39"/>
      <c r="AB643" s="39"/>
      <c r="AC643" s="39"/>
      <c r="AD643" s="39"/>
      <c r="AE643" s="39"/>
      <c r="AT643" s="18" t="s">
        <v>164</v>
      </c>
      <c r="AU643" s="18" t="s">
        <v>83</v>
      </c>
    </row>
    <row r="644" s="13" customFormat="1">
      <c r="A644" s="13"/>
      <c r="B644" s="254"/>
      <c r="C644" s="255"/>
      <c r="D644" s="249" t="s">
        <v>147</v>
      </c>
      <c r="E644" s="256" t="s">
        <v>1</v>
      </c>
      <c r="F644" s="257" t="s">
        <v>554</v>
      </c>
      <c r="G644" s="255"/>
      <c r="H644" s="256" t="s">
        <v>1</v>
      </c>
      <c r="I644" s="258"/>
      <c r="J644" s="255"/>
      <c r="K644" s="255"/>
      <c r="L644" s="259"/>
      <c r="M644" s="260"/>
      <c r="N644" s="261"/>
      <c r="O644" s="261"/>
      <c r="P644" s="261"/>
      <c r="Q644" s="261"/>
      <c r="R644" s="261"/>
      <c r="S644" s="261"/>
      <c r="T644" s="262"/>
      <c r="U644" s="13"/>
      <c r="V644" s="13"/>
      <c r="W644" s="13"/>
      <c r="X644" s="13"/>
      <c r="Y644" s="13"/>
      <c r="Z644" s="13"/>
      <c r="AA644" s="13"/>
      <c r="AB644" s="13"/>
      <c r="AC644" s="13"/>
      <c r="AD644" s="13"/>
      <c r="AE644" s="13"/>
      <c r="AT644" s="263" t="s">
        <v>147</v>
      </c>
      <c r="AU644" s="263" t="s">
        <v>83</v>
      </c>
      <c r="AV644" s="13" t="s">
        <v>81</v>
      </c>
      <c r="AW644" s="13" t="s">
        <v>30</v>
      </c>
      <c r="AX644" s="13" t="s">
        <v>73</v>
      </c>
      <c r="AY644" s="263" t="s">
        <v>134</v>
      </c>
    </row>
    <row r="645" s="14" customFormat="1">
      <c r="A645" s="14"/>
      <c r="B645" s="264"/>
      <c r="C645" s="265"/>
      <c r="D645" s="249" t="s">
        <v>147</v>
      </c>
      <c r="E645" s="266" t="s">
        <v>1</v>
      </c>
      <c r="F645" s="267" t="s">
        <v>555</v>
      </c>
      <c r="G645" s="265"/>
      <c r="H645" s="268">
        <v>86</v>
      </c>
      <c r="I645" s="269"/>
      <c r="J645" s="265"/>
      <c r="K645" s="265"/>
      <c r="L645" s="270"/>
      <c r="M645" s="271"/>
      <c r="N645" s="272"/>
      <c r="O645" s="272"/>
      <c r="P645" s="272"/>
      <c r="Q645" s="272"/>
      <c r="R645" s="272"/>
      <c r="S645" s="272"/>
      <c r="T645" s="273"/>
      <c r="U645" s="14"/>
      <c r="V645" s="14"/>
      <c r="W645" s="14"/>
      <c r="X645" s="14"/>
      <c r="Y645" s="14"/>
      <c r="Z645" s="14"/>
      <c r="AA645" s="14"/>
      <c r="AB645" s="14"/>
      <c r="AC645" s="14"/>
      <c r="AD645" s="14"/>
      <c r="AE645" s="14"/>
      <c r="AT645" s="274" t="s">
        <v>147</v>
      </c>
      <c r="AU645" s="274" t="s">
        <v>83</v>
      </c>
      <c r="AV645" s="14" t="s">
        <v>83</v>
      </c>
      <c r="AW645" s="14" t="s">
        <v>30</v>
      </c>
      <c r="AX645" s="14" t="s">
        <v>73</v>
      </c>
      <c r="AY645" s="274" t="s">
        <v>134</v>
      </c>
    </row>
    <row r="646" s="13" customFormat="1">
      <c r="A646" s="13"/>
      <c r="B646" s="254"/>
      <c r="C646" s="255"/>
      <c r="D646" s="249" t="s">
        <v>147</v>
      </c>
      <c r="E646" s="256" t="s">
        <v>1</v>
      </c>
      <c r="F646" s="257" t="s">
        <v>556</v>
      </c>
      <c r="G646" s="255"/>
      <c r="H646" s="256" t="s">
        <v>1</v>
      </c>
      <c r="I646" s="258"/>
      <c r="J646" s="255"/>
      <c r="K646" s="255"/>
      <c r="L646" s="259"/>
      <c r="M646" s="260"/>
      <c r="N646" s="261"/>
      <c r="O646" s="261"/>
      <c r="P646" s="261"/>
      <c r="Q646" s="261"/>
      <c r="R646" s="261"/>
      <c r="S646" s="261"/>
      <c r="T646" s="262"/>
      <c r="U646" s="13"/>
      <c r="V646" s="13"/>
      <c r="W646" s="13"/>
      <c r="X646" s="13"/>
      <c r="Y646" s="13"/>
      <c r="Z646" s="13"/>
      <c r="AA646" s="13"/>
      <c r="AB646" s="13"/>
      <c r="AC646" s="13"/>
      <c r="AD646" s="13"/>
      <c r="AE646" s="13"/>
      <c r="AT646" s="263" t="s">
        <v>147</v>
      </c>
      <c r="AU646" s="263" t="s">
        <v>83</v>
      </c>
      <c r="AV646" s="13" t="s">
        <v>81</v>
      </c>
      <c r="AW646" s="13" t="s">
        <v>30</v>
      </c>
      <c r="AX646" s="13" t="s">
        <v>73</v>
      </c>
      <c r="AY646" s="263" t="s">
        <v>134</v>
      </c>
    </row>
    <row r="647" s="14" customFormat="1">
      <c r="A647" s="14"/>
      <c r="B647" s="264"/>
      <c r="C647" s="265"/>
      <c r="D647" s="249" t="s">
        <v>147</v>
      </c>
      <c r="E647" s="266" t="s">
        <v>1</v>
      </c>
      <c r="F647" s="267" t="s">
        <v>557</v>
      </c>
      <c r="G647" s="265"/>
      <c r="H647" s="268">
        <v>8.3900000000000006</v>
      </c>
      <c r="I647" s="269"/>
      <c r="J647" s="265"/>
      <c r="K647" s="265"/>
      <c r="L647" s="270"/>
      <c r="M647" s="271"/>
      <c r="N647" s="272"/>
      <c r="O647" s="272"/>
      <c r="P647" s="272"/>
      <c r="Q647" s="272"/>
      <c r="R647" s="272"/>
      <c r="S647" s="272"/>
      <c r="T647" s="273"/>
      <c r="U647" s="14"/>
      <c r="V647" s="14"/>
      <c r="W647" s="14"/>
      <c r="X647" s="14"/>
      <c r="Y647" s="14"/>
      <c r="Z647" s="14"/>
      <c r="AA647" s="14"/>
      <c r="AB647" s="14"/>
      <c r="AC647" s="14"/>
      <c r="AD647" s="14"/>
      <c r="AE647" s="14"/>
      <c r="AT647" s="274" t="s">
        <v>147</v>
      </c>
      <c r="AU647" s="274" t="s">
        <v>83</v>
      </c>
      <c r="AV647" s="14" t="s">
        <v>83</v>
      </c>
      <c r="AW647" s="14" t="s">
        <v>30</v>
      </c>
      <c r="AX647" s="14" t="s">
        <v>73</v>
      </c>
      <c r="AY647" s="274" t="s">
        <v>134</v>
      </c>
    </row>
    <row r="648" s="13" customFormat="1">
      <c r="A648" s="13"/>
      <c r="B648" s="254"/>
      <c r="C648" s="255"/>
      <c r="D648" s="249" t="s">
        <v>147</v>
      </c>
      <c r="E648" s="256" t="s">
        <v>1</v>
      </c>
      <c r="F648" s="257" t="s">
        <v>558</v>
      </c>
      <c r="G648" s="255"/>
      <c r="H648" s="256" t="s">
        <v>1</v>
      </c>
      <c r="I648" s="258"/>
      <c r="J648" s="255"/>
      <c r="K648" s="255"/>
      <c r="L648" s="259"/>
      <c r="M648" s="260"/>
      <c r="N648" s="261"/>
      <c r="O648" s="261"/>
      <c r="P648" s="261"/>
      <c r="Q648" s="261"/>
      <c r="R648" s="261"/>
      <c r="S648" s="261"/>
      <c r="T648" s="262"/>
      <c r="U648" s="13"/>
      <c r="V648" s="13"/>
      <c r="W648" s="13"/>
      <c r="X648" s="13"/>
      <c r="Y648" s="13"/>
      <c r="Z648" s="13"/>
      <c r="AA648" s="13"/>
      <c r="AB648" s="13"/>
      <c r="AC648" s="13"/>
      <c r="AD648" s="13"/>
      <c r="AE648" s="13"/>
      <c r="AT648" s="263" t="s">
        <v>147</v>
      </c>
      <c r="AU648" s="263" t="s">
        <v>83</v>
      </c>
      <c r="AV648" s="13" t="s">
        <v>81</v>
      </c>
      <c r="AW648" s="13" t="s">
        <v>30</v>
      </c>
      <c r="AX648" s="13" t="s">
        <v>73</v>
      </c>
      <c r="AY648" s="263" t="s">
        <v>134</v>
      </c>
    </row>
    <row r="649" s="14" customFormat="1">
      <c r="A649" s="14"/>
      <c r="B649" s="264"/>
      <c r="C649" s="265"/>
      <c r="D649" s="249" t="s">
        <v>147</v>
      </c>
      <c r="E649" s="266" t="s">
        <v>1</v>
      </c>
      <c r="F649" s="267" t="s">
        <v>559</v>
      </c>
      <c r="G649" s="265"/>
      <c r="H649" s="268">
        <v>19.899999999999999</v>
      </c>
      <c r="I649" s="269"/>
      <c r="J649" s="265"/>
      <c r="K649" s="265"/>
      <c r="L649" s="270"/>
      <c r="M649" s="271"/>
      <c r="N649" s="272"/>
      <c r="O649" s="272"/>
      <c r="P649" s="272"/>
      <c r="Q649" s="272"/>
      <c r="R649" s="272"/>
      <c r="S649" s="272"/>
      <c r="T649" s="273"/>
      <c r="U649" s="14"/>
      <c r="V649" s="14"/>
      <c r="W649" s="14"/>
      <c r="X649" s="14"/>
      <c r="Y649" s="14"/>
      <c r="Z649" s="14"/>
      <c r="AA649" s="14"/>
      <c r="AB649" s="14"/>
      <c r="AC649" s="14"/>
      <c r="AD649" s="14"/>
      <c r="AE649" s="14"/>
      <c r="AT649" s="274" t="s">
        <v>147</v>
      </c>
      <c r="AU649" s="274" t="s">
        <v>83</v>
      </c>
      <c r="AV649" s="14" t="s">
        <v>83</v>
      </c>
      <c r="AW649" s="14" t="s">
        <v>30</v>
      </c>
      <c r="AX649" s="14" t="s">
        <v>73</v>
      </c>
      <c r="AY649" s="274" t="s">
        <v>134</v>
      </c>
    </row>
    <row r="650" s="13" customFormat="1">
      <c r="A650" s="13"/>
      <c r="B650" s="254"/>
      <c r="C650" s="255"/>
      <c r="D650" s="249" t="s">
        <v>147</v>
      </c>
      <c r="E650" s="256" t="s">
        <v>1</v>
      </c>
      <c r="F650" s="257" t="s">
        <v>573</v>
      </c>
      <c r="G650" s="255"/>
      <c r="H650" s="256" t="s">
        <v>1</v>
      </c>
      <c r="I650" s="258"/>
      <c r="J650" s="255"/>
      <c r="K650" s="255"/>
      <c r="L650" s="259"/>
      <c r="M650" s="260"/>
      <c r="N650" s="261"/>
      <c r="O650" s="261"/>
      <c r="P650" s="261"/>
      <c r="Q650" s="261"/>
      <c r="R650" s="261"/>
      <c r="S650" s="261"/>
      <c r="T650" s="262"/>
      <c r="U650" s="13"/>
      <c r="V650" s="13"/>
      <c r="W650" s="13"/>
      <c r="X650" s="13"/>
      <c r="Y650" s="13"/>
      <c r="Z650" s="13"/>
      <c r="AA650" s="13"/>
      <c r="AB650" s="13"/>
      <c r="AC650" s="13"/>
      <c r="AD650" s="13"/>
      <c r="AE650" s="13"/>
      <c r="AT650" s="263" t="s">
        <v>147</v>
      </c>
      <c r="AU650" s="263" t="s">
        <v>83</v>
      </c>
      <c r="AV650" s="13" t="s">
        <v>81</v>
      </c>
      <c r="AW650" s="13" t="s">
        <v>30</v>
      </c>
      <c r="AX650" s="13" t="s">
        <v>73</v>
      </c>
      <c r="AY650" s="263" t="s">
        <v>134</v>
      </c>
    </row>
    <row r="651" s="14" customFormat="1">
      <c r="A651" s="14"/>
      <c r="B651" s="264"/>
      <c r="C651" s="265"/>
      <c r="D651" s="249" t="s">
        <v>147</v>
      </c>
      <c r="E651" s="266" t="s">
        <v>1</v>
      </c>
      <c r="F651" s="267" t="s">
        <v>574</v>
      </c>
      <c r="G651" s="265"/>
      <c r="H651" s="268">
        <v>39.170999999999999</v>
      </c>
      <c r="I651" s="269"/>
      <c r="J651" s="265"/>
      <c r="K651" s="265"/>
      <c r="L651" s="270"/>
      <c r="M651" s="271"/>
      <c r="N651" s="272"/>
      <c r="O651" s="272"/>
      <c r="P651" s="272"/>
      <c r="Q651" s="272"/>
      <c r="R651" s="272"/>
      <c r="S651" s="272"/>
      <c r="T651" s="273"/>
      <c r="U651" s="14"/>
      <c r="V651" s="14"/>
      <c r="W651" s="14"/>
      <c r="X651" s="14"/>
      <c r="Y651" s="14"/>
      <c r="Z651" s="14"/>
      <c r="AA651" s="14"/>
      <c r="AB651" s="14"/>
      <c r="AC651" s="14"/>
      <c r="AD651" s="14"/>
      <c r="AE651" s="14"/>
      <c r="AT651" s="274" t="s">
        <v>147</v>
      </c>
      <c r="AU651" s="274" t="s">
        <v>83</v>
      </c>
      <c r="AV651" s="14" t="s">
        <v>83</v>
      </c>
      <c r="AW651" s="14" t="s">
        <v>30</v>
      </c>
      <c r="AX651" s="14" t="s">
        <v>73</v>
      </c>
      <c r="AY651" s="274" t="s">
        <v>134</v>
      </c>
    </row>
    <row r="652" s="16" customFormat="1">
      <c r="A652" s="16"/>
      <c r="B652" s="296"/>
      <c r="C652" s="297"/>
      <c r="D652" s="249" t="s">
        <v>147</v>
      </c>
      <c r="E652" s="298" t="s">
        <v>1</v>
      </c>
      <c r="F652" s="299" t="s">
        <v>560</v>
      </c>
      <c r="G652" s="297"/>
      <c r="H652" s="300">
        <v>153.46100000000001</v>
      </c>
      <c r="I652" s="301"/>
      <c r="J652" s="297"/>
      <c r="K652" s="297"/>
      <c r="L652" s="302"/>
      <c r="M652" s="303"/>
      <c r="N652" s="304"/>
      <c r="O652" s="304"/>
      <c r="P652" s="304"/>
      <c r="Q652" s="304"/>
      <c r="R652" s="304"/>
      <c r="S652" s="304"/>
      <c r="T652" s="305"/>
      <c r="U652" s="16"/>
      <c r="V652" s="16"/>
      <c r="W652" s="16"/>
      <c r="X652" s="16"/>
      <c r="Y652" s="16"/>
      <c r="Z652" s="16"/>
      <c r="AA652" s="16"/>
      <c r="AB652" s="16"/>
      <c r="AC652" s="16"/>
      <c r="AD652" s="16"/>
      <c r="AE652" s="16"/>
      <c r="AT652" s="306" t="s">
        <v>147</v>
      </c>
      <c r="AU652" s="306" t="s">
        <v>83</v>
      </c>
      <c r="AV652" s="16" t="s">
        <v>158</v>
      </c>
      <c r="AW652" s="16" t="s">
        <v>30</v>
      </c>
      <c r="AX652" s="16" t="s">
        <v>73</v>
      </c>
      <c r="AY652" s="306" t="s">
        <v>134</v>
      </c>
    </row>
    <row r="653" s="13" customFormat="1">
      <c r="A653" s="13"/>
      <c r="B653" s="254"/>
      <c r="C653" s="255"/>
      <c r="D653" s="249" t="s">
        <v>147</v>
      </c>
      <c r="E653" s="256" t="s">
        <v>1</v>
      </c>
      <c r="F653" s="257" t="s">
        <v>744</v>
      </c>
      <c r="G653" s="255"/>
      <c r="H653" s="256" t="s">
        <v>1</v>
      </c>
      <c r="I653" s="258"/>
      <c r="J653" s="255"/>
      <c r="K653" s="255"/>
      <c r="L653" s="259"/>
      <c r="M653" s="260"/>
      <c r="N653" s="261"/>
      <c r="O653" s="261"/>
      <c r="P653" s="261"/>
      <c r="Q653" s="261"/>
      <c r="R653" s="261"/>
      <c r="S653" s="261"/>
      <c r="T653" s="262"/>
      <c r="U653" s="13"/>
      <c r="V653" s="13"/>
      <c r="W653" s="13"/>
      <c r="X653" s="13"/>
      <c r="Y653" s="13"/>
      <c r="Z653" s="13"/>
      <c r="AA653" s="13"/>
      <c r="AB653" s="13"/>
      <c r="AC653" s="13"/>
      <c r="AD653" s="13"/>
      <c r="AE653" s="13"/>
      <c r="AT653" s="263" t="s">
        <v>147</v>
      </c>
      <c r="AU653" s="263" t="s">
        <v>83</v>
      </c>
      <c r="AV653" s="13" t="s">
        <v>81</v>
      </c>
      <c r="AW653" s="13" t="s">
        <v>30</v>
      </c>
      <c r="AX653" s="13" t="s">
        <v>73</v>
      </c>
      <c r="AY653" s="263" t="s">
        <v>134</v>
      </c>
    </row>
    <row r="654" s="14" customFormat="1">
      <c r="A654" s="14"/>
      <c r="B654" s="264"/>
      <c r="C654" s="265"/>
      <c r="D654" s="249" t="s">
        <v>147</v>
      </c>
      <c r="E654" s="266" t="s">
        <v>1</v>
      </c>
      <c r="F654" s="267" t="s">
        <v>745</v>
      </c>
      <c r="G654" s="265"/>
      <c r="H654" s="268">
        <v>153.46100000000001</v>
      </c>
      <c r="I654" s="269"/>
      <c r="J654" s="265"/>
      <c r="K654" s="265"/>
      <c r="L654" s="270"/>
      <c r="M654" s="271"/>
      <c r="N654" s="272"/>
      <c r="O654" s="272"/>
      <c r="P654" s="272"/>
      <c r="Q654" s="272"/>
      <c r="R654" s="272"/>
      <c r="S654" s="272"/>
      <c r="T654" s="273"/>
      <c r="U654" s="14"/>
      <c r="V654" s="14"/>
      <c r="W654" s="14"/>
      <c r="X654" s="14"/>
      <c r="Y654" s="14"/>
      <c r="Z654" s="14"/>
      <c r="AA654" s="14"/>
      <c r="AB654" s="14"/>
      <c r="AC654" s="14"/>
      <c r="AD654" s="14"/>
      <c r="AE654" s="14"/>
      <c r="AT654" s="274" t="s">
        <v>147</v>
      </c>
      <c r="AU654" s="274" t="s">
        <v>83</v>
      </c>
      <c r="AV654" s="14" t="s">
        <v>83</v>
      </c>
      <c r="AW654" s="14" t="s">
        <v>30</v>
      </c>
      <c r="AX654" s="14" t="s">
        <v>73</v>
      </c>
      <c r="AY654" s="274" t="s">
        <v>134</v>
      </c>
    </row>
    <row r="655" s="15" customFormat="1">
      <c r="A655" s="15"/>
      <c r="B655" s="275"/>
      <c r="C655" s="276"/>
      <c r="D655" s="249" t="s">
        <v>147</v>
      </c>
      <c r="E655" s="277" t="s">
        <v>1</v>
      </c>
      <c r="F655" s="278" t="s">
        <v>150</v>
      </c>
      <c r="G655" s="276"/>
      <c r="H655" s="279">
        <v>306.92200000000003</v>
      </c>
      <c r="I655" s="280"/>
      <c r="J655" s="276"/>
      <c r="K655" s="276"/>
      <c r="L655" s="281"/>
      <c r="M655" s="308"/>
      <c r="N655" s="309"/>
      <c r="O655" s="309"/>
      <c r="P655" s="309"/>
      <c r="Q655" s="309"/>
      <c r="R655" s="309"/>
      <c r="S655" s="309"/>
      <c r="T655" s="310"/>
      <c r="U655" s="15"/>
      <c r="V655" s="15"/>
      <c r="W655" s="15"/>
      <c r="X655" s="15"/>
      <c r="Y655" s="15"/>
      <c r="Z655" s="15"/>
      <c r="AA655" s="15"/>
      <c r="AB655" s="15"/>
      <c r="AC655" s="15"/>
      <c r="AD655" s="15"/>
      <c r="AE655" s="15"/>
      <c r="AT655" s="285" t="s">
        <v>147</v>
      </c>
      <c r="AU655" s="285" t="s">
        <v>83</v>
      </c>
      <c r="AV655" s="15" t="s">
        <v>141</v>
      </c>
      <c r="AW655" s="15" t="s">
        <v>30</v>
      </c>
      <c r="AX655" s="15" t="s">
        <v>81</v>
      </c>
      <c r="AY655" s="285" t="s">
        <v>134</v>
      </c>
    </row>
    <row r="656" s="2" customFormat="1" ht="6.96" customHeight="1">
      <c r="A656" s="39"/>
      <c r="B656" s="67"/>
      <c r="C656" s="68"/>
      <c r="D656" s="68"/>
      <c r="E656" s="68"/>
      <c r="F656" s="68"/>
      <c r="G656" s="68"/>
      <c r="H656" s="68"/>
      <c r="I656" s="184"/>
      <c r="J656" s="68"/>
      <c r="K656" s="68"/>
      <c r="L656" s="45"/>
      <c r="M656" s="39"/>
      <c r="O656" s="39"/>
      <c r="P656" s="39"/>
      <c r="Q656" s="39"/>
      <c r="R656" s="39"/>
      <c r="S656" s="39"/>
      <c r="T656" s="39"/>
      <c r="U656" s="39"/>
      <c r="V656" s="39"/>
      <c r="W656" s="39"/>
      <c r="X656" s="39"/>
      <c r="Y656" s="39"/>
      <c r="Z656" s="39"/>
      <c r="AA656" s="39"/>
      <c r="AB656" s="39"/>
      <c r="AC656" s="39"/>
      <c r="AD656" s="39"/>
      <c r="AE656" s="39"/>
    </row>
  </sheetData>
  <sheetProtection sheet="1" autoFilter="0" formatColumns="0" formatRows="0" objects="1" scenarios="1" spinCount="100000" saltValue="JpV/YzbqgmWpgumQh3tRfRgk2Gto5gXDVcAp1M1ru3w7fetxxUbN/Mc7+UaYnh2SDgtkZJAwQljuQVv2du5Gjw==" hashValue="tC9SzZtJsnhVawlVSmuYW6xzm9oHTa8Lv0LcG0/02VCTowgCVz9a+/Y8VkNPeeX/nMpE12CJc6Zi0HfHQnaQDA==" algorithmName="SHA-512" password="CC35"/>
  <autoFilter ref="C127:K655"/>
  <mergeCells count="9">
    <mergeCell ref="E7:H7"/>
    <mergeCell ref="E9:H9"/>
    <mergeCell ref="E18:H18"/>
    <mergeCell ref="E27:H27"/>
    <mergeCell ref="E85:H85"/>
    <mergeCell ref="E87:H87"/>
    <mergeCell ref="E118:H118"/>
    <mergeCell ref="E120:H12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8" t="s">
        <v>86</v>
      </c>
    </row>
    <row r="3" s="1" customFormat="1" ht="6.96" customHeight="1">
      <c r="B3" s="138"/>
      <c r="C3" s="139"/>
      <c r="D3" s="139"/>
      <c r="E3" s="139"/>
      <c r="F3" s="139"/>
      <c r="G3" s="139"/>
      <c r="H3" s="139"/>
      <c r="I3" s="140"/>
      <c r="J3" s="139"/>
      <c r="K3" s="139"/>
      <c r="L3" s="21"/>
      <c r="AT3" s="18" t="s">
        <v>83</v>
      </c>
    </row>
    <row r="4" s="1" customFormat="1" ht="24.96" customHeight="1">
      <c r="B4" s="21"/>
      <c r="D4" s="141" t="s">
        <v>99</v>
      </c>
      <c r="I4" s="137"/>
      <c r="L4" s="21"/>
      <c r="M4" s="142" t="s">
        <v>10</v>
      </c>
      <c r="AT4" s="18" t="s">
        <v>4</v>
      </c>
    </row>
    <row r="5" s="1" customFormat="1" ht="6.96" customHeight="1">
      <c r="B5" s="21"/>
      <c r="I5" s="137"/>
      <c r="L5" s="21"/>
    </row>
    <row r="6" s="1" customFormat="1" ht="12" customHeight="1">
      <c r="B6" s="21"/>
      <c r="D6" s="143" t="s">
        <v>16</v>
      </c>
      <c r="I6" s="137"/>
      <c r="L6" s="21"/>
    </row>
    <row r="7" s="1" customFormat="1" ht="16.5" customHeight="1">
      <c r="B7" s="21"/>
      <c r="E7" s="144" t="str">
        <f>'Rekapitulace zakázky'!K6</f>
        <v>Oprava mostních objektů v úseku Děčín-Prostřední Žleb – st. hranice SRN</v>
      </c>
      <c r="F7" s="143"/>
      <c r="G7" s="143"/>
      <c r="H7" s="143"/>
      <c r="I7" s="137"/>
      <c r="L7" s="21"/>
    </row>
    <row r="8" s="2" customFormat="1" ht="12" customHeight="1">
      <c r="A8" s="39"/>
      <c r="B8" s="45"/>
      <c r="C8" s="39"/>
      <c r="D8" s="143" t="s">
        <v>100</v>
      </c>
      <c r="E8" s="39"/>
      <c r="F8" s="39"/>
      <c r="G8" s="39"/>
      <c r="H8" s="39"/>
      <c r="I8" s="145"/>
      <c r="J8" s="39"/>
      <c r="K8" s="39"/>
      <c r="L8" s="64"/>
      <c r="S8" s="39"/>
      <c r="T8" s="39"/>
      <c r="U8" s="39"/>
      <c r="V8" s="39"/>
      <c r="W8" s="39"/>
      <c r="X8" s="39"/>
      <c r="Y8" s="39"/>
      <c r="Z8" s="39"/>
      <c r="AA8" s="39"/>
      <c r="AB8" s="39"/>
      <c r="AC8" s="39"/>
      <c r="AD8" s="39"/>
      <c r="AE8" s="39"/>
    </row>
    <row r="9" s="2" customFormat="1" ht="16.5" customHeight="1">
      <c r="A9" s="39"/>
      <c r="B9" s="45"/>
      <c r="C9" s="39"/>
      <c r="D9" s="39"/>
      <c r="E9" s="146" t="s">
        <v>746</v>
      </c>
      <c r="F9" s="39"/>
      <c r="G9" s="39"/>
      <c r="H9" s="39"/>
      <c r="I9" s="145"/>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s="2" customFormat="1" ht="12" customHeight="1">
      <c r="A11" s="39"/>
      <c r="B11" s="45"/>
      <c r="C11" s="39"/>
      <c r="D11" s="143" t="s">
        <v>18</v>
      </c>
      <c r="E11" s="39"/>
      <c r="F11" s="147" t="s">
        <v>1</v>
      </c>
      <c r="G11" s="39"/>
      <c r="H11" s="39"/>
      <c r="I11" s="148" t="s">
        <v>19</v>
      </c>
      <c r="J11" s="147" t="s">
        <v>1</v>
      </c>
      <c r="K11" s="39"/>
      <c r="L11" s="64"/>
      <c r="S11" s="39"/>
      <c r="T11" s="39"/>
      <c r="U11" s="39"/>
      <c r="V11" s="39"/>
      <c r="W11" s="39"/>
      <c r="X11" s="39"/>
      <c r="Y11" s="39"/>
      <c r="Z11" s="39"/>
      <c r="AA11" s="39"/>
      <c r="AB11" s="39"/>
      <c r="AC11" s="39"/>
      <c r="AD11" s="39"/>
      <c r="AE11" s="39"/>
    </row>
    <row r="12" s="2" customFormat="1" ht="12" customHeight="1">
      <c r="A12" s="39"/>
      <c r="B12" s="45"/>
      <c r="C12" s="39"/>
      <c r="D12" s="143" t="s">
        <v>20</v>
      </c>
      <c r="E12" s="39"/>
      <c r="F12" s="147" t="s">
        <v>21</v>
      </c>
      <c r="G12" s="39"/>
      <c r="H12" s="39"/>
      <c r="I12" s="148" t="s">
        <v>22</v>
      </c>
      <c r="J12" s="149" t="str">
        <f>'Rekapitulace zakázky'!AN8</f>
        <v>16. 8. 2019</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s="2" customFormat="1" ht="12" customHeight="1">
      <c r="A14" s="39"/>
      <c r="B14" s="45"/>
      <c r="C14" s="39"/>
      <c r="D14" s="143" t="s">
        <v>24</v>
      </c>
      <c r="E14" s="39"/>
      <c r="F14" s="39"/>
      <c r="G14" s="39"/>
      <c r="H14" s="39"/>
      <c r="I14" s="148" t="s">
        <v>25</v>
      </c>
      <c r="J14" s="147" t="str">
        <f>IF('Rekapitulace zakázky'!AN10="","",'Rekapitulace zakázky'!AN10)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7" t="str">
        <f>IF('Rekapitulace zakázky'!E11="","",'Rekapitulace zakázky'!E11)</f>
        <v xml:space="preserve"> </v>
      </c>
      <c r="F15" s="39"/>
      <c r="G15" s="39"/>
      <c r="H15" s="39"/>
      <c r="I15" s="148" t="s">
        <v>26</v>
      </c>
      <c r="J15" s="147" t="str">
        <f>IF('Rekapitulace zakázky'!AN11="","",'Rekapitulace zakázky'!AN11)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s="2" customFormat="1" ht="12" customHeight="1">
      <c r="A17" s="39"/>
      <c r="B17" s="45"/>
      <c r="C17" s="39"/>
      <c r="D17" s="143" t="s">
        <v>27</v>
      </c>
      <c r="E17" s="39"/>
      <c r="F17" s="39"/>
      <c r="G17" s="39"/>
      <c r="H17" s="39"/>
      <c r="I17" s="148" t="s">
        <v>25</v>
      </c>
      <c r="J17" s="34" t="str">
        <f>'Rekapitulace zakázky'!AN13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47"/>
      <c r="G18" s="147"/>
      <c r="H18" s="147"/>
      <c r="I18" s="148" t="s">
        <v>26</v>
      </c>
      <c r="J18" s="34" t="str">
        <f>'Rekapitulace zakázky'!AN14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s="2" customFormat="1" ht="12" customHeight="1">
      <c r="A20" s="39"/>
      <c r="B20" s="45"/>
      <c r="C20" s="39"/>
      <c r="D20" s="143" t="s">
        <v>29</v>
      </c>
      <c r="E20" s="39"/>
      <c r="F20" s="39"/>
      <c r="G20" s="39"/>
      <c r="H20" s="39"/>
      <c r="I20" s="148" t="s">
        <v>25</v>
      </c>
      <c r="J20" s="147" t="str">
        <f>IF('Rekapitulace zakázky'!AN16="","",'Rekapitulace zakázky'!AN16)</f>
        <v/>
      </c>
      <c r="K20" s="39"/>
      <c r="L20" s="64"/>
      <c r="S20" s="39"/>
      <c r="T20" s="39"/>
      <c r="U20" s="39"/>
      <c r="V20" s="39"/>
      <c r="W20" s="39"/>
      <c r="X20" s="39"/>
      <c r="Y20" s="39"/>
      <c r="Z20" s="39"/>
      <c r="AA20" s="39"/>
      <c r="AB20" s="39"/>
      <c r="AC20" s="39"/>
      <c r="AD20" s="39"/>
      <c r="AE20" s="39"/>
    </row>
    <row r="21" s="2" customFormat="1" ht="18" customHeight="1">
      <c r="A21" s="39"/>
      <c r="B21" s="45"/>
      <c r="C21" s="39"/>
      <c r="D21" s="39"/>
      <c r="E21" s="147" t="str">
        <f>IF('Rekapitulace zakázky'!E17="","",'Rekapitulace zakázky'!E17)</f>
        <v xml:space="preserve"> </v>
      </c>
      <c r="F21" s="39"/>
      <c r="G21" s="39"/>
      <c r="H21" s="39"/>
      <c r="I21" s="148" t="s">
        <v>26</v>
      </c>
      <c r="J21" s="147" t="str">
        <f>IF('Rekapitulace zakázky'!AN17="","",'Rekapitulace zakázky'!AN17)</f>
        <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s="2" customFormat="1" ht="12" customHeight="1">
      <c r="A23" s="39"/>
      <c r="B23" s="45"/>
      <c r="C23" s="39"/>
      <c r="D23" s="143" t="s">
        <v>31</v>
      </c>
      <c r="E23" s="39"/>
      <c r="F23" s="39"/>
      <c r="G23" s="39"/>
      <c r="H23" s="39"/>
      <c r="I23" s="148" t="s">
        <v>25</v>
      </c>
      <c r="J23" s="147" t="str">
        <f>IF('Rekapitulace zakázky'!AN19="","",'Rekapitulace zakázky'!AN19)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7" t="str">
        <f>IF('Rekapitulace zakázky'!E20="","",'Rekapitulace zakázky'!E20)</f>
        <v xml:space="preserve"> </v>
      </c>
      <c r="F24" s="39"/>
      <c r="G24" s="39"/>
      <c r="H24" s="39"/>
      <c r="I24" s="148" t="s">
        <v>26</v>
      </c>
      <c r="J24" s="147" t="str">
        <f>IF('Rekapitulace zakázky'!AN20="","",'Rekapitulace zakázky'!AN20)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s="2" customFormat="1" ht="12" customHeight="1">
      <c r="A26" s="39"/>
      <c r="B26" s="45"/>
      <c r="C26" s="39"/>
      <c r="D26" s="143" t="s">
        <v>32</v>
      </c>
      <c r="E26" s="39"/>
      <c r="F26" s="39"/>
      <c r="G26" s="39"/>
      <c r="H26" s="39"/>
      <c r="I26" s="145"/>
      <c r="J26" s="39"/>
      <c r="K26" s="39"/>
      <c r="L26" s="64"/>
      <c r="S26" s="39"/>
      <c r="T26" s="39"/>
      <c r="U26" s="39"/>
      <c r="V26" s="39"/>
      <c r="W26" s="39"/>
      <c r="X26" s="39"/>
      <c r="Y26" s="39"/>
      <c r="Z26" s="39"/>
      <c r="AA26" s="39"/>
      <c r="AB26" s="39"/>
      <c r="AC26" s="39"/>
      <c r="AD26" s="39"/>
      <c r="AE26" s="39"/>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s="2" customFormat="1" ht="25.44" customHeight="1">
      <c r="A30" s="39"/>
      <c r="B30" s="45"/>
      <c r="C30" s="39"/>
      <c r="D30" s="157" t="s">
        <v>33</v>
      </c>
      <c r="E30" s="39"/>
      <c r="F30" s="39"/>
      <c r="G30" s="39"/>
      <c r="H30" s="39"/>
      <c r="I30" s="145"/>
      <c r="J30" s="158">
        <f>ROUND(J126, 2)</f>
        <v>0</v>
      </c>
      <c r="K30" s="39"/>
      <c r="L30" s="64"/>
      <c r="S30" s="39"/>
      <c r="T30" s="39"/>
      <c r="U30" s="39"/>
      <c r="V30" s="39"/>
      <c r="W30" s="39"/>
      <c r="X30" s="39"/>
      <c r="Y30" s="39"/>
      <c r="Z30" s="39"/>
      <c r="AA30" s="39"/>
      <c r="AB30" s="39"/>
      <c r="AC30" s="39"/>
      <c r="AD30" s="39"/>
      <c r="AE30" s="39"/>
    </row>
    <row r="3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s="2" customFormat="1" ht="14.4" customHeight="1">
      <c r="A32" s="39"/>
      <c r="B32" s="45"/>
      <c r="C32" s="39"/>
      <c r="D32" s="39"/>
      <c r="E32" s="39"/>
      <c r="F32" s="159" t="s">
        <v>35</v>
      </c>
      <c r="G32" s="39"/>
      <c r="H32" s="39"/>
      <c r="I32" s="160" t="s">
        <v>34</v>
      </c>
      <c r="J32" s="159" t="s">
        <v>36</v>
      </c>
      <c r="K32" s="39"/>
      <c r="L32" s="64"/>
      <c r="S32" s="39"/>
      <c r="T32" s="39"/>
      <c r="U32" s="39"/>
      <c r="V32" s="39"/>
      <c r="W32" s="39"/>
      <c r="X32" s="39"/>
      <c r="Y32" s="39"/>
      <c r="Z32" s="39"/>
      <c r="AA32" s="39"/>
      <c r="AB32" s="39"/>
      <c r="AC32" s="39"/>
      <c r="AD32" s="39"/>
      <c r="AE32" s="39"/>
    </row>
    <row r="33" s="2" customFormat="1" ht="14.4" customHeight="1">
      <c r="A33" s="39"/>
      <c r="B33" s="45"/>
      <c r="C33" s="39"/>
      <c r="D33" s="161" t="s">
        <v>37</v>
      </c>
      <c r="E33" s="143" t="s">
        <v>38</v>
      </c>
      <c r="F33" s="162">
        <f>ROUND((SUM(BE126:BE429)),  2)</f>
        <v>0</v>
      </c>
      <c r="G33" s="39"/>
      <c r="H33" s="39"/>
      <c r="I33" s="163">
        <v>0.20999999999999999</v>
      </c>
      <c r="J33" s="162">
        <f>ROUND(((SUM(BE126:BE429))*I33),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3" t="s">
        <v>39</v>
      </c>
      <c r="F34" s="162">
        <f>ROUND((SUM(BF126:BF429)),  2)</f>
        <v>0</v>
      </c>
      <c r="G34" s="39"/>
      <c r="H34" s="39"/>
      <c r="I34" s="163">
        <v>0.14999999999999999</v>
      </c>
      <c r="J34" s="162">
        <f>ROUND(((SUM(BF126:BF429))*I34),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40</v>
      </c>
      <c r="F35" s="162">
        <f>ROUND((SUM(BG126:BG429)),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41</v>
      </c>
      <c r="F36" s="162">
        <f>ROUND((SUM(BH126:BH429)),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62">
        <f>ROUND((SUM(BI126:BI429)),  2)</f>
        <v>0</v>
      </c>
      <c r="G37" s="39"/>
      <c r="H37" s="39"/>
      <c r="I37" s="163">
        <v>0</v>
      </c>
      <c r="J37" s="162">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s="2" customFormat="1" ht="25.44" customHeight="1">
      <c r="A39" s="39"/>
      <c r="B39" s="45"/>
      <c r="C39" s="164"/>
      <c r="D39" s="165" t="s">
        <v>43</v>
      </c>
      <c r="E39" s="166"/>
      <c r="F39" s="166"/>
      <c r="G39" s="167" t="s">
        <v>44</v>
      </c>
      <c r="H39" s="168" t="s">
        <v>45</v>
      </c>
      <c r="I39" s="169"/>
      <c r="J39" s="170">
        <f>SUM(J30:J37)</f>
        <v>0</v>
      </c>
      <c r="K39" s="171"/>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s="1" customFormat="1" ht="14.4" customHeight="1">
      <c r="B41" s="21"/>
      <c r="I41" s="137"/>
      <c r="L41" s="21"/>
    </row>
    <row r="42" s="1" customFormat="1" ht="14.4" customHeight="1">
      <c r="B42" s="21"/>
      <c r="I42" s="137"/>
      <c r="L42" s="21"/>
    </row>
    <row r="43" s="1" customFormat="1" ht="14.4" customHeight="1">
      <c r="B43" s="21"/>
      <c r="I43" s="137"/>
      <c r="L43" s="21"/>
    </row>
    <row r="44" s="1" customFormat="1" ht="14.4" customHeight="1">
      <c r="B44" s="21"/>
      <c r="I44" s="137"/>
      <c r="L44" s="21"/>
    </row>
    <row r="45" s="1" customFormat="1" ht="14.4" customHeight="1">
      <c r="B45" s="21"/>
      <c r="I45" s="137"/>
      <c r="L45" s="21"/>
    </row>
    <row r="46" s="1" customFormat="1" ht="14.4" customHeight="1">
      <c r="B46" s="21"/>
      <c r="I46" s="137"/>
      <c r="L46" s="21"/>
    </row>
    <row r="47" s="1" customFormat="1" ht="14.4" customHeight="1">
      <c r="B47" s="21"/>
      <c r="I47" s="137"/>
      <c r="L47" s="21"/>
    </row>
    <row r="48" s="1" customFormat="1" ht="14.4" customHeight="1">
      <c r="B48" s="21"/>
      <c r="I48" s="137"/>
      <c r="L48" s="21"/>
    </row>
    <row r="49" s="1" customFormat="1" ht="14.4" customHeight="1">
      <c r="B49" s="21"/>
      <c r="I49" s="137"/>
      <c r="L49" s="21"/>
    </row>
    <row r="50" s="2" customFormat="1" ht="14.4" customHeight="1">
      <c r="B50" s="64"/>
      <c r="D50" s="172" t="s">
        <v>46</v>
      </c>
      <c r="E50" s="173"/>
      <c r="F50" s="173"/>
      <c r="G50" s="172" t="s">
        <v>47</v>
      </c>
      <c r="H50" s="173"/>
      <c r="I50" s="174"/>
      <c r="J50" s="173"/>
      <c r="K50" s="17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8"/>
      <c r="J61" s="179"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2" t="s">
        <v>50</v>
      </c>
      <c r="E65" s="180"/>
      <c r="F65" s="180"/>
      <c r="G65" s="172" t="s">
        <v>51</v>
      </c>
      <c r="H65" s="180"/>
      <c r="I65" s="181"/>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8"/>
      <c r="J76" s="179" t="s">
        <v>49</v>
      </c>
      <c r="K76" s="176"/>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8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s="2" customFormat="1" ht="24.96" customHeight="1">
      <c r="A82" s="39"/>
      <c r="B82" s="40"/>
      <c r="C82" s="24" t="s">
        <v>102</v>
      </c>
      <c r="D82" s="41"/>
      <c r="E82" s="41"/>
      <c r="F82" s="41"/>
      <c r="G82" s="41"/>
      <c r="H82" s="41"/>
      <c r="I82" s="14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45"/>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8" t="str">
        <f>E7</f>
        <v>Oprava mostních objektů v úseku Děčín-Prostřední Žleb – st. hranice SRN</v>
      </c>
      <c r="F85" s="33"/>
      <c r="G85" s="33"/>
      <c r="H85" s="33"/>
      <c r="I85" s="145"/>
      <c r="J85" s="41"/>
      <c r="K85" s="41"/>
      <c r="L85" s="64"/>
      <c r="S85" s="39"/>
      <c r="T85" s="39"/>
      <c r="U85" s="39"/>
      <c r="V85" s="39"/>
      <c r="W85" s="39"/>
      <c r="X85" s="39"/>
      <c r="Y85" s="39"/>
      <c r="Z85" s="39"/>
      <c r="AA85" s="39"/>
      <c r="AB85" s="39"/>
      <c r="AC85" s="39"/>
      <c r="AD85" s="39"/>
      <c r="AE85" s="39"/>
    </row>
    <row r="86" s="2" customFormat="1" ht="12" customHeight="1">
      <c r="A86" s="39"/>
      <c r="B86" s="40"/>
      <c r="C86" s="33" t="s">
        <v>100</v>
      </c>
      <c r="D86" s="41"/>
      <c r="E86" s="41"/>
      <c r="F86" s="41"/>
      <c r="G86" s="41"/>
      <c r="H86" s="41"/>
      <c r="I86" s="145"/>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 xml:space="preserve">002 - Oprava opěrné zdi  A</v>
      </c>
      <c r="F87" s="41"/>
      <c r="G87" s="41"/>
      <c r="H87" s="41"/>
      <c r="I87" s="145"/>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148" t="s">
        <v>22</v>
      </c>
      <c r="J89" s="80" t="str">
        <f>IF(J12="","",J12)</f>
        <v>16. 8. 2019</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148"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148"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s="2" customFormat="1" ht="29.28" customHeight="1">
      <c r="A94" s="39"/>
      <c r="B94" s="40"/>
      <c r="C94" s="189" t="s">
        <v>103</v>
      </c>
      <c r="D94" s="190"/>
      <c r="E94" s="190"/>
      <c r="F94" s="190"/>
      <c r="G94" s="190"/>
      <c r="H94" s="190"/>
      <c r="I94" s="191"/>
      <c r="J94" s="192" t="s">
        <v>104</v>
      </c>
      <c r="K94" s="190"/>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s="2" customFormat="1" ht="22.8" customHeight="1">
      <c r="A96" s="39"/>
      <c r="B96" s="40"/>
      <c r="C96" s="193" t="s">
        <v>105</v>
      </c>
      <c r="D96" s="41"/>
      <c r="E96" s="41"/>
      <c r="F96" s="41"/>
      <c r="G96" s="41"/>
      <c r="H96" s="41"/>
      <c r="I96" s="145"/>
      <c r="J96" s="111">
        <f>J126</f>
        <v>0</v>
      </c>
      <c r="K96" s="41"/>
      <c r="L96" s="64"/>
      <c r="S96" s="39"/>
      <c r="T96" s="39"/>
      <c r="U96" s="39"/>
      <c r="V96" s="39"/>
      <c r="W96" s="39"/>
      <c r="X96" s="39"/>
      <c r="Y96" s="39"/>
      <c r="Z96" s="39"/>
      <c r="AA96" s="39"/>
      <c r="AB96" s="39"/>
      <c r="AC96" s="39"/>
      <c r="AD96" s="39"/>
      <c r="AE96" s="39"/>
      <c r="AU96" s="18" t="s">
        <v>106</v>
      </c>
    </row>
    <row r="97" s="9" customFormat="1" ht="24.96" customHeight="1">
      <c r="A97" s="9"/>
      <c r="B97" s="194"/>
      <c r="C97" s="195"/>
      <c r="D97" s="196" t="s">
        <v>107</v>
      </c>
      <c r="E97" s="197"/>
      <c r="F97" s="197"/>
      <c r="G97" s="197"/>
      <c r="H97" s="197"/>
      <c r="I97" s="198"/>
      <c r="J97" s="199">
        <f>J127</f>
        <v>0</v>
      </c>
      <c r="K97" s="195"/>
      <c r="L97" s="200"/>
      <c r="S97" s="9"/>
      <c r="T97" s="9"/>
      <c r="U97" s="9"/>
      <c r="V97" s="9"/>
      <c r="W97" s="9"/>
      <c r="X97" s="9"/>
      <c r="Y97" s="9"/>
      <c r="Z97" s="9"/>
      <c r="AA97" s="9"/>
      <c r="AB97" s="9"/>
      <c r="AC97" s="9"/>
      <c r="AD97" s="9"/>
      <c r="AE97" s="9"/>
    </row>
    <row r="98" s="10" customFormat="1" ht="19.92" customHeight="1">
      <c r="A98" s="10"/>
      <c r="B98" s="201"/>
      <c r="C98" s="202"/>
      <c r="D98" s="203" t="s">
        <v>108</v>
      </c>
      <c r="E98" s="204"/>
      <c r="F98" s="204"/>
      <c r="G98" s="204"/>
      <c r="H98" s="204"/>
      <c r="I98" s="205"/>
      <c r="J98" s="206">
        <f>J128</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109</v>
      </c>
      <c r="E99" s="204"/>
      <c r="F99" s="204"/>
      <c r="G99" s="204"/>
      <c r="H99" s="204"/>
      <c r="I99" s="205"/>
      <c r="J99" s="206">
        <f>J176</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111</v>
      </c>
      <c r="E100" s="204"/>
      <c r="F100" s="204"/>
      <c r="G100" s="204"/>
      <c r="H100" s="204"/>
      <c r="I100" s="205"/>
      <c r="J100" s="206">
        <f>J193</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112</v>
      </c>
      <c r="E101" s="204"/>
      <c r="F101" s="204"/>
      <c r="G101" s="204"/>
      <c r="H101" s="204"/>
      <c r="I101" s="205"/>
      <c r="J101" s="206">
        <f>J205</f>
        <v>0</v>
      </c>
      <c r="K101" s="202"/>
      <c r="L101" s="207"/>
      <c r="S101" s="10"/>
      <c r="T101" s="10"/>
      <c r="U101" s="10"/>
      <c r="V101" s="10"/>
      <c r="W101" s="10"/>
      <c r="X101" s="10"/>
      <c r="Y101" s="10"/>
      <c r="Z101" s="10"/>
      <c r="AA101" s="10"/>
      <c r="AB101" s="10"/>
      <c r="AC101" s="10"/>
      <c r="AD101" s="10"/>
      <c r="AE101" s="10"/>
    </row>
    <row r="102" s="10" customFormat="1" ht="19.92" customHeight="1">
      <c r="A102" s="10"/>
      <c r="B102" s="201"/>
      <c r="C102" s="202"/>
      <c r="D102" s="203" t="s">
        <v>113</v>
      </c>
      <c r="E102" s="204"/>
      <c r="F102" s="204"/>
      <c r="G102" s="204"/>
      <c r="H102" s="204"/>
      <c r="I102" s="205"/>
      <c r="J102" s="206">
        <f>J231</f>
        <v>0</v>
      </c>
      <c r="K102" s="202"/>
      <c r="L102" s="207"/>
      <c r="S102" s="10"/>
      <c r="T102" s="10"/>
      <c r="U102" s="10"/>
      <c r="V102" s="10"/>
      <c r="W102" s="10"/>
      <c r="X102" s="10"/>
      <c r="Y102" s="10"/>
      <c r="Z102" s="10"/>
      <c r="AA102" s="10"/>
      <c r="AB102" s="10"/>
      <c r="AC102" s="10"/>
      <c r="AD102" s="10"/>
      <c r="AE102" s="10"/>
    </row>
    <row r="103" s="10" customFormat="1" ht="19.92" customHeight="1">
      <c r="A103" s="10"/>
      <c r="B103" s="201"/>
      <c r="C103" s="202"/>
      <c r="D103" s="203" t="s">
        <v>114</v>
      </c>
      <c r="E103" s="204"/>
      <c r="F103" s="204"/>
      <c r="G103" s="204"/>
      <c r="H103" s="204"/>
      <c r="I103" s="205"/>
      <c r="J103" s="206">
        <f>J381</f>
        <v>0</v>
      </c>
      <c r="K103" s="202"/>
      <c r="L103" s="207"/>
      <c r="S103" s="10"/>
      <c r="T103" s="10"/>
      <c r="U103" s="10"/>
      <c r="V103" s="10"/>
      <c r="W103" s="10"/>
      <c r="X103" s="10"/>
      <c r="Y103" s="10"/>
      <c r="Z103" s="10"/>
      <c r="AA103" s="10"/>
      <c r="AB103" s="10"/>
      <c r="AC103" s="10"/>
      <c r="AD103" s="10"/>
      <c r="AE103" s="10"/>
    </row>
    <row r="104" s="10" customFormat="1" ht="19.92" customHeight="1">
      <c r="A104" s="10"/>
      <c r="B104" s="201"/>
      <c r="C104" s="202"/>
      <c r="D104" s="203" t="s">
        <v>115</v>
      </c>
      <c r="E104" s="204"/>
      <c r="F104" s="204"/>
      <c r="G104" s="204"/>
      <c r="H104" s="204"/>
      <c r="I104" s="205"/>
      <c r="J104" s="206">
        <f>J408</f>
        <v>0</v>
      </c>
      <c r="K104" s="202"/>
      <c r="L104" s="207"/>
      <c r="S104" s="10"/>
      <c r="T104" s="10"/>
      <c r="U104" s="10"/>
      <c r="V104" s="10"/>
      <c r="W104" s="10"/>
      <c r="X104" s="10"/>
      <c r="Y104" s="10"/>
      <c r="Z104" s="10"/>
      <c r="AA104" s="10"/>
      <c r="AB104" s="10"/>
      <c r="AC104" s="10"/>
      <c r="AD104" s="10"/>
      <c r="AE104" s="10"/>
    </row>
    <row r="105" s="9" customFormat="1" ht="24.96" customHeight="1">
      <c r="A105" s="9"/>
      <c r="B105" s="194"/>
      <c r="C105" s="195"/>
      <c r="D105" s="196" t="s">
        <v>116</v>
      </c>
      <c r="E105" s="197"/>
      <c r="F105" s="197"/>
      <c r="G105" s="197"/>
      <c r="H105" s="197"/>
      <c r="I105" s="198"/>
      <c r="J105" s="199">
        <f>J419</f>
        <v>0</v>
      </c>
      <c r="K105" s="195"/>
      <c r="L105" s="200"/>
      <c r="S105" s="9"/>
      <c r="T105" s="9"/>
      <c r="U105" s="9"/>
      <c r="V105" s="9"/>
      <c r="W105" s="9"/>
      <c r="X105" s="9"/>
      <c r="Y105" s="9"/>
      <c r="Z105" s="9"/>
      <c r="AA105" s="9"/>
      <c r="AB105" s="9"/>
      <c r="AC105" s="9"/>
      <c r="AD105" s="9"/>
      <c r="AE105" s="9"/>
    </row>
    <row r="106" s="10" customFormat="1" ht="19.92" customHeight="1">
      <c r="A106" s="10"/>
      <c r="B106" s="201"/>
      <c r="C106" s="202"/>
      <c r="D106" s="203" t="s">
        <v>118</v>
      </c>
      <c r="E106" s="204"/>
      <c r="F106" s="204"/>
      <c r="G106" s="204"/>
      <c r="H106" s="204"/>
      <c r="I106" s="205"/>
      <c r="J106" s="206">
        <f>J420</f>
        <v>0</v>
      </c>
      <c r="K106" s="202"/>
      <c r="L106" s="207"/>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145"/>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184"/>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187"/>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4" t="s">
        <v>119</v>
      </c>
      <c r="D113" s="41"/>
      <c r="E113" s="41"/>
      <c r="F113" s="41"/>
      <c r="G113" s="41"/>
      <c r="H113" s="41"/>
      <c r="I113" s="145"/>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145"/>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16</v>
      </c>
      <c r="D115" s="41"/>
      <c r="E115" s="41"/>
      <c r="F115" s="41"/>
      <c r="G115" s="41"/>
      <c r="H115" s="41"/>
      <c r="I115" s="145"/>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88" t="str">
        <f>E7</f>
        <v>Oprava mostních objektů v úseku Děčín-Prostřední Žleb – st. hranice SRN</v>
      </c>
      <c r="F116" s="33"/>
      <c r="G116" s="33"/>
      <c r="H116" s="33"/>
      <c r="I116" s="145"/>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100</v>
      </c>
      <c r="D117" s="41"/>
      <c r="E117" s="41"/>
      <c r="F117" s="41"/>
      <c r="G117" s="41"/>
      <c r="H117" s="41"/>
      <c r="I117" s="145"/>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E9</f>
        <v xml:space="preserve">002 - Oprava opěrné zdi  A</v>
      </c>
      <c r="F118" s="41"/>
      <c r="G118" s="41"/>
      <c r="H118" s="41"/>
      <c r="I118" s="145"/>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45"/>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20</v>
      </c>
      <c r="D120" s="41"/>
      <c r="E120" s="41"/>
      <c r="F120" s="28" t="str">
        <f>F12</f>
        <v xml:space="preserve"> </v>
      </c>
      <c r="G120" s="41"/>
      <c r="H120" s="41"/>
      <c r="I120" s="148" t="s">
        <v>22</v>
      </c>
      <c r="J120" s="80" t="str">
        <f>IF(J12="","",J12)</f>
        <v>16. 8. 2019</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145"/>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3" t="s">
        <v>24</v>
      </c>
      <c r="D122" s="41"/>
      <c r="E122" s="41"/>
      <c r="F122" s="28" t="str">
        <f>E15</f>
        <v xml:space="preserve"> </v>
      </c>
      <c r="G122" s="41"/>
      <c r="H122" s="41"/>
      <c r="I122" s="148" t="s">
        <v>29</v>
      </c>
      <c r="J122" s="37" t="str">
        <f>E21</f>
        <v xml:space="preserve"> </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27</v>
      </c>
      <c r="D123" s="41"/>
      <c r="E123" s="41"/>
      <c r="F123" s="28" t="str">
        <f>IF(E18="","",E18)</f>
        <v>Vyplň údaj</v>
      </c>
      <c r="G123" s="41"/>
      <c r="H123" s="41"/>
      <c r="I123" s="148" t="s">
        <v>31</v>
      </c>
      <c r="J123" s="37" t="str">
        <f>E24</f>
        <v xml:space="preserve">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145"/>
      <c r="J124" s="41"/>
      <c r="K124" s="41"/>
      <c r="L124" s="64"/>
      <c r="S124" s="39"/>
      <c r="T124" s="39"/>
      <c r="U124" s="39"/>
      <c r="V124" s="39"/>
      <c r="W124" s="39"/>
      <c r="X124" s="39"/>
      <c r="Y124" s="39"/>
      <c r="Z124" s="39"/>
      <c r="AA124" s="39"/>
      <c r="AB124" s="39"/>
      <c r="AC124" s="39"/>
      <c r="AD124" s="39"/>
      <c r="AE124" s="39"/>
    </row>
    <row r="125" s="11" customFormat="1" ht="29.28" customHeight="1">
      <c r="A125" s="208"/>
      <c r="B125" s="209"/>
      <c r="C125" s="210" t="s">
        <v>120</v>
      </c>
      <c r="D125" s="211" t="s">
        <v>58</v>
      </c>
      <c r="E125" s="211" t="s">
        <v>54</v>
      </c>
      <c r="F125" s="211" t="s">
        <v>55</v>
      </c>
      <c r="G125" s="211" t="s">
        <v>121</v>
      </c>
      <c r="H125" s="211" t="s">
        <v>122</v>
      </c>
      <c r="I125" s="212" t="s">
        <v>123</v>
      </c>
      <c r="J125" s="211" t="s">
        <v>104</v>
      </c>
      <c r="K125" s="213" t="s">
        <v>124</v>
      </c>
      <c r="L125" s="214"/>
      <c r="M125" s="101" t="s">
        <v>1</v>
      </c>
      <c r="N125" s="102" t="s">
        <v>37</v>
      </c>
      <c r="O125" s="102" t="s">
        <v>125</v>
      </c>
      <c r="P125" s="102" t="s">
        <v>126</v>
      </c>
      <c r="Q125" s="102" t="s">
        <v>127</v>
      </c>
      <c r="R125" s="102" t="s">
        <v>128</v>
      </c>
      <c r="S125" s="102" t="s">
        <v>129</v>
      </c>
      <c r="T125" s="103" t="s">
        <v>130</v>
      </c>
      <c r="U125" s="208"/>
      <c r="V125" s="208"/>
      <c r="W125" s="208"/>
      <c r="X125" s="208"/>
      <c r="Y125" s="208"/>
      <c r="Z125" s="208"/>
      <c r="AA125" s="208"/>
      <c r="AB125" s="208"/>
      <c r="AC125" s="208"/>
      <c r="AD125" s="208"/>
      <c r="AE125" s="208"/>
    </row>
    <row r="126" s="2" customFormat="1" ht="22.8" customHeight="1">
      <c r="A126" s="39"/>
      <c r="B126" s="40"/>
      <c r="C126" s="108" t="s">
        <v>131</v>
      </c>
      <c r="D126" s="41"/>
      <c r="E126" s="41"/>
      <c r="F126" s="41"/>
      <c r="G126" s="41"/>
      <c r="H126" s="41"/>
      <c r="I126" s="145"/>
      <c r="J126" s="215">
        <f>BK126</f>
        <v>0</v>
      </c>
      <c r="K126" s="41"/>
      <c r="L126" s="45"/>
      <c r="M126" s="104"/>
      <c r="N126" s="216"/>
      <c r="O126" s="105"/>
      <c r="P126" s="217">
        <f>P127+P419</f>
        <v>0</v>
      </c>
      <c r="Q126" s="105"/>
      <c r="R126" s="217">
        <f>R127+R419</f>
        <v>71.066068218612003</v>
      </c>
      <c r="S126" s="105"/>
      <c r="T126" s="218">
        <f>T127+T419</f>
        <v>26.4077366</v>
      </c>
      <c r="U126" s="39"/>
      <c r="V126" s="39"/>
      <c r="W126" s="39"/>
      <c r="X126" s="39"/>
      <c r="Y126" s="39"/>
      <c r="Z126" s="39"/>
      <c r="AA126" s="39"/>
      <c r="AB126" s="39"/>
      <c r="AC126" s="39"/>
      <c r="AD126" s="39"/>
      <c r="AE126" s="39"/>
      <c r="AT126" s="18" t="s">
        <v>72</v>
      </c>
      <c r="AU126" s="18" t="s">
        <v>106</v>
      </c>
      <c r="BK126" s="219">
        <f>BK127+BK419</f>
        <v>0</v>
      </c>
    </row>
    <row r="127" s="12" customFormat="1" ht="25.92" customHeight="1">
      <c r="A127" s="12"/>
      <c r="B127" s="220"/>
      <c r="C127" s="221"/>
      <c r="D127" s="222" t="s">
        <v>72</v>
      </c>
      <c r="E127" s="223" t="s">
        <v>132</v>
      </c>
      <c r="F127" s="223" t="s">
        <v>133</v>
      </c>
      <c r="G127" s="221"/>
      <c r="H127" s="221"/>
      <c r="I127" s="224"/>
      <c r="J127" s="225">
        <f>BK127</f>
        <v>0</v>
      </c>
      <c r="K127" s="221"/>
      <c r="L127" s="226"/>
      <c r="M127" s="227"/>
      <c r="N127" s="228"/>
      <c r="O127" s="228"/>
      <c r="P127" s="229">
        <f>P128+P176+P193+P205+P231+P381+P408</f>
        <v>0</v>
      </c>
      <c r="Q127" s="228"/>
      <c r="R127" s="229">
        <f>R128+R176+R193+R205+R231+R381+R408</f>
        <v>71.036604378611997</v>
      </c>
      <c r="S127" s="228"/>
      <c r="T127" s="230">
        <f>T128+T176+T193+T205+T231+T381+T408</f>
        <v>26.4077366</v>
      </c>
      <c r="U127" s="12"/>
      <c r="V127" s="12"/>
      <c r="W127" s="12"/>
      <c r="X127" s="12"/>
      <c r="Y127" s="12"/>
      <c r="Z127" s="12"/>
      <c r="AA127" s="12"/>
      <c r="AB127" s="12"/>
      <c r="AC127" s="12"/>
      <c r="AD127" s="12"/>
      <c r="AE127" s="12"/>
      <c r="AR127" s="231" t="s">
        <v>81</v>
      </c>
      <c r="AT127" s="232" t="s">
        <v>72</v>
      </c>
      <c r="AU127" s="232" t="s">
        <v>73</v>
      </c>
      <c r="AY127" s="231" t="s">
        <v>134</v>
      </c>
      <c r="BK127" s="233">
        <f>BK128+BK176+BK193+BK205+BK231+BK381+BK408</f>
        <v>0</v>
      </c>
    </row>
    <row r="128" s="12" customFormat="1" ht="22.8" customHeight="1">
      <c r="A128" s="12"/>
      <c r="B128" s="220"/>
      <c r="C128" s="221"/>
      <c r="D128" s="222" t="s">
        <v>72</v>
      </c>
      <c r="E128" s="234" t="s">
        <v>81</v>
      </c>
      <c r="F128" s="234" t="s">
        <v>135</v>
      </c>
      <c r="G128" s="221"/>
      <c r="H128" s="221"/>
      <c r="I128" s="224"/>
      <c r="J128" s="235">
        <f>BK128</f>
        <v>0</v>
      </c>
      <c r="K128" s="221"/>
      <c r="L128" s="226"/>
      <c r="M128" s="227"/>
      <c r="N128" s="228"/>
      <c r="O128" s="228"/>
      <c r="P128" s="229">
        <f>SUM(P129:P175)</f>
        <v>0</v>
      </c>
      <c r="Q128" s="228"/>
      <c r="R128" s="229">
        <f>SUM(R129:R175)</f>
        <v>0</v>
      </c>
      <c r="S128" s="228"/>
      <c r="T128" s="230">
        <f>SUM(T129:T175)</f>
        <v>0</v>
      </c>
      <c r="U128" s="12"/>
      <c r="V128" s="12"/>
      <c r="W128" s="12"/>
      <c r="X128" s="12"/>
      <c r="Y128" s="12"/>
      <c r="Z128" s="12"/>
      <c r="AA128" s="12"/>
      <c r="AB128" s="12"/>
      <c r="AC128" s="12"/>
      <c r="AD128" s="12"/>
      <c r="AE128" s="12"/>
      <c r="AR128" s="231" t="s">
        <v>81</v>
      </c>
      <c r="AT128" s="232" t="s">
        <v>72</v>
      </c>
      <c r="AU128" s="232" t="s">
        <v>81</v>
      </c>
      <c r="AY128" s="231" t="s">
        <v>134</v>
      </c>
      <c r="BK128" s="233">
        <f>SUM(BK129:BK175)</f>
        <v>0</v>
      </c>
    </row>
    <row r="129" s="2" customFormat="1" ht="24" customHeight="1">
      <c r="A129" s="39"/>
      <c r="B129" s="40"/>
      <c r="C129" s="236" t="s">
        <v>81</v>
      </c>
      <c r="D129" s="236" t="s">
        <v>136</v>
      </c>
      <c r="E129" s="237" t="s">
        <v>137</v>
      </c>
      <c r="F129" s="238" t="s">
        <v>138</v>
      </c>
      <c r="G129" s="239" t="s">
        <v>139</v>
      </c>
      <c r="H129" s="240">
        <v>100</v>
      </c>
      <c r="I129" s="241"/>
      <c r="J129" s="242">
        <f>ROUND(I129*H129,2)</f>
        <v>0</v>
      </c>
      <c r="K129" s="238" t="s">
        <v>140</v>
      </c>
      <c r="L129" s="45"/>
      <c r="M129" s="243" t="s">
        <v>1</v>
      </c>
      <c r="N129" s="244" t="s">
        <v>38</v>
      </c>
      <c r="O129" s="92"/>
      <c r="P129" s="245">
        <f>O129*H129</f>
        <v>0</v>
      </c>
      <c r="Q129" s="245">
        <v>0</v>
      </c>
      <c r="R129" s="245">
        <f>Q129*H129</f>
        <v>0</v>
      </c>
      <c r="S129" s="245">
        <v>0</v>
      </c>
      <c r="T129" s="246">
        <f>S129*H129</f>
        <v>0</v>
      </c>
      <c r="U129" s="39"/>
      <c r="V129" s="39"/>
      <c r="W129" s="39"/>
      <c r="X129" s="39"/>
      <c r="Y129" s="39"/>
      <c r="Z129" s="39"/>
      <c r="AA129" s="39"/>
      <c r="AB129" s="39"/>
      <c r="AC129" s="39"/>
      <c r="AD129" s="39"/>
      <c r="AE129" s="39"/>
      <c r="AR129" s="247" t="s">
        <v>141</v>
      </c>
      <c r="AT129" s="247" t="s">
        <v>136</v>
      </c>
      <c r="AU129" s="247" t="s">
        <v>83</v>
      </c>
      <c r="AY129" s="18" t="s">
        <v>134</v>
      </c>
      <c r="BE129" s="248">
        <f>IF(N129="základní",J129,0)</f>
        <v>0</v>
      </c>
      <c r="BF129" s="248">
        <f>IF(N129="snížená",J129,0)</f>
        <v>0</v>
      </c>
      <c r="BG129" s="248">
        <f>IF(N129="zákl. přenesená",J129,0)</f>
        <v>0</v>
      </c>
      <c r="BH129" s="248">
        <f>IF(N129="sníž. přenesená",J129,0)</f>
        <v>0</v>
      </c>
      <c r="BI129" s="248">
        <f>IF(N129="nulová",J129,0)</f>
        <v>0</v>
      </c>
      <c r="BJ129" s="18" t="s">
        <v>81</v>
      </c>
      <c r="BK129" s="248">
        <f>ROUND(I129*H129,2)</f>
        <v>0</v>
      </c>
      <c r="BL129" s="18" t="s">
        <v>141</v>
      </c>
      <c r="BM129" s="247" t="s">
        <v>747</v>
      </c>
    </row>
    <row r="130" s="2" customFormat="1">
      <c r="A130" s="39"/>
      <c r="B130" s="40"/>
      <c r="C130" s="41"/>
      <c r="D130" s="249" t="s">
        <v>143</v>
      </c>
      <c r="E130" s="41"/>
      <c r="F130" s="250" t="s">
        <v>144</v>
      </c>
      <c r="G130" s="41"/>
      <c r="H130" s="41"/>
      <c r="I130" s="145"/>
      <c r="J130" s="41"/>
      <c r="K130" s="41"/>
      <c r="L130" s="45"/>
      <c r="M130" s="251"/>
      <c r="N130" s="252"/>
      <c r="O130" s="92"/>
      <c r="P130" s="92"/>
      <c r="Q130" s="92"/>
      <c r="R130" s="92"/>
      <c r="S130" s="92"/>
      <c r="T130" s="93"/>
      <c r="U130" s="39"/>
      <c r="V130" s="39"/>
      <c r="W130" s="39"/>
      <c r="X130" s="39"/>
      <c r="Y130" s="39"/>
      <c r="Z130" s="39"/>
      <c r="AA130" s="39"/>
      <c r="AB130" s="39"/>
      <c r="AC130" s="39"/>
      <c r="AD130" s="39"/>
      <c r="AE130" s="39"/>
      <c r="AT130" s="18" t="s">
        <v>143</v>
      </c>
      <c r="AU130" s="18" t="s">
        <v>83</v>
      </c>
    </row>
    <row r="131" s="2" customFormat="1">
      <c r="A131" s="39"/>
      <c r="B131" s="40"/>
      <c r="C131" s="41"/>
      <c r="D131" s="249" t="s">
        <v>145</v>
      </c>
      <c r="E131" s="41"/>
      <c r="F131" s="253" t="s">
        <v>146</v>
      </c>
      <c r="G131" s="41"/>
      <c r="H131" s="41"/>
      <c r="I131" s="145"/>
      <c r="J131" s="41"/>
      <c r="K131" s="41"/>
      <c r="L131" s="45"/>
      <c r="M131" s="251"/>
      <c r="N131" s="252"/>
      <c r="O131" s="92"/>
      <c r="P131" s="92"/>
      <c r="Q131" s="92"/>
      <c r="R131" s="92"/>
      <c r="S131" s="92"/>
      <c r="T131" s="93"/>
      <c r="U131" s="39"/>
      <c r="V131" s="39"/>
      <c r="W131" s="39"/>
      <c r="X131" s="39"/>
      <c r="Y131" s="39"/>
      <c r="Z131" s="39"/>
      <c r="AA131" s="39"/>
      <c r="AB131" s="39"/>
      <c r="AC131" s="39"/>
      <c r="AD131" s="39"/>
      <c r="AE131" s="39"/>
      <c r="AT131" s="18" t="s">
        <v>145</v>
      </c>
      <c r="AU131" s="18" t="s">
        <v>83</v>
      </c>
    </row>
    <row r="132" s="14" customFormat="1">
      <c r="A132" s="14"/>
      <c r="B132" s="264"/>
      <c r="C132" s="265"/>
      <c r="D132" s="249" t="s">
        <v>147</v>
      </c>
      <c r="E132" s="266" t="s">
        <v>1</v>
      </c>
      <c r="F132" s="267" t="s">
        <v>748</v>
      </c>
      <c r="G132" s="265"/>
      <c r="H132" s="268">
        <v>100</v>
      </c>
      <c r="I132" s="269"/>
      <c r="J132" s="265"/>
      <c r="K132" s="265"/>
      <c r="L132" s="270"/>
      <c r="M132" s="271"/>
      <c r="N132" s="272"/>
      <c r="O132" s="272"/>
      <c r="P132" s="272"/>
      <c r="Q132" s="272"/>
      <c r="R132" s="272"/>
      <c r="S132" s="272"/>
      <c r="T132" s="273"/>
      <c r="U132" s="14"/>
      <c r="V132" s="14"/>
      <c r="W132" s="14"/>
      <c r="X132" s="14"/>
      <c r="Y132" s="14"/>
      <c r="Z132" s="14"/>
      <c r="AA132" s="14"/>
      <c r="AB132" s="14"/>
      <c r="AC132" s="14"/>
      <c r="AD132" s="14"/>
      <c r="AE132" s="14"/>
      <c r="AT132" s="274" t="s">
        <v>147</v>
      </c>
      <c r="AU132" s="274" t="s">
        <v>83</v>
      </c>
      <c r="AV132" s="14" t="s">
        <v>83</v>
      </c>
      <c r="AW132" s="14" t="s">
        <v>30</v>
      </c>
      <c r="AX132" s="14" t="s">
        <v>81</v>
      </c>
      <c r="AY132" s="274" t="s">
        <v>134</v>
      </c>
    </row>
    <row r="133" s="2" customFormat="1" ht="24" customHeight="1">
      <c r="A133" s="39"/>
      <c r="B133" s="40"/>
      <c r="C133" s="236" t="s">
        <v>83</v>
      </c>
      <c r="D133" s="236" t="s">
        <v>136</v>
      </c>
      <c r="E133" s="237" t="s">
        <v>151</v>
      </c>
      <c r="F133" s="238" t="s">
        <v>152</v>
      </c>
      <c r="G133" s="239" t="s">
        <v>153</v>
      </c>
      <c r="H133" s="240">
        <v>3</v>
      </c>
      <c r="I133" s="241"/>
      <c r="J133" s="242">
        <f>ROUND(I133*H133,2)</f>
        <v>0</v>
      </c>
      <c r="K133" s="238" t="s">
        <v>140</v>
      </c>
      <c r="L133" s="45"/>
      <c r="M133" s="243" t="s">
        <v>1</v>
      </c>
      <c r="N133" s="244" t="s">
        <v>38</v>
      </c>
      <c r="O133" s="92"/>
      <c r="P133" s="245">
        <f>O133*H133</f>
        <v>0</v>
      </c>
      <c r="Q133" s="245">
        <v>0</v>
      </c>
      <c r="R133" s="245">
        <f>Q133*H133</f>
        <v>0</v>
      </c>
      <c r="S133" s="245">
        <v>0</v>
      </c>
      <c r="T133" s="246">
        <f>S133*H133</f>
        <v>0</v>
      </c>
      <c r="U133" s="39"/>
      <c r="V133" s="39"/>
      <c r="W133" s="39"/>
      <c r="X133" s="39"/>
      <c r="Y133" s="39"/>
      <c r="Z133" s="39"/>
      <c r="AA133" s="39"/>
      <c r="AB133" s="39"/>
      <c r="AC133" s="39"/>
      <c r="AD133" s="39"/>
      <c r="AE133" s="39"/>
      <c r="AR133" s="247" t="s">
        <v>141</v>
      </c>
      <c r="AT133" s="247" t="s">
        <v>136</v>
      </c>
      <c r="AU133" s="247" t="s">
        <v>83</v>
      </c>
      <c r="AY133" s="18" t="s">
        <v>134</v>
      </c>
      <c r="BE133" s="248">
        <f>IF(N133="základní",J133,0)</f>
        <v>0</v>
      </c>
      <c r="BF133" s="248">
        <f>IF(N133="snížená",J133,0)</f>
        <v>0</v>
      </c>
      <c r="BG133" s="248">
        <f>IF(N133="zákl. přenesená",J133,0)</f>
        <v>0</v>
      </c>
      <c r="BH133" s="248">
        <f>IF(N133="sníž. přenesená",J133,0)</f>
        <v>0</v>
      </c>
      <c r="BI133" s="248">
        <f>IF(N133="nulová",J133,0)</f>
        <v>0</v>
      </c>
      <c r="BJ133" s="18" t="s">
        <v>81</v>
      </c>
      <c r="BK133" s="248">
        <f>ROUND(I133*H133,2)</f>
        <v>0</v>
      </c>
      <c r="BL133" s="18" t="s">
        <v>141</v>
      </c>
      <c r="BM133" s="247" t="s">
        <v>749</v>
      </c>
    </row>
    <row r="134" s="2" customFormat="1">
      <c r="A134" s="39"/>
      <c r="B134" s="40"/>
      <c r="C134" s="41"/>
      <c r="D134" s="249" t="s">
        <v>143</v>
      </c>
      <c r="E134" s="41"/>
      <c r="F134" s="250" t="s">
        <v>155</v>
      </c>
      <c r="G134" s="41"/>
      <c r="H134" s="41"/>
      <c r="I134" s="145"/>
      <c r="J134" s="41"/>
      <c r="K134" s="41"/>
      <c r="L134" s="45"/>
      <c r="M134" s="251"/>
      <c r="N134" s="252"/>
      <c r="O134" s="92"/>
      <c r="P134" s="92"/>
      <c r="Q134" s="92"/>
      <c r="R134" s="92"/>
      <c r="S134" s="92"/>
      <c r="T134" s="93"/>
      <c r="U134" s="39"/>
      <c r="V134" s="39"/>
      <c r="W134" s="39"/>
      <c r="X134" s="39"/>
      <c r="Y134" s="39"/>
      <c r="Z134" s="39"/>
      <c r="AA134" s="39"/>
      <c r="AB134" s="39"/>
      <c r="AC134" s="39"/>
      <c r="AD134" s="39"/>
      <c r="AE134" s="39"/>
      <c r="AT134" s="18" t="s">
        <v>143</v>
      </c>
      <c r="AU134" s="18" t="s">
        <v>83</v>
      </c>
    </row>
    <row r="135" s="2" customFormat="1">
      <c r="A135" s="39"/>
      <c r="B135" s="40"/>
      <c r="C135" s="41"/>
      <c r="D135" s="249" t="s">
        <v>145</v>
      </c>
      <c r="E135" s="41"/>
      <c r="F135" s="253" t="s">
        <v>156</v>
      </c>
      <c r="G135" s="41"/>
      <c r="H135" s="41"/>
      <c r="I135" s="145"/>
      <c r="J135" s="41"/>
      <c r="K135" s="41"/>
      <c r="L135" s="45"/>
      <c r="M135" s="251"/>
      <c r="N135" s="252"/>
      <c r="O135" s="92"/>
      <c r="P135" s="92"/>
      <c r="Q135" s="92"/>
      <c r="R135" s="92"/>
      <c r="S135" s="92"/>
      <c r="T135" s="93"/>
      <c r="U135" s="39"/>
      <c r="V135" s="39"/>
      <c r="W135" s="39"/>
      <c r="X135" s="39"/>
      <c r="Y135" s="39"/>
      <c r="Z135" s="39"/>
      <c r="AA135" s="39"/>
      <c r="AB135" s="39"/>
      <c r="AC135" s="39"/>
      <c r="AD135" s="39"/>
      <c r="AE135" s="39"/>
      <c r="AT135" s="18" t="s">
        <v>145</v>
      </c>
      <c r="AU135" s="18" t="s">
        <v>83</v>
      </c>
    </row>
    <row r="136" s="14" customFormat="1">
      <c r="A136" s="14"/>
      <c r="B136" s="264"/>
      <c r="C136" s="265"/>
      <c r="D136" s="249" t="s">
        <v>147</v>
      </c>
      <c r="E136" s="266" t="s">
        <v>1</v>
      </c>
      <c r="F136" s="267" t="s">
        <v>750</v>
      </c>
      <c r="G136" s="265"/>
      <c r="H136" s="268">
        <v>3</v>
      </c>
      <c r="I136" s="269"/>
      <c r="J136" s="265"/>
      <c r="K136" s="265"/>
      <c r="L136" s="270"/>
      <c r="M136" s="271"/>
      <c r="N136" s="272"/>
      <c r="O136" s="272"/>
      <c r="P136" s="272"/>
      <c r="Q136" s="272"/>
      <c r="R136" s="272"/>
      <c r="S136" s="272"/>
      <c r="T136" s="273"/>
      <c r="U136" s="14"/>
      <c r="V136" s="14"/>
      <c r="W136" s="14"/>
      <c r="X136" s="14"/>
      <c r="Y136" s="14"/>
      <c r="Z136" s="14"/>
      <c r="AA136" s="14"/>
      <c r="AB136" s="14"/>
      <c r="AC136" s="14"/>
      <c r="AD136" s="14"/>
      <c r="AE136" s="14"/>
      <c r="AT136" s="274" t="s">
        <v>147</v>
      </c>
      <c r="AU136" s="274" t="s">
        <v>83</v>
      </c>
      <c r="AV136" s="14" t="s">
        <v>83</v>
      </c>
      <c r="AW136" s="14" t="s">
        <v>30</v>
      </c>
      <c r="AX136" s="14" t="s">
        <v>81</v>
      </c>
      <c r="AY136" s="274" t="s">
        <v>134</v>
      </c>
    </row>
    <row r="137" s="2" customFormat="1" ht="24" customHeight="1">
      <c r="A137" s="39"/>
      <c r="B137" s="40"/>
      <c r="C137" s="236" t="s">
        <v>158</v>
      </c>
      <c r="D137" s="236" t="s">
        <v>136</v>
      </c>
      <c r="E137" s="237" t="s">
        <v>174</v>
      </c>
      <c r="F137" s="238" t="s">
        <v>175</v>
      </c>
      <c r="G137" s="239" t="s">
        <v>153</v>
      </c>
      <c r="H137" s="240">
        <v>33.600000000000001</v>
      </c>
      <c r="I137" s="241"/>
      <c r="J137" s="242">
        <f>ROUND(I137*H137,2)</f>
        <v>0</v>
      </c>
      <c r="K137" s="238" t="s">
        <v>140</v>
      </c>
      <c r="L137" s="45"/>
      <c r="M137" s="243" t="s">
        <v>1</v>
      </c>
      <c r="N137" s="244" t="s">
        <v>38</v>
      </c>
      <c r="O137" s="92"/>
      <c r="P137" s="245">
        <f>O137*H137</f>
        <v>0</v>
      </c>
      <c r="Q137" s="245">
        <v>0</v>
      </c>
      <c r="R137" s="245">
        <f>Q137*H137</f>
        <v>0</v>
      </c>
      <c r="S137" s="245">
        <v>0</v>
      </c>
      <c r="T137" s="246">
        <f>S137*H137</f>
        <v>0</v>
      </c>
      <c r="U137" s="39"/>
      <c r="V137" s="39"/>
      <c r="W137" s="39"/>
      <c r="X137" s="39"/>
      <c r="Y137" s="39"/>
      <c r="Z137" s="39"/>
      <c r="AA137" s="39"/>
      <c r="AB137" s="39"/>
      <c r="AC137" s="39"/>
      <c r="AD137" s="39"/>
      <c r="AE137" s="39"/>
      <c r="AR137" s="247" t="s">
        <v>141</v>
      </c>
      <c r="AT137" s="247" t="s">
        <v>136</v>
      </c>
      <c r="AU137" s="247" t="s">
        <v>83</v>
      </c>
      <c r="AY137" s="18" t="s">
        <v>134</v>
      </c>
      <c r="BE137" s="248">
        <f>IF(N137="základní",J137,0)</f>
        <v>0</v>
      </c>
      <c r="BF137" s="248">
        <f>IF(N137="snížená",J137,0)</f>
        <v>0</v>
      </c>
      <c r="BG137" s="248">
        <f>IF(N137="zákl. přenesená",J137,0)</f>
        <v>0</v>
      </c>
      <c r="BH137" s="248">
        <f>IF(N137="sníž. přenesená",J137,0)</f>
        <v>0</v>
      </c>
      <c r="BI137" s="248">
        <f>IF(N137="nulová",J137,0)</f>
        <v>0</v>
      </c>
      <c r="BJ137" s="18" t="s">
        <v>81</v>
      </c>
      <c r="BK137" s="248">
        <f>ROUND(I137*H137,2)</f>
        <v>0</v>
      </c>
      <c r="BL137" s="18" t="s">
        <v>141</v>
      </c>
      <c r="BM137" s="247" t="s">
        <v>751</v>
      </c>
    </row>
    <row r="138" s="2" customFormat="1">
      <c r="A138" s="39"/>
      <c r="B138" s="40"/>
      <c r="C138" s="41"/>
      <c r="D138" s="249" t="s">
        <v>143</v>
      </c>
      <c r="E138" s="41"/>
      <c r="F138" s="250" t="s">
        <v>177</v>
      </c>
      <c r="G138" s="41"/>
      <c r="H138" s="41"/>
      <c r="I138" s="145"/>
      <c r="J138" s="41"/>
      <c r="K138" s="41"/>
      <c r="L138" s="45"/>
      <c r="M138" s="251"/>
      <c r="N138" s="252"/>
      <c r="O138" s="92"/>
      <c r="P138" s="92"/>
      <c r="Q138" s="92"/>
      <c r="R138" s="92"/>
      <c r="S138" s="92"/>
      <c r="T138" s="93"/>
      <c r="U138" s="39"/>
      <c r="V138" s="39"/>
      <c r="W138" s="39"/>
      <c r="X138" s="39"/>
      <c r="Y138" s="39"/>
      <c r="Z138" s="39"/>
      <c r="AA138" s="39"/>
      <c r="AB138" s="39"/>
      <c r="AC138" s="39"/>
      <c r="AD138" s="39"/>
      <c r="AE138" s="39"/>
      <c r="AT138" s="18" t="s">
        <v>143</v>
      </c>
      <c r="AU138" s="18" t="s">
        <v>83</v>
      </c>
    </row>
    <row r="139" s="2" customFormat="1">
      <c r="A139" s="39"/>
      <c r="B139" s="40"/>
      <c r="C139" s="41"/>
      <c r="D139" s="249" t="s">
        <v>145</v>
      </c>
      <c r="E139" s="41"/>
      <c r="F139" s="253" t="s">
        <v>178</v>
      </c>
      <c r="G139" s="41"/>
      <c r="H139" s="41"/>
      <c r="I139" s="145"/>
      <c r="J139" s="41"/>
      <c r="K139" s="41"/>
      <c r="L139" s="45"/>
      <c r="M139" s="251"/>
      <c r="N139" s="252"/>
      <c r="O139" s="92"/>
      <c r="P139" s="92"/>
      <c r="Q139" s="92"/>
      <c r="R139" s="92"/>
      <c r="S139" s="92"/>
      <c r="T139" s="93"/>
      <c r="U139" s="39"/>
      <c r="V139" s="39"/>
      <c r="W139" s="39"/>
      <c r="X139" s="39"/>
      <c r="Y139" s="39"/>
      <c r="Z139" s="39"/>
      <c r="AA139" s="39"/>
      <c r="AB139" s="39"/>
      <c r="AC139" s="39"/>
      <c r="AD139" s="39"/>
      <c r="AE139" s="39"/>
      <c r="AT139" s="18" t="s">
        <v>145</v>
      </c>
      <c r="AU139" s="18" t="s">
        <v>83</v>
      </c>
    </row>
    <row r="140" s="13" customFormat="1">
      <c r="A140" s="13"/>
      <c r="B140" s="254"/>
      <c r="C140" s="255"/>
      <c r="D140" s="249" t="s">
        <v>147</v>
      </c>
      <c r="E140" s="256" t="s">
        <v>1</v>
      </c>
      <c r="F140" s="257" t="s">
        <v>752</v>
      </c>
      <c r="G140" s="255"/>
      <c r="H140" s="256" t="s">
        <v>1</v>
      </c>
      <c r="I140" s="258"/>
      <c r="J140" s="255"/>
      <c r="K140" s="255"/>
      <c r="L140" s="259"/>
      <c r="M140" s="260"/>
      <c r="N140" s="261"/>
      <c r="O140" s="261"/>
      <c r="P140" s="261"/>
      <c r="Q140" s="261"/>
      <c r="R140" s="261"/>
      <c r="S140" s="261"/>
      <c r="T140" s="262"/>
      <c r="U140" s="13"/>
      <c r="V140" s="13"/>
      <c r="W140" s="13"/>
      <c r="X140" s="13"/>
      <c r="Y140" s="13"/>
      <c r="Z140" s="13"/>
      <c r="AA140" s="13"/>
      <c r="AB140" s="13"/>
      <c r="AC140" s="13"/>
      <c r="AD140" s="13"/>
      <c r="AE140" s="13"/>
      <c r="AT140" s="263" t="s">
        <v>147</v>
      </c>
      <c r="AU140" s="263" t="s">
        <v>83</v>
      </c>
      <c r="AV140" s="13" t="s">
        <v>81</v>
      </c>
      <c r="AW140" s="13" t="s">
        <v>30</v>
      </c>
      <c r="AX140" s="13" t="s">
        <v>73</v>
      </c>
      <c r="AY140" s="263" t="s">
        <v>134</v>
      </c>
    </row>
    <row r="141" s="14" customFormat="1">
      <c r="A141" s="14"/>
      <c r="B141" s="264"/>
      <c r="C141" s="265"/>
      <c r="D141" s="249" t="s">
        <v>147</v>
      </c>
      <c r="E141" s="266" t="s">
        <v>1</v>
      </c>
      <c r="F141" s="267" t="s">
        <v>753</v>
      </c>
      <c r="G141" s="265"/>
      <c r="H141" s="268">
        <v>33.600000000000001</v>
      </c>
      <c r="I141" s="269"/>
      <c r="J141" s="265"/>
      <c r="K141" s="265"/>
      <c r="L141" s="270"/>
      <c r="M141" s="271"/>
      <c r="N141" s="272"/>
      <c r="O141" s="272"/>
      <c r="P141" s="272"/>
      <c r="Q141" s="272"/>
      <c r="R141" s="272"/>
      <c r="S141" s="272"/>
      <c r="T141" s="273"/>
      <c r="U141" s="14"/>
      <c r="V141" s="14"/>
      <c r="W141" s="14"/>
      <c r="X141" s="14"/>
      <c r="Y141" s="14"/>
      <c r="Z141" s="14"/>
      <c r="AA141" s="14"/>
      <c r="AB141" s="14"/>
      <c r="AC141" s="14"/>
      <c r="AD141" s="14"/>
      <c r="AE141" s="14"/>
      <c r="AT141" s="274" t="s">
        <v>147</v>
      </c>
      <c r="AU141" s="274" t="s">
        <v>83</v>
      </c>
      <c r="AV141" s="14" t="s">
        <v>83</v>
      </c>
      <c r="AW141" s="14" t="s">
        <v>30</v>
      </c>
      <c r="AX141" s="14" t="s">
        <v>73</v>
      </c>
      <c r="AY141" s="274" t="s">
        <v>134</v>
      </c>
    </row>
    <row r="142" s="15" customFormat="1">
      <c r="A142" s="15"/>
      <c r="B142" s="275"/>
      <c r="C142" s="276"/>
      <c r="D142" s="249" t="s">
        <v>147</v>
      </c>
      <c r="E142" s="277" t="s">
        <v>1</v>
      </c>
      <c r="F142" s="278" t="s">
        <v>150</v>
      </c>
      <c r="G142" s="276"/>
      <c r="H142" s="279">
        <v>33.600000000000001</v>
      </c>
      <c r="I142" s="280"/>
      <c r="J142" s="276"/>
      <c r="K142" s="276"/>
      <c r="L142" s="281"/>
      <c r="M142" s="282"/>
      <c r="N142" s="283"/>
      <c r="O142" s="283"/>
      <c r="P142" s="283"/>
      <c r="Q142" s="283"/>
      <c r="R142" s="283"/>
      <c r="S142" s="283"/>
      <c r="T142" s="284"/>
      <c r="U142" s="15"/>
      <c r="V142" s="15"/>
      <c r="W142" s="15"/>
      <c r="X142" s="15"/>
      <c r="Y142" s="15"/>
      <c r="Z142" s="15"/>
      <c r="AA142" s="15"/>
      <c r="AB142" s="15"/>
      <c r="AC142" s="15"/>
      <c r="AD142" s="15"/>
      <c r="AE142" s="15"/>
      <c r="AT142" s="285" t="s">
        <v>147</v>
      </c>
      <c r="AU142" s="285" t="s">
        <v>83</v>
      </c>
      <c r="AV142" s="15" t="s">
        <v>141</v>
      </c>
      <c r="AW142" s="15" t="s">
        <v>30</v>
      </c>
      <c r="AX142" s="15" t="s">
        <v>81</v>
      </c>
      <c r="AY142" s="285" t="s">
        <v>134</v>
      </c>
    </row>
    <row r="143" s="2" customFormat="1" ht="24" customHeight="1">
      <c r="A143" s="39"/>
      <c r="B143" s="40"/>
      <c r="C143" s="236" t="s">
        <v>141</v>
      </c>
      <c r="D143" s="236" t="s">
        <v>136</v>
      </c>
      <c r="E143" s="237" t="s">
        <v>182</v>
      </c>
      <c r="F143" s="238" t="s">
        <v>183</v>
      </c>
      <c r="G143" s="239" t="s">
        <v>153</v>
      </c>
      <c r="H143" s="240">
        <v>16.800000000000001</v>
      </c>
      <c r="I143" s="241"/>
      <c r="J143" s="242">
        <f>ROUND(I143*H143,2)</f>
        <v>0</v>
      </c>
      <c r="K143" s="238" t="s">
        <v>140</v>
      </c>
      <c r="L143" s="45"/>
      <c r="M143" s="243" t="s">
        <v>1</v>
      </c>
      <c r="N143" s="244" t="s">
        <v>38</v>
      </c>
      <c r="O143" s="92"/>
      <c r="P143" s="245">
        <f>O143*H143</f>
        <v>0</v>
      </c>
      <c r="Q143" s="245">
        <v>0</v>
      </c>
      <c r="R143" s="245">
        <f>Q143*H143</f>
        <v>0</v>
      </c>
      <c r="S143" s="245">
        <v>0</v>
      </c>
      <c r="T143" s="246">
        <f>S143*H143</f>
        <v>0</v>
      </c>
      <c r="U143" s="39"/>
      <c r="V143" s="39"/>
      <c r="W143" s="39"/>
      <c r="X143" s="39"/>
      <c r="Y143" s="39"/>
      <c r="Z143" s="39"/>
      <c r="AA143" s="39"/>
      <c r="AB143" s="39"/>
      <c r="AC143" s="39"/>
      <c r="AD143" s="39"/>
      <c r="AE143" s="39"/>
      <c r="AR143" s="247" t="s">
        <v>141</v>
      </c>
      <c r="AT143" s="247" t="s">
        <v>136</v>
      </c>
      <c r="AU143" s="247" t="s">
        <v>83</v>
      </c>
      <c r="AY143" s="18" t="s">
        <v>134</v>
      </c>
      <c r="BE143" s="248">
        <f>IF(N143="základní",J143,0)</f>
        <v>0</v>
      </c>
      <c r="BF143" s="248">
        <f>IF(N143="snížená",J143,0)</f>
        <v>0</v>
      </c>
      <c r="BG143" s="248">
        <f>IF(N143="zákl. přenesená",J143,0)</f>
        <v>0</v>
      </c>
      <c r="BH143" s="248">
        <f>IF(N143="sníž. přenesená",J143,0)</f>
        <v>0</v>
      </c>
      <c r="BI143" s="248">
        <f>IF(N143="nulová",J143,0)</f>
        <v>0</v>
      </c>
      <c r="BJ143" s="18" t="s">
        <v>81</v>
      </c>
      <c r="BK143" s="248">
        <f>ROUND(I143*H143,2)</f>
        <v>0</v>
      </c>
      <c r="BL143" s="18" t="s">
        <v>141</v>
      </c>
      <c r="BM143" s="247" t="s">
        <v>754</v>
      </c>
    </row>
    <row r="144" s="2" customFormat="1">
      <c r="A144" s="39"/>
      <c r="B144" s="40"/>
      <c r="C144" s="41"/>
      <c r="D144" s="249" t="s">
        <v>143</v>
      </c>
      <c r="E144" s="41"/>
      <c r="F144" s="250" t="s">
        <v>185</v>
      </c>
      <c r="G144" s="41"/>
      <c r="H144" s="41"/>
      <c r="I144" s="145"/>
      <c r="J144" s="41"/>
      <c r="K144" s="41"/>
      <c r="L144" s="45"/>
      <c r="M144" s="251"/>
      <c r="N144" s="252"/>
      <c r="O144" s="92"/>
      <c r="P144" s="92"/>
      <c r="Q144" s="92"/>
      <c r="R144" s="92"/>
      <c r="S144" s="92"/>
      <c r="T144" s="93"/>
      <c r="U144" s="39"/>
      <c r="V144" s="39"/>
      <c r="W144" s="39"/>
      <c r="X144" s="39"/>
      <c r="Y144" s="39"/>
      <c r="Z144" s="39"/>
      <c r="AA144" s="39"/>
      <c r="AB144" s="39"/>
      <c r="AC144" s="39"/>
      <c r="AD144" s="39"/>
      <c r="AE144" s="39"/>
      <c r="AT144" s="18" t="s">
        <v>143</v>
      </c>
      <c r="AU144" s="18" t="s">
        <v>83</v>
      </c>
    </row>
    <row r="145" s="2" customFormat="1">
      <c r="A145" s="39"/>
      <c r="B145" s="40"/>
      <c r="C145" s="41"/>
      <c r="D145" s="249" t="s">
        <v>145</v>
      </c>
      <c r="E145" s="41"/>
      <c r="F145" s="253" t="s">
        <v>178</v>
      </c>
      <c r="G145" s="41"/>
      <c r="H145" s="41"/>
      <c r="I145" s="145"/>
      <c r="J145" s="41"/>
      <c r="K145" s="41"/>
      <c r="L145" s="45"/>
      <c r="M145" s="251"/>
      <c r="N145" s="252"/>
      <c r="O145" s="92"/>
      <c r="P145" s="92"/>
      <c r="Q145" s="92"/>
      <c r="R145" s="92"/>
      <c r="S145" s="92"/>
      <c r="T145" s="93"/>
      <c r="U145" s="39"/>
      <c r="V145" s="39"/>
      <c r="W145" s="39"/>
      <c r="X145" s="39"/>
      <c r="Y145" s="39"/>
      <c r="Z145" s="39"/>
      <c r="AA145" s="39"/>
      <c r="AB145" s="39"/>
      <c r="AC145" s="39"/>
      <c r="AD145" s="39"/>
      <c r="AE145" s="39"/>
      <c r="AT145" s="18" t="s">
        <v>145</v>
      </c>
      <c r="AU145" s="18" t="s">
        <v>83</v>
      </c>
    </row>
    <row r="146" s="14" customFormat="1">
      <c r="A146" s="14"/>
      <c r="B146" s="264"/>
      <c r="C146" s="265"/>
      <c r="D146" s="249" t="s">
        <v>147</v>
      </c>
      <c r="E146" s="266" t="s">
        <v>1</v>
      </c>
      <c r="F146" s="267" t="s">
        <v>755</v>
      </c>
      <c r="G146" s="265"/>
      <c r="H146" s="268">
        <v>16.800000000000001</v>
      </c>
      <c r="I146" s="269"/>
      <c r="J146" s="265"/>
      <c r="K146" s="265"/>
      <c r="L146" s="270"/>
      <c r="M146" s="271"/>
      <c r="N146" s="272"/>
      <c r="O146" s="272"/>
      <c r="P146" s="272"/>
      <c r="Q146" s="272"/>
      <c r="R146" s="272"/>
      <c r="S146" s="272"/>
      <c r="T146" s="273"/>
      <c r="U146" s="14"/>
      <c r="V146" s="14"/>
      <c r="W146" s="14"/>
      <c r="X146" s="14"/>
      <c r="Y146" s="14"/>
      <c r="Z146" s="14"/>
      <c r="AA146" s="14"/>
      <c r="AB146" s="14"/>
      <c r="AC146" s="14"/>
      <c r="AD146" s="14"/>
      <c r="AE146" s="14"/>
      <c r="AT146" s="274" t="s">
        <v>147</v>
      </c>
      <c r="AU146" s="274" t="s">
        <v>83</v>
      </c>
      <c r="AV146" s="14" t="s">
        <v>83</v>
      </c>
      <c r="AW146" s="14" t="s">
        <v>30</v>
      </c>
      <c r="AX146" s="14" t="s">
        <v>73</v>
      </c>
      <c r="AY146" s="274" t="s">
        <v>134</v>
      </c>
    </row>
    <row r="147" s="15" customFormat="1">
      <c r="A147" s="15"/>
      <c r="B147" s="275"/>
      <c r="C147" s="276"/>
      <c r="D147" s="249" t="s">
        <v>147</v>
      </c>
      <c r="E147" s="277" t="s">
        <v>1</v>
      </c>
      <c r="F147" s="278" t="s">
        <v>150</v>
      </c>
      <c r="G147" s="276"/>
      <c r="H147" s="279">
        <v>16.800000000000001</v>
      </c>
      <c r="I147" s="280"/>
      <c r="J147" s="276"/>
      <c r="K147" s="276"/>
      <c r="L147" s="281"/>
      <c r="M147" s="282"/>
      <c r="N147" s="283"/>
      <c r="O147" s="283"/>
      <c r="P147" s="283"/>
      <c r="Q147" s="283"/>
      <c r="R147" s="283"/>
      <c r="S147" s="283"/>
      <c r="T147" s="284"/>
      <c r="U147" s="15"/>
      <c r="V147" s="15"/>
      <c r="W147" s="15"/>
      <c r="X147" s="15"/>
      <c r="Y147" s="15"/>
      <c r="Z147" s="15"/>
      <c r="AA147" s="15"/>
      <c r="AB147" s="15"/>
      <c r="AC147" s="15"/>
      <c r="AD147" s="15"/>
      <c r="AE147" s="15"/>
      <c r="AT147" s="285" t="s">
        <v>147</v>
      </c>
      <c r="AU147" s="285" t="s">
        <v>83</v>
      </c>
      <c r="AV147" s="15" t="s">
        <v>141</v>
      </c>
      <c r="AW147" s="15" t="s">
        <v>30</v>
      </c>
      <c r="AX147" s="15" t="s">
        <v>81</v>
      </c>
      <c r="AY147" s="285" t="s">
        <v>134</v>
      </c>
    </row>
    <row r="148" s="2" customFormat="1" ht="24" customHeight="1">
      <c r="A148" s="39"/>
      <c r="B148" s="40"/>
      <c r="C148" s="236" t="s">
        <v>173</v>
      </c>
      <c r="D148" s="236" t="s">
        <v>136</v>
      </c>
      <c r="E148" s="237" t="s">
        <v>213</v>
      </c>
      <c r="F148" s="238" t="s">
        <v>214</v>
      </c>
      <c r="G148" s="239" t="s">
        <v>153</v>
      </c>
      <c r="H148" s="240">
        <v>33.600000000000001</v>
      </c>
      <c r="I148" s="241"/>
      <c r="J148" s="242">
        <f>ROUND(I148*H148,2)</f>
        <v>0</v>
      </c>
      <c r="K148" s="238" t="s">
        <v>140</v>
      </c>
      <c r="L148" s="45"/>
      <c r="M148" s="243" t="s">
        <v>1</v>
      </c>
      <c r="N148" s="244" t="s">
        <v>38</v>
      </c>
      <c r="O148" s="92"/>
      <c r="P148" s="245">
        <f>O148*H148</f>
        <v>0</v>
      </c>
      <c r="Q148" s="245">
        <v>0</v>
      </c>
      <c r="R148" s="245">
        <f>Q148*H148</f>
        <v>0</v>
      </c>
      <c r="S148" s="245">
        <v>0</v>
      </c>
      <c r="T148" s="246">
        <f>S148*H148</f>
        <v>0</v>
      </c>
      <c r="U148" s="39"/>
      <c r="V148" s="39"/>
      <c r="W148" s="39"/>
      <c r="X148" s="39"/>
      <c r="Y148" s="39"/>
      <c r="Z148" s="39"/>
      <c r="AA148" s="39"/>
      <c r="AB148" s="39"/>
      <c r="AC148" s="39"/>
      <c r="AD148" s="39"/>
      <c r="AE148" s="39"/>
      <c r="AR148" s="247" t="s">
        <v>141</v>
      </c>
      <c r="AT148" s="247" t="s">
        <v>136</v>
      </c>
      <c r="AU148" s="247" t="s">
        <v>83</v>
      </c>
      <c r="AY148" s="18" t="s">
        <v>134</v>
      </c>
      <c r="BE148" s="248">
        <f>IF(N148="základní",J148,0)</f>
        <v>0</v>
      </c>
      <c r="BF148" s="248">
        <f>IF(N148="snížená",J148,0)</f>
        <v>0</v>
      </c>
      <c r="BG148" s="248">
        <f>IF(N148="zákl. přenesená",J148,0)</f>
        <v>0</v>
      </c>
      <c r="BH148" s="248">
        <f>IF(N148="sníž. přenesená",J148,0)</f>
        <v>0</v>
      </c>
      <c r="BI148" s="248">
        <f>IF(N148="nulová",J148,0)</f>
        <v>0</v>
      </c>
      <c r="BJ148" s="18" t="s">
        <v>81</v>
      </c>
      <c r="BK148" s="248">
        <f>ROUND(I148*H148,2)</f>
        <v>0</v>
      </c>
      <c r="BL148" s="18" t="s">
        <v>141</v>
      </c>
      <c r="BM148" s="247" t="s">
        <v>756</v>
      </c>
    </row>
    <row r="149" s="2" customFormat="1">
      <c r="A149" s="39"/>
      <c r="B149" s="40"/>
      <c r="C149" s="41"/>
      <c r="D149" s="249" t="s">
        <v>143</v>
      </c>
      <c r="E149" s="41"/>
      <c r="F149" s="250" t="s">
        <v>216</v>
      </c>
      <c r="G149" s="41"/>
      <c r="H149" s="41"/>
      <c r="I149" s="145"/>
      <c r="J149" s="41"/>
      <c r="K149" s="41"/>
      <c r="L149" s="45"/>
      <c r="M149" s="251"/>
      <c r="N149" s="252"/>
      <c r="O149" s="92"/>
      <c r="P149" s="92"/>
      <c r="Q149" s="92"/>
      <c r="R149" s="92"/>
      <c r="S149" s="92"/>
      <c r="T149" s="93"/>
      <c r="U149" s="39"/>
      <c r="V149" s="39"/>
      <c r="W149" s="39"/>
      <c r="X149" s="39"/>
      <c r="Y149" s="39"/>
      <c r="Z149" s="39"/>
      <c r="AA149" s="39"/>
      <c r="AB149" s="39"/>
      <c r="AC149" s="39"/>
      <c r="AD149" s="39"/>
      <c r="AE149" s="39"/>
      <c r="AT149" s="18" t="s">
        <v>143</v>
      </c>
      <c r="AU149" s="18" t="s">
        <v>83</v>
      </c>
    </row>
    <row r="150" s="2" customFormat="1">
      <c r="A150" s="39"/>
      <c r="B150" s="40"/>
      <c r="C150" s="41"/>
      <c r="D150" s="249" t="s">
        <v>145</v>
      </c>
      <c r="E150" s="41"/>
      <c r="F150" s="253" t="s">
        <v>217</v>
      </c>
      <c r="G150" s="41"/>
      <c r="H150" s="41"/>
      <c r="I150" s="145"/>
      <c r="J150" s="41"/>
      <c r="K150" s="41"/>
      <c r="L150" s="45"/>
      <c r="M150" s="251"/>
      <c r="N150" s="252"/>
      <c r="O150" s="92"/>
      <c r="P150" s="92"/>
      <c r="Q150" s="92"/>
      <c r="R150" s="92"/>
      <c r="S150" s="92"/>
      <c r="T150" s="93"/>
      <c r="U150" s="39"/>
      <c r="V150" s="39"/>
      <c r="W150" s="39"/>
      <c r="X150" s="39"/>
      <c r="Y150" s="39"/>
      <c r="Z150" s="39"/>
      <c r="AA150" s="39"/>
      <c r="AB150" s="39"/>
      <c r="AC150" s="39"/>
      <c r="AD150" s="39"/>
      <c r="AE150" s="39"/>
      <c r="AT150" s="18" t="s">
        <v>145</v>
      </c>
      <c r="AU150" s="18" t="s">
        <v>83</v>
      </c>
    </row>
    <row r="151" s="14" customFormat="1">
      <c r="A151" s="14"/>
      <c r="B151" s="264"/>
      <c r="C151" s="265"/>
      <c r="D151" s="249" t="s">
        <v>147</v>
      </c>
      <c r="E151" s="266" t="s">
        <v>1</v>
      </c>
      <c r="F151" s="267" t="s">
        <v>757</v>
      </c>
      <c r="G151" s="265"/>
      <c r="H151" s="268">
        <v>33.600000000000001</v>
      </c>
      <c r="I151" s="269"/>
      <c r="J151" s="265"/>
      <c r="K151" s="265"/>
      <c r="L151" s="270"/>
      <c r="M151" s="271"/>
      <c r="N151" s="272"/>
      <c r="O151" s="272"/>
      <c r="P151" s="272"/>
      <c r="Q151" s="272"/>
      <c r="R151" s="272"/>
      <c r="S151" s="272"/>
      <c r="T151" s="273"/>
      <c r="U151" s="14"/>
      <c r="V151" s="14"/>
      <c r="W151" s="14"/>
      <c r="X151" s="14"/>
      <c r="Y151" s="14"/>
      <c r="Z151" s="14"/>
      <c r="AA151" s="14"/>
      <c r="AB151" s="14"/>
      <c r="AC151" s="14"/>
      <c r="AD151" s="14"/>
      <c r="AE151" s="14"/>
      <c r="AT151" s="274" t="s">
        <v>147</v>
      </c>
      <c r="AU151" s="274" t="s">
        <v>83</v>
      </c>
      <c r="AV151" s="14" t="s">
        <v>83</v>
      </c>
      <c r="AW151" s="14" t="s">
        <v>30</v>
      </c>
      <c r="AX151" s="14" t="s">
        <v>73</v>
      </c>
      <c r="AY151" s="274" t="s">
        <v>134</v>
      </c>
    </row>
    <row r="152" s="15" customFormat="1">
      <c r="A152" s="15"/>
      <c r="B152" s="275"/>
      <c r="C152" s="276"/>
      <c r="D152" s="249" t="s">
        <v>147</v>
      </c>
      <c r="E152" s="277" t="s">
        <v>1</v>
      </c>
      <c r="F152" s="278" t="s">
        <v>150</v>
      </c>
      <c r="G152" s="276"/>
      <c r="H152" s="279">
        <v>33.600000000000001</v>
      </c>
      <c r="I152" s="280"/>
      <c r="J152" s="276"/>
      <c r="K152" s="276"/>
      <c r="L152" s="281"/>
      <c r="M152" s="282"/>
      <c r="N152" s="283"/>
      <c r="O152" s="283"/>
      <c r="P152" s="283"/>
      <c r="Q152" s="283"/>
      <c r="R152" s="283"/>
      <c r="S152" s="283"/>
      <c r="T152" s="284"/>
      <c r="U152" s="15"/>
      <c r="V152" s="15"/>
      <c r="W152" s="15"/>
      <c r="X152" s="15"/>
      <c r="Y152" s="15"/>
      <c r="Z152" s="15"/>
      <c r="AA152" s="15"/>
      <c r="AB152" s="15"/>
      <c r="AC152" s="15"/>
      <c r="AD152" s="15"/>
      <c r="AE152" s="15"/>
      <c r="AT152" s="285" t="s">
        <v>147</v>
      </c>
      <c r="AU152" s="285" t="s">
        <v>83</v>
      </c>
      <c r="AV152" s="15" t="s">
        <v>141</v>
      </c>
      <c r="AW152" s="15" t="s">
        <v>30</v>
      </c>
      <c r="AX152" s="15" t="s">
        <v>81</v>
      </c>
      <c r="AY152" s="285" t="s">
        <v>134</v>
      </c>
    </row>
    <row r="153" s="2" customFormat="1" ht="24" customHeight="1">
      <c r="A153" s="39"/>
      <c r="B153" s="40"/>
      <c r="C153" s="236" t="s">
        <v>181</v>
      </c>
      <c r="D153" s="236" t="s">
        <v>136</v>
      </c>
      <c r="E153" s="237" t="s">
        <v>220</v>
      </c>
      <c r="F153" s="238" t="s">
        <v>221</v>
      </c>
      <c r="G153" s="239" t="s">
        <v>153</v>
      </c>
      <c r="H153" s="240">
        <v>235.19999999999999</v>
      </c>
      <c r="I153" s="241"/>
      <c r="J153" s="242">
        <f>ROUND(I153*H153,2)</f>
        <v>0</v>
      </c>
      <c r="K153" s="238" t="s">
        <v>140</v>
      </c>
      <c r="L153" s="45"/>
      <c r="M153" s="243" t="s">
        <v>1</v>
      </c>
      <c r="N153" s="244" t="s">
        <v>38</v>
      </c>
      <c r="O153" s="92"/>
      <c r="P153" s="245">
        <f>O153*H153</f>
        <v>0</v>
      </c>
      <c r="Q153" s="245">
        <v>0</v>
      </c>
      <c r="R153" s="245">
        <f>Q153*H153</f>
        <v>0</v>
      </c>
      <c r="S153" s="245">
        <v>0</v>
      </c>
      <c r="T153" s="246">
        <f>S153*H153</f>
        <v>0</v>
      </c>
      <c r="U153" s="39"/>
      <c r="V153" s="39"/>
      <c r="W153" s="39"/>
      <c r="X153" s="39"/>
      <c r="Y153" s="39"/>
      <c r="Z153" s="39"/>
      <c r="AA153" s="39"/>
      <c r="AB153" s="39"/>
      <c r="AC153" s="39"/>
      <c r="AD153" s="39"/>
      <c r="AE153" s="39"/>
      <c r="AR153" s="247" t="s">
        <v>141</v>
      </c>
      <c r="AT153" s="247" t="s">
        <v>136</v>
      </c>
      <c r="AU153" s="247" t="s">
        <v>83</v>
      </c>
      <c r="AY153" s="18" t="s">
        <v>134</v>
      </c>
      <c r="BE153" s="248">
        <f>IF(N153="základní",J153,0)</f>
        <v>0</v>
      </c>
      <c r="BF153" s="248">
        <f>IF(N153="snížená",J153,0)</f>
        <v>0</v>
      </c>
      <c r="BG153" s="248">
        <f>IF(N153="zákl. přenesená",J153,0)</f>
        <v>0</v>
      </c>
      <c r="BH153" s="248">
        <f>IF(N153="sníž. přenesená",J153,0)</f>
        <v>0</v>
      </c>
      <c r="BI153" s="248">
        <f>IF(N153="nulová",J153,0)</f>
        <v>0</v>
      </c>
      <c r="BJ153" s="18" t="s">
        <v>81</v>
      </c>
      <c r="BK153" s="248">
        <f>ROUND(I153*H153,2)</f>
        <v>0</v>
      </c>
      <c r="BL153" s="18" t="s">
        <v>141</v>
      </c>
      <c r="BM153" s="247" t="s">
        <v>758</v>
      </c>
    </row>
    <row r="154" s="2" customFormat="1">
      <c r="A154" s="39"/>
      <c r="B154" s="40"/>
      <c r="C154" s="41"/>
      <c r="D154" s="249" t="s">
        <v>143</v>
      </c>
      <c r="E154" s="41"/>
      <c r="F154" s="250" t="s">
        <v>223</v>
      </c>
      <c r="G154" s="41"/>
      <c r="H154" s="41"/>
      <c r="I154" s="145"/>
      <c r="J154" s="41"/>
      <c r="K154" s="41"/>
      <c r="L154" s="45"/>
      <c r="M154" s="251"/>
      <c r="N154" s="252"/>
      <c r="O154" s="92"/>
      <c r="P154" s="92"/>
      <c r="Q154" s="92"/>
      <c r="R154" s="92"/>
      <c r="S154" s="92"/>
      <c r="T154" s="93"/>
      <c r="U154" s="39"/>
      <c r="V154" s="39"/>
      <c r="W154" s="39"/>
      <c r="X154" s="39"/>
      <c r="Y154" s="39"/>
      <c r="Z154" s="39"/>
      <c r="AA154" s="39"/>
      <c r="AB154" s="39"/>
      <c r="AC154" s="39"/>
      <c r="AD154" s="39"/>
      <c r="AE154" s="39"/>
      <c r="AT154" s="18" t="s">
        <v>143</v>
      </c>
      <c r="AU154" s="18" t="s">
        <v>83</v>
      </c>
    </row>
    <row r="155" s="2" customFormat="1">
      <c r="A155" s="39"/>
      <c r="B155" s="40"/>
      <c r="C155" s="41"/>
      <c r="D155" s="249" t="s">
        <v>145</v>
      </c>
      <c r="E155" s="41"/>
      <c r="F155" s="253" t="s">
        <v>217</v>
      </c>
      <c r="G155" s="41"/>
      <c r="H155" s="41"/>
      <c r="I155" s="145"/>
      <c r="J155" s="41"/>
      <c r="K155" s="41"/>
      <c r="L155" s="45"/>
      <c r="M155" s="251"/>
      <c r="N155" s="252"/>
      <c r="O155" s="92"/>
      <c r="P155" s="92"/>
      <c r="Q155" s="92"/>
      <c r="R155" s="92"/>
      <c r="S155" s="92"/>
      <c r="T155" s="93"/>
      <c r="U155" s="39"/>
      <c r="V155" s="39"/>
      <c r="W155" s="39"/>
      <c r="X155" s="39"/>
      <c r="Y155" s="39"/>
      <c r="Z155" s="39"/>
      <c r="AA155" s="39"/>
      <c r="AB155" s="39"/>
      <c r="AC155" s="39"/>
      <c r="AD155" s="39"/>
      <c r="AE155" s="39"/>
      <c r="AT155" s="18" t="s">
        <v>145</v>
      </c>
      <c r="AU155" s="18" t="s">
        <v>83</v>
      </c>
    </row>
    <row r="156" s="2" customFormat="1">
      <c r="A156" s="39"/>
      <c r="B156" s="40"/>
      <c r="C156" s="41"/>
      <c r="D156" s="249" t="s">
        <v>164</v>
      </c>
      <c r="E156" s="41"/>
      <c r="F156" s="253" t="s">
        <v>224</v>
      </c>
      <c r="G156" s="41"/>
      <c r="H156" s="41"/>
      <c r="I156" s="145"/>
      <c r="J156" s="41"/>
      <c r="K156" s="41"/>
      <c r="L156" s="45"/>
      <c r="M156" s="251"/>
      <c r="N156" s="252"/>
      <c r="O156" s="92"/>
      <c r="P156" s="92"/>
      <c r="Q156" s="92"/>
      <c r="R156" s="92"/>
      <c r="S156" s="92"/>
      <c r="T156" s="93"/>
      <c r="U156" s="39"/>
      <c r="V156" s="39"/>
      <c r="W156" s="39"/>
      <c r="X156" s="39"/>
      <c r="Y156" s="39"/>
      <c r="Z156" s="39"/>
      <c r="AA156" s="39"/>
      <c r="AB156" s="39"/>
      <c r="AC156" s="39"/>
      <c r="AD156" s="39"/>
      <c r="AE156" s="39"/>
      <c r="AT156" s="18" t="s">
        <v>164</v>
      </c>
      <c r="AU156" s="18" t="s">
        <v>83</v>
      </c>
    </row>
    <row r="157" s="14" customFormat="1">
      <c r="A157" s="14"/>
      <c r="B157" s="264"/>
      <c r="C157" s="265"/>
      <c r="D157" s="249" t="s">
        <v>147</v>
      </c>
      <c r="E157" s="266" t="s">
        <v>1</v>
      </c>
      <c r="F157" s="267" t="s">
        <v>759</v>
      </c>
      <c r="G157" s="265"/>
      <c r="H157" s="268">
        <v>235.19999999999999</v>
      </c>
      <c r="I157" s="269"/>
      <c r="J157" s="265"/>
      <c r="K157" s="265"/>
      <c r="L157" s="270"/>
      <c r="M157" s="271"/>
      <c r="N157" s="272"/>
      <c r="O157" s="272"/>
      <c r="P157" s="272"/>
      <c r="Q157" s="272"/>
      <c r="R157" s="272"/>
      <c r="S157" s="272"/>
      <c r="T157" s="273"/>
      <c r="U157" s="14"/>
      <c r="V157" s="14"/>
      <c r="W157" s="14"/>
      <c r="X157" s="14"/>
      <c r="Y157" s="14"/>
      <c r="Z157" s="14"/>
      <c r="AA157" s="14"/>
      <c r="AB157" s="14"/>
      <c r="AC157" s="14"/>
      <c r="AD157" s="14"/>
      <c r="AE157" s="14"/>
      <c r="AT157" s="274" t="s">
        <v>147</v>
      </c>
      <c r="AU157" s="274" t="s">
        <v>83</v>
      </c>
      <c r="AV157" s="14" t="s">
        <v>83</v>
      </c>
      <c r="AW157" s="14" t="s">
        <v>30</v>
      </c>
      <c r="AX157" s="14" t="s">
        <v>81</v>
      </c>
      <c r="AY157" s="274" t="s">
        <v>134</v>
      </c>
    </row>
    <row r="158" s="2" customFormat="1" ht="24" customHeight="1">
      <c r="A158" s="39"/>
      <c r="B158" s="40"/>
      <c r="C158" s="236" t="s">
        <v>187</v>
      </c>
      <c r="D158" s="236" t="s">
        <v>136</v>
      </c>
      <c r="E158" s="237" t="s">
        <v>227</v>
      </c>
      <c r="F158" s="238" t="s">
        <v>228</v>
      </c>
      <c r="G158" s="239" t="s">
        <v>229</v>
      </c>
      <c r="H158" s="240">
        <v>89.483999999999995</v>
      </c>
      <c r="I158" s="241"/>
      <c r="J158" s="242">
        <f>ROUND(I158*H158,2)</f>
        <v>0</v>
      </c>
      <c r="K158" s="238" t="s">
        <v>140</v>
      </c>
      <c r="L158" s="45"/>
      <c r="M158" s="243" t="s">
        <v>1</v>
      </c>
      <c r="N158" s="244" t="s">
        <v>38</v>
      </c>
      <c r="O158" s="92"/>
      <c r="P158" s="245">
        <f>O158*H158</f>
        <v>0</v>
      </c>
      <c r="Q158" s="245">
        <v>0</v>
      </c>
      <c r="R158" s="245">
        <f>Q158*H158</f>
        <v>0</v>
      </c>
      <c r="S158" s="245">
        <v>0</v>
      </c>
      <c r="T158" s="246">
        <f>S158*H158</f>
        <v>0</v>
      </c>
      <c r="U158" s="39"/>
      <c r="V158" s="39"/>
      <c r="W158" s="39"/>
      <c r="X158" s="39"/>
      <c r="Y158" s="39"/>
      <c r="Z158" s="39"/>
      <c r="AA158" s="39"/>
      <c r="AB158" s="39"/>
      <c r="AC158" s="39"/>
      <c r="AD158" s="39"/>
      <c r="AE158" s="39"/>
      <c r="AR158" s="247" t="s">
        <v>141</v>
      </c>
      <c r="AT158" s="247" t="s">
        <v>136</v>
      </c>
      <c r="AU158" s="247" t="s">
        <v>83</v>
      </c>
      <c r="AY158" s="18" t="s">
        <v>134</v>
      </c>
      <c r="BE158" s="248">
        <f>IF(N158="základní",J158,0)</f>
        <v>0</v>
      </c>
      <c r="BF158" s="248">
        <f>IF(N158="snížená",J158,0)</f>
        <v>0</v>
      </c>
      <c r="BG158" s="248">
        <f>IF(N158="zákl. přenesená",J158,0)</f>
        <v>0</v>
      </c>
      <c r="BH158" s="248">
        <f>IF(N158="sníž. přenesená",J158,0)</f>
        <v>0</v>
      </c>
      <c r="BI158" s="248">
        <f>IF(N158="nulová",J158,0)</f>
        <v>0</v>
      </c>
      <c r="BJ158" s="18" t="s">
        <v>81</v>
      </c>
      <c r="BK158" s="248">
        <f>ROUND(I158*H158,2)</f>
        <v>0</v>
      </c>
      <c r="BL158" s="18" t="s">
        <v>141</v>
      </c>
      <c r="BM158" s="247" t="s">
        <v>760</v>
      </c>
    </row>
    <row r="159" s="2" customFormat="1">
      <c r="A159" s="39"/>
      <c r="B159" s="40"/>
      <c r="C159" s="41"/>
      <c r="D159" s="249" t="s">
        <v>143</v>
      </c>
      <c r="E159" s="41"/>
      <c r="F159" s="250" t="s">
        <v>231</v>
      </c>
      <c r="G159" s="41"/>
      <c r="H159" s="41"/>
      <c r="I159" s="145"/>
      <c r="J159" s="41"/>
      <c r="K159" s="41"/>
      <c r="L159" s="45"/>
      <c r="M159" s="251"/>
      <c r="N159" s="252"/>
      <c r="O159" s="92"/>
      <c r="P159" s="92"/>
      <c r="Q159" s="92"/>
      <c r="R159" s="92"/>
      <c r="S159" s="92"/>
      <c r="T159" s="93"/>
      <c r="U159" s="39"/>
      <c r="V159" s="39"/>
      <c r="W159" s="39"/>
      <c r="X159" s="39"/>
      <c r="Y159" s="39"/>
      <c r="Z159" s="39"/>
      <c r="AA159" s="39"/>
      <c r="AB159" s="39"/>
      <c r="AC159" s="39"/>
      <c r="AD159" s="39"/>
      <c r="AE159" s="39"/>
      <c r="AT159" s="18" t="s">
        <v>143</v>
      </c>
      <c r="AU159" s="18" t="s">
        <v>83</v>
      </c>
    </row>
    <row r="160" s="2" customFormat="1">
      <c r="A160" s="39"/>
      <c r="B160" s="40"/>
      <c r="C160" s="41"/>
      <c r="D160" s="249" t="s">
        <v>164</v>
      </c>
      <c r="E160" s="41"/>
      <c r="F160" s="253" t="s">
        <v>761</v>
      </c>
      <c r="G160" s="41"/>
      <c r="H160" s="41"/>
      <c r="I160" s="145"/>
      <c r="J160" s="41"/>
      <c r="K160" s="41"/>
      <c r="L160" s="45"/>
      <c r="M160" s="251"/>
      <c r="N160" s="252"/>
      <c r="O160" s="92"/>
      <c r="P160" s="92"/>
      <c r="Q160" s="92"/>
      <c r="R160" s="92"/>
      <c r="S160" s="92"/>
      <c r="T160" s="93"/>
      <c r="U160" s="39"/>
      <c r="V160" s="39"/>
      <c r="W160" s="39"/>
      <c r="X160" s="39"/>
      <c r="Y160" s="39"/>
      <c r="Z160" s="39"/>
      <c r="AA160" s="39"/>
      <c r="AB160" s="39"/>
      <c r="AC160" s="39"/>
      <c r="AD160" s="39"/>
      <c r="AE160" s="39"/>
      <c r="AT160" s="18" t="s">
        <v>164</v>
      </c>
      <c r="AU160" s="18" t="s">
        <v>83</v>
      </c>
    </row>
    <row r="161" s="13" customFormat="1">
      <c r="A161" s="13"/>
      <c r="B161" s="254"/>
      <c r="C161" s="255"/>
      <c r="D161" s="249" t="s">
        <v>147</v>
      </c>
      <c r="E161" s="256" t="s">
        <v>1</v>
      </c>
      <c r="F161" s="257" t="s">
        <v>233</v>
      </c>
      <c r="G161" s="255"/>
      <c r="H161" s="256" t="s">
        <v>1</v>
      </c>
      <c r="I161" s="258"/>
      <c r="J161" s="255"/>
      <c r="K161" s="255"/>
      <c r="L161" s="259"/>
      <c r="M161" s="260"/>
      <c r="N161" s="261"/>
      <c r="O161" s="261"/>
      <c r="P161" s="261"/>
      <c r="Q161" s="261"/>
      <c r="R161" s="261"/>
      <c r="S161" s="261"/>
      <c r="T161" s="262"/>
      <c r="U161" s="13"/>
      <c r="V161" s="13"/>
      <c r="W161" s="13"/>
      <c r="X161" s="13"/>
      <c r="Y161" s="13"/>
      <c r="Z161" s="13"/>
      <c r="AA161" s="13"/>
      <c r="AB161" s="13"/>
      <c r="AC161" s="13"/>
      <c r="AD161" s="13"/>
      <c r="AE161" s="13"/>
      <c r="AT161" s="263" t="s">
        <v>147</v>
      </c>
      <c r="AU161" s="263" t="s">
        <v>83</v>
      </c>
      <c r="AV161" s="13" t="s">
        <v>81</v>
      </c>
      <c r="AW161" s="13" t="s">
        <v>30</v>
      </c>
      <c r="AX161" s="13" t="s">
        <v>73</v>
      </c>
      <c r="AY161" s="263" t="s">
        <v>134</v>
      </c>
    </row>
    <row r="162" s="13" customFormat="1">
      <c r="A162" s="13"/>
      <c r="B162" s="254"/>
      <c r="C162" s="255"/>
      <c r="D162" s="249" t="s">
        <v>147</v>
      </c>
      <c r="E162" s="256" t="s">
        <v>1</v>
      </c>
      <c r="F162" s="257" t="s">
        <v>234</v>
      </c>
      <c r="G162" s="255"/>
      <c r="H162" s="256" t="s">
        <v>1</v>
      </c>
      <c r="I162" s="258"/>
      <c r="J162" s="255"/>
      <c r="K162" s="255"/>
      <c r="L162" s="259"/>
      <c r="M162" s="260"/>
      <c r="N162" s="261"/>
      <c r="O162" s="261"/>
      <c r="P162" s="261"/>
      <c r="Q162" s="261"/>
      <c r="R162" s="261"/>
      <c r="S162" s="261"/>
      <c r="T162" s="262"/>
      <c r="U162" s="13"/>
      <c r="V162" s="13"/>
      <c r="W162" s="13"/>
      <c r="X162" s="13"/>
      <c r="Y162" s="13"/>
      <c r="Z162" s="13"/>
      <c r="AA162" s="13"/>
      <c r="AB162" s="13"/>
      <c r="AC162" s="13"/>
      <c r="AD162" s="13"/>
      <c r="AE162" s="13"/>
      <c r="AT162" s="263" t="s">
        <v>147</v>
      </c>
      <c r="AU162" s="263" t="s">
        <v>83</v>
      </c>
      <c r="AV162" s="13" t="s">
        <v>81</v>
      </c>
      <c r="AW162" s="13" t="s">
        <v>30</v>
      </c>
      <c r="AX162" s="13" t="s">
        <v>73</v>
      </c>
      <c r="AY162" s="263" t="s">
        <v>134</v>
      </c>
    </row>
    <row r="163" s="14" customFormat="1">
      <c r="A163" s="14"/>
      <c r="B163" s="264"/>
      <c r="C163" s="265"/>
      <c r="D163" s="249" t="s">
        <v>147</v>
      </c>
      <c r="E163" s="266" t="s">
        <v>1</v>
      </c>
      <c r="F163" s="267" t="s">
        <v>762</v>
      </c>
      <c r="G163" s="265"/>
      <c r="H163" s="268">
        <v>67.200000000000003</v>
      </c>
      <c r="I163" s="269"/>
      <c r="J163" s="265"/>
      <c r="K163" s="265"/>
      <c r="L163" s="270"/>
      <c r="M163" s="271"/>
      <c r="N163" s="272"/>
      <c r="O163" s="272"/>
      <c r="P163" s="272"/>
      <c r="Q163" s="272"/>
      <c r="R163" s="272"/>
      <c r="S163" s="272"/>
      <c r="T163" s="273"/>
      <c r="U163" s="14"/>
      <c r="V163" s="14"/>
      <c r="W163" s="14"/>
      <c r="X163" s="14"/>
      <c r="Y163" s="14"/>
      <c r="Z163" s="14"/>
      <c r="AA163" s="14"/>
      <c r="AB163" s="14"/>
      <c r="AC163" s="14"/>
      <c r="AD163" s="14"/>
      <c r="AE163" s="14"/>
      <c r="AT163" s="274" t="s">
        <v>147</v>
      </c>
      <c r="AU163" s="274" t="s">
        <v>83</v>
      </c>
      <c r="AV163" s="14" t="s">
        <v>83</v>
      </c>
      <c r="AW163" s="14" t="s">
        <v>30</v>
      </c>
      <c r="AX163" s="14" t="s">
        <v>73</v>
      </c>
      <c r="AY163" s="274" t="s">
        <v>134</v>
      </c>
    </row>
    <row r="164" s="13" customFormat="1">
      <c r="A164" s="13"/>
      <c r="B164" s="254"/>
      <c r="C164" s="255"/>
      <c r="D164" s="249" t="s">
        <v>147</v>
      </c>
      <c r="E164" s="256" t="s">
        <v>1</v>
      </c>
      <c r="F164" s="257" t="s">
        <v>236</v>
      </c>
      <c r="G164" s="255"/>
      <c r="H164" s="256" t="s">
        <v>1</v>
      </c>
      <c r="I164" s="258"/>
      <c r="J164" s="255"/>
      <c r="K164" s="255"/>
      <c r="L164" s="259"/>
      <c r="M164" s="260"/>
      <c r="N164" s="261"/>
      <c r="O164" s="261"/>
      <c r="P164" s="261"/>
      <c r="Q164" s="261"/>
      <c r="R164" s="261"/>
      <c r="S164" s="261"/>
      <c r="T164" s="262"/>
      <c r="U164" s="13"/>
      <c r="V164" s="13"/>
      <c r="W164" s="13"/>
      <c r="X164" s="13"/>
      <c r="Y164" s="13"/>
      <c r="Z164" s="13"/>
      <c r="AA164" s="13"/>
      <c r="AB164" s="13"/>
      <c r="AC164" s="13"/>
      <c r="AD164" s="13"/>
      <c r="AE164" s="13"/>
      <c r="AT164" s="263" t="s">
        <v>147</v>
      </c>
      <c r="AU164" s="263" t="s">
        <v>83</v>
      </c>
      <c r="AV164" s="13" t="s">
        <v>81</v>
      </c>
      <c r="AW164" s="13" t="s">
        <v>30</v>
      </c>
      <c r="AX164" s="13" t="s">
        <v>73</v>
      </c>
      <c r="AY164" s="263" t="s">
        <v>134</v>
      </c>
    </row>
    <row r="165" s="14" customFormat="1">
      <c r="A165" s="14"/>
      <c r="B165" s="264"/>
      <c r="C165" s="265"/>
      <c r="D165" s="249" t="s">
        <v>147</v>
      </c>
      <c r="E165" s="266" t="s">
        <v>1</v>
      </c>
      <c r="F165" s="267" t="s">
        <v>763</v>
      </c>
      <c r="G165" s="265"/>
      <c r="H165" s="268">
        <v>22.283999999999999</v>
      </c>
      <c r="I165" s="269"/>
      <c r="J165" s="265"/>
      <c r="K165" s="265"/>
      <c r="L165" s="270"/>
      <c r="M165" s="271"/>
      <c r="N165" s="272"/>
      <c r="O165" s="272"/>
      <c r="P165" s="272"/>
      <c r="Q165" s="272"/>
      <c r="R165" s="272"/>
      <c r="S165" s="272"/>
      <c r="T165" s="273"/>
      <c r="U165" s="14"/>
      <c r="V165" s="14"/>
      <c r="W165" s="14"/>
      <c r="X165" s="14"/>
      <c r="Y165" s="14"/>
      <c r="Z165" s="14"/>
      <c r="AA165" s="14"/>
      <c r="AB165" s="14"/>
      <c r="AC165" s="14"/>
      <c r="AD165" s="14"/>
      <c r="AE165" s="14"/>
      <c r="AT165" s="274" t="s">
        <v>147</v>
      </c>
      <c r="AU165" s="274" t="s">
        <v>83</v>
      </c>
      <c r="AV165" s="14" t="s">
        <v>83</v>
      </c>
      <c r="AW165" s="14" t="s">
        <v>30</v>
      </c>
      <c r="AX165" s="14" t="s">
        <v>73</v>
      </c>
      <c r="AY165" s="274" t="s">
        <v>134</v>
      </c>
    </row>
    <row r="166" s="15" customFormat="1">
      <c r="A166" s="15"/>
      <c r="B166" s="275"/>
      <c r="C166" s="276"/>
      <c r="D166" s="249" t="s">
        <v>147</v>
      </c>
      <c r="E166" s="277" t="s">
        <v>1</v>
      </c>
      <c r="F166" s="278" t="s">
        <v>150</v>
      </c>
      <c r="G166" s="276"/>
      <c r="H166" s="279">
        <v>89.483999999999995</v>
      </c>
      <c r="I166" s="280"/>
      <c r="J166" s="276"/>
      <c r="K166" s="276"/>
      <c r="L166" s="281"/>
      <c r="M166" s="282"/>
      <c r="N166" s="283"/>
      <c r="O166" s="283"/>
      <c r="P166" s="283"/>
      <c r="Q166" s="283"/>
      <c r="R166" s="283"/>
      <c r="S166" s="283"/>
      <c r="T166" s="284"/>
      <c r="U166" s="15"/>
      <c r="V166" s="15"/>
      <c r="W166" s="15"/>
      <c r="X166" s="15"/>
      <c r="Y166" s="15"/>
      <c r="Z166" s="15"/>
      <c r="AA166" s="15"/>
      <c r="AB166" s="15"/>
      <c r="AC166" s="15"/>
      <c r="AD166" s="15"/>
      <c r="AE166" s="15"/>
      <c r="AT166" s="285" t="s">
        <v>147</v>
      </c>
      <c r="AU166" s="285" t="s">
        <v>83</v>
      </c>
      <c r="AV166" s="15" t="s">
        <v>141</v>
      </c>
      <c r="AW166" s="15" t="s">
        <v>30</v>
      </c>
      <c r="AX166" s="15" t="s">
        <v>81</v>
      </c>
      <c r="AY166" s="285" t="s">
        <v>134</v>
      </c>
    </row>
    <row r="167" s="2" customFormat="1" ht="16.5" customHeight="1">
      <c r="A167" s="39"/>
      <c r="B167" s="40"/>
      <c r="C167" s="236" t="s">
        <v>195</v>
      </c>
      <c r="D167" s="236" t="s">
        <v>136</v>
      </c>
      <c r="E167" s="237" t="s">
        <v>239</v>
      </c>
      <c r="F167" s="238" t="s">
        <v>240</v>
      </c>
      <c r="G167" s="239" t="s">
        <v>153</v>
      </c>
      <c r="H167" s="240">
        <v>33.600000000000001</v>
      </c>
      <c r="I167" s="241"/>
      <c r="J167" s="242">
        <f>ROUND(I167*H167,2)</f>
        <v>0</v>
      </c>
      <c r="K167" s="238" t="s">
        <v>140</v>
      </c>
      <c r="L167" s="45"/>
      <c r="M167" s="243" t="s">
        <v>1</v>
      </c>
      <c r="N167" s="244" t="s">
        <v>38</v>
      </c>
      <c r="O167" s="92"/>
      <c r="P167" s="245">
        <f>O167*H167</f>
        <v>0</v>
      </c>
      <c r="Q167" s="245">
        <v>0</v>
      </c>
      <c r="R167" s="245">
        <f>Q167*H167</f>
        <v>0</v>
      </c>
      <c r="S167" s="245">
        <v>0</v>
      </c>
      <c r="T167" s="246">
        <f>S167*H167</f>
        <v>0</v>
      </c>
      <c r="U167" s="39"/>
      <c r="V167" s="39"/>
      <c r="W167" s="39"/>
      <c r="X167" s="39"/>
      <c r="Y167" s="39"/>
      <c r="Z167" s="39"/>
      <c r="AA167" s="39"/>
      <c r="AB167" s="39"/>
      <c r="AC167" s="39"/>
      <c r="AD167" s="39"/>
      <c r="AE167" s="39"/>
      <c r="AR167" s="247" t="s">
        <v>141</v>
      </c>
      <c r="AT167" s="247" t="s">
        <v>136</v>
      </c>
      <c r="AU167" s="247" t="s">
        <v>83</v>
      </c>
      <c r="AY167" s="18" t="s">
        <v>134</v>
      </c>
      <c r="BE167" s="248">
        <f>IF(N167="základní",J167,0)</f>
        <v>0</v>
      </c>
      <c r="BF167" s="248">
        <f>IF(N167="snížená",J167,0)</f>
        <v>0</v>
      </c>
      <c r="BG167" s="248">
        <f>IF(N167="zákl. přenesená",J167,0)</f>
        <v>0</v>
      </c>
      <c r="BH167" s="248">
        <f>IF(N167="sníž. přenesená",J167,0)</f>
        <v>0</v>
      </c>
      <c r="BI167" s="248">
        <f>IF(N167="nulová",J167,0)</f>
        <v>0</v>
      </c>
      <c r="BJ167" s="18" t="s">
        <v>81</v>
      </c>
      <c r="BK167" s="248">
        <f>ROUND(I167*H167,2)</f>
        <v>0</v>
      </c>
      <c r="BL167" s="18" t="s">
        <v>141</v>
      </c>
      <c r="BM167" s="247" t="s">
        <v>764</v>
      </c>
    </row>
    <row r="168" s="2" customFormat="1">
      <c r="A168" s="39"/>
      <c r="B168" s="40"/>
      <c r="C168" s="41"/>
      <c r="D168" s="249" t="s">
        <v>143</v>
      </c>
      <c r="E168" s="41"/>
      <c r="F168" s="250" t="s">
        <v>242</v>
      </c>
      <c r="G168" s="41"/>
      <c r="H168" s="41"/>
      <c r="I168" s="145"/>
      <c r="J168" s="41"/>
      <c r="K168" s="41"/>
      <c r="L168" s="45"/>
      <c r="M168" s="251"/>
      <c r="N168" s="252"/>
      <c r="O168" s="92"/>
      <c r="P168" s="92"/>
      <c r="Q168" s="92"/>
      <c r="R168" s="92"/>
      <c r="S168" s="92"/>
      <c r="T168" s="93"/>
      <c r="U168" s="39"/>
      <c r="V168" s="39"/>
      <c r="W168" s="39"/>
      <c r="X168" s="39"/>
      <c r="Y168" s="39"/>
      <c r="Z168" s="39"/>
      <c r="AA168" s="39"/>
      <c r="AB168" s="39"/>
      <c r="AC168" s="39"/>
      <c r="AD168" s="39"/>
      <c r="AE168" s="39"/>
      <c r="AT168" s="18" t="s">
        <v>143</v>
      </c>
      <c r="AU168" s="18" t="s">
        <v>83</v>
      </c>
    </row>
    <row r="169" s="2" customFormat="1">
      <c r="A169" s="39"/>
      <c r="B169" s="40"/>
      <c r="C169" s="41"/>
      <c r="D169" s="249" t="s">
        <v>145</v>
      </c>
      <c r="E169" s="41"/>
      <c r="F169" s="253" t="s">
        <v>243</v>
      </c>
      <c r="G169" s="41"/>
      <c r="H169" s="41"/>
      <c r="I169" s="145"/>
      <c r="J169" s="41"/>
      <c r="K169" s="41"/>
      <c r="L169" s="45"/>
      <c r="M169" s="251"/>
      <c r="N169" s="252"/>
      <c r="O169" s="92"/>
      <c r="P169" s="92"/>
      <c r="Q169" s="92"/>
      <c r="R169" s="92"/>
      <c r="S169" s="92"/>
      <c r="T169" s="93"/>
      <c r="U169" s="39"/>
      <c r="V169" s="39"/>
      <c r="W169" s="39"/>
      <c r="X169" s="39"/>
      <c r="Y169" s="39"/>
      <c r="Z169" s="39"/>
      <c r="AA169" s="39"/>
      <c r="AB169" s="39"/>
      <c r="AC169" s="39"/>
      <c r="AD169" s="39"/>
      <c r="AE169" s="39"/>
      <c r="AT169" s="18" t="s">
        <v>145</v>
      </c>
      <c r="AU169" s="18" t="s">
        <v>83</v>
      </c>
    </row>
    <row r="170" s="13" customFormat="1">
      <c r="A170" s="13"/>
      <c r="B170" s="254"/>
      <c r="C170" s="255"/>
      <c r="D170" s="249" t="s">
        <v>147</v>
      </c>
      <c r="E170" s="256" t="s">
        <v>1</v>
      </c>
      <c r="F170" s="257" t="s">
        <v>765</v>
      </c>
      <c r="G170" s="255"/>
      <c r="H170" s="256" t="s">
        <v>1</v>
      </c>
      <c r="I170" s="258"/>
      <c r="J170" s="255"/>
      <c r="K170" s="255"/>
      <c r="L170" s="259"/>
      <c r="M170" s="260"/>
      <c r="N170" s="261"/>
      <c r="O170" s="261"/>
      <c r="P170" s="261"/>
      <c r="Q170" s="261"/>
      <c r="R170" s="261"/>
      <c r="S170" s="261"/>
      <c r="T170" s="262"/>
      <c r="U170" s="13"/>
      <c r="V170" s="13"/>
      <c r="W170" s="13"/>
      <c r="X170" s="13"/>
      <c r="Y170" s="13"/>
      <c r="Z170" s="13"/>
      <c r="AA170" s="13"/>
      <c r="AB170" s="13"/>
      <c r="AC170" s="13"/>
      <c r="AD170" s="13"/>
      <c r="AE170" s="13"/>
      <c r="AT170" s="263" t="s">
        <v>147</v>
      </c>
      <c r="AU170" s="263" t="s">
        <v>83</v>
      </c>
      <c r="AV170" s="13" t="s">
        <v>81</v>
      </c>
      <c r="AW170" s="13" t="s">
        <v>30</v>
      </c>
      <c r="AX170" s="13" t="s">
        <v>73</v>
      </c>
      <c r="AY170" s="263" t="s">
        <v>134</v>
      </c>
    </row>
    <row r="171" s="14" customFormat="1">
      <c r="A171" s="14"/>
      <c r="B171" s="264"/>
      <c r="C171" s="265"/>
      <c r="D171" s="249" t="s">
        <v>147</v>
      </c>
      <c r="E171" s="266" t="s">
        <v>1</v>
      </c>
      <c r="F171" s="267" t="s">
        <v>757</v>
      </c>
      <c r="G171" s="265"/>
      <c r="H171" s="268">
        <v>33.600000000000001</v>
      </c>
      <c r="I171" s="269"/>
      <c r="J171" s="265"/>
      <c r="K171" s="265"/>
      <c r="L171" s="270"/>
      <c r="M171" s="271"/>
      <c r="N171" s="272"/>
      <c r="O171" s="272"/>
      <c r="P171" s="272"/>
      <c r="Q171" s="272"/>
      <c r="R171" s="272"/>
      <c r="S171" s="272"/>
      <c r="T171" s="273"/>
      <c r="U171" s="14"/>
      <c r="V171" s="14"/>
      <c r="W171" s="14"/>
      <c r="X171" s="14"/>
      <c r="Y171" s="14"/>
      <c r="Z171" s="14"/>
      <c r="AA171" s="14"/>
      <c r="AB171" s="14"/>
      <c r="AC171" s="14"/>
      <c r="AD171" s="14"/>
      <c r="AE171" s="14"/>
      <c r="AT171" s="274" t="s">
        <v>147</v>
      </c>
      <c r="AU171" s="274" t="s">
        <v>83</v>
      </c>
      <c r="AV171" s="14" t="s">
        <v>83</v>
      </c>
      <c r="AW171" s="14" t="s">
        <v>30</v>
      </c>
      <c r="AX171" s="14" t="s">
        <v>81</v>
      </c>
      <c r="AY171" s="274" t="s">
        <v>134</v>
      </c>
    </row>
    <row r="172" s="2" customFormat="1" ht="24" customHeight="1">
      <c r="A172" s="39"/>
      <c r="B172" s="40"/>
      <c r="C172" s="236" t="s">
        <v>207</v>
      </c>
      <c r="D172" s="236" t="s">
        <v>136</v>
      </c>
      <c r="E172" s="237" t="s">
        <v>253</v>
      </c>
      <c r="F172" s="238" t="s">
        <v>254</v>
      </c>
      <c r="G172" s="239" t="s">
        <v>229</v>
      </c>
      <c r="H172" s="240">
        <v>67.200000000000003</v>
      </c>
      <c r="I172" s="241"/>
      <c r="J172" s="242">
        <f>ROUND(I172*H172,2)</f>
        <v>0</v>
      </c>
      <c r="K172" s="238" t="s">
        <v>140</v>
      </c>
      <c r="L172" s="45"/>
      <c r="M172" s="243" t="s">
        <v>1</v>
      </c>
      <c r="N172" s="244" t="s">
        <v>38</v>
      </c>
      <c r="O172" s="92"/>
      <c r="P172" s="245">
        <f>O172*H172</f>
        <v>0</v>
      </c>
      <c r="Q172" s="245">
        <v>0</v>
      </c>
      <c r="R172" s="245">
        <f>Q172*H172</f>
        <v>0</v>
      </c>
      <c r="S172" s="245">
        <v>0</v>
      </c>
      <c r="T172" s="246">
        <f>S172*H172</f>
        <v>0</v>
      </c>
      <c r="U172" s="39"/>
      <c r="V172" s="39"/>
      <c r="W172" s="39"/>
      <c r="X172" s="39"/>
      <c r="Y172" s="39"/>
      <c r="Z172" s="39"/>
      <c r="AA172" s="39"/>
      <c r="AB172" s="39"/>
      <c r="AC172" s="39"/>
      <c r="AD172" s="39"/>
      <c r="AE172" s="39"/>
      <c r="AR172" s="247" t="s">
        <v>141</v>
      </c>
      <c r="AT172" s="247" t="s">
        <v>136</v>
      </c>
      <c r="AU172" s="247" t="s">
        <v>83</v>
      </c>
      <c r="AY172" s="18" t="s">
        <v>134</v>
      </c>
      <c r="BE172" s="248">
        <f>IF(N172="základní",J172,0)</f>
        <v>0</v>
      </c>
      <c r="BF172" s="248">
        <f>IF(N172="snížená",J172,0)</f>
        <v>0</v>
      </c>
      <c r="BG172" s="248">
        <f>IF(N172="zákl. přenesená",J172,0)</f>
        <v>0</v>
      </c>
      <c r="BH172" s="248">
        <f>IF(N172="sníž. přenesená",J172,0)</f>
        <v>0</v>
      </c>
      <c r="BI172" s="248">
        <f>IF(N172="nulová",J172,0)</f>
        <v>0</v>
      </c>
      <c r="BJ172" s="18" t="s">
        <v>81</v>
      </c>
      <c r="BK172" s="248">
        <f>ROUND(I172*H172,2)</f>
        <v>0</v>
      </c>
      <c r="BL172" s="18" t="s">
        <v>141</v>
      </c>
      <c r="BM172" s="247" t="s">
        <v>766</v>
      </c>
    </row>
    <row r="173" s="2" customFormat="1">
      <c r="A173" s="39"/>
      <c r="B173" s="40"/>
      <c r="C173" s="41"/>
      <c r="D173" s="249" t="s">
        <v>143</v>
      </c>
      <c r="E173" s="41"/>
      <c r="F173" s="250" t="s">
        <v>256</v>
      </c>
      <c r="G173" s="41"/>
      <c r="H173" s="41"/>
      <c r="I173" s="145"/>
      <c r="J173" s="41"/>
      <c r="K173" s="41"/>
      <c r="L173" s="45"/>
      <c r="M173" s="251"/>
      <c r="N173" s="252"/>
      <c r="O173" s="92"/>
      <c r="P173" s="92"/>
      <c r="Q173" s="92"/>
      <c r="R173" s="92"/>
      <c r="S173" s="92"/>
      <c r="T173" s="93"/>
      <c r="U173" s="39"/>
      <c r="V173" s="39"/>
      <c r="W173" s="39"/>
      <c r="X173" s="39"/>
      <c r="Y173" s="39"/>
      <c r="Z173" s="39"/>
      <c r="AA173" s="39"/>
      <c r="AB173" s="39"/>
      <c r="AC173" s="39"/>
      <c r="AD173" s="39"/>
      <c r="AE173" s="39"/>
      <c r="AT173" s="18" t="s">
        <v>143</v>
      </c>
      <c r="AU173" s="18" t="s">
        <v>83</v>
      </c>
    </row>
    <row r="174" s="2" customFormat="1">
      <c r="A174" s="39"/>
      <c r="B174" s="40"/>
      <c r="C174" s="41"/>
      <c r="D174" s="249" t="s">
        <v>145</v>
      </c>
      <c r="E174" s="41"/>
      <c r="F174" s="253" t="s">
        <v>257</v>
      </c>
      <c r="G174" s="41"/>
      <c r="H174" s="41"/>
      <c r="I174" s="145"/>
      <c r="J174" s="41"/>
      <c r="K174" s="41"/>
      <c r="L174" s="45"/>
      <c r="M174" s="251"/>
      <c r="N174" s="252"/>
      <c r="O174" s="92"/>
      <c r="P174" s="92"/>
      <c r="Q174" s="92"/>
      <c r="R174" s="92"/>
      <c r="S174" s="92"/>
      <c r="T174" s="93"/>
      <c r="U174" s="39"/>
      <c r="V174" s="39"/>
      <c r="W174" s="39"/>
      <c r="X174" s="39"/>
      <c r="Y174" s="39"/>
      <c r="Z174" s="39"/>
      <c r="AA174" s="39"/>
      <c r="AB174" s="39"/>
      <c r="AC174" s="39"/>
      <c r="AD174" s="39"/>
      <c r="AE174" s="39"/>
      <c r="AT174" s="18" t="s">
        <v>145</v>
      </c>
      <c r="AU174" s="18" t="s">
        <v>83</v>
      </c>
    </row>
    <row r="175" s="14" customFormat="1">
      <c r="A175" s="14"/>
      <c r="B175" s="264"/>
      <c r="C175" s="265"/>
      <c r="D175" s="249" t="s">
        <v>147</v>
      </c>
      <c r="E175" s="266" t="s">
        <v>1</v>
      </c>
      <c r="F175" s="267" t="s">
        <v>762</v>
      </c>
      <c r="G175" s="265"/>
      <c r="H175" s="268">
        <v>67.200000000000003</v>
      </c>
      <c r="I175" s="269"/>
      <c r="J175" s="265"/>
      <c r="K175" s="265"/>
      <c r="L175" s="270"/>
      <c r="M175" s="271"/>
      <c r="N175" s="272"/>
      <c r="O175" s="272"/>
      <c r="P175" s="272"/>
      <c r="Q175" s="272"/>
      <c r="R175" s="272"/>
      <c r="S175" s="272"/>
      <c r="T175" s="273"/>
      <c r="U175" s="14"/>
      <c r="V175" s="14"/>
      <c r="W175" s="14"/>
      <c r="X175" s="14"/>
      <c r="Y175" s="14"/>
      <c r="Z175" s="14"/>
      <c r="AA175" s="14"/>
      <c r="AB175" s="14"/>
      <c r="AC175" s="14"/>
      <c r="AD175" s="14"/>
      <c r="AE175" s="14"/>
      <c r="AT175" s="274" t="s">
        <v>147</v>
      </c>
      <c r="AU175" s="274" t="s">
        <v>83</v>
      </c>
      <c r="AV175" s="14" t="s">
        <v>83</v>
      </c>
      <c r="AW175" s="14" t="s">
        <v>30</v>
      </c>
      <c r="AX175" s="14" t="s">
        <v>81</v>
      </c>
      <c r="AY175" s="274" t="s">
        <v>134</v>
      </c>
    </row>
    <row r="176" s="12" customFormat="1" ht="22.8" customHeight="1">
      <c r="A176" s="12"/>
      <c r="B176" s="220"/>
      <c r="C176" s="221"/>
      <c r="D176" s="222" t="s">
        <v>72</v>
      </c>
      <c r="E176" s="234" t="s">
        <v>83</v>
      </c>
      <c r="F176" s="234" t="s">
        <v>273</v>
      </c>
      <c r="G176" s="221"/>
      <c r="H176" s="221"/>
      <c r="I176" s="224"/>
      <c r="J176" s="235">
        <f>BK176</f>
        <v>0</v>
      </c>
      <c r="K176" s="221"/>
      <c r="L176" s="226"/>
      <c r="M176" s="227"/>
      <c r="N176" s="228"/>
      <c r="O176" s="228"/>
      <c r="P176" s="229">
        <f>SUM(P177:P192)</f>
        <v>0</v>
      </c>
      <c r="Q176" s="228"/>
      <c r="R176" s="229">
        <f>SUM(R177:R192)</f>
        <v>37.704233691012</v>
      </c>
      <c r="S176" s="228"/>
      <c r="T176" s="230">
        <f>SUM(T177:T192)</f>
        <v>0</v>
      </c>
      <c r="U176" s="12"/>
      <c r="V176" s="12"/>
      <c r="W176" s="12"/>
      <c r="X176" s="12"/>
      <c r="Y176" s="12"/>
      <c r="Z176" s="12"/>
      <c r="AA176" s="12"/>
      <c r="AB176" s="12"/>
      <c r="AC176" s="12"/>
      <c r="AD176" s="12"/>
      <c r="AE176" s="12"/>
      <c r="AR176" s="231" t="s">
        <v>81</v>
      </c>
      <c r="AT176" s="232" t="s">
        <v>72</v>
      </c>
      <c r="AU176" s="232" t="s">
        <v>81</v>
      </c>
      <c r="AY176" s="231" t="s">
        <v>134</v>
      </c>
      <c r="BK176" s="233">
        <f>SUM(BK177:BK192)</f>
        <v>0</v>
      </c>
    </row>
    <row r="177" s="2" customFormat="1" ht="24" customHeight="1">
      <c r="A177" s="39"/>
      <c r="B177" s="40"/>
      <c r="C177" s="236" t="s">
        <v>212</v>
      </c>
      <c r="D177" s="236" t="s">
        <v>136</v>
      </c>
      <c r="E177" s="237" t="s">
        <v>291</v>
      </c>
      <c r="F177" s="238" t="s">
        <v>292</v>
      </c>
      <c r="G177" s="239" t="s">
        <v>169</v>
      </c>
      <c r="H177" s="240">
        <v>253.33000000000001</v>
      </c>
      <c r="I177" s="241"/>
      <c r="J177" s="242">
        <f>ROUND(I177*H177,2)</f>
        <v>0</v>
      </c>
      <c r="K177" s="238" t="s">
        <v>140</v>
      </c>
      <c r="L177" s="45"/>
      <c r="M177" s="243" t="s">
        <v>1</v>
      </c>
      <c r="N177" s="244" t="s">
        <v>38</v>
      </c>
      <c r="O177" s="92"/>
      <c r="P177" s="245">
        <f>O177*H177</f>
        <v>0</v>
      </c>
      <c r="Q177" s="245">
        <v>0.000156</v>
      </c>
      <c r="R177" s="245">
        <f>Q177*H177</f>
        <v>0.039519480000000003</v>
      </c>
      <c r="S177" s="245">
        <v>0</v>
      </c>
      <c r="T177" s="246">
        <f>S177*H177</f>
        <v>0</v>
      </c>
      <c r="U177" s="39"/>
      <c r="V177" s="39"/>
      <c r="W177" s="39"/>
      <c r="X177" s="39"/>
      <c r="Y177" s="39"/>
      <c r="Z177" s="39"/>
      <c r="AA177" s="39"/>
      <c r="AB177" s="39"/>
      <c r="AC177" s="39"/>
      <c r="AD177" s="39"/>
      <c r="AE177" s="39"/>
      <c r="AR177" s="247" t="s">
        <v>141</v>
      </c>
      <c r="AT177" s="247" t="s">
        <v>136</v>
      </c>
      <c r="AU177" s="247" t="s">
        <v>83</v>
      </c>
      <c r="AY177" s="18" t="s">
        <v>134</v>
      </c>
      <c r="BE177" s="248">
        <f>IF(N177="základní",J177,0)</f>
        <v>0</v>
      </c>
      <c r="BF177" s="248">
        <f>IF(N177="snížená",J177,0)</f>
        <v>0</v>
      </c>
      <c r="BG177" s="248">
        <f>IF(N177="zákl. přenesená",J177,0)</f>
        <v>0</v>
      </c>
      <c r="BH177" s="248">
        <f>IF(N177="sníž. přenesená",J177,0)</f>
        <v>0</v>
      </c>
      <c r="BI177" s="248">
        <f>IF(N177="nulová",J177,0)</f>
        <v>0</v>
      </c>
      <c r="BJ177" s="18" t="s">
        <v>81</v>
      </c>
      <c r="BK177" s="248">
        <f>ROUND(I177*H177,2)</f>
        <v>0</v>
      </c>
      <c r="BL177" s="18" t="s">
        <v>141</v>
      </c>
      <c r="BM177" s="247" t="s">
        <v>767</v>
      </c>
    </row>
    <row r="178" s="2" customFormat="1">
      <c r="A178" s="39"/>
      <c r="B178" s="40"/>
      <c r="C178" s="41"/>
      <c r="D178" s="249" t="s">
        <v>143</v>
      </c>
      <c r="E178" s="41"/>
      <c r="F178" s="250" t="s">
        <v>294</v>
      </c>
      <c r="G178" s="41"/>
      <c r="H178" s="41"/>
      <c r="I178" s="145"/>
      <c r="J178" s="41"/>
      <c r="K178" s="41"/>
      <c r="L178" s="45"/>
      <c r="M178" s="251"/>
      <c r="N178" s="252"/>
      <c r="O178" s="92"/>
      <c r="P178" s="92"/>
      <c r="Q178" s="92"/>
      <c r="R178" s="92"/>
      <c r="S178" s="92"/>
      <c r="T178" s="93"/>
      <c r="U178" s="39"/>
      <c r="V178" s="39"/>
      <c r="W178" s="39"/>
      <c r="X178" s="39"/>
      <c r="Y178" s="39"/>
      <c r="Z178" s="39"/>
      <c r="AA178" s="39"/>
      <c r="AB178" s="39"/>
      <c r="AC178" s="39"/>
      <c r="AD178" s="39"/>
      <c r="AE178" s="39"/>
      <c r="AT178" s="18" t="s">
        <v>143</v>
      </c>
      <c r="AU178" s="18" t="s">
        <v>83</v>
      </c>
    </row>
    <row r="179" s="2" customFormat="1">
      <c r="A179" s="39"/>
      <c r="B179" s="40"/>
      <c r="C179" s="41"/>
      <c r="D179" s="249" t="s">
        <v>164</v>
      </c>
      <c r="E179" s="41"/>
      <c r="F179" s="253" t="s">
        <v>295</v>
      </c>
      <c r="G179" s="41"/>
      <c r="H179" s="41"/>
      <c r="I179" s="145"/>
      <c r="J179" s="41"/>
      <c r="K179" s="41"/>
      <c r="L179" s="45"/>
      <c r="M179" s="251"/>
      <c r="N179" s="252"/>
      <c r="O179" s="92"/>
      <c r="P179" s="92"/>
      <c r="Q179" s="92"/>
      <c r="R179" s="92"/>
      <c r="S179" s="92"/>
      <c r="T179" s="93"/>
      <c r="U179" s="39"/>
      <c r="V179" s="39"/>
      <c r="W179" s="39"/>
      <c r="X179" s="39"/>
      <c r="Y179" s="39"/>
      <c r="Z179" s="39"/>
      <c r="AA179" s="39"/>
      <c r="AB179" s="39"/>
      <c r="AC179" s="39"/>
      <c r="AD179" s="39"/>
      <c r="AE179" s="39"/>
      <c r="AT179" s="18" t="s">
        <v>164</v>
      </c>
      <c r="AU179" s="18" t="s">
        <v>83</v>
      </c>
    </row>
    <row r="180" s="13" customFormat="1">
      <c r="A180" s="13"/>
      <c r="B180" s="254"/>
      <c r="C180" s="255"/>
      <c r="D180" s="249" t="s">
        <v>147</v>
      </c>
      <c r="E180" s="256" t="s">
        <v>1</v>
      </c>
      <c r="F180" s="257" t="s">
        <v>768</v>
      </c>
      <c r="G180" s="255"/>
      <c r="H180" s="256" t="s">
        <v>1</v>
      </c>
      <c r="I180" s="258"/>
      <c r="J180" s="255"/>
      <c r="K180" s="255"/>
      <c r="L180" s="259"/>
      <c r="M180" s="260"/>
      <c r="N180" s="261"/>
      <c r="O180" s="261"/>
      <c r="P180" s="261"/>
      <c r="Q180" s="261"/>
      <c r="R180" s="261"/>
      <c r="S180" s="261"/>
      <c r="T180" s="262"/>
      <c r="U180" s="13"/>
      <c r="V180" s="13"/>
      <c r="W180" s="13"/>
      <c r="X180" s="13"/>
      <c r="Y180" s="13"/>
      <c r="Z180" s="13"/>
      <c r="AA180" s="13"/>
      <c r="AB180" s="13"/>
      <c r="AC180" s="13"/>
      <c r="AD180" s="13"/>
      <c r="AE180" s="13"/>
      <c r="AT180" s="263" t="s">
        <v>147</v>
      </c>
      <c r="AU180" s="263" t="s">
        <v>83</v>
      </c>
      <c r="AV180" s="13" t="s">
        <v>81</v>
      </c>
      <c r="AW180" s="13" t="s">
        <v>30</v>
      </c>
      <c r="AX180" s="13" t="s">
        <v>73</v>
      </c>
      <c r="AY180" s="263" t="s">
        <v>134</v>
      </c>
    </row>
    <row r="181" s="14" customFormat="1">
      <c r="A181" s="14"/>
      <c r="B181" s="264"/>
      <c r="C181" s="265"/>
      <c r="D181" s="249" t="s">
        <v>147</v>
      </c>
      <c r="E181" s="266" t="s">
        <v>1</v>
      </c>
      <c r="F181" s="267" t="s">
        <v>769</v>
      </c>
      <c r="G181" s="265"/>
      <c r="H181" s="268">
        <v>253.33000000000001</v>
      </c>
      <c r="I181" s="269"/>
      <c r="J181" s="265"/>
      <c r="K181" s="265"/>
      <c r="L181" s="270"/>
      <c r="M181" s="271"/>
      <c r="N181" s="272"/>
      <c r="O181" s="272"/>
      <c r="P181" s="272"/>
      <c r="Q181" s="272"/>
      <c r="R181" s="272"/>
      <c r="S181" s="272"/>
      <c r="T181" s="273"/>
      <c r="U181" s="14"/>
      <c r="V181" s="14"/>
      <c r="W181" s="14"/>
      <c r="X181" s="14"/>
      <c r="Y181" s="14"/>
      <c r="Z181" s="14"/>
      <c r="AA181" s="14"/>
      <c r="AB181" s="14"/>
      <c r="AC181" s="14"/>
      <c r="AD181" s="14"/>
      <c r="AE181" s="14"/>
      <c r="AT181" s="274" t="s">
        <v>147</v>
      </c>
      <c r="AU181" s="274" t="s">
        <v>83</v>
      </c>
      <c r="AV181" s="14" t="s">
        <v>83</v>
      </c>
      <c r="AW181" s="14" t="s">
        <v>30</v>
      </c>
      <c r="AX181" s="14" t="s">
        <v>73</v>
      </c>
      <c r="AY181" s="274" t="s">
        <v>134</v>
      </c>
    </row>
    <row r="182" s="15" customFormat="1">
      <c r="A182" s="15"/>
      <c r="B182" s="275"/>
      <c r="C182" s="276"/>
      <c r="D182" s="249" t="s">
        <v>147</v>
      </c>
      <c r="E182" s="277" t="s">
        <v>1</v>
      </c>
      <c r="F182" s="278" t="s">
        <v>150</v>
      </c>
      <c r="G182" s="276"/>
      <c r="H182" s="279">
        <v>253.33000000000001</v>
      </c>
      <c r="I182" s="280"/>
      <c r="J182" s="276"/>
      <c r="K182" s="276"/>
      <c r="L182" s="281"/>
      <c r="M182" s="282"/>
      <c r="N182" s="283"/>
      <c r="O182" s="283"/>
      <c r="P182" s="283"/>
      <c r="Q182" s="283"/>
      <c r="R182" s="283"/>
      <c r="S182" s="283"/>
      <c r="T182" s="284"/>
      <c r="U182" s="15"/>
      <c r="V182" s="15"/>
      <c r="W182" s="15"/>
      <c r="X182" s="15"/>
      <c r="Y182" s="15"/>
      <c r="Z182" s="15"/>
      <c r="AA182" s="15"/>
      <c r="AB182" s="15"/>
      <c r="AC182" s="15"/>
      <c r="AD182" s="15"/>
      <c r="AE182" s="15"/>
      <c r="AT182" s="285" t="s">
        <v>147</v>
      </c>
      <c r="AU182" s="285" t="s">
        <v>83</v>
      </c>
      <c r="AV182" s="15" t="s">
        <v>141</v>
      </c>
      <c r="AW182" s="15" t="s">
        <v>30</v>
      </c>
      <c r="AX182" s="15" t="s">
        <v>81</v>
      </c>
      <c r="AY182" s="285" t="s">
        <v>134</v>
      </c>
    </row>
    <row r="183" s="2" customFormat="1" ht="24" customHeight="1">
      <c r="A183" s="39"/>
      <c r="B183" s="40"/>
      <c r="C183" s="236" t="s">
        <v>219</v>
      </c>
      <c r="D183" s="236" t="s">
        <v>136</v>
      </c>
      <c r="E183" s="237" t="s">
        <v>298</v>
      </c>
      <c r="F183" s="238" t="s">
        <v>299</v>
      </c>
      <c r="G183" s="239" t="s">
        <v>300</v>
      </c>
      <c r="H183" s="240">
        <v>131.81</v>
      </c>
      <c r="I183" s="241"/>
      <c r="J183" s="242">
        <f>ROUND(I183*H183,2)</f>
        <v>0</v>
      </c>
      <c r="K183" s="238" t="s">
        <v>140</v>
      </c>
      <c r="L183" s="45"/>
      <c r="M183" s="243" t="s">
        <v>1</v>
      </c>
      <c r="N183" s="244" t="s">
        <v>38</v>
      </c>
      <c r="O183" s="92"/>
      <c r="P183" s="245">
        <f>O183*H183</f>
        <v>0</v>
      </c>
      <c r="Q183" s="245">
        <v>3.5765200000000001E-05</v>
      </c>
      <c r="R183" s="245">
        <f>Q183*H183</f>
        <v>0.0047142110120000002</v>
      </c>
      <c r="S183" s="245">
        <v>0</v>
      </c>
      <c r="T183" s="246">
        <f>S183*H183</f>
        <v>0</v>
      </c>
      <c r="U183" s="39"/>
      <c r="V183" s="39"/>
      <c r="W183" s="39"/>
      <c r="X183" s="39"/>
      <c r="Y183" s="39"/>
      <c r="Z183" s="39"/>
      <c r="AA183" s="39"/>
      <c r="AB183" s="39"/>
      <c r="AC183" s="39"/>
      <c r="AD183" s="39"/>
      <c r="AE183" s="39"/>
      <c r="AR183" s="247" t="s">
        <v>141</v>
      </c>
      <c r="AT183" s="247" t="s">
        <v>136</v>
      </c>
      <c r="AU183" s="247" t="s">
        <v>83</v>
      </c>
      <c r="AY183" s="18" t="s">
        <v>134</v>
      </c>
      <c r="BE183" s="248">
        <f>IF(N183="základní",J183,0)</f>
        <v>0</v>
      </c>
      <c r="BF183" s="248">
        <f>IF(N183="snížená",J183,0)</f>
        <v>0</v>
      </c>
      <c r="BG183" s="248">
        <f>IF(N183="zákl. přenesená",J183,0)</f>
        <v>0</v>
      </c>
      <c r="BH183" s="248">
        <f>IF(N183="sníž. přenesená",J183,0)</f>
        <v>0</v>
      </c>
      <c r="BI183" s="248">
        <f>IF(N183="nulová",J183,0)</f>
        <v>0</v>
      </c>
      <c r="BJ183" s="18" t="s">
        <v>81</v>
      </c>
      <c r="BK183" s="248">
        <f>ROUND(I183*H183,2)</f>
        <v>0</v>
      </c>
      <c r="BL183" s="18" t="s">
        <v>141</v>
      </c>
      <c r="BM183" s="247" t="s">
        <v>770</v>
      </c>
    </row>
    <row r="184" s="2" customFormat="1">
      <c r="A184" s="39"/>
      <c r="B184" s="40"/>
      <c r="C184" s="41"/>
      <c r="D184" s="249" t="s">
        <v>143</v>
      </c>
      <c r="E184" s="41"/>
      <c r="F184" s="250" t="s">
        <v>302</v>
      </c>
      <c r="G184" s="41"/>
      <c r="H184" s="41"/>
      <c r="I184" s="145"/>
      <c r="J184" s="41"/>
      <c r="K184" s="41"/>
      <c r="L184" s="45"/>
      <c r="M184" s="251"/>
      <c r="N184" s="252"/>
      <c r="O184" s="92"/>
      <c r="P184" s="92"/>
      <c r="Q184" s="92"/>
      <c r="R184" s="92"/>
      <c r="S184" s="92"/>
      <c r="T184" s="93"/>
      <c r="U184" s="39"/>
      <c r="V184" s="39"/>
      <c r="W184" s="39"/>
      <c r="X184" s="39"/>
      <c r="Y184" s="39"/>
      <c r="Z184" s="39"/>
      <c r="AA184" s="39"/>
      <c r="AB184" s="39"/>
      <c r="AC184" s="39"/>
      <c r="AD184" s="39"/>
      <c r="AE184" s="39"/>
      <c r="AT184" s="18" t="s">
        <v>143</v>
      </c>
      <c r="AU184" s="18" t="s">
        <v>83</v>
      </c>
    </row>
    <row r="185" s="2" customFormat="1">
      <c r="A185" s="39"/>
      <c r="B185" s="40"/>
      <c r="C185" s="41"/>
      <c r="D185" s="249" t="s">
        <v>145</v>
      </c>
      <c r="E185" s="41"/>
      <c r="F185" s="253" t="s">
        <v>303</v>
      </c>
      <c r="G185" s="41"/>
      <c r="H185" s="41"/>
      <c r="I185" s="145"/>
      <c r="J185" s="41"/>
      <c r="K185" s="41"/>
      <c r="L185" s="45"/>
      <c r="M185" s="251"/>
      <c r="N185" s="252"/>
      <c r="O185" s="92"/>
      <c r="P185" s="92"/>
      <c r="Q185" s="92"/>
      <c r="R185" s="92"/>
      <c r="S185" s="92"/>
      <c r="T185" s="93"/>
      <c r="U185" s="39"/>
      <c r="V185" s="39"/>
      <c r="W185" s="39"/>
      <c r="X185" s="39"/>
      <c r="Y185" s="39"/>
      <c r="Z185" s="39"/>
      <c r="AA185" s="39"/>
      <c r="AB185" s="39"/>
      <c r="AC185" s="39"/>
      <c r="AD185" s="39"/>
      <c r="AE185" s="39"/>
      <c r="AT185" s="18" t="s">
        <v>145</v>
      </c>
      <c r="AU185" s="18" t="s">
        <v>83</v>
      </c>
    </row>
    <row r="186" s="14" customFormat="1">
      <c r="A186" s="14"/>
      <c r="B186" s="264"/>
      <c r="C186" s="265"/>
      <c r="D186" s="249" t="s">
        <v>147</v>
      </c>
      <c r="E186" s="266" t="s">
        <v>1</v>
      </c>
      <c r="F186" s="267" t="s">
        <v>771</v>
      </c>
      <c r="G186" s="265"/>
      <c r="H186" s="268">
        <v>131.81</v>
      </c>
      <c r="I186" s="269"/>
      <c r="J186" s="265"/>
      <c r="K186" s="265"/>
      <c r="L186" s="270"/>
      <c r="M186" s="271"/>
      <c r="N186" s="272"/>
      <c r="O186" s="272"/>
      <c r="P186" s="272"/>
      <c r="Q186" s="272"/>
      <c r="R186" s="272"/>
      <c r="S186" s="272"/>
      <c r="T186" s="273"/>
      <c r="U186" s="14"/>
      <c r="V186" s="14"/>
      <c r="W186" s="14"/>
      <c r="X186" s="14"/>
      <c r="Y186" s="14"/>
      <c r="Z186" s="14"/>
      <c r="AA186" s="14"/>
      <c r="AB186" s="14"/>
      <c r="AC186" s="14"/>
      <c r="AD186" s="14"/>
      <c r="AE186" s="14"/>
      <c r="AT186" s="274" t="s">
        <v>147</v>
      </c>
      <c r="AU186" s="274" t="s">
        <v>83</v>
      </c>
      <c r="AV186" s="14" t="s">
        <v>83</v>
      </c>
      <c r="AW186" s="14" t="s">
        <v>30</v>
      </c>
      <c r="AX186" s="14" t="s">
        <v>81</v>
      </c>
      <c r="AY186" s="274" t="s">
        <v>134</v>
      </c>
    </row>
    <row r="187" s="2" customFormat="1" ht="16.5" customHeight="1">
      <c r="A187" s="39"/>
      <c r="B187" s="40"/>
      <c r="C187" s="286" t="s">
        <v>226</v>
      </c>
      <c r="D187" s="286" t="s">
        <v>268</v>
      </c>
      <c r="E187" s="287" t="s">
        <v>306</v>
      </c>
      <c r="F187" s="288" t="s">
        <v>307</v>
      </c>
      <c r="G187" s="289" t="s">
        <v>153</v>
      </c>
      <c r="H187" s="290">
        <v>37.659999999999997</v>
      </c>
      <c r="I187" s="291"/>
      <c r="J187" s="292">
        <f>ROUND(I187*H187,2)</f>
        <v>0</v>
      </c>
      <c r="K187" s="288" t="s">
        <v>1</v>
      </c>
      <c r="L187" s="293"/>
      <c r="M187" s="294" t="s">
        <v>1</v>
      </c>
      <c r="N187" s="295" t="s">
        <v>38</v>
      </c>
      <c r="O187" s="92"/>
      <c r="P187" s="245">
        <f>O187*H187</f>
        <v>0</v>
      </c>
      <c r="Q187" s="245">
        <v>1</v>
      </c>
      <c r="R187" s="245">
        <f>Q187*H187</f>
        <v>37.659999999999997</v>
      </c>
      <c r="S187" s="245">
        <v>0</v>
      </c>
      <c r="T187" s="246">
        <f>S187*H187</f>
        <v>0</v>
      </c>
      <c r="U187" s="39"/>
      <c r="V187" s="39"/>
      <c r="W187" s="39"/>
      <c r="X187" s="39"/>
      <c r="Y187" s="39"/>
      <c r="Z187" s="39"/>
      <c r="AA187" s="39"/>
      <c r="AB187" s="39"/>
      <c r="AC187" s="39"/>
      <c r="AD187" s="39"/>
      <c r="AE187" s="39"/>
      <c r="AR187" s="247" t="s">
        <v>195</v>
      </c>
      <c r="AT187" s="247" t="s">
        <v>268</v>
      </c>
      <c r="AU187" s="247" t="s">
        <v>83</v>
      </c>
      <c r="AY187" s="18" t="s">
        <v>134</v>
      </c>
      <c r="BE187" s="248">
        <f>IF(N187="základní",J187,0)</f>
        <v>0</v>
      </c>
      <c r="BF187" s="248">
        <f>IF(N187="snížená",J187,0)</f>
        <v>0</v>
      </c>
      <c r="BG187" s="248">
        <f>IF(N187="zákl. přenesená",J187,0)</f>
        <v>0</v>
      </c>
      <c r="BH187" s="248">
        <f>IF(N187="sníž. přenesená",J187,0)</f>
        <v>0</v>
      </c>
      <c r="BI187" s="248">
        <f>IF(N187="nulová",J187,0)</f>
        <v>0</v>
      </c>
      <c r="BJ187" s="18" t="s">
        <v>81</v>
      </c>
      <c r="BK187" s="248">
        <f>ROUND(I187*H187,2)</f>
        <v>0</v>
      </c>
      <c r="BL187" s="18" t="s">
        <v>141</v>
      </c>
      <c r="BM187" s="247" t="s">
        <v>772</v>
      </c>
    </row>
    <row r="188" s="2" customFormat="1">
      <c r="A188" s="39"/>
      <c r="B188" s="40"/>
      <c r="C188" s="41"/>
      <c r="D188" s="249" t="s">
        <v>143</v>
      </c>
      <c r="E188" s="41"/>
      <c r="F188" s="250" t="s">
        <v>307</v>
      </c>
      <c r="G188" s="41"/>
      <c r="H188" s="41"/>
      <c r="I188" s="145"/>
      <c r="J188" s="41"/>
      <c r="K188" s="41"/>
      <c r="L188" s="45"/>
      <c r="M188" s="251"/>
      <c r="N188" s="252"/>
      <c r="O188" s="92"/>
      <c r="P188" s="92"/>
      <c r="Q188" s="92"/>
      <c r="R188" s="92"/>
      <c r="S188" s="92"/>
      <c r="T188" s="93"/>
      <c r="U188" s="39"/>
      <c r="V188" s="39"/>
      <c r="W188" s="39"/>
      <c r="X188" s="39"/>
      <c r="Y188" s="39"/>
      <c r="Z188" s="39"/>
      <c r="AA188" s="39"/>
      <c r="AB188" s="39"/>
      <c r="AC188" s="39"/>
      <c r="AD188" s="39"/>
      <c r="AE188" s="39"/>
      <c r="AT188" s="18" t="s">
        <v>143</v>
      </c>
      <c r="AU188" s="18" t="s">
        <v>83</v>
      </c>
    </row>
    <row r="189" s="13" customFormat="1">
      <c r="A189" s="13"/>
      <c r="B189" s="254"/>
      <c r="C189" s="255"/>
      <c r="D189" s="249" t="s">
        <v>147</v>
      </c>
      <c r="E189" s="256" t="s">
        <v>1</v>
      </c>
      <c r="F189" s="257" t="s">
        <v>309</v>
      </c>
      <c r="G189" s="255"/>
      <c r="H189" s="256" t="s">
        <v>1</v>
      </c>
      <c r="I189" s="258"/>
      <c r="J189" s="255"/>
      <c r="K189" s="255"/>
      <c r="L189" s="259"/>
      <c r="M189" s="260"/>
      <c r="N189" s="261"/>
      <c r="O189" s="261"/>
      <c r="P189" s="261"/>
      <c r="Q189" s="261"/>
      <c r="R189" s="261"/>
      <c r="S189" s="261"/>
      <c r="T189" s="262"/>
      <c r="U189" s="13"/>
      <c r="V189" s="13"/>
      <c r="W189" s="13"/>
      <c r="X189" s="13"/>
      <c r="Y189" s="13"/>
      <c r="Z189" s="13"/>
      <c r="AA189" s="13"/>
      <c r="AB189" s="13"/>
      <c r="AC189" s="13"/>
      <c r="AD189" s="13"/>
      <c r="AE189" s="13"/>
      <c r="AT189" s="263" t="s">
        <v>147</v>
      </c>
      <c r="AU189" s="263" t="s">
        <v>83</v>
      </c>
      <c r="AV189" s="13" t="s">
        <v>81</v>
      </c>
      <c r="AW189" s="13" t="s">
        <v>30</v>
      </c>
      <c r="AX189" s="13" t="s">
        <v>73</v>
      </c>
      <c r="AY189" s="263" t="s">
        <v>134</v>
      </c>
    </row>
    <row r="190" s="13" customFormat="1">
      <c r="A190" s="13"/>
      <c r="B190" s="254"/>
      <c r="C190" s="255"/>
      <c r="D190" s="249" t="s">
        <v>147</v>
      </c>
      <c r="E190" s="256" t="s">
        <v>1</v>
      </c>
      <c r="F190" s="257" t="s">
        <v>773</v>
      </c>
      <c r="G190" s="255"/>
      <c r="H190" s="256" t="s">
        <v>1</v>
      </c>
      <c r="I190" s="258"/>
      <c r="J190" s="255"/>
      <c r="K190" s="255"/>
      <c r="L190" s="259"/>
      <c r="M190" s="260"/>
      <c r="N190" s="261"/>
      <c r="O190" s="261"/>
      <c r="P190" s="261"/>
      <c r="Q190" s="261"/>
      <c r="R190" s="261"/>
      <c r="S190" s="261"/>
      <c r="T190" s="262"/>
      <c r="U190" s="13"/>
      <c r="V190" s="13"/>
      <c r="W190" s="13"/>
      <c r="X190" s="13"/>
      <c r="Y190" s="13"/>
      <c r="Z190" s="13"/>
      <c r="AA190" s="13"/>
      <c r="AB190" s="13"/>
      <c r="AC190" s="13"/>
      <c r="AD190" s="13"/>
      <c r="AE190" s="13"/>
      <c r="AT190" s="263" t="s">
        <v>147</v>
      </c>
      <c r="AU190" s="263" t="s">
        <v>83</v>
      </c>
      <c r="AV190" s="13" t="s">
        <v>81</v>
      </c>
      <c r="AW190" s="13" t="s">
        <v>30</v>
      </c>
      <c r="AX190" s="13" t="s">
        <v>73</v>
      </c>
      <c r="AY190" s="263" t="s">
        <v>134</v>
      </c>
    </row>
    <row r="191" s="14" customFormat="1">
      <c r="A191" s="14"/>
      <c r="B191" s="264"/>
      <c r="C191" s="265"/>
      <c r="D191" s="249" t="s">
        <v>147</v>
      </c>
      <c r="E191" s="266" t="s">
        <v>1</v>
      </c>
      <c r="F191" s="267" t="s">
        <v>774</v>
      </c>
      <c r="G191" s="265"/>
      <c r="H191" s="268">
        <v>37.659999999999997</v>
      </c>
      <c r="I191" s="269"/>
      <c r="J191" s="265"/>
      <c r="K191" s="265"/>
      <c r="L191" s="270"/>
      <c r="M191" s="271"/>
      <c r="N191" s="272"/>
      <c r="O191" s="272"/>
      <c r="P191" s="272"/>
      <c r="Q191" s="272"/>
      <c r="R191" s="272"/>
      <c r="S191" s="272"/>
      <c r="T191" s="273"/>
      <c r="U191" s="14"/>
      <c r="V191" s="14"/>
      <c r="W191" s="14"/>
      <c r="X191" s="14"/>
      <c r="Y191" s="14"/>
      <c r="Z191" s="14"/>
      <c r="AA191" s="14"/>
      <c r="AB191" s="14"/>
      <c r="AC191" s="14"/>
      <c r="AD191" s="14"/>
      <c r="AE191" s="14"/>
      <c r="AT191" s="274" t="s">
        <v>147</v>
      </c>
      <c r="AU191" s="274" t="s">
        <v>83</v>
      </c>
      <c r="AV191" s="14" t="s">
        <v>83</v>
      </c>
      <c r="AW191" s="14" t="s">
        <v>30</v>
      </c>
      <c r="AX191" s="14" t="s">
        <v>73</v>
      </c>
      <c r="AY191" s="274" t="s">
        <v>134</v>
      </c>
    </row>
    <row r="192" s="15" customFormat="1">
      <c r="A192" s="15"/>
      <c r="B192" s="275"/>
      <c r="C192" s="276"/>
      <c r="D192" s="249" t="s">
        <v>147</v>
      </c>
      <c r="E192" s="277" t="s">
        <v>1</v>
      </c>
      <c r="F192" s="278" t="s">
        <v>150</v>
      </c>
      <c r="G192" s="276"/>
      <c r="H192" s="279">
        <v>37.659999999999997</v>
      </c>
      <c r="I192" s="280"/>
      <c r="J192" s="276"/>
      <c r="K192" s="276"/>
      <c r="L192" s="281"/>
      <c r="M192" s="282"/>
      <c r="N192" s="283"/>
      <c r="O192" s="283"/>
      <c r="P192" s="283"/>
      <c r="Q192" s="283"/>
      <c r="R192" s="283"/>
      <c r="S192" s="283"/>
      <c r="T192" s="284"/>
      <c r="U192" s="15"/>
      <c r="V192" s="15"/>
      <c r="W192" s="15"/>
      <c r="X192" s="15"/>
      <c r="Y192" s="15"/>
      <c r="Z192" s="15"/>
      <c r="AA192" s="15"/>
      <c r="AB192" s="15"/>
      <c r="AC192" s="15"/>
      <c r="AD192" s="15"/>
      <c r="AE192" s="15"/>
      <c r="AT192" s="285" t="s">
        <v>147</v>
      </c>
      <c r="AU192" s="285" t="s">
        <v>83</v>
      </c>
      <c r="AV192" s="15" t="s">
        <v>141</v>
      </c>
      <c r="AW192" s="15" t="s">
        <v>30</v>
      </c>
      <c r="AX192" s="15" t="s">
        <v>81</v>
      </c>
      <c r="AY192" s="285" t="s">
        <v>134</v>
      </c>
    </row>
    <row r="193" s="12" customFormat="1" ht="22.8" customHeight="1">
      <c r="A193" s="12"/>
      <c r="B193" s="220"/>
      <c r="C193" s="221"/>
      <c r="D193" s="222" t="s">
        <v>72</v>
      </c>
      <c r="E193" s="234" t="s">
        <v>141</v>
      </c>
      <c r="F193" s="234" t="s">
        <v>319</v>
      </c>
      <c r="G193" s="221"/>
      <c r="H193" s="221"/>
      <c r="I193" s="224"/>
      <c r="J193" s="235">
        <f>BK193</f>
        <v>0</v>
      </c>
      <c r="K193" s="221"/>
      <c r="L193" s="226"/>
      <c r="M193" s="227"/>
      <c r="N193" s="228"/>
      <c r="O193" s="228"/>
      <c r="P193" s="229">
        <f>SUM(P194:P204)</f>
        <v>0</v>
      </c>
      <c r="Q193" s="228"/>
      <c r="R193" s="229">
        <f>SUM(R194:R204)</f>
        <v>0.055997280000000003</v>
      </c>
      <c r="S193" s="228"/>
      <c r="T193" s="230">
        <f>SUM(T194:T204)</f>
        <v>0</v>
      </c>
      <c r="U193" s="12"/>
      <c r="V193" s="12"/>
      <c r="W193" s="12"/>
      <c r="X193" s="12"/>
      <c r="Y193" s="12"/>
      <c r="Z193" s="12"/>
      <c r="AA193" s="12"/>
      <c r="AB193" s="12"/>
      <c r="AC193" s="12"/>
      <c r="AD193" s="12"/>
      <c r="AE193" s="12"/>
      <c r="AR193" s="231" t="s">
        <v>81</v>
      </c>
      <c r="AT193" s="232" t="s">
        <v>72</v>
      </c>
      <c r="AU193" s="232" t="s">
        <v>81</v>
      </c>
      <c r="AY193" s="231" t="s">
        <v>134</v>
      </c>
      <c r="BK193" s="233">
        <f>SUM(BK194:BK204)</f>
        <v>0</v>
      </c>
    </row>
    <row r="194" s="2" customFormat="1" ht="24" customHeight="1">
      <c r="A194" s="39"/>
      <c r="B194" s="40"/>
      <c r="C194" s="236" t="s">
        <v>238</v>
      </c>
      <c r="D194" s="236" t="s">
        <v>136</v>
      </c>
      <c r="E194" s="237" t="s">
        <v>329</v>
      </c>
      <c r="F194" s="238" t="s">
        <v>330</v>
      </c>
      <c r="G194" s="239" t="s">
        <v>139</v>
      </c>
      <c r="H194" s="240">
        <v>1.3320000000000001</v>
      </c>
      <c r="I194" s="241"/>
      <c r="J194" s="242">
        <f>ROUND(I194*H194,2)</f>
        <v>0</v>
      </c>
      <c r="K194" s="238" t="s">
        <v>140</v>
      </c>
      <c r="L194" s="45"/>
      <c r="M194" s="243" t="s">
        <v>1</v>
      </c>
      <c r="N194" s="244" t="s">
        <v>38</v>
      </c>
      <c r="O194" s="92"/>
      <c r="P194" s="245">
        <f>O194*H194</f>
        <v>0</v>
      </c>
      <c r="Q194" s="245">
        <v>0.02102</v>
      </c>
      <c r="R194" s="245">
        <f>Q194*H194</f>
        <v>0.027998640000000002</v>
      </c>
      <c r="S194" s="245">
        <v>0</v>
      </c>
      <c r="T194" s="246">
        <f>S194*H194</f>
        <v>0</v>
      </c>
      <c r="U194" s="39"/>
      <c r="V194" s="39"/>
      <c r="W194" s="39"/>
      <c r="X194" s="39"/>
      <c r="Y194" s="39"/>
      <c r="Z194" s="39"/>
      <c r="AA194" s="39"/>
      <c r="AB194" s="39"/>
      <c r="AC194" s="39"/>
      <c r="AD194" s="39"/>
      <c r="AE194" s="39"/>
      <c r="AR194" s="247" t="s">
        <v>141</v>
      </c>
      <c r="AT194" s="247" t="s">
        <v>136</v>
      </c>
      <c r="AU194" s="247" t="s">
        <v>83</v>
      </c>
      <c r="AY194" s="18" t="s">
        <v>134</v>
      </c>
      <c r="BE194" s="248">
        <f>IF(N194="základní",J194,0)</f>
        <v>0</v>
      </c>
      <c r="BF194" s="248">
        <f>IF(N194="snížená",J194,0)</f>
        <v>0</v>
      </c>
      <c r="BG194" s="248">
        <f>IF(N194="zákl. přenesená",J194,0)</f>
        <v>0</v>
      </c>
      <c r="BH194" s="248">
        <f>IF(N194="sníž. přenesená",J194,0)</f>
        <v>0</v>
      </c>
      <c r="BI194" s="248">
        <f>IF(N194="nulová",J194,0)</f>
        <v>0</v>
      </c>
      <c r="BJ194" s="18" t="s">
        <v>81</v>
      </c>
      <c r="BK194" s="248">
        <f>ROUND(I194*H194,2)</f>
        <v>0</v>
      </c>
      <c r="BL194" s="18" t="s">
        <v>141</v>
      </c>
      <c r="BM194" s="247" t="s">
        <v>775</v>
      </c>
    </row>
    <row r="195" s="2" customFormat="1">
      <c r="A195" s="39"/>
      <c r="B195" s="40"/>
      <c r="C195" s="41"/>
      <c r="D195" s="249" t="s">
        <v>143</v>
      </c>
      <c r="E195" s="41"/>
      <c r="F195" s="250" t="s">
        <v>332</v>
      </c>
      <c r="G195" s="41"/>
      <c r="H195" s="41"/>
      <c r="I195" s="145"/>
      <c r="J195" s="41"/>
      <c r="K195" s="41"/>
      <c r="L195" s="45"/>
      <c r="M195" s="251"/>
      <c r="N195" s="252"/>
      <c r="O195" s="92"/>
      <c r="P195" s="92"/>
      <c r="Q195" s="92"/>
      <c r="R195" s="92"/>
      <c r="S195" s="92"/>
      <c r="T195" s="93"/>
      <c r="U195" s="39"/>
      <c r="V195" s="39"/>
      <c r="W195" s="39"/>
      <c r="X195" s="39"/>
      <c r="Y195" s="39"/>
      <c r="Z195" s="39"/>
      <c r="AA195" s="39"/>
      <c r="AB195" s="39"/>
      <c r="AC195" s="39"/>
      <c r="AD195" s="39"/>
      <c r="AE195" s="39"/>
      <c r="AT195" s="18" t="s">
        <v>143</v>
      </c>
      <c r="AU195" s="18" t="s">
        <v>83</v>
      </c>
    </row>
    <row r="196" s="2" customFormat="1">
      <c r="A196" s="39"/>
      <c r="B196" s="40"/>
      <c r="C196" s="41"/>
      <c r="D196" s="249" t="s">
        <v>145</v>
      </c>
      <c r="E196" s="41"/>
      <c r="F196" s="253" t="s">
        <v>333</v>
      </c>
      <c r="G196" s="41"/>
      <c r="H196" s="41"/>
      <c r="I196" s="145"/>
      <c r="J196" s="41"/>
      <c r="K196" s="41"/>
      <c r="L196" s="45"/>
      <c r="M196" s="251"/>
      <c r="N196" s="252"/>
      <c r="O196" s="92"/>
      <c r="P196" s="92"/>
      <c r="Q196" s="92"/>
      <c r="R196" s="92"/>
      <c r="S196" s="92"/>
      <c r="T196" s="93"/>
      <c r="U196" s="39"/>
      <c r="V196" s="39"/>
      <c r="W196" s="39"/>
      <c r="X196" s="39"/>
      <c r="Y196" s="39"/>
      <c r="Z196" s="39"/>
      <c r="AA196" s="39"/>
      <c r="AB196" s="39"/>
      <c r="AC196" s="39"/>
      <c r="AD196" s="39"/>
      <c r="AE196" s="39"/>
      <c r="AT196" s="18" t="s">
        <v>145</v>
      </c>
      <c r="AU196" s="18" t="s">
        <v>83</v>
      </c>
    </row>
    <row r="197" s="13" customFormat="1">
      <c r="A197" s="13"/>
      <c r="B197" s="254"/>
      <c r="C197" s="255"/>
      <c r="D197" s="249" t="s">
        <v>147</v>
      </c>
      <c r="E197" s="256" t="s">
        <v>1</v>
      </c>
      <c r="F197" s="257" t="s">
        <v>335</v>
      </c>
      <c r="G197" s="255"/>
      <c r="H197" s="256" t="s">
        <v>1</v>
      </c>
      <c r="I197" s="258"/>
      <c r="J197" s="255"/>
      <c r="K197" s="255"/>
      <c r="L197" s="259"/>
      <c r="M197" s="260"/>
      <c r="N197" s="261"/>
      <c r="O197" s="261"/>
      <c r="P197" s="261"/>
      <c r="Q197" s="261"/>
      <c r="R197" s="261"/>
      <c r="S197" s="261"/>
      <c r="T197" s="262"/>
      <c r="U197" s="13"/>
      <c r="V197" s="13"/>
      <c r="W197" s="13"/>
      <c r="X197" s="13"/>
      <c r="Y197" s="13"/>
      <c r="Z197" s="13"/>
      <c r="AA197" s="13"/>
      <c r="AB197" s="13"/>
      <c r="AC197" s="13"/>
      <c r="AD197" s="13"/>
      <c r="AE197" s="13"/>
      <c r="AT197" s="263" t="s">
        <v>147</v>
      </c>
      <c r="AU197" s="263" t="s">
        <v>83</v>
      </c>
      <c r="AV197" s="13" t="s">
        <v>81</v>
      </c>
      <c r="AW197" s="13" t="s">
        <v>30</v>
      </c>
      <c r="AX197" s="13" t="s">
        <v>73</v>
      </c>
      <c r="AY197" s="263" t="s">
        <v>134</v>
      </c>
    </row>
    <row r="198" s="14" customFormat="1">
      <c r="A198" s="14"/>
      <c r="B198" s="264"/>
      <c r="C198" s="265"/>
      <c r="D198" s="249" t="s">
        <v>147</v>
      </c>
      <c r="E198" s="266" t="s">
        <v>1</v>
      </c>
      <c r="F198" s="267" t="s">
        <v>776</v>
      </c>
      <c r="G198" s="265"/>
      <c r="H198" s="268">
        <v>1.1519999999999999</v>
      </c>
      <c r="I198" s="269"/>
      <c r="J198" s="265"/>
      <c r="K198" s="265"/>
      <c r="L198" s="270"/>
      <c r="M198" s="271"/>
      <c r="N198" s="272"/>
      <c r="O198" s="272"/>
      <c r="P198" s="272"/>
      <c r="Q198" s="272"/>
      <c r="R198" s="272"/>
      <c r="S198" s="272"/>
      <c r="T198" s="273"/>
      <c r="U198" s="14"/>
      <c r="V198" s="14"/>
      <c r="W198" s="14"/>
      <c r="X198" s="14"/>
      <c r="Y198" s="14"/>
      <c r="Z198" s="14"/>
      <c r="AA198" s="14"/>
      <c r="AB198" s="14"/>
      <c r="AC198" s="14"/>
      <c r="AD198" s="14"/>
      <c r="AE198" s="14"/>
      <c r="AT198" s="274" t="s">
        <v>147</v>
      </c>
      <c r="AU198" s="274" t="s">
        <v>83</v>
      </c>
      <c r="AV198" s="14" t="s">
        <v>83</v>
      </c>
      <c r="AW198" s="14" t="s">
        <v>30</v>
      </c>
      <c r="AX198" s="14" t="s">
        <v>73</v>
      </c>
      <c r="AY198" s="274" t="s">
        <v>134</v>
      </c>
    </row>
    <row r="199" s="14" customFormat="1">
      <c r="A199" s="14"/>
      <c r="B199" s="264"/>
      <c r="C199" s="265"/>
      <c r="D199" s="249" t="s">
        <v>147</v>
      </c>
      <c r="E199" s="266" t="s">
        <v>1</v>
      </c>
      <c r="F199" s="267" t="s">
        <v>777</v>
      </c>
      <c r="G199" s="265"/>
      <c r="H199" s="268">
        <v>0.17999999999999999</v>
      </c>
      <c r="I199" s="269"/>
      <c r="J199" s="265"/>
      <c r="K199" s="265"/>
      <c r="L199" s="270"/>
      <c r="M199" s="271"/>
      <c r="N199" s="272"/>
      <c r="O199" s="272"/>
      <c r="P199" s="272"/>
      <c r="Q199" s="272"/>
      <c r="R199" s="272"/>
      <c r="S199" s="272"/>
      <c r="T199" s="273"/>
      <c r="U199" s="14"/>
      <c r="V199" s="14"/>
      <c r="W199" s="14"/>
      <c r="X199" s="14"/>
      <c r="Y199" s="14"/>
      <c r="Z199" s="14"/>
      <c r="AA199" s="14"/>
      <c r="AB199" s="14"/>
      <c r="AC199" s="14"/>
      <c r="AD199" s="14"/>
      <c r="AE199" s="14"/>
      <c r="AT199" s="274" t="s">
        <v>147</v>
      </c>
      <c r="AU199" s="274" t="s">
        <v>83</v>
      </c>
      <c r="AV199" s="14" t="s">
        <v>83</v>
      </c>
      <c r="AW199" s="14" t="s">
        <v>30</v>
      </c>
      <c r="AX199" s="14" t="s">
        <v>73</v>
      </c>
      <c r="AY199" s="274" t="s">
        <v>134</v>
      </c>
    </row>
    <row r="200" s="15" customFormat="1">
      <c r="A200" s="15"/>
      <c r="B200" s="275"/>
      <c r="C200" s="276"/>
      <c r="D200" s="249" t="s">
        <v>147</v>
      </c>
      <c r="E200" s="277" t="s">
        <v>1</v>
      </c>
      <c r="F200" s="278" t="s">
        <v>150</v>
      </c>
      <c r="G200" s="276"/>
      <c r="H200" s="279">
        <v>1.3320000000000001</v>
      </c>
      <c r="I200" s="280"/>
      <c r="J200" s="276"/>
      <c r="K200" s="276"/>
      <c r="L200" s="281"/>
      <c r="M200" s="282"/>
      <c r="N200" s="283"/>
      <c r="O200" s="283"/>
      <c r="P200" s="283"/>
      <c r="Q200" s="283"/>
      <c r="R200" s="283"/>
      <c r="S200" s="283"/>
      <c r="T200" s="284"/>
      <c r="U200" s="15"/>
      <c r="V200" s="15"/>
      <c r="W200" s="15"/>
      <c r="X200" s="15"/>
      <c r="Y200" s="15"/>
      <c r="Z200" s="15"/>
      <c r="AA200" s="15"/>
      <c r="AB200" s="15"/>
      <c r="AC200" s="15"/>
      <c r="AD200" s="15"/>
      <c r="AE200" s="15"/>
      <c r="AT200" s="285" t="s">
        <v>147</v>
      </c>
      <c r="AU200" s="285" t="s">
        <v>83</v>
      </c>
      <c r="AV200" s="15" t="s">
        <v>141</v>
      </c>
      <c r="AW200" s="15" t="s">
        <v>30</v>
      </c>
      <c r="AX200" s="15" t="s">
        <v>81</v>
      </c>
      <c r="AY200" s="285" t="s">
        <v>134</v>
      </c>
    </row>
    <row r="201" s="2" customFormat="1" ht="24" customHeight="1">
      <c r="A201" s="39"/>
      <c r="B201" s="40"/>
      <c r="C201" s="236" t="s">
        <v>245</v>
      </c>
      <c r="D201" s="236" t="s">
        <v>136</v>
      </c>
      <c r="E201" s="237" t="s">
        <v>339</v>
      </c>
      <c r="F201" s="238" t="s">
        <v>340</v>
      </c>
      <c r="G201" s="239" t="s">
        <v>139</v>
      </c>
      <c r="H201" s="240">
        <v>1.3320000000000001</v>
      </c>
      <c r="I201" s="241"/>
      <c r="J201" s="242">
        <f>ROUND(I201*H201,2)</f>
        <v>0</v>
      </c>
      <c r="K201" s="238" t="s">
        <v>140</v>
      </c>
      <c r="L201" s="45"/>
      <c r="M201" s="243" t="s">
        <v>1</v>
      </c>
      <c r="N201" s="244" t="s">
        <v>38</v>
      </c>
      <c r="O201" s="92"/>
      <c r="P201" s="245">
        <f>O201*H201</f>
        <v>0</v>
      </c>
      <c r="Q201" s="245">
        <v>0.02102</v>
      </c>
      <c r="R201" s="245">
        <f>Q201*H201</f>
        <v>0.027998640000000002</v>
      </c>
      <c r="S201" s="245">
        <v>0</v>
      </c>
      <c r="T201" s="246">
        <f>S201*H201</f>
        <v>0</v>
      </c>
      <c r="U201" s="39"/>
      <c r="V201" s="39"/>
      <c r="W201" s="39"/>
      <c r="X201" s="39"/>
      <c r="Y201" s="39"/>
      <c r="Z201" s="39"/>
      <c r="AA201" s="39"/>
      <c r="AB201" s="39"/>
      <c r="AC201" s="39"/>
      <c r="AD201" s="39"/>
      <c r="AE201" s="39"/>
      <c r="AR201" s="247" t="s">
        <v>141</v>
      </c>
      <c r="AT201" s="247" t="s">
        <v>136</v>
      </c>
      <c r="AU201" s="247" t="s">
        <v>83</v>
      </c>
      <c r="AY201" s="18" t="s">
        <v>134</v>
      </c>
      <c r="BE201" s="248">
        <f>IF(N201="základní",J201,0)</f>
        <v>0</v>
      </c>
      <c r="BF201" s="248">
        <f>IF(N201="snížená",J201,0)</f>
        <v>0</v>
      </c>
      <c r="BG201" s="248">
        <f>IF(N201="zákl. přenesená",J201,0)</f>
        <v>0</v>
      </c>
      <c r="BH201" s="248">
        <f>IF(N201="sníž. přenesená",J201,0)</f>
        <v>0</v>
      </c>
      <c r="BI201" s="248">
        <f>IF(N201="nulová",J201,0)</f>
        <v>0</v>
      </c>
      <c r="BJ201" s="18" t="s">
        <v>81</v>
      </c>
      <c r="BK201" s="248">
        <f>ROUND(I201*H201,2)</f>
        <v>0</v>
      </c>
      <c r="BL201" s="18" t="s">
        <v>141</v>
      </c>
      <c r="BM201" s="247" t="s">
        <v>778</v>
      </c>
    </row>
    <row r="202" s="2" customFormat="1">
      <c r="A202" s="39"/>
      <c r="B202" s="40"/>
      <c r="C202" s="41"/>
      <c r="D202" s="249" t="s">
        <v>143</v>
      </c>
      <c r="E202" s="41"/>
      <c r="F202" s="250" t="s">
        <v>342</v>
      </c>
      <c r="G202" s="41"/>
      <c r="H202" s="41"/>
      <c r="I202" s="145"/>
      <c r="J202" s="41"/>
      <c r="K202" s="41"/>
      <c r="L202" s="45"/>
      <c r="M202" s="251"/>
      <c r="N202" s="252"/>
      <c r="O202" s="92"/>
      <c r="P202" s="92"/>
      <c r="Q202" s="92"/>
      <c r="R202" s="92"/>
      <c r="S202" s="92"/>
      <c r="T202" s="93"/>
      <c r="U202" s="39"/>
      <c r="V202" s="39"/>
      <c r="W202" s="39"/>
      <c r="X202" s="39"/>
      <c r="Y202" s="39"/>
      <c r="Z202" s="39"/>
      <c r="AA202" s="39"/>
      <c r="AB202" s="39"/>
      <c r="AC202" s="39"/>
      <c r="AD202" s="39"/>
      <c r="AE202" s="39"/>
      <c r="AT202" s="18" t="s">
        <v>143</v>
      </c>
      <c r="AU202" s="18" t="s">
        <v>83</v>
      </c>
    </row>
    <row r="203" s="2" customFormat="1">
      <c r="A203" s="39"/>
      <c r="B203" s="40"/>
      <c r="C203" s="41"/>
      <c r="D203" s="249" t="s">
        <v>145</v>
      </c>
      <c r="E203" s="41"/>
      <c r="F203" s="253" t="s">
        <v>333</v>
      </c>
      <c r="G203" s="41"/>
      <c r="H203" s="41"/>
      <c r="I203" s="145"/>
      <c r="J203" s="41"/>
      <c r="K203" s="41"/>
      <c r="L203" s="45"/>
      <c r="M203" s="251"/>
      <c r="N203" s="252"/>
      <c r="O203" s="92"/>
      <c r="P203" s="92"/>
      <c r="Q203" s="92"/>
      <c r="R203" s="92"/>
      <c r="S203" s="92"/>
      <c r="T203" s="93"/>
      <c r="U203" s="39"/>
      <c r="V203" s="39"/>
      <c r="W203" s="39"/>
      <c r="X203" s="39"/>
      <c r="Y203" s="39"/>
      <c r="Z203" s="39"/>
      <c r="AA203" s="39"/>
      <c r="AB203" s="39"/>
      <c r="AC203" s="39"/>
      <c r="AD203" s="39"/>
      <c r="AE203" s="39"/>
      <c r="AT203" s="18" t="s">
        <v>145</v>
      </c>
      <c r="AU203" s="18" t="s">
        <v>83</v>
      </c>
    </row>
    <row r="204" s="14" customFormat="1">
      <c r="A204" s="14"/>
      <c r="B204" s="264"/>
      <c r="C204" s="265"/>
      <c r="D204" s="249" t="s">
        <v>147</v>
      </c>
      <c r="E204" s="266" t="s">
        <v>1</v>
      </c>
      <c r="F204" s="267" t="s">
        <v>779</v>
      </c>
      <c r="G204" s="265"/>
      <c r="H204" s="268">
        <v>1.3320000000000001</v>
      </c>
      <c r="I204" s="269"/>
      <c r="J204" s="265"/>
      <c r="K204" s="265"/>
      <c r="L204" s="270"/>
      <c r="M204" s="271"/>
      <c r="N204" s="272"/>
      <c r="O204" s="272"/>
      <c r="P204" s="272"/>
      <c r="Q204" s="272"/>
      <c r="R204" s="272"/>
      <c r="S204" s="272"/>
      <c r="T204" s="273"/>
      <c r="U204" s="14"/>
      <c r="V204" s="14"/>
      <c r="W204" s="14"/>
      <c r="X204" s="14"/>
      <c r="Y204" s="14"/>
      <c r="Z204" s="14"/>
      <c r="AA204" s="14"/>
      <c r="AB204" s="14"/>
      <c r="AC204" s="14"/>
      <c r="AD204" s="14"/>
      <c r="AE204" s="14"/>
      <c r="AT204" s="274" t="s">
        <v>147</v>
      </c>
      <c r="AU204" s="274" t="s">
        <v>83</v>
      </c>
      <c r="AV204" s="14" t="s">
        <v>83</v>
      </c>
      <c r="AW204" s="14" t="s">
        <v>30</v>
      </c>
      <c r="AX204" s="14" t="s">
        <v>81</v>
      </c>
      <c r="AY204" s="274" t="s">
        <v>134</v>
      </c>
    </row>
    <row r="205" s="12" customFormat="1" ht="22.8" customHeight="1">
      <c r="A205" s="12"/>
      <c r="B205" s="220"/>
      <c r="C205" s="221"/>
      <c r="D205" s="222" t="s">
        <v>72</v>
      </c>
      <c r="E205" s="234" t="s">
        <v>181</v>
      </c>
      <c r="F205" s="234" t="s">
        <v>361</v>
      </c>
      <c r="G205" s="221"/>
      <c r="H205" s="221"/>
      <c r="I205" s="224"/>
      <c r="J205" s="235">
        <f>BK205</f>
        <v>0</v>
      </c>
      <c r="K205" s="221"/>
      <c r="L205" s="226"/>
      <c r="M205" s="227"/>
      <c r="N205" s="228"/>
      <c r="O205" s="228"/>
      <c r="P205" s="229">
        <f>SUM(P206:P230)</f>
        <v>0</v>
      </c>
      <c r="Q205" s="228"/>
      <c r="R205" s="229">
        <f>SUM(R206:R230)</f>
        <v>3.7647833808999995</v>
      </c>
      <c r="S205" s="228"/>
      <c r="T205" s="230">
        <f>SUM(T206:T230)</f>
        <v>4.1232749999999996</v>
      </c>
      <c r="U205" s="12"/>
      <c r="V205" s="12"/>
      <c r="W205" s="12"/>
      <c r="X205" s="12"/>
      <c r="Y205" s="12"/>
      <c r="Z205" s="12"/>
      <c r="AA205" s="12"/>
      <c r="AB205" s="12"/>
      <c r="AC205" s="12"/>
      <c r="AD205" s="12"/>
      <c r="AE205" s="12"/>
      <c r="AR205" s="231" t="s">
        <v>81</v>
      </c>
      <c r="AT205" s="232" t="s">
        <v>72</v>
      </c>
      <c r="AU205" s="232" t="s">
        <v>81</v>
      </c>
      <c r="AY205" s="231" t="s">
        <v>134</v>
      </c>
      <c r="BK205" s="233">
        <f>SUM(BK206:BK230)</f>
        <v>0</v>
      </c>
    </row>
    <row r="206" s="2" customFormat="1" ht="24" customHeight="1">
      <c r="A206" s="39"/>
      <c r="B206" s="40"/>
      <c r="C206" s="236" t="s">
        <v>8</v>
      </c>
      <c r="D206" s="236" t="s">
        <v>136</v>
      </c>
      <c r="E206" s="237" t="s">
        <v>375</v>
      </c>
      <c r="F206" s="238" t="s">
        <v>376</v>
      </c>
      <c r="G206" s="239" t="s">
        <v>139</v>
      </c>
      <c r="H206" s="240">
        <v>54.976999999999997</v>
      </c>
      <c r="I206" s="241"/>
      <c r="J206" s="242">
        <f>ROUND(I206*H206,2)</f>
        <v>0</v>
      </c>
      <c r="K206" s="238" t="s">
        <v>140</v>
      </c>
      <c r="L206" s="45"/>
      <c r="M206" s="243" t="s">
        <v>1</v>
      </c>
      <c r="N206" s="244" t="s">
        <v>38</v>
      </c>
      <c r="O206" s="92"/>
      <c r="P206" s="245">
        <f>O206*H206</f>
        <v>0</v>
      </c>
      <c r="Q206" s="245">
        <v>0.066961699999999999</v>
      </c>
      <c r="R206" s="245">
        <f>Q206*H206</f>
        <v>3.6813533808999996</v>
      </c>
      <c r="S206" s="245">
        <v>0.074999999999999997</v>
      </c>
      <c r="T206" s="246">
        <f>S206*H206</f>
        <v>4.1232749999999996</v>
      </c>
      <c r="U206" s="39"/>
      <c r="V206" s="39"/>
      <c r="W206" s="39"/>
      <c r="X206" s="39"/>
      <c r="Y206" s="39"/>
      <c r="Z206" s="39"/>
      <c r="AA206" s="39"/>
      <c r="AB206" s="39"/>
      <c r="AC206" s="39"/>
      <c r="AD206" s="39"/>
      <c r="AE206" s="39"/>
      <c r="AR206" s="247" t="s">
        <v>141</v>
      </c>
      <c r="AT206" s="247" t="s">
        <v>136</v>
      </c>
      <c r="AU206" s="247" t="s">
        <v>83</v>
      </c>
      <c r="AY206" s="18" t="s">
        <v>134</v>
      </c>
      <c r="BE206" s="248">
        <f>IF(N206="základní",J206,0)</f>
        <v>0</v>
      </c>
      <c r="BF206" s="248">
        <f>IF(N206="snížená",J206,0)</f>
        <v>0</v>
      </c>
      <c r="BG206" s="248">
        <f>IF(N206="zákl. přenesená",J206,0)</f>
        <v>0</v>
      </c>
      <c r="BH206" s="248">
        <f>IF(N206="sníž. přenesená",J206,0)</f>
        <v>0</v>
      </c>
      <c r="BI206" s="248">
        <f>IF(N206="nulová",J206,0)</f>
        <v>0</v>
      </c>
      <c r="BJ206" s="18" t="s">
        <v>81</v>
      </c>
      <c r="BK206" s="248">
        <f>ROUND(I206*H206,2)</f>
        <v>0</v>
      </c>
      <c r="BL206" s="18" t="s">
        <v>141</v>
      </c>
      <c r="BM206" s="247" t="s">
        <v>780</v>
      </c>
    </row>
    <row r="207" s="2" customFormat="1">
      <c r="A207" s="39"/>
      <c r="B207" s="40"/>
      <c r="C207" s="41"/>
      <c r="D207" s="249" t="s">
        <v>143</v>
      </c>
      <c r="E207" s="41"/>
      <c r="F207" s="250" t="s">
        <v>378</v>
      </c>
      <c r="G207" s="41"/>
      <c r="H207" s="41"/>
      <c r="I207" s="145"/>
      <c r="J207" s="41"/>
      <c r="K207" s="41"/>
      <c r="L207" s="45"/>
      <c r="M207" s="251"/>
      <c r="N207" s="252"/>
      <c r="O207" s="92"/>
      <c r="P207" s="92"/>
      <c r="Q207" s="92"/>
      <c r="R207" s="92"/>
      <c r="S207" s="92"/>
      <c r="T207" s="93"/>
      <c r="U207" s="39"/>
      <c r="V207" s="39"/>
      <c r="W207" s="39"/>
      <c r="X207" s="39"/>
      <c r="Y207" s="39"/>
      <c r="Z207" s="39"/>
      <c r="AA207" s="39"/>
      <c r="AB207" s="39"/>
      <c r="AC207" s="39"/>
      <c r="AD207" s="39"/>
      <c r="AE207" s="39"/>
      <c r="AT207" s="18" t="s">
        <v>143</v>
      </c>
      <c r="AU207" s="18" t="s">
        <v>83</v>
      </c>
    </row>
    <row r="208" s="2" customFormat="1">
      <c r="A208" s="39"/>
      <c r="B208" s="40"/>
      <c r="C208" s="41"/>
      <c r="D208" s="249" t="s">
        <v>145</v>
      </c>
      <c r="E208" s="41"/>
      <c r="F208" s="253" t="s">
        <v>367</v>
      </c>
      <c r="G208" s="41"/>
      <c r="H208" s="41"/>
      <c r="I208" s="145"/>
      <c r="J208" s="41"/>
      <c r="K208" s="41"/>
      <c r="L208" s="45"/>
      <c r="M208" s="251"/>
      <c r="N208" s="252"/>
      <c r="O208" s="92"/>
      <c r="P208" s="92"/>
      <c r="Q208" s="92"/>
      <c r="R208" s="92"/>
      <c r="S208" s="92"/>
      <c r="T208" s="93"/>
      <c r="U208" s="39"/>
      <c r="V208" s="39"/>
      <c r="W208" s="39"/>
      <c r="X208" s="39"/>
      <c r="Y208" s="39"/>
      <c r="Z208" s="39"/>
      <c r="AA208" s="39"/>
      <c r="AB208" s="39"/>
      <c r="AC208" s="39"/>
      <c r="AD208" s="39"/>
      <c r="AE208" s="39"/>
      <c r="AT208" s="18" t="s">
        <v>145</v>
      </c>
      <c r="AU208" s="18" t="s">
        <v>83</v>
      </c>
    </row>
    <row r="209" s="2" customFormat="1">
      <c r="A209" s="39"/>
      <c r="B209" s="40"/>
      <c r="C209" s="41"/>
      <c r="D209" s="249" t="s">
        <v>164</v>
      </c>
      <c r="E209" s="41"/>
      <c r="F209" s="253" t="s">
        <v>379</v>
      </c>
      <c r="G209" s="41"/>
      <c r="H209" s="41"/>
      <c r="I209" s="145"/>
      <c r="J209" s="41"/>
      <c r="K209" s="41"/>
      <c r="L209" s="45"/>
      <c r="M209" s="251"/>
      <c r="N209" s="252"/>
      <c r="O209" s="92"/>
      <c r="P209" s="92"/>
      <c r="Q209" s="92"/>
      <c r="R209" s="92"/>
      <c r="S209" s="92"/>
      <c r="T209" s="93"/>
      <c r="U209" s="39"/>
      <c r="V209" s="39"/>
      <c r="W209" s="39"/>
      <c r="X209" s="39"/>
      <c r="Y209" s="39"/>
      <c r="Z209" s="39"/>
      <c r="AA209" s="39"/>
      <c r="AB209" s="39"/>
      <c r="AC209" s="39"/>
      <c r="AD209" s="39"/>
      <c r="AE209" s="39"/>
      <c r="AT209" s="18" t="s">
        <v>164</v>
      </c>
      <c r="AU209" s="18" t="s">
        <v>83</v>
      </c>
    </row>
    <row r="210" s="13" customFormat="1">
      <c r="A210" s="13"/>
      <c r="B210" s="254"/>
      <c r="C210" s="255"/>
      <c r="D210" s="249" t="s">
        <v>147</v>
      </c>
      <c r="E210" s="256" t="s">
        <v>1</v>
      </c>
      <c r="F210" s="257" t="s">
        <v>380</v>
      </c>
      <c r="G210" s="255"/>
      <c r="H210" s="256" t="s">
        <v>1</v>
      </c>
      <c r="I210" s="258"/>
      <c r="J210" s="255"/>
      <c r="K210" s="255"/>
      <c r="L210" s="259"/>
      <c r="M210" s="260"/>
      <c r="N210" s="261"/>
      <c r="O210" s="261"/>
      <c r="P210" s="261"/>
      <c r="Q210" s="261"/>
      <c r="R210" s="261"/>
      <c r="S210" s="261"/>
      <c r="T210" s="262"/>
      <c r="U210" s="13"/>
      <c r="V210" s="13"/>
      <c r="W210" s="13"/>
      <c r="X210" s="13"/>
      <c r="Y210" s="13"/>
      <c r="Z210" s="13"/>
      <c r="AA210" s="13"/>
      <c r="AB210" s="13"/>
      <c r="AC210" s="13"/>
      <c r="AD210" s="13"/>
      <c r="AE210" s="13"/>
      <c r="AT210" s="263" t="s">
        <v>147</v>
      </c>
      <c r="AU210" s="263" t="s">
        <v>83</v>
      </c>
      <c r="AV210" s="13" t="s">
        <v>81</v>
      </c>
      <c r="AW210" s="13" t="s">
        <v>30</v>
      </c>
      <c r="AX210" s="13" t="s">
        <v>73</v>
      </c>
      <c r="AY210" s="263" t="s">
        <v>134</v>
      </c>
    </row>
    <row r="211" s="13" customFormat="1">
      <c r="A211" s="13"/>
      <c r="B211" s="254"/>
      <c r="C211" s="255"/>
      <c r="D211" s="249" t="s">
        <v>147</v>
      </c>
      <c r="E211" s="256" t="s">
        <v>1</v>
      </c>
      <c r="F211" s="257" t="s">
        <v>381</v>
      </c>
      <c r="G211" s="255"/>
      <c r="H211" s="256" t="s">
        <v>1</v>
      </c>
      <c r="I211" s="258"/>
      <c r="J211" s="255"/>
      <c r="K211" s="255"/>
      <c r="L211" s="259"/>
      <c r="M211" s="260"/>
      <c r="N211" s="261"/>
      <c r="O211" s="261"/>
      <c r="P211" s="261"/>
      <c r="Q211" s="261"/>
      <c r="R211" s="261"/>
      <c r="S211" s="261"/>
      <c r="T211" s="262"/>
      <c r="U211" s="13"/>
      <c r="V211" s="13"/>
      <c r="W211" s="13"/>
      <c r="X211" s="13"/>
      <c r="Y211" s="13"/>
      <c r="Z211" s="13"/>
      <c r="AA211" s="13"/>
      <c r="AB211" s="13"/>
      <c r="AC211" s="13"/>
      <c r="AD211" s="13"/>
      <c r="AE211" s="13"/>
      <c r="AT211" s="263" t="s">
        <v>147</v>
      </c>
      <c r="AU211" s="263" t="s">
        <v>83</v>
      </c>
      <c r="AV211" s="13" t="s">
        <v>81</v>
      </c>
      <c r="AW211" s="13" t="s">
        <v>30</v>
      </c>
      <c r="AX211" s="13" t="s">
        <v>73</v>
      </c>
      <c r="AY211" s="263" t="s">
        <v>134</v>
      </c>
    </row>
    <row r="212" s="13" customFormat="1">
      <c r="A212" s="13"/>
      <c r="B212" s="254"/>
      <c r="C212" s="255"/>
      <c r="D212" s="249" t="s">
        <v>147</v>
      </c>
      <c r="E212" s="256" t="s">
        <v>1</v>
      </c>
      <c r="F212" s="257" t="s">
        <v>781</v>
      </c>
      <c r="G212" s="255"/>
      <c r="H212" s="256" t="s">
        <v>1</v>
      </c>
      <c r="I212" s="258"/>
      <c r="J212" s="255"/>
      <c r="K212" s="255"/>
      <c r="L212" s="259"/>
      <c r="M212" s="260"/>
      <c r="N212" s="261"/>
      <c r="O212" s="261"/>
      <c r="P212" s="261"/>
      <c r="Q212" s="261"/>
      <c r="R212" s="261"/>
      <c r="S212" s="261"/>
      <c r="T212" s="262"/>
      <c r="U212" s="13"/>
      <c r="V212" s="13"/>
      <c r="W212" s="13"/>
      <c r="X212" s="13"/>
      <c r="Y212" s="13"/>
      <c r="Z212" s="13"/>
      <c r="AA212" s="13"/>
      <c r="AB212" s="13"/>
      <c r="AC212" s="13"/>
      <c r="AD212" s="13"/>
      <c r="AE212" s="13"/>
      <c r="AT212" s="263" t="s">
        <v>147</v>
      </c>
      <c r="AU212" s="263" t="s">
        <v>83</v>
      </c>
      <c r="AV212" s="13" t="s">
        <v>81</v>
      </c>
      <c r="AW212" s="13" t="s">
        <v>30</v>
      </c>
      <c r="AX212" s="13" t="s">
        <v>73</v>
      </c>
      <c r="AY212" s="263" t="s">
        <v>134</v>
      </c>
    </row>
    <row r="213" s="14" customFormat="1">
      <c r="A213" s="14"/>
      <c r="B213" s="264"/>
      <c r="C213" s="265"/>
      <c r="D213" s="249" t="s">
        <v>147</v>
      </c>
      <c r="E213" s="266" t="s">
        <v>1</v>
      </c>
      <c r="F213" s="267" t="s">
        <v>782</v>
      </c>
      <c r="G213" s="265"/>
      <c r="H213" s="268">
        <v>39.259</v>
      </c>
      <c r="I213" s="269"/>
      <c r="J213" s="265"/>
      <c r="K213" s="265"/>
      <c r="L213" s="270"/>
      <c r="M213" s="271"/>
      <c r="N213" s="272"/>
      <c r="O213" s="272"/>
      <c r="P213" s="272"/>
      <c r="Q213" s="272"/>
      <c r="R213" s="272"/>
      <c r="S213" s="272"/>
      <c r="T213" s="273"/>
      <c r="U213" s="14"/>
      <c r="V213" s="14"/>
      <c r="W213" s="14"/>
      <c r="X213" s="14"/>
      <c r="Y213" s="14"/>
      <c r="Z213" s="14"/>
      <c r="AA213" s="14"/>
      <c r="AB213" s="14"/>
      <c r="AC213" s="14"/>
      <c r="AD213" s="14"/>
      <c r="AE213" s="14"/>
      <c r="AT213" s="274" t="s">
        <v>147</v>
      </c>
      <c r="AU213" s="274" t="s">
        <v>83</v>
      </c>
      <c r="AV213" s="14" t="s">
        <v>83</v>
      </c>
      <c r="AW213" s="14" t="s">
        <v>30</v>
      </c>
      <c r="AX213" s="14" t="s">
        <v>73</v>
      </c>
      <c r="AY213" s="274" t="s">
        <v>134</v>
      </c>
    </row>
    <row r="214" s="13" customFormat="1">
      <c r="A214" s="13"/>
      <c r="B214" s="254"/>
      <c r="C214" s="255"/>
      <c r="D214" s="249" t="s">
        <v>147</v>
      </c>
      <c r="E214" s="256" t="s">
        <v>1</v>
      </c>
      <c r="F214" s="257" t="s">
        <v>783</v>
      </c>
      <c r="G214" s="255"/>
      <c r="H214" s="256" t="s">
        <v>1</v>
      </c>
      <c r="I214" s="258"/>
      <c r="J214" s="255"/>
      <c r="K214" s="255"/>
      <c r="L214" s="259"/>
      <c r="M214" s="260"/>
      <c r="N214" s="261"/>
      <c r="O214" s="261"/>
      <c r="P214" s="261"/>
      <c r="Q214" s="261"/>
      <c r="R214" s="261"/>
      <c r="S214" s="261"/>
      <c r="T214" s="262"/>
      <c r="U214" s="13"/>
      <c r="V214" s="13"/>
      <c r="W214" s="13"/>
      <c r="X214" s="13"/>
      <c r="Y214" s="13"/>
      <c r="Z214" s="13"/>
      <c r="AA214" s="13"/>
      <c r="AB214" s="13"/>
      <c r="AC214" s="13"/>
      <c r="AD214" s="13"/>
      <c r="AE214" s="13"/>
      <c r="AT214" s="263" t="s">
        <v>147</v>
      </c>
      <c r="AU214" s="263" t="s">
        <v>83</v>
      </c>
      <c r="AV214" s="13" t="s">
        <v>81</v>
      </c>
      <c r="AW214" s="13" t="s">
        <v>30</v>
      </c>
      <c r="AX214" s="13" t="s">
        <v>73</v>
      </c>
      <c r="AY214" s="263" t="s">
        <v>134</v>
      </c>
    </row>
    <row r="215" s="14" customFormat="1">
      <c r="A215" s="14"/>
      <c r="B215" s="264"/>
      <c r="C215" s="265"/>
      <c r="D215" s="249" t="s">
        <v>147</v>
      </c>
      <c r="E215" s="266" t="s">
        <v>1</v>
      </c>
      <c r="F215" s="267" t="s">
        <v>784</v>
      </c>
      <c r="G215" s="265"/>
      <c r="H215" s="268">
        <v>4.1680000000000001</v>
      </c>
      <c r="I215" s="269"/>
      <c r="J215" s="265"/>
      <c r="K215" s="265"/>
      <c r="L215" s="270"/>
      <c r="M215" s="271"/>
      <c r="N215" s="272"/>
      <c r="O215" s="272"/>
      <c r="P215" s="272"/>
      <c r="Q215" s="272"/>
      <c r="R215" s="272"/>
      <c r="S215" s="272"/>
      <c r="T215" s="273"/>
      <c r="U215" s="14"/>
      <c r="V215" s="14"/>
      <c r="W215" s="14"/>
      <c r="X215" s="14"/>
      <c r="Y215" s="14"/>
      <c r="Z215" s="14"/>
      <c r="AA215" s="14"/>
      <c r="AB215" s="14"/>
      <c r="AC215" s="14"/>
      <c r="AD215" s="14"/>
      <c r="AE215" s="14"/>
      <c r="AT215" s="274" t="s">
        <v>147</v>
      </c>
      <c r="AU215" s="274" t="s">
        <v>83</v>
      </c>
      <c r="AV215" s="14" t="s">
        <v>83</v>
      </c>
      <c r="AW215" s="14" t="s">
        <v>30</v>
      </c>
      <c r="AX215" s="14" t="s">
        <v>73</v>
      </c>
      <c r="AY215" s="274" t="s">
        <v>134</v>
      </c>
    </row>
    <row r="216" s="13" customFormat="1">
      <c r="A216" s="13"/>
      <c r="B216" s="254"/>
      <c r="C216" s="255"/>
      <c r="D216" s="249" t="s">
        <v>147</v>
      </c>
      <c r="E216" s="256" t="s">
        <v>1</v>
      </c>
      <c r="F216" s="257" t="s">
        <v>386</v>
      </c>
      <c r="G216" s="255"/>
      <c r="H216" s="256" t="s">
        <v>1</v>
      </c>
      <c r="I216" s="258"/>
      <c r="J216" s="255"/>
      <c r="K216" s="255"/>
      <c r="L216" s="259"/>
      <c r="M216" s="260"/>
      <c r="N216" s="261"/>
      <c r="O216" s="261"/>
      <c r="P216" s="261"/>
      <c r="Q216" s="261"/>
      <c r="R216" s="261"/>
      <c r="S216" s="261"/>
      <c r="T216" s="262"/>
      <c r="U216" s="13"/>
      <c r="V216" s="13"/>
      <c r="W216" s="13"/>
      <c r="X216" s="13"/>
      <c r="Y216" s="13"/>
      <c r="Z216" s="13"/>
      <c r="AA216" s="13"/>
      <c r="AB216" s="13"/>
      <c r="AC216" s="13"/>
      <c r="AD216" s="13"/>
      <c r="AE216" s="13"/>
      <c r="AT216" s="263" t="s">
        <v>147</v>
      </c>
      <c r="AU216" s="263" t="s">
        <v>83</v>
      </c>
      <c r="AV216" s="13" t="s">
        <v>81</v>
      </c>
      <c r="AW216" s="13" t="s">
        <v>30</v>
      </c>
      <c r="AX216" s="13" t="s">
        <v>73</v>
      </c>
      <c r="AY216" s="263" t="s">
        <v>134</v>
      </c>
    </row>
    <row r="217" s="13" customFormat="1">
      <c r="A217" s="13"/>
      <c r="B217" s="254"/>
      <c r="C217" s="255"/>
      <c r="D217" s="249" t="s">
        <v>147</v>
      </c>
      <c r="E217" s="256" t="s">
        <v>1</v>
      </c>
      <c r="F217" s="257" t="s">
        <v>387</v>
      </c>
      <c r="G217" s="255"/>
      <c r="H217" s="256" t="s">
        <v>1</v>
      </c>
      <c r="I217" s="258"/>
      <c r="J217" s="255"/>
      <c r="K217" s="255"/>
      <c r="L217" s="259"/>
      <c r="M217" s="260"/>
      <c r="N217" s="261"/>
      <c r="O217" s="261"/>
      <c r="P217" s="261"/>
      <c r="Q217" s="261"/>
      <c r="R217" s="261"/>
      <c r="S217" s="261"/>
      <c r="T217" s="262"/>
      <c r="U217" s="13"/>
      <c r="V217" s="13"/>
      <c r="W217" s="13"/>
      <c r="X217" s="13"/>
      <c r="Y217" s="13"/>
      <c r="Z217" s="13"/>
      <c r="AA217" s="13"/>
      <c r="AB217" s="13"/>
      <c r="AC217" s="13"/>
      <c r="AD217" s="13"/>
      <c r="AE217" s="13"/>
      <c r="AT217" s="263" t="s">
        <v>147</v>
      </c>
      <c r="AU217" s="263" t="s">
        <v>83</v>
      </c>
      <c r="AV217" s="13" t="s">
        <v>81</v>
      </c>
      <c r="AW217" s="13" t="s">
        <v>30</v>
      </c>
      <c r="AX217" s="13" t="s">
        <v>73</v>
      </c>
      <c r="AY217" s="263" t="s">
        <v>134</v>
      </c>
    </row>
    <row r="218" s="13" customFormat="1">
      <c r="A218" s="13"/>
      <c r="B218" s="254"/>
      <c r="C218" s="255"/>
      <c r="D218" s="249" t="s">
        <v>147</v>
      </c>
      <c r="E218" s="256" t="s">
        <v>1</v>
      </c>
      <c r="F218" s="257" t="s">
        <v>781</v>
      </c>
      <c r="G218" s="255"/>
      <c r="H218" s="256" t="s">
        <v>1</v>
      </c>
      <c r="I218" s="258"/>
      <c r="J218" s="255"/>
      <c r="K218" s="255"/>
      <c r="L218" s="259"/>
      <c r="M218" s="260"/>
      <c r="N218" s="261"/>
      <c r="O218" s="261"/>
      <c r="P218" s="261"/>
      <c r="Q218" s="261"/>
      <c r="R218" s="261"/>
      <c r="S218" s="261"/>
      <c r="T218" s="262"/>
      <c r="U218" s="13"/>
      <c r="V218" s="13"/>
      <c r="W218" s="13"/>
      <c r="X218" s="13"/>
      <c r="Y218" s="13"/>
      <c r="Z218" s="13"/>
      <c r="AA218" s="13"/>
      <c r="AB218" s="13"/>
      <c r="AC218" s="13"/>
      <c r="AD218" s="13"/>
      <c r="AE218" s="13"/>
      <c r="AT218" s="263" t="s">
        <v>147</v>
      </c>
      <c r="AU218" s="263" t="s">
        <v>83</v>
      </c>
      <c r="AV218" s="13" t="s">
        <v>81</v>
      </c>
      <c r="AW218" s="13" t="s">
        <v>30</v>
      </c>
      <c r="AX218" s="13" t="s">
        <v>73</v>
      </c>
      <c r="AY218" s="263" t="s">
        <v>134</v>
      </c>
    </row>
    <row r="219" s="14" customFormat="1">
      <c r="A219" s="14"/>
      <c r="B219" s="264"/>
      <c r="C219" s="265"/>
      <c r="D219" s="249" t="s">
        <v>147</v>
      </c>
      <c r="E219" s="266" t="s">
        <v>1</v>
      </c>
      <c r="F219" s="267" t="s">
        <v>785</v>
      </c>
      <c r="G219" s="265"/>
      <c r="H219" s="268">
        <v>7.9630000000000001</v>
      </c>
      <c r="I219" s="269"/>
      <c r="J219" s="265"/>
      <c r="K219" s="265"/>
      <c r="L219" s="270"/>
      <c r="M219" s="271"/>
      <c r="N219" s="272"/>
      <c r="O219" s="272"/>
      <c r="P219" s="272"/>
      <c r="Q219" s="272"/>
      <c r="R219" s="272"/>
      <c r="S219" s="272"/>
      <c r="T219" s="273"/>
      <c r="U219" s="14"/>
      <c r="V219" s="14"/>
      <c r="W219" s="14"/>
      <c r="X219" s="14"/>
      <c r="Y219" s="14"/>
      <c r="Z219" s="14"/>
      <c r="AA219" s="14"/>
      <c r="AB219" s="14"/>
      <c r="AC219" s="14"/>
      <c r="AD219" s="14"/>
      <c r="AE219" s="14"/>
      <c r="AT219" s="274" t="s">
        <v>147</v>
      </c>
      <c r="AU219" s="274" t="s">
        <v>83</v>
      </c>
      <c r="AV219" s="14" t="s">
        <v>83</v>
      </c>
      <c r="AW219" s="14" t="s">
        <v>30</v>
      </c>
      <c r="AX219" s="14" t="s">
        <v>73</v>
      </c>
      <c r="AY219" s="274" t="s">
        <v>134</v>
      </c>
    </row>
    <row r="220" s="13" customFormat="1">
      <c r="A220" s="13"/>
      <c r="B220" s="254"/>
      <c r="C220" s="255"/>
      <c r="D220" s="249" t="s">
        <v>147</v>
      </c>
      <c r="E220" s="256" t="s">
        <v>1</v>
      </c>
      <c r="F220" s="257" t="s">
        <v>783</v>
      </c>
      <c r="G220" s="255"/>
      <c r="H220" s="256" t="s">
        <v>1</v>
      </c>
      <c r="I220" s="258"/>
      <c r="J220" s="255"/>
      <c r="K220" s="255"/>
      <c r="L220" s="259"/>
      <c r="M220" s="260"/>
      <c r="N220" s="261"/>
      <c r="O220" s="261"/>
      <c r="P220" s="261"/>
      <c r="Q220" s="261"/>
      <c r="R220" s="261"/>
      <c r="S220" s="261"/>
      <c r="T220" s="262"/>
      <c r="U220" s="13"/>
      <c r="V220" s="13"/>
      <c r="W220" s="13"/>
      <c r="X220" s="13"/>
      <c r="Y220" s="13"/>
      <c r="Z220" s="13"/>
      <c r="AA220" s="13"/>
      <c r="AB220" s="13"/>
      <c r="AC220" s="13"/>
      <c r="AD220" s="13"/>
      <c r="AE220" s="13"/>
      <c r="AT220" s="263" t="s">
        <v>147</v>
      </c>
      <c r="AU220" s="263" t="s">
        <v>83</v>
      </c>
      <c r="AV220" s="13" t="s">
        <v>81</v>
      </c>
      <c r="AW220" s="13" t="s">
        <v>30</v>
      </c>
      <c r="AX220" s="13" t="s">
        <v>73</v>
      </c>
      <c r="AY220" s="263" t="s">
        <v>134</v>
      </c>
    </row>
    <row r="221" s="14" customFormat="1">
      <c r="A221" s="14"/>
      <c r="B221" s="264"/>
      <c r="C221" s="265"/>
      <c r="D221" s="249" t="s">
        <v>147</v>
      </c>
      <c r="E221" s="266" t="s">
        <v>1</v>
      </c>
      <c r="F221" s="267" t="s">
        <v>389</v>
      </c>
      <c r="G221" s="265"/>
      <c r="H221" s="268">
        <v>0.995</v>
      </c>
      <c r="I221" s="269"/>
      <c r="J221" s="265"/>
      <c r="K221" s="265"/>
      <c r="L221" s="270"/>
      <c r="M221" s="271"/>
      <c r="N221" s="272"/>
      <c r="O221" s="272"/>
      <c r="P221" s="272"/>
      <c r="Q221" s="272"/>
      <c r="R221" s="272"/>
      <c r="S221" s="272"/>
      <c r="T221" s="273"/>
      <c r="U221" s="14"/>
      <c r="V221" s="14"/>
      <c r="W221" s="14"/>
      <c r="X221" s="14"/>
      <c r="Y221" s="14"/>
      <c r="Z221" s="14"/>
      <c r="AA221" s="14"/>
      <c r="AB221" s="14"/>
      <c r="AC221" s="14"/>
      <c r="AD221" s="14"/>
      <c r="AE221" s="14"/>
      <c r="AT221" s="274" t="s">
        <v>147</v>
      </c>
      <c r="AU221" s="274" t="s">
        <v>83</v>
      </c>
      <c r="AV221" s="14" t="s">
        <v>83</v>
      </c>
      <c r="AW221" s="14" t="s">
        <v>30</v>
      </c>
      <c r="AX221" s="14" t="s">
        <v>73</v>
      </c>
      <c r="AY221" s="274" t="s">
        <v>134</v>
      </c>
    </row>
    <row r="222" s="13" customFormat="1">
      <c r="A222" s="13"/>
      <c r="B222" s="254"/>
      <c r="C222" s="255"/>
      <c r="D222" s="249" t="s">
        <v>147</v>
      </c>
      <c r="E222" s="256" t="s">
        <v>1</v>
      </c>
      <c r="F222" s="257" t="s">
        <v>390</v>
      </c>
      <c r="G222" s="255"/>
      <c r="H222" s="256" t="s">
        <v>1</v>
      </c>
      <c r="I222" s="258"/>
      <c r="J222" s="255"/>
      <c r="K222" s="255"/>
      <c r="L222" s="259"/>
      <c r="M222" s="260"/>
      <c r="N222" s="261"/>
      <c r="O222" s="261"/>
      <c r="P222" s="261"/>
      <c r="Q222" s="261"/>
      <c r="R222" s="261"/>
      <c r="S222" s="261"/>
      <c r="T222" s="262"/>
      <c r="U222" s="13"/>
      <c r="V222" s="13"/>
      <c r="W222" s="13"/>
      <c r="X222" s="13"/>
      <c r="Y222" s="13"/>
      <c r="Z222" s="13"/>
      <c r="AA222" s="13"/>
      <c r="AB222" s="13"/>
      <c r="AC222" s="13"/>
      <c r="AD222" s="13"/>
      <c r="AE222" s="13"/>
      <c r="AT222" s="263" t="s">
        <v>147</v>
      </c>
      <c r="AU222" s="263" t="s">
        <v>83</v>
      </c>
      <c r="AV222" s="13" t="s">
        <v>81</v>
      </c>
      <c r="AW222" s="13" t="s">
        <v>30</v>
      </c>
      <c r="AX222" s="13" t="s">
        <v>73</v>
      </c>
      <c r="AY222" s="263" t="s">
        <v>134</v>
      </c>
    </row>
    <row r="223" s="13" customFormat="1">
      <c r="A223" s="13"/>
      <c r="B223" s="254"/>
      <c r="C223" s="255"/>
      <c r="D223" s="249" t="s">
        <v>147</v>
      </c>
      <c r="E223" s="256" t="s">
        <v>1</v>
      </c>
      <c r="F223" s="257" t="s">
        <v>781</v>
      </c>
      <c r="G223" s="255"/>
      <c r="H223" s="256" t="s">
        <v>1</v>
      </c>
      <c r="I223" s="258"/>
      <c r="J223" s="255"/>
      <c r="K223" s="255"/>
      <c r="L223" s="259"/>
      <c r="M223" s="260"/>
      <c r="N223" s="261"/>
      <c r="O223" s="261"/>
      <c r="P223" s="261"/>
      <c r="Q223" s="261"/>
      <c r="R223" s="261"/>
      <c r="S223" s="261"/>
      <c r="T223" s="262"/>
      <c r="U223" s="13"/>
      <c r="V223" s="13"/>
      <c r="W223" s="13"/>
      <c r="X223" s="13"/>
      <c r="Y223" s="13"/>
      <c r="Z223" s="13"/>
      <c r="AA223" s="13"/>
      <c r="AB223" s="13"/>
      <c r="AC223" s="13"/>
      <c r="AD223" s="13"/>
      <c r="AE223" s="13"/>
      <c r="AT223" s="263" t="s">
        <v>147</v>
      </c>
      <c r="AU223" s="263" t="s">
        <v>83</v>
      </c>
      <c r="AV223" s="13" t="s">
        <v>81</v>
      </c>
      <c r="AW223" s="13" t="s">
        <v>30</v>
      </c>
      <c r="AX223" s="13" t="s">
        <v>73</v>
      </c>
      <c r="AY223" s="263" t="s">
        <v>134</v>
      </c>
    </row>
    <row r="224" s="14" customFormat="1">
      <c r="A224" s="14"/>
      <c r="B224" s="264"/>
      <c r="C224" s="265"/>
      <c r="D224" s="249" t="s">
        <v>147</v>
      </c>
      <c r="E224" s="266" t="s">
        <v>1</v>
      </c>
      <c r="F224" s="267" t="s">
        <v>786</v>
      </c>
      <c r="G224" s="265"/>
      <c r="H224" s="268">
        <v>2.3039999999999998</v>
      </c>
      <c r="I224" s="269"/>
      <c r="J224" s="265"/>
      <c r="K224" s="265"/>
      <c r="L224" s="270"/>
      <c r="M224" s="271"/>
      <c r="N224" s="272"/>
      <c r="O224" s="272"/>
      <c r="P224" s="272"/>
      <c r="Q224" s="272"/>
      <c r="R224" s="272"/>
      <c r="S224" s="272"/>
      <c r="T224" s="273"/>
      <c r="U224" s="14"/>
      <c r="V224" s="14"/>
      <c r="W224" s="14"/>
      <c r="X224" s="14"/>
      <c r="Y224" s="14"/>
      <c r="Z224" s="14"/>
      <c r="AA224" s="14"/>
      <c r="AB224" s="14"/>
      <c r="AC224" s="14"/>
      <c r="AD224" s="14"/>
      <c r="AE224" s="14"/>
      <c r="AT224" s="274" t="s">
        <v>147</v>
      </c>
      <c r="AU224" s="274" t="s">
        <v>83</v>
      </c>
      <c r="AV224" s="14" t="s">
        <v>83</v>
      </c>
      <c r="AW224" s="14" t="s">
        <v>30</v>
      </c>
      <c r="AX224" s="14" t="s">
        <v>73</v>
      </c>
      <c r="AY224" s="274" t="s">
        <v>134</v>
      </c>
    </row>
    <row r="225" s="13" customFormat="1">
      <c r="A225" s="13"/>
      <c r="B225" s="254"/>
      <c r="C225" s="255"/>
      <c r="D225" s="249" t="s">
        <v>147</v>
      </c>
      <c r="E225" s="256" t="s">
        <v>1</v>
      </c>
      <c r="F225" s="257" t="s">
        <v>783</v>
      </c>
      <c r="G225" s="255"/>
      <c r="H225" s="256" t="s">
        <v>1</v>
      </c>
      <c r="I225" s="258"/>
      <c r="J225" s="255"/>
      <c r="K225" s="255"/>
      <c r="L225" s="259"/>
      <c r="M225" s="260"/>
      <c r="N225" s="261"/>
      <c r="O225" s="261"/>
      <c r="P225" s="261"/>
      <c r="Q225" s="261"/>
      <c r="R225" s="261"/>
      <c r="S225" s="261"/>
      <c r="T225" s="262"/>
      <c r="U225" s="13"/>
      <c r="V225" s="13"/>
      <c r="W225" s="13"/>
      <c r="X225" s="13"/>
      <c r="Y225" s="13"/>
      <c r="Z225" s="13"/>
      <c r="AA225" s="13"/>
      <c r="AB225" s="13"/>
      <c r="AC225" s="13"/>
      <c r="AD225" s="13"/>
      <c r="AE225" s="13"/>
      <c r="AT225" s="263" t="s">
        <v>147</v>
      </c>
      <c r="AU225" s="263" t="s">
        <v>83</v>
      </c>
      <c r="AV225" s="13" t="s">
        <v>81</v>
      </c>
      <c r="AW225" s="13" t="s">
        <v>30</v>
      </c>
      <c r="AX225" s="13" t="s">
        <v>73</v>
      </c>
      <c r="AY225" s="263" t="s">
        <v>134</v>
      </c>
    </row>
    <row r="226" s="14" customFormat="1">
      <c r="A226" s="14"/>
      <c r="B226" s="264"/>
      <c r="C226" s="265"/>
      <c r="D226" s="249" t="s">
        <v>147</v>
      </c>
      <c r="E226" s="266" t="s">
        <v>1</v>
      </c>
      <c r="F226" s="267" t="s">
        <v>336</v>
      </c>
      <c r="G226" s="265"/>
      <c r="H226" s="268">
        <v>0.28799999999999998</v>
      </c>
      <c r="I226" s="269"/>
      <c r="J226" s="265"/>
      <c r="K226" s="265"/>
      <c r="L226" s="270"/>
      <c r="M226" s="271"/>
      <c r="N226" s="272"/>
      <c r="O226" s="272"/>
      <c r="P226" s="272"/>
      <c r="Q226" s="272"/>
      <c r="R226" s="272"/>
      <c r="S226" s="272"/>
      <c r="T226" s="273"/>
      <c r="U226" s="14"/>
      <c r="V226" s="14"/>
      <c r="W226" s="14"/>
      <c r="X226" s="14"/>
      <c r="Y226" s="14"/>
      <c r="Z226" s="14"/>
      <c r="AA226" s="14"/>
      <c r="AB226" s="14"/>
      <c r="AC226" s="14"/>
      <c r="AD226" s="14"/>
      <c r="AE226" s="14"/>
      <c r="AT226" s="274" t="s">
        <v>147</v>
      </c>
      <c r="AU226" s="274" t="s">
        <v>83</v>
      </c>
      <c r="AV226" s="14" t="s">
        <v>83</v>
      </c>
      <c r="AW226" s="14" t="s">
        <v>30</v>
      </c>
      <c r="AX226" s="14" t="s">
        <v>73</v>
      </c>
      <c r="AY226" s="274" t="s">
        <v>134</v>
      </c>
    </row>
    <row r="227" s="15" customFormat="1">
      <c r="A227" s="15"/>
      <c r="B227" s="275"/>
      <c r="C227" s="276"/>
      <c r="D227" s="249" t="s">
        <v>147</v>
      </c>
      <c r="E227" s="277" t="s">
        <v>1</v>
      </c>
      <c r="F227" s="278" t="s">
        <v>150</v>
      </c>
      <c r="G227" s="276"/>
      <c r="H227" s="279">
        <v>54.976999999999997</v>
      </c>
      <c r="I227" s="280"/>
      <c r="J227" s="276"/>
      <c r="K227" s="276"/>
      <c r="L227" s="281"/>
      <c r="M227" s="282"/>
      <c r="N227" s="283"/>
      <c r="O227" s="283"/>
      <c r="P227" s="283"/>
      <c r="Q227" s="283"/>
      <c r="R227" s="283"/>
      <c r="S227" s="283"/>
      <c r="T227" s="284"/>
      <c r="U227" s="15"/>
      <c r="V227" s="15"/>
      <c r="W227" s="15"/>
      <c r="X227" s="15"/>
      <c r="Y227" s="15"/>
      <c r="Z227" s="15"/>
      <c r="AA227" s="15"/>
      <c r="AB227" s="15"/>
      <c r="AC227" s="15"/>
      <c r="AD227" s="15"/>
      <c r="AE227" s="15"/>
      <c r="AT227" s="285" t="s">
        <v>147</v>
      </c>
      <c r="AU227" s="285" t="s">
        <v>83</v>
      </c>
      <c r="AV227" s="15" t="s">
        <v>141</v>
      </c>
      <c r="AW227" s="15" t="s">
        <v>30</v>
      </c>
      <c r="AX227" s="15" t="s">
        <v>81</v>
      </c>
      <c r="AY227" s="285" t="s">
        <v>134</v>
      </c>
    </row>
    <row r="228" s="2" customFormat="1" ht="16.5" customHeight="1">
      <c r="A228" s="39"/>
      <c r="B228" s="40"/>
      <c r="C228" s="286" t="s">
        <v>258</v>
      </c>
      <c r="D228" s="286" t="s">
        <v>268</v>
      </c>
      <c r="E228" s="287" t="s">
        <v>393</v>
      </c>
      <c r="F228" s="288" t="s">
        <v>394</v>
      </c>
      <c r="G228" s="289" t="s">
        <v>395</v>
      </c>
      <c r="H228" s="290">
        <v>83.430000000000007</v>
      </c>
      <c r="I228" s="291"/>
      <c r="J228" s="292">
        <f>ROUND(I228*H228,2)</f>
        <v>0</v>
      </c>
      <c r="K228" s="288" t="s">
        <v>140</v>
      </c>
      <c r="L228" s="293"/>
      <c r="M228" s="294" t="s">
        <v>1</v>
      </c>
      <c r="N228" s="295" t="s">
        <v>38</v>
      </c>
      <c r="O228" s="92"/>
      <c r="P228" s="245">
        <f>O228*H228</f>
        <v>0</v>
      </c>
      <c r="Q228" s="245">
        <v>0.001</v>
      </c>
      <c r="R228" s="245">
        <f>Q228*H228</f>
        <v>0.083430000000000004</v>
      </c>
      <c r="S228" s="245">
        <v>0</v>
      </c>
      <c r="T228" s="246">
        <f>S228*H228</f>
        <v>0</v>
      </c>
      <c r="U228" s="39"/>
      <c r="V228" s="39"/>
      <c r="W228" s="39"/>
      <c r="X228" s="39"/>
      <c r="Y228" s="39"/>
      <c r="Z228" s="39"/>
      <c r="AA228" s="39"/>
      <c r="AB228" s="39"/>
      <c r="AC228" s="39"/>
      <c r="AD228" s="39"/>
      <c r="AE228" s="39"/>
      <c r="AR228" s="247" t="s">
        <v>195</v>
      </c>
      <c r="AT228" s="247" t="s">
        <v>268</v>
      </c>
      <c r="AU228" s="247" t="s">
        <v>83</v>
      </c>
      <c r="AY228" s="18" t="s">
        <v>134</v>
      </c>
      <c r="BE228" s="248">
        <f>IF(N228="základní",J228,0)</f>
        <v>0</v>
      </c>
      <c r="BF228" s="248">
        <f>IF(N228="snížená",J228,0)</f>
        <v>0</v>
      </c>
      <c r="BG228" s="248">
        <f>IF(N228="zákl. přenesená",J228,0)</f>
        <v>0</v>
      </c>
      <c r="BH228" s="248">
        <f>IF(N228="sníž. přenesená",J228,0)</f>
        <v>0</v>
      </c>
      <c r="BI228" s="248">
        <f>IF(N228="nulová",J228,0)</f>
        <v>0</v>
      </c>
      <c r="BJ228" s="18" t="s">
        <v>81</v>
      </c>
      <c r="BK228" s="248">
        <f>ROUND(I228*H228,2)</f>
        <v>0</v>
      </c>
      <c r="BL228" s="18" t="s">
        <v>141</v>
      </c>
      <c r="BM228" s="247" t="s">
        <v>787</v>
      </c>
    </row>
    <row r="229" s="2" customFormat="1">
      <c r="A229" s="39"/>
      <c r="B229" s="40"/>
      <c r="C229" s="41"/>
      <c r="D229" s="249" t="s">
        <v>143</v>
      </c>
      <c r="E229" s="41"/>
      <c r="F229" s="250" t="s">
        <v>394</v>
      </c>
      <c r="G229" s="41"/>
      <c r="H229" s="41"/>
      <c r="I229" s="145"/>
      <c r="J229" s="41"/>
      <c r="K229" s="41"/>
      <c r="L229" s="45"/>
      <c r="M229" s="251"/>
      <c r="N229" s="252"/>
      <c r="O229" s="92"/>
      <c r="P229" s="92"/>
      <c r="Q229" s="92"/>
      <c r="R229" s="92"/>
      <c r="S229" s="92"/>
      <c r="T229" s="93"/>
      <c r="U229" s="39"/>
      <c r="V229" s="39"/>
      <c r="W229" s="39"/>
      <c r="X229" s="39"/>
      <c r="Y229" s="39"/>
      <c r="Z229" s="39"/>
      <c r="AA229" s="39"/>
      <c r="AB229" s="39"/>
      <c r="AC229" s="39"/>
      <c r="AD229" s="39"/>
      <c r="AE229" s="39"/>
      <c r="AT229" s="18" t="s">
        <v>143</v>
      </c>
      <c r="AU229" s="18" t="s">
        <v>83</v>
      </c>
    </row>
    <row r="230" s="14" customFormat="1">
      <c r="A230" s="14"/>
      <c r="B230" s="264"/>
      <c r="C230" s="265"/>
      <c r="D230" s="249" t="s">
        <v>147</v>
      </c>
      <c r="E230" s="266" t="s">
        <v>1</v>
      </c>
      <c r="F230" s="267" t="s">
        <v>788</v>
      </c>
      <c r="G230" s="265"/>
      <c r="H230" s="268">
        <v>83.430000000000007</v>
      </c>
      <c r="I230" s="269"/>
      <c r="J230" s="265"/>
      <c r="K230" s="265"/>
      <c r="L230" s="270"/>
      <c r="M230" s="271"/>
      <c r="N230" s="272"/>
      <c r="O230" s="272"/>
      <c r="P230" s="272"/>
      <c r="Q230" s="272"/>
      <c r="R230" s="272"/>
      <c r="S230" s="272"/>
      <c r="T230" s="273"/>
      <c r="U230" s="14"/>
      <c r="V230" s="14"/>
      <c r="W230" s="14"/>
      <c r="X230" s="14"/>
      <c r="Y230" s="14"/>
      <c r="Z230" s="14"/>
      <c r="AA230" s="14"/>
      <c r="AB230" s="14"/>
      <c r="AC230" s="14"/>
      <c r="AD230" s="14"/>
      <c r="AE230" s="14"/>
      <c r="AT230" s="274" t="s">
        <v>147</v>
      </c>
      <c r="AU230" s="274" t="s">
        <v>83</v>
      </c>
      <c r="AV230" s="14" t="s">
        <v>83</v>
      </c>
      <c r="AW230" s="14" t="s">
        <v>30</v>
      </c>
      <c r="AX230" s="14" t="s">
        <v>81</v>
      </c>
      <c r="AY230" s="274" t="s">
        <v>134</v>
      </c>
    </row>
    <row r="231" s="12" customFormat="1" ht="22.8" customHeight="1">
      <c r="A231" s="12"/>
      <c r="B231" s="220"/>
      <c r="C231" s="221"/>
      <c r="D231" s="222" t="s">
        <v>72</v>
      </c>
      <c r="E231" s="234" t="s">
        <v>207</v>
      </c>
      <c r="F231" s="234" t="s">
        <v>398</v>
      </c>
      <c r="G231" s="221"/>
      <c r="H231" s="221"/>
      <c r="I231" s="224"/>
      <c r="J231" s="235">
        <f>BK231</f>
        <v>0</v>
      </c>
      <c r="K231" s="221"/>
      <c r="L231" s="226"/>
      <c r="M231" s="227"/>
      <c r="N231" s="228"/>
      <c r="O231" s="228"/>
      <c r="P231" s="229">
        <f>SUM(P232:P380)</f>
        <v>0</v>
      </c>
      <c r="Q231" s="228"/>
      <c r="R231" s="229">
        <f>SUM(R232:R380)</f>
        <v>29.511590026699999</v>
      </c>
      <c r="S231" s="228"/>
      <c r="T231" s="230">
        <f>SUM(T232:T380)</f>
        <v>22.2844616</v>
      </c>
      <c r="U231" s="12"/>
      <c r="V231" s="12"/>
      <c r="W231" s="12"/>
      <c r="X231" s="12"/>
      <c r="Y231" s="12"/>
      <c r="Z231" s="12"/>
      <c r="AA231" s="12"/>
      <c r="AB231" s="12"/>
      <c r="AC231" s="12"/>
      <c r="AD231" s="12"/>
      <c r="AE231" s="12"/>
      <c r="AR231" s="231" t="s">
        <v>81</v>
      </c>
      <c r="AT231" s="232" t="s">
        <v>72</v>
      </c>
      <c r="AU231" s="232" t="s">
        <v>81</v>
      </c>
      <c r="AY231" s="231" t="s">
        <v>134</v>
      </c>
      <c r="BK231" s="233">
        <f>SUM(BK232:BK380)</f>
        <v>0</v>
      </c>
    </row>
    <row r="232" s="2" customFormat="1" ht="16.5" customHeight="1">
      <c r="A232" s="39"/>
      <c r="B232" s="40"/>
      <c r="C232" s="236" t="s">
        <v>267</v>
      </c>
      <c r="D232" s="236" t="s">
        <v>136</v>
      </c>
      <c r="E232" s="237" t="s">
        <v>400</v>
      </c>
      <c r="F232" s="238" t="s">
        <v>401</v>
      </c>
      <c r="G232" s="239" t="s">
        <v>169</v>
      </c>
      <c r="H232" s="240">
        <v>52.829999999999998</v>
      </c>
      <c r="I232" s="241"/>
      <c r="J232" s="242">
        <f>ROUND(I232*H232,2)</f>
        <v>0</v>
      </c>
      <c r="K232" s="238" t="s">
        <v>140</v>
      </c>
      <c r="L232" s="45"/>
      <c r="M232" s="243" t="s">
        <v>1</v>
      </c>
      <c r="N232" s="244" t="s">
        <v>38</v>
      </c>
      <c r="O232" s="92"/>
      <c r="P232" s="245">
        <f>O232*H232</f>
        <v>0</v>
      </c>
      <c r="Q232" s="245">
        <v>0.00117</v>
      </c>
      <c r="R232" s="245">
        <f>Q232*H232</f>
        <v>0.061811100000000001</v>
      </c>
      <c r="S232" s="245">
        <v>0</v>
      </c>
      <c r="T232" s="246">
        <f>S232*H232</f>
        <v>0</v>
      </c>
      <c r="U232" s="39"/>
      <c r="V232" s="39"/>
      <c r="W232" s="39"/>
      <c r="X232" s="39"/>
      <c r="Y232" s="39"/>
      <c r="Z232" s="39"/>
      <c r="AA232" s="39"/>
      <c r="AB232" s="39"/>
      <c r="AC232" s="39"/>
      <c r="AD232" s="39"/>
      <c r="AE232" s="39"/>
      <c r="AR232" s="247" t="s">
        <v>141</v>
      </c>
      <c r="AT232" s="247" t="s">
        <v>136</v>
      </c>
      <c r="AU232" s="247" t="s">
        <v>83</v>
      </c>
      <c r="AY232" s="18" t="s">
        <v>134</v>
      </c>
      <c r="BE232" s="248">
        <f>IF(N232="základní",J232,0)</f>
        <v>0</v>
      </c>
      <c r="BF232" s="248">
        <f>IF(N232="snížená",J232,0)</f>
        <v>0</v>
      </c>
      <c r="BG232" s="248">
        <f>IF(N232="zákl. přenesená",J232,0)</f>
        <v>0</v>
      </c>
      <c r="BH232" s="248">
        <f>IF(N232="sníž. přenesená",J232,0)</f>
        <v>0</v>
      </c>
      <c r="BI232" s="248">
        <f>IF(N232="nulová",J232,0)</f>
        <v>0</v>
      </c>
      <c r="BJ232" s="18" t="s">
        <v>81</v>
      </c>
      <c r="BK232" s="248">
        <f>ROUND(I232*H232,2)</f>
        <v>0</v>
      </c>
      <c r="BL232" s="18" t="s">
        <v>141</v>
      </c>
      <c r="BM232" s="247" t="s">
        <v>789</v>
      </c>
    </row>
    <row r="233" s="2" customFormat="1">
      <c r="A233" s="39"/>
      <c r="B233" s="40"/>
      <c r="C233" s="41"/>
      <c r="D233" s="249" t="s">
        <v>143</v>
      </c>
      <c r="E233" s="41"/>
      <c r="F233" s="250" t="s">
        <v>403</v>
      </c>
      <c r="G233" s="41"/>
      <c r="H233" s="41"/>
      <c r="I233" s="145"/>
      <c r="J233" s="41"/>
      <c r="K233" s="41"/>
      <c r="L233" s="45"/>
      <c r="M233" s="251"/>
      <c r="N233" s="252"/>
      <c r="O233" s="92"/>
      <c r="P233" s="92"/>
      <c r="Q233" s="92"/>
      <c r="R233" s="92"/>
      <c r="S233" s="92"/>
      <c r="T233" s="93"/>
      <c r="U233" s="39"/>
      <c r="V233" s="39"/>
      <c r="W233" s="39"/>
      <c r="X233" s="39"/>
      <c r="Y233" s="39"/>
      <c r="Z233" s="39"/>
      <c r="AA233" s="39"/>
      <c r="AB233" s="39"/>
      <c r="AC233" s="39"/>
      <c r="AD233" s="39"/>
      <c r="AE233" s="39"/>
      <c r="AT233" s="18" t="s">
        <v>143</v>
      </c>
      <c r="AU233" s="18" t="s">
        <v>83</v>
      </c>
    </row>
    <row r="234" s="2" customFormat="1">
      <c r="A234" s="39"/>
      <c r="B234" s="40"/>
      <c r="C234" s="41"/>
      <c r="D234" s="249" t="s">
        <v>145</v>
      </c>
      <c r="E234" s="41"/>
      <c r="F234" s="253" t="s">
        <v>404</v>
      </c>
      <c r="G234" s="41"/>
      <c r="H234" s="41"/>
      <c r="I234" s="145"/>
      <c r="J234" s="41"/>
      <c r="K234" s="41"/>
      <c r="L234" s="45"/>
      <c r="M234" s="251"/>
      <c r="N234" s="252"/>
      <c r="O234" s="92"/>
      <c r="P234" s="92"/>
      <c r="Q234" s="92"/>
      <c r="R234" s="92"/>
      <c r="S234" s="92"/>
      <c r="T234" s="93"/>
      <c r="U234" s="39"/>
      <c r="V234" s="39"/>
      <c r="W234" s="39"/>
      <c r="X234" s="39"/>
      <c r="Y234" s="39"/>
      <c r="Z234" s="39"/>
      <c r="AA234" s="39"/>
      <c r="AB234" s="39"/>
      <c r="AC234" s="39"/>
      <c r="AD234" s="39"/>
      <c r="AE234" s="39"/>
      <c r="AT234" s="18" t="s">
        <v>145</v>
      </c>
      <c r="AU234" s="18" t="s">
        <v>83</v>
      </c>
    </row>
    <row r="235" s="14" customFormat="1">
      <c r="A235" s="14"/>
      <c r="B235" s="264"/>
      <c r="C235" s="265"/>
      <c r="D235" s="249" t="s">
        <v>147</v>
      </c>
      <c r="E235" s="266" t="s">
        <v>1</v>
      </c>
      <c r="F235" s="267" t="s">
        <v>790</v>
      </c>
      <c r="G235" s="265"/>
      <c r="H235" s="268">
        <v>52.829999999999998</v>
      </c>
      <c r="I235" s="269"/>
      <c r="J235" s="265"/>
      <c r="K235" s="265"/>
      <c r="L235" s="270"/>
      <c r="M235" s="271"/>
      <c r="N235" s="272"/>
      <c r="O235" s="272"/>
      <c r="P235" s="272"/>
      <c r="Q235" s="272"/>
      <c r="R235" s="272"/>
      <c r="S235" s="272"/>
      <c r="T235" s="273"/>
      <c r="U235" s="14"/>
      <c r="V235" s="14"/>
      <c r="W235" s="14"/>
      <c r="X235" s="14"/>
      <c r="Y235" s="14"/>
      <c r="Z235" s="14"/>
      <c r="AA235" s="14"/>
      <c r="AB235" s="14"/>
      <c r="AC235" s="14"/>
      <c r="AD235" s="14"/>
      <c r="AE235" s="14"/>
      <c r="AT235" s="274" t="s">
        <v>147</v>
      </c>
      <c r="AU235" s="274" t="s">
        <v>83</v>
      </c>
      <c r="AV235" s="14" t="s">
        <v>83</v>
      </c>
      <c r="AW235" s="14" t="s">
        <v>30</v>
      </c>
      <c r="AX235" s="14" t="s">
        <v>73</v>
      </c>
      <c r="AY235" s="274" t="s">
        <v>134</v>
      </c>
    </row>
    <row r="236" s="15" customFormat="1">
      <c r="A236" s="15"/>
      <c r="B236" s="275"/>
      <c r="C236" s="276"/>
      <c r="D236" s="249" t="s">
        <v>147</v>
      </c>
      <c r="E236" s="277" t="s">
        <v>1</v>
      </c>
      <c r="F236" s="278" t="s">
        <v>150</v>
      </c>
      <c r="G236" s="276"/>
      <c r="H236" s="279">
        <v>52.829999999999998</v>
      </c>
      <c r="I236" s="280"/>
      <c r="J236" s="276"/>
      <c r="K236" s="276"/>
      <c r="L236" s="281"/>
      <c r="M236" s="282"/>
      <c r="N236" s="283"/>
      <c r="O236" s="283"/>
      <c r="P236" s="283"/>
      <c r="Q236" s="283"/>
      <c r="R236" s="283"/>
      <c r="S236" s="283"/>
      <c r="T236" s="284"/>
      <c r="U236" s="15"/>
      <c r="V236" s="15"/>
      <c r="W236" s="15"/>
      <c r="X236" s="15"/>
      <c r="Y236" s="15"/>
      <c r="Z236" s="15"/>
      <c r="AA236" s="15"/>
      <c r="AB236" s="15"/>
      <c r="AC236" s="15"/>
      <c r="AD236" s="15"/>
      <c r="AE236" s="15"/>
      <c r="AT236" s="285" t="s">
        <v>147</v>
      </c>
      <c r="AU236" s="285" t="s">
        <v>83</v>
      </c>
      <c r="AV236" s="15" t="s">
        <v>141</v>
      </c>
      <c r="AW236" s="15" t="s">
        <v>30</v>
      </c>
      <c r="AX236" s="15" t="s">
        <v>81</v>
      </c>
      <c r="AY236" s="285" t="s">
        <v>134</v>
      </c>
    </row>
    <row r="237" s="2" customFormat="1" ht="16.5" customHeight="1">
      <c r="A237" s="39"/>
      <c r="B237" s="40"/>
      <c r="C237" s="236" t="s">
        <v>274</v>
      </c>
      <c r="D237" s="236" t="s">
        <v>136</v>
      </c>
      <c r="E237" s="237" t="s">
        <v>410</v>
      </c>
      <c r="F237" s="238" t="s">
        <v>411</v>
      </c>
      <c r="G237" s="239" t="s">
        <v>169</v>
      </c>
      <c r="H237" s="240">
        <v>52.829999999999998</v>
      </c>
      <c r="I237" s="241"/>
      <c r="J237" s="242">
        <f>ROUND(I237*H237,2)</f>
        <v>0</v>
      </c>
      <c r="K237" s="238" t="s">
        <v>140</v>
      </c>
      <c r="L237" s="45"/>
      <c r="M237" s="243" t="s">
        <v>1</v>
      </c>
      <c r="N237" s="244" t="s">
        <v>38</v>
      </c>
      <c r="O237" s="92"/>
      <c r="P237" s="245">
        <f>O237*H237</f>
        <v>0</v>
      </c>
      <c r="Q237" s="245">
        <v>0.00066399999999999999</v>
      </c>
      <c r="R237" s="245">
        <f>Q237*H237</f>
        <v>0.035079119999999998</v>
      </c>
      <c r="S237" s="245">
        <v>0</v>
      </c>
      <c r="T237" s="246">
        <f>S237*H237</f>
        <v>0</v>
      </c>
      <c r="U237" s="39"/>
      <c r="V237" s="39"/>
      <c r="W237" s="39"/>
      <c r="X237" s="39"/>
      <c r="Y237" s="39"/>
      <c r="Z237" s="39"/>
      <c r="AA237" s="39"/>
      <c r="AB237" s="39"/>
      <c r="AC237" s="39"/>
      <c r="AD237" s="39"/>
      <c r="AE237" s="39"/>
      <c r="AR237" s="247" t="s">
        <v>141</v>
      </c>
      <c r="AT237" s="247" t="s">
        <v>136</v>
      </c>
      <c r="AU237" s="247" t="s">
        <v>83</v>
      </c>
      <c r="AY237" s="18" t="s">
        <v>134</v>
      </c>
      <c r="BE237" s="248">
        <f>IF(N237="základní",J237,0)</f>
        <v>0</v>
      </c>
      <c r="BF237" s="248">
        <f>IF(N237="snížená",J237,0)</f>
        <v>0</v>
      </c>
      <c r="BG237" s="248">
        <f>IF(N237="zákl. přenesená",J237,0)</f>
        <v>0</v>
      </c>
      <c r="BH237" s="248">
        <f>IF(N237="sníž. přenesená",J237,0)</f>
        <v>0</v>
      </c>
      <c r="BI237" s="248">
        <f>IF(N237="nulová",J237,0)</f>
        <v>0</v>
      </c>
      <c r="BJ237" s="18" t="s">
        <v>81</v>
      </c>
      <c r="BK237" s="248">
        <f>ROUND(I237*H237,2)</f>
        <v>0</v>
      </c>
      <c r="BL237" s="18" t="s">
        <v>141</v>
      </c>
      <c r="BM237" s="247" t="s">
        <v>791</v>
      </c>
    </row>
    <row r="238" s="2" customFormat="1">
      <c r="A238" s="39"/>
      <c r="B238" s="40"/>
      <c r="C238" s="41"/>
      <c r="D238" s="249" t="s">
        <v>143</v>
      </c>
      <c r="E238" s="41"/>
      <c r="F238" s="250" t="s">
        <v>413</v>
      </c>
      <c r="G238" s="41"/>
      <c r="H238" s="41"/>
      <c r="I238" s="145"/>
      <c r="J238" s="41"/>
      <c r="K238" s="41"/>
      <c r="L238" s="45"/>
      <c r="M238" s="251"/>
      <c r="N238" s="252"/>
      <c r="O238" s="92"/>
      <c r="P238" s="92"/>
      <c r="Q238" s="92"/>
      <c r="R238" s="92"/>
      <c r="S238" s="92"/>
      <c r="T238" s="93"/>
      <c r="U238" s="39"/>
      <c r="V238" s="39"/>
      <c r="W238" s="39"/>
      <c r="X238" s="39"/>
      <c r="Y238" s="39"/>
      <c r="Z238" s="39"/>
      <c r="AA238" s="39"/>
      <c r="AB238" s="39"/>
      <c r="AC238" s="39"/>
      <c r="AD238" s="39"/>
      <c r="AE238" s="39"/>
      <c r="AT238" s="18" t="s">
        <v>143</v>
      </c>
      <c r="AU238" s="18" t="s">
        <v>83</v>
      </c>
    </row>
    <row r="239" s="2" customFormat="1">
      <c r="A239" s="39"/>
      <c r="B239" s="40"/>
      <c r="C239" s="41"/>
      <c r="D239" s="249" t="s">
        <v>145</v>
      </c>
      <c r="E239" s="41"/>
      <c r="F239" s="253" t="s">
        <v>404</v>
      </c>
      <c r="G239" s="41"/>
      <c r="H239" s="41"/>
      <c r="I239" s="145"/>
      <c r="J239" s="41"/>
      <c r="K239" s="41"/>
      <c r="L239" s="45"/>
      <c r="M239" s="251"/>
      <c r="N239" s="252"/>
      <c r="O239" s="92"/>
      <c r="P239" s="92"/>
      <c r="Q239" s="92"/>
      <c r="R239" s="92"/>
      <c r="S239" s="92"/>
      <c r="T239" s="93"/>
      <c r="U239" s="39"/>
      <c r="V239" s="39"/>
      <c r="W239" s="39"/>
      <c r="X239" s="39"/>
      <c r="Y239" s="39"/>
      <c r="Z239" s="39"/>
      <c r="AA239" s="39"/>
      <c r="AB239" s="39"/>
      <c r="AC239" s="39"/>
      <c r="AD239" s="39"/>
      <c r="AE239" s="39"/>
      <c r="AT239" s="18" t="s">
        <v>145</v>
      </c>
      <c r="AU239" s="18" t="s">
        <v>83</v>
      </c>
    </row>
    <row r="240" s="14" customFormat="1">
      <c r="A240" s="14"/>
      <c r="B240" s="264"/>
      <c r="C240" s="265"/>
      <c r="D240" s="249" t="s">
        <v>147</v>
      </c>
      <c r="E240" s="266" t="s">
        <v>1</v>
      </c>
      <c r="F240" s="267" t="s">
        <v>790</v>
      </c>
      <c r="G240" s="265"/>
      <c r="H240" s="268">
        <v>52.829999999999998</v>
      </c>
      <c r="I240" s="269"/>
      <c r="J240" s="265"/>
      <c r="K240" s="265"/>
      <c r="L240" s="270"/>
      <c r="M240" s="271"/>
      <c r="N240" s="272"/>
      <c r="O240" s="272"/>
      <c r="P240" s="272"/>
      <c r="Q240" s="272"/>
      <c r="R240" s="272"/>
      <c r="S240" s="272"/>
      <c r="T240" s="273"/>
      <c r="U240" s="14"/>
      <c r="V240" s="14"/>
      <c r="W240" s="14"/>
      <c r="X240" s="14"/>
      <c r="Y240" s="14"/>
      <c r="Z240" s="14"/>
      <c r="AA240" s="14"/>
      <c r="AB240" s="14"/>
      <c r="AC240" s="14"/>
      <c r="AD240" s="14"/>
      <c r="AE240" s="14"/>
      <c r="AT240" s="274" t="s">
        <v>147</v>
      </c>
      <c r="AU240" s="274" t="s">
        <v>83</v>
      </c>
      <c r="AV240" s="14" t="s">
        <v>83</v>
      </c>
      <c r="AW240" s="14" t="s">
        <v>30</v>
      </c>
      <c r="AX240" s="14" t="s">
        <v>73</v>
      </c>
      <c r="AY240" s="274" t="s">
        <v>134</v>
      </c>
    </row>
    <row r="241" s="15" customFormat="1">
      <c r="A241" s="15"/>
      <c r="B241" s="275"/>
      <c r="C241" s="276"/>
      <c r="D241" s="249" t="s">
        <v>147</v>
      </c>
      <c r="E241" s="277" t="s">
        <v>1</v>
      </c>
      <c r="F241" s="278" t="s">
        <v>150</v>
      </c>
      <c r="G241" s="276"/>
      <c r="H241" s="279">
        <v>52.829999999999998</v>
      </c>
      <c r="I241" s="280"/>
      <c r="J241" s="276"/>
      <c r="K241" s="276"/>
      <c r="L241" s="281"/>
      <c r="M241" s="282"/>
      <c r="N241" s="283"/>
      <c r="O241" s="283"/>
      <c r="P241" s="283"/>
      <c r="Q241" s="283"/>
      <c r="R241" s="283"/>
      <c r="S241" s="283"/>
      <c r="T241" s="284"/>
      <c r="U241" s="15"/>
      <c r="V241" s="15"/>
      <c r="W241" s="15"/>
      <c r="X241" s="15"/>
      <c r="Y241" s="15"/>
      <c r="Z241" s="15"/>
      <c r="AA241" s="15"/>
      <c r="AB241" s="15"/>
      <c r="AC241" s="15"/>
      <c r="AD241" s="15"/>
      <c r="AE241" s="15"/>
      <c r="AT241" s="285" t="s">
        <v>147</v>
      </c>
      <c r="AU241" s="285" t="s">
        <v>83</v>
      </c>
      <c r="AV241" s="15" t="s">
        <v>141</v>
      </c>
      <c r="AW241" s="15" t="s">
        <v>30</v>
      </c>
      <c r="AX241" s="15" t="s">
        <v>81</v>
      </c>
      <c r="AY241" s="285" t="s">
        <v>134</v>
      </c>
    </row>
    <row r="242" s="2" customFormat="1" ht="24" customHeight="1">
      <c r="A242" s="39"/>
      <c r="B242" s="40"/>
      <c r="C242" s="286" t="s">
        <v>283</v>
      </c>
      <c r="D242" s="286" t="s">
        <v>268</v>
      </c>
      <c r="E242" s="287" t="s">
        <v>415</v>
      </c>
      <c r="F242" s="288" t="s">
        <v>416</v>
      </c>
      <c r="G242" s="289" t="s">
        <v>229</v>
      </c>
      <c r="H242" s="290">
        <v>1.0109999999999999</v>
      </c>
      <c r="I242" s="291"/>
      <c r="J242" s="292">
        <f>ROUND(I242*H242,2)</f>
        <v>0</v>
      </c>
      <c r="K242" s="288" t="s">
        <v>140</v>
      </c>
      <c r="L242" s="293"/>
      <c r="M242" s="294" t="s">
        <v>1</v>
      </c>
      <c r="N242" s="295" t="s">
        <v>38</v>
      </c>
      <c r="O242" s="92"/>
      <c r="P242" s="245">
        <f>O242*H242</f>
        <v>0</v>
      </c>
      <c r="Q242" s="245">
        <v>1</v>
      </c>
      <c r="R242" s="245">
        <f>Q242*H242</f>
        <v>1.0109999999999999</v>
      </c>
      <c r="S242" s="245">
        <v>0</v>
      </c>
      <c r="T242" s="246">
        <f>S242*H242</f>
        <v>0</v>
      </c>
      <c r="U242" s="39"/>
      <c r="V242" s="39"/>
      <c r="W242" s="39"/>
      <c r="X242" s="39"/>
      <c r="Y242" s="39"/>
      <c r="Z242" s="39"/>
      <c r="AA242" s="39"/>
      <c r="AB242" s="39"/>
      <c r="AC242" s="39"/>
      <c r="AD242" s="39"/>
      <c r="AE242" s="39"/>
      <c r="AR242" s="247" t="s">
        <v>195</v>
      </c>
      <c r="AT242" s="247" t="s">
        <v>268</v>
      </c>
      <c r="AU242" s="247" t="s">
        <v>83</v>
      </c>
      <c r="AY242" s="18" t="s">
        <v>134</v>
      </c>
      <c r="BE242" s="248">
        <f>IF(N242="základní",J242,0)</f>
        <v>0</v>
      </c>
      <c r="BF242" s="248">
        <f>IF(N242="snížená",J242,0)</f>
        <v>0</v>
      </c>
      <c r="BG242" s="248">
        <f>IF(N242="zákl. přenesená",J242,0)</f>
        <v>0</v>
      </c>
      <c r="BH242" s="248">
        <f>IF(N242="sníž. přenesená",J242,0)</f>
        <v>0</v>
      </c>
      <c r="BI242" s="248">
        <f>IF(N242="nulová",J242,0)</f>
        <v>0</v>
      </c>
      <c r="BJ242" s="18" t="s">
        <v>81</v>
      </c>
      <c r="BK242" s="248">
        <f>ROUND(I242*H242,2)</f>
        <v>0</v>
      </c>
      <c r="BL242" s="18" t="s">
        <v>141</v>
      </c>
      <c r="BM242" s="247" t="s">
        <v>792</v>
      </c>
    </row>
    <row r="243" s="2" customFormat="1">
      <c r="A243" s="39"/>
      <c r="B243" s="40"/>
      <c r="C243" s="41"/>
      <c r="D243" s="249" t="s">
        <v>143</v>
      </c>
      <c r="E243" s="41"/>
      <c r="F243" s="250" t="s">
        <v>416</v>
      </c>
      <c r="G243" s="41"/>
      <c r="H243" s="41"/>
      <c r="I243" s="145"/>
      <c r="J243" s="41"/>
      <c r="K243" s="41"/>
      <c r="L243" s="45"/>
      <c r="M243" s="251"/>
      <c r="N243" s="252"/>
      <c r="O243" s="92"/>
      <c r="P243" s="92"/>
      <c r="Q243" s="92"/>
      <c r="R243" s="92"/>
      <c r="S243" s="92"/>
      <c r="T243" s="93"/>
      <c r="U243" s="39"/>
      <c r="V243" s="39"/>
      <c r="W243" s="39"/>
      <c r="X243" s="39"/>
      <c r="Y243" s="39"/>
      <c r="Z243" s="39"/>
      <c r="AA243" s="39"/>
      <c r="AB243" s="39"/>
      <c r="AC243" s="39"/>
      <c r="AD243" s="39"/>
      <c r="AE243" s="39"/>
      <c r="AT243" s="18" t="s">
        <v>143</v>
      </c>
      <c r="AU243" s="18" t="s">
        <v>83</v>
      </c>
    </row>
    <row r="244" s="13" customFormat="1">
      <c r="A244" s="13"/>
      <c r="B244" s="254"/>
      <c r="C244" s="255"/>
      <c r="D244" s="249" t="s">
        <v>147</v>
      </c>
      <c r="E244" s="256" t="s">
        <v>1</v>
      </c>
      <c r="F244" s="257" t="s">
        <v>418</v>
      </c>
      <c r="G244" s="255"/>
      <c r="H244" s="256" t="s">
        <v>1</v>
      </c>
      <c r="I244" s="258"/>
      <c r="J244" s="255"/>
      <c r="K244" s="255"/>
      <c r="L244" s="259"/>
      <c r="M244" s="260"/>
      <c r="N244" s="261"/>
      <c r="O244" s="261"/>
      <c r="P244" s="261"/>
      <c r="Q244" s="261"/>
      <c r="R244" s="261"/>
      <c r="S244" s="261"/>
      <c r="T244" s="262"/>
      <c r="U244" s="13"/>
      <c r="V244" s="13"/>
      <c r="W244" s="13"/>
      <c r="X244" s="13"/>
      <c r="Y244" s="13"/>
      <c r="Z244" s="13"/>
      <c r="AA244" s="13"/>
      <c r="AB244" s="13"/>
      <c r="AC244" s="13"/>
      <c r="AD244" s="13"/>
      <c r="AE244" s="13"/>
      <c r="AT244" s="263" t="s">
        <v>147</v>
      </c>
      <c r="AU244" s="263" t="s">
        <v>83</v>
      </c>
      <c r="AV244" s="13" t="s">
        <v>81</v>
      </c>
      <c r="AW244" s="13" t="s">
        <v>30</v>
      </c>
      <c r="AX244" s="13" t="s">
        <v>73</v>
      </c>
      <c r="AY244" s="263" t="s">
        <v>134</v>
      </c>
    </row>
    <row r="245" s="13" customFormat="1">
      <c r="A245" s="13"/>
      <c r="B245" s="254"/>
      <c r="C245" s="255"/>
      <c r="D245" s="249" t="s">
        <v>147</v>
      </c>
      <c r="E245" s="256" t="s">
        <v>1</v>
      </c>
      <c r="F245" s="257" t="s">
        <v>781</v>
      </c>
      <c r="G245" s="255"/>
      <c r="H245" s="256" t="s">
        <v>1</v>
      </c>
      <c r="I245" s="258"/>
      <c r="J245" s="255"/>
      <c r="K245" s="255"/>
      <c r="L245" s="259"/>
      <c r="M245" s="260"/>
      <c r="N245" s="261"/>
      <c r="O245" s="261"/>
      <c r="P245" s="261"/>
      <c r="Q245" s="261"/>
      <c r="R245" s="261"/>
      <c r="S245" s="261"/>
      <c r="T245" s="262"/>
      <c r="U245" s="13"/>
      <c r="V245" s="13"/>
      <c r="W245" s="13"/>
      <c r="X245" s="13"/>
      <c r="Y245" s="13"/>
      <c r="Z245" s="13"/>
      <c r="AA245" s="13"/>
      <c r="AB245" s="13"/>
      <c r="AC245" s="13"/>
      <c r="AD245" s="13"/>
      <c r="AE245" s="13"/>
      <c r="AT245" s="263" t="s">
        <v>147</v>
      </c>
      <c r="AU245" s="263" t="s">
        <v>83</v>
      </c>
      <c r="AV245" s="13" t="s">
        <v>81</v>
      </c>
      <c r="AW245" s="13" t="s">
        <v>30</v>
      </c>
      <c r="AX245" s="13" t="s">
        <v>73</v>
      </c>
      <c r="AY245" s="263" t="s">
        <v>134</v>
      </c>
    </row>
    <row r="246" s="14" customFormat="1">
      <c r="A246" s="14"/>
      <c r="B246" s="264"/>
      <c r="C246" s="265"/>
      <c r="D246" s="249" t="s">
        <v>147</v>
      </c>
      <c r="E246" s="266" t="s">
        <v>1</v>
      </c>
      <c r="F246" s="267" t="s">
        <v>793</v>
      </c>
      <c r="G246" s="265"/>
      <c r="H246" s="268">
        <v>0.91400000000000003</v>
      </c>
      <c r="I246" s="269"/>
      <c r="J246" s="265"/>
      <c r="K246" s="265"/>
      <c r="L246" s="270"/>
      <c r="M246" s="271"/>
      <c r="N246" s="272"/>
      <c r="O246" s="272"/>
      <c r="P246" s="272"/>
      <c r="Q246" s="272"/>
      <c r="R246" s="272"/>
      <c r="S246" s="272"/>
      <c r="T246" s="273"/>
      <c r="U246" s="14"/>
      <c r="V246" s="14"/>
      <c r="W246" s="14"/>
      <c r="X246" s="14"/>
      <c r="Y246" s="14"/>
      <c r="Z246" s="14"/>
      <c r="AA246" s="14"/>
      <c r="AB246" s="14"/>
      <c r="AC246" s="14"/>
      <c r="AD246" s="14"/>
      <c r="AE246" s="14"/>
      <c r="AT246" s="274" t="s">
        <v>147</v>
      </c>
      <c r="AU246" s="274" t="s">
        <v>83</v>
      </c>
      <c r="AV246" s="14" t="s">
        <v>83</v>
      </c>
      <c r="AW246" s="14" t="s">
        <v>30</v>
      </c>
      <c r="AX246" s="14" t="s">
        <v>73</v>
      </c>
      <c r="AY246" s="274" t="s">
        <v>134</v>
      </c>
    </row>
    <row r="247" s="13" customFormat="1">
      <c r="A247" s="13"/>
      <c r="B247" s="254"/>
      <c r="C247" s="255"/>
      <c r="D247" s="249" t="s">
        <v>147</v>
      </c>
      <c r="E247" s="256" t="s">
        <v>1</v>
      </c>
      <c r="F247" s="257" t="s">
        <v>783</v>
      </c>
      <c r="G247" s="255"/>
      <c r="H247" s="256" t="s">
        <v>1</v>
      </c>
      <c r="I247" s="258"/>
      <c r="J247" s="255"/>
      <c r="K247" s="255"/>
      <c r="L247" s="259"/>
      <c r="M247" s="260"/>
      <c r="N247" s="261"/>
      <c r="O247" s="261"/>
      <c r="P247" s="261"/>
      <c r="Q247" s="261"/>
      <c r="R247" s="261"/>
      <c r="S247" s="261"/>
      <c r="T247" s="262"/>
      <c r="U247" s="13"/>
      <c r="V247" s="13"/>
      <c r="W247" s="13"/>
      <c r="X247" s="13"/>
      <c r="Y247" s="13"/>
      <c r="Z247" s="13"/>
      <c r="AA247" s="13"/>
      <c r="AB247" s="13"/>
      <c r="AC247" s="13"/>
      <c r="AD247" s="13"/>
      <c r="AE247" s="13"/>
      <c r="AT247" s="263" t="s">
        <v>147</v>
      </c>
      <c r="AU247" s="263" t="s">
        <v>83</v>
      </c>
      <c r="AV247" s="13" t="s">
        <v>81</v>
      </c>
      <c r="AW247" s="13" t="s">
        <v>30</v>
      </c>
      <c r="AX247" s="13" t="s">
        <v>73</v>
      </c>
      <c r="AY247" s="263" t="s">
        <v>134</v>
      </c>
    </row>
    <row r="248" s="14" customFormat="1">
      <c r="A248" s="14"/>
      <c r="B248" s="264"/>
      <c r="C248" s="265"/>
      <c r="D248" s="249" t="s">
        <v>147</v>
      </c>
      <c r="E248" s="266" t="s">
        <v>1</v>
      </c>
      <c r="F248" s="267" t="s">
        <v>794</v>
      </c>
      <c r="G248" s="265"/>
      <c r="H248" s="268">
        <v>0.097000000000000003</v>
      </c>
      <c r="I248" s="269"/>
      <c r="J248" s="265"/>
      <c r="K248" s="265"/>
      <c r="L248" s="270"/>
      <c r="M248" s="271"/>
      <c r="N248" s="272"/>
      <c r="O248" s="272"/>
      <c r="P248" s="272"/>
      <c r="Q248" s="272"/>
      <c r="R248" s="272"/>
      <c r="S248" s="272"/>
      <c r="T248" s="273"/>
      <c r="U248" s="14"/>
      <c r="V248" s="14"/>
      <c r="W248" s="14"/>
      <c r="X248" s="14"/>
      <c r="Y248" s="14"/>
      <c r="Z248" s="14"/>
      <c r="AA248" s="14"/>
      <c r="AB248" s="14"/>
      <c r="AC248" s="14"/>
      <c r="AD248" s="14"/>
      <c r="AE248" s="14"/>
      <c r="AT248" s="274" t="s">
        <v>147</v>
      </c>
      <c r="AU248" s="274" t="s">
        <v>83</v>
      </c>
      <c r="AV248" s="14" t="s">
        <v>83</v>
      </c>
      <c r="AW248" s="14" t="s">
        <v>30</v>
      </c>
      <c r="AX248" s="14" t="s">
        <v>73</v>
      </c>
      <c r="AY248" s="274" t="s">
        <v>134</v>
      </c>
    </row>
    <row r="249" s="15" customFormat="1">
      <c r="A249" s="15"/>
      <c r="B249" s="275"/>
      <c r="C249" s="276"/>
      <c r="D249" s="249" t="s">
        <v>147</v>
      </c>
      <c r="E249" s="277" t="s">
        <v>1</v>
      </c>
      <c r="F249" s="278" t="s">
        <v>150</v>
      </c>
      <c r="G249" s="276"/>
      <c r="H249" s="279">
        <v>1.0109999999999999</v>
      </c>
      <c r="I249" s="280"/>
      <c r="J249" s="276"/>
      <c r="K249" s="276"/>
      <c r="L249" s="281"/>
      <c r="M249" s="282"/>
      <c r="N249" s="283"/>
      <c r="O249" s="283"/>
      <c r="P249" s="283"/>
      <c r="Q249" s="283"/>
      <c r="R249" s="283"/>
      <c r="S249" s="283"/>
      <c r="T249" s="284"/>
      <c r="U249" s="15"/>
      <c r="V249" s="15"/>
      <c r="W249" s="15"/>
      <c r="X249" s="15"/>
      <c r="Y249" s="15"/>
      <c r="Z249" s="15"/>
      <c r="AA249" s="15"/>
      <c r="AB249" s="15"/>
      <c r="AC249" s="15"/>
      <c r="AD249" s="15"/>
      <c r="AE249" s="15"/>
      <c r="AT249" s="285" t="s">
        <v>147</v>
      </c>
      <c r="AU249" s="285" t="s">
        <v>83</v>
      </c>
      <c r="AV249" s="15" t="s">
        <v>141</v>
      </c>
      <c r="AW249" s="15" t="s">
        <v>30</v>
      </c>
      <c r="AX249" s="15" t="s">
        <v>81</v>
      </c>
      <c r="AY249" s="285" t="s">
        <v>134</v>
      </c>
    </row>
    <row r="250" s="2" customFormat="1" ht="24" customHeight="1">
      <c r="A250" s="39"/>
      <c r="B250" s="40"/>
      <c r="C250" s="286" t="s">
        <v>290</v>
      </c>
      <c r="D250" s="286" t="s">
        <v>268</v>
      </c>
      <c r="E250" s="287" t="s">
        <v>422</v>
      </c>
      <c r="F250" s="288" t="s">
        <v>423</v>
      </c>
      <c r="G250" s="289" t="s">
        <v>229</v>
      </c>
      <c r="H250" s="290">
        <v>0.33900000000000002</v>
      </c>
      <c r="I250" s="291"/>
      <c r="J250" s="292">
        <f>ROUND(I250*H250,2)</f>
        <v>0</v>
      </c>
      <c r="K250" s="288" t="s">
        <v>140</v>
      </c>
      <c r="L250" s="293"/>
      <c r="M250" s="294" t="s">
        <v>1</v>
      </c>
      <c r="N250" s="295" t="s">
        <v>38</v>
      </c>
      <c r="O250" s="92"/>
      <c r="P250" s="245">
        <f>O250*H250</f>
        <v>0</v>
      </c>
      <c r="Q250" s="245">
        <v>1</v>
      </c>
      <c r="R250" s="245">
        <f>Q250*H250</f>
        <v>0.33900000000000002</v>
      </c>
      <c r="S250" s="245">
        <v>0</v>
      </c>
      <c r="T250" s="246">
        <f>S250*H250</f>
        <v>0</v>
      </c>
      <c r="U250" s="39"/>
      <c r="V250" s="39"/>
      <c r="W250" s="39"/>
      <c r="X250" s="39"/>
      <c r="Y250" s="39"/>
      <c r="Z250" s="39"/>
      <c r="AA250" s="39"/>
      <c r="AB250" s="39"/>
      <c r="AC250" s="39"/>
      <c r="AD250" s="39"/>
      <c r="AE250" s="39"/>
      <c r="AR250" s="247" t="s">
        <v>195</v>
      </c>
      <c r="AT250" s="247" t="s">
        <v>268</v>
      </c>
      <c r="AU250" s="247" t="s">
        <v>83</v>
      </c>
      <c r="AY250" s="18" t="s">
        <v>134</v>
      </c>
      <c r="BE250" s="248">
        <f>IF(N250="základní",J250,0)</f>
        <v>0</v>
      </c>
      <c r="BF250" s="248">
        <f>IF(N250="snížená",J250,0)</f>
        <v>0</v>
      </c>
      <c r="BG250" s="248">
        <f>IF(N250="zákl. přenesená",J250,0)</f>
        <v>0</v>
      </c>
      <c r="BH250" s="248">
        <f>IF(N250="sníž. přenesená",J250,0)</f>
        <v>0</v>
      </c>
      <c r="BI250" s="248">
        <f>IF(N250="nulová",J250,0)</f>
        <v>0</v>
      </c>
      <c r="BJ250" s="18" t="s">
        <v>81</v>
      </c>
      <c r="BK250" s="248">
        <f>ROUND(I250*H250,2)</f>
        <v>0</v>
      </c>
      <c r="BL250" s="18" t="s">
        <v>141</v>
      </c>
      <c r="BM250" s="247" t="s">
        <v>795</v>
      </c>
    </row>
    <row r="251" s="2" customFormat="1">
      <c r="A251" s="39"/>
      <c r="B251" s="40"/>
      <c r="C251" s="41"/>
      <c r="D251" s="249" t="s">
        <v>143</v>
      </c>
      <c r="E251" s="41"/>
      <c r="F251" s="250" t="s">
        <v>423</v>
      </c>
      <c r="G251" s="41"/>
      <c r="H251" s="41"/>
      <c r="I251" s="145"/>
      <c r="J251" s="41"/>
      <c r="K251" s="41"/>
      <c r="L251" s="45"/>
      <c r="M251" s="251"/>
      <c r="N251" s="252"/>
      <c r="O251" s="92"/>
      <c r="P251" s="92"/>
      <c r="Q251" s="92"/>
      <c r="R251" s="92"/>
      <c r="S251" s="92"/>
      <c r="T251" s="93"/>
      <c r="U251" s="39"/>
      <c r="V251" s="39"/>
      <c r="W251" s="39"/>
      <c r="X251" s="39"/>
      <c r="Y251" s="39"/>
      <c r="Z251" s="39"/>
      <c r="AA251" s="39"/>
      <c r="AB251" s="39"/>
      <c r="AC251" s="39"/>
      <c r="AD251" s="39"/>
      <c r="AE251" s="39"/>
      <c r="AT251" s="18" t="s">
        <v>143</v>
      </c>
      <c r="AU251" s="18" t="s">
        <v>83</v>
      </c>
    </row>
    <row r="252" s="13" customFormat="1">
      <c r="A252" s="13"/>
      <c r="B252" s="254"/>
      <c r="C252" s="255"/>
      <c r="D252" s="249" t="s">
        <v>147</v>
      </c>
      <c r="E252" s="256" t="s">
        <v>1</v>
      </c>
      <c r="F252" s="257" t="s">
        <v>418</v>
      </c>
      <c r="G252" s="255"/>
      <c r="H252" s="256" t="s">
        <v>1</v>
      </c>
      <c r="I252" s="258"/>
      <c r="J252" s="255"/>
      <c r="K252" s="255"/>
      <c r="L252" s="259"/>
      <c r="M252" s="260"/>
      <c r="N252" s="261"/>
      <c r="O252" s="261"/>
      <c r="P252" s="261"/>
      <c r="Q252" s="261"/>
      <c r="R252" s="261"/>
      <c r="S252" s="261"/>
      <c r="T252" s="262"/>
      <c r="U252" s="13"/>
      <c r="V252" s="13"/>
      <c r="W252" s="13"/>
      <c r="X252" s="13"/>
      <c r="Y252" s="13"/>
      <c r="Z252" s="13"/>
      <c r="AA252" s="13"/>
      <c r="AB252" s="13"/>
      <c r="AC252" s="13"/>
      <c r="AD252" s="13"/>
      <c r="AE252" s="13"/>
      <c r="AT252" s="263" t="s">
        <v>147</v>
      </c>
      <c r="AU252" s="263" t="s">
        <v>83</v>
      </c>
      <c r="AV252" s="13" t="s">
        <v>81</v>
      </c>
      <c r="AW252" s="13" t="s">
        <v>30</v>
      </c>
      <c r="AX252" s="13" t="s">
        <v>73</v>
      </c>
      <c r="AY252" s="263" t="s">
        <v>134</v>
      </c>
    </row>
    <row r="253" s="13" customFormat="1">
      <c r="A253" s="13"/>
      <c r="B253" s="254"/>
      <c r="C253" s="255"/>
      <c r="D253" s="249" t="s">
        <v>147</v>
      </c>
      <c r="E253" s="256" t="s">
        <v>1</v>
      </c>
      <c r="F253" s="257" t="s">
        <v>781</v>
      </c>
      <c r="G253" s="255"/>
      <c r="H253" s="256" t="s">
        <v>1</v>
      </c>
      <c r="I253" s="258"/>
      <c r="J253" s="255"/>
      <c r="K253" s="255"/>
      <c r="L253" s="259"/>
      <c r="M253" s="260"/>
      <c r="N253" s="261"/>
      <c r="O253" s="261"/>
      <c r="P253" s="261"/>
      <c r="Q253" s="261"/>
      <c r="R253" s="261"/>
      <c r="S253" s="261"/>
      <c r="T253" s="262"/>
      <c r="U253" s="13"/>
      <c r="V253" s="13"/>
      <c r="W253" s="13"/>
      <c r="X253" s="13"/>
      <c r="Y253" s="13"/>
      <c r="Z253" s="13"/>
      <c r="AA253" s="13"/>
      <c r="AB253" s="13"/>
      <c r="AC253" s="13"/>
      <c r="AD253" s="13"/>
      <c r="AE253" s="13"/>
      <c r="AT253" s="263" t="s">
        <v>147</v>
      </c>
      <c r="AU253" s="263" t="s">
        <v>83</v>
      </c>
      <c r="AV253" s="13" t="s">
        <v>81</v>
      </c>
      <c r="AW253" s="13" t="s">
        <v>30</v>
      </c>
      <c r="AX253" s="13" t="s">
        <v>73</v>
      </c>
      <c r="AY253" s="263" t="s">
        <v>134</v>
      </c>
    </row>
    <row r="254" s="14" customFormat="1">
      <c r="A254" s="14"/>
      <c r="B254" s="264"/>
      <c r="C254" s="265"/>
      <c r="D254" s="249" t="s">
        <v>147</v>
      </c>
      <c r="E254" s="266" t="s">
        <v>1</v>
      </c>
      <c r="F254" s="267" t="s">
        <v>796</v>
      </c>
      <c r="G254" s="265"/>
      <c r="H254" s="268">
        <v>0.30099999999999999</v>
      </c>
      <c r="I254" s="269"/>
      <c r="J254" s="265"/>
      <c r="K254" s="265"/>
      <c r="L254" s="270"/>
      <c r="M254" s="271"/>
      <c r="N254" s="272"/>
      <c r="O254" s="272"/>
      <c r="P254" s="272"/>
      <c r="Q254" s="272"/>
      <c r="R254" s="272"/>
      <c r="S254" s="272"/>
      <c r="T254" s="273"/>
      <c r="U254" s="14"/>
      <c r="V254" s="14"/>
      <c r="W254" s="14"/>
      <c r="X254" s="14"/>
      <c r="Y254" s="14"/>
      <c r="Z254" s="14"/>
      <c r="AA254" s="14"/>
      <c r="AB254" s="14"/>
      <c r="AC254" s="14"/>
      <c r="AD254" s="14"/>
      <c r="AE254" s="14"/>
      <c r="AT254" s="274" t="s">
        <v>147</v>
      </c>
      <c r="AU254" s="274" t="s">
        <v>83</v>
      </c>
      <c r="AV254" s="14" t="s">
        <v>83</v>
      </c>
      <c r="AW254" s="14" t="s">
        <v>30</v>
      </c>
      <c r="AX254" s="14" t="s">
        <v>73</v>
      </c>
      <c r="AY254" s="274" t="s">
        <v>134</v>
      </c>
    </row>
    <row r="255" s="13" customFormat="1">
      <c r="A255" s="13"/>
      <c r="B255" s="254"/>
      <c r="C255" s="255"/>
      <c r="D255" s="249" t="s">
        <v>147</v>
      </c>
      <c r="E255" s="256" t="s">
        <v>1</v>
      </c>
      <c r="F255" s="257" t="s">
        <v>783</v>
      </c>
      <c r="G255" s="255"/>
      <c r="H255" s="256" t="s">
        <v>1</v>
      </c>
      <c r="I255" s="258"/>
      <c r="J255" s="255"/>
      <c r="K255" s="255"/>
      <c r="L255" s="259"/>
      <c r="M255" s="260"/>
      <c r="N255" s="261"/>
      <c r="O255" s="261"/>
      <c r="P255" s="261"/>
      <c r="Q255" s="261"/>
      <c r="R255" s="261"/>
      <c r="S255" s="261"/>
      <c r="T255" s="262"/>
      <c r="U255" s="13"/>
      <c r="V255" s="13"/>
      <c r="W255" s="13"/>
      <c r="X255" s="13"/>
      <c r="Y255" s="13"/>
      <c r="Z255" s="13"/>
      <c r="AA255" s="13"/>
      <c r="AB255" s="13"/>
      <c r="AC255" s="13"/>
      <c r="AD255" s="13"/>
      <c r="AE255" s="13"/>
      <c r="AT255" s="263" t="s">
        <v>147</v>
      </c>
      <c r="AU255" s="263" t="s">
        <v>83</v>
      </c>
      <c r="AV255" s="13" t="s">
        <v>81</v>
      </c>
      <c r="AW255" s="13" t="s">
        <v>30</v>
      </c>
      <c r="AX255" s="13" t="s">
        <v>73</v>
      </c>
      <c r="AY255" s="263" t="s">
        <v>134</v>
      </c>
    </row>
    <row r="256" s="14" customFormat="1">
      <c r="A256" s="14"/>
      <c r="B256" s="264"/>
      <c r="C256" s="265"/>
      <c r="D256" s="249" t="s">
        <v>147</v>
      </c>
      <c r="E256" s="266" t="s">
        <v>1</v>
      </c>
      <c r="F256" s="267" t="s">
        <v>426</v>
      </c>
      <c r="G256" s="265"/>
      <c r="H256" s="268">
        <v>0.037999999999999999</v>
      </c>
      <c r="I256" s="269"/>
      <c r="J256" s="265"/>
      <c r="K256" s="265"/>
      <c r="L256" s="270"/>
      <c r="M256" s="271"/>
      <c r="N256" s="272"/>
      <c r="O256" s="272"/>
      <c r="P256" s="272"/>
      <c r="Q256" s="272"/>
      <c r="R256" s="272"/>
      <c r="S256" s="272"/>
      <c r="T256" s="273"/>
      <c r="U256" s="14"/>
      <c r="V256" s="14"/>
      <c r="W256" s="14"/>
      <c r="X256" s="14"/>
      <c r="Y256" s="14"/>
      <c r="Z256" s="14"/>
      <c r="AA256" s="14"/>
      <c r="AB256" s="14"/>
      <c r="AC256" s="14"/>
      <c r="AD256" s="14"/>
      <c r="AE256" s="14"/>
      <c r="AT256" s="274" t="s">
        <v>147</v>
      </c>
      <c r="AU256" s="274" t="s">
        <v>83</v>
      </c>
      <c r="AV256" s="14" t="s">
        <v>83</v>
      </c>
      <c r="AW256" s="14" t="s">
        <v>30</v>
      </c>
      <c r="AX256" s="14" t="s">
        <v>73</v>
      </c>
      <c r="AY256" s="274" t="s">
        <v>134</v>
      </c>
    </row>
    <row r="257" s="15" customFormat="1">
      <c r="A257" s="15"/>
      <c r="B257" s="275"/>
      <c r="C257" s="276"/>
      <c r="D257" s="249" t="s">
        <v>147</v>
      </c>
      <c r="E257" s="277" t="s">
        <v>1</v>
      </c>
      <c r="F257" s="278" t="s">
        <v>150</v>
      </c>
      <c r="G257" s="276"/>
      <c r="H257" s="279">
        <v>0.33900000000000002</v>
      </c>
      <c r="I257" s="280"/>
      <c r="J257" s="276"/>
      <c r="K257" s="276"/>
      <c r="L257" s="281"/>
      <c r="M257" s="282"/>
      <c r="N257" s="283"/>
      <c r="O257" s="283"/>
      <c r="P257" s="283"/>
      <c r="Q257" s="283"/>
      <c r="R257" s="283"/>
      <c r="S257" s="283"/>
      <c r="T257" s="284"/>
      <c r="U257" s="15"/>
      <c r="V257" s="15"/>
      <c r="W257" s="15"/>
      <c r="X257" s="15"/>
      <c r="Y257" s="15"/>
      <c r="Z257" s="15"/>
      <c r="AA257" s="15"/>
      <c r="AB257" s="15"/>
      <c r="AC257" s="15"/>
      <c r="AD257" s="15"/>
      <c r="AE257" s="15"/>
      <c r="AT257" s="285" t="s">
        <v>147</v>
      </c>
      <c r="AU257" s="285" t="s">
        <v>83</v>
      </c>
      <c r="AV257" s="15" t="s">
        <v>141</v>
      </c>
      <c r="AW257" s="15" t="s">
        <v>30</v>
      </c>
      <c r="AX257" s="15" t="s">
        <v>81</v>
      </c>
      <c r="AY257" s="285" t="s">
        <v>134</v>
      </c>
    </row>
    <row r="258" s="2" customFormat="1" ht="16.5" customHeight="1">
      <c r="A258" s="39"/>
      <c r="B258" s="40"/>
      <c r="C258" s="286" t="s">
        <v>7</v>
      </c>
      <c r="D258" s="286" t="s">
        <v>268</v>
      </c>
      <c r="E258" s="287" t="s">
        <v>428</v>
      </c>
      <c r="F258" s="288" t="s">
        <v>429</v>
      </c>
      <c r="G258" s="289" t="s">
        <v>229</v>
      </c>
      <c r="H258" s="290">
        <v>0.16300000000000001</v>
      </c>
      <c r="I258" s="291"/>
      <c r="J258" s="292">
        <f>ROUND(I258*H258,2)</f>
        <v>0</v>
      </c>
      <c r="K258" s="288" t="s">
        <v>1</v>
      </c>
      <c r="L258" s="293"/>
      <c r="M258" s="294" t="s">
        <v>1</v>
      </c>
      <c r="N258" s="295" t="s">
        <v>38</v>
      </c>
      <c r="O258" s="92"/>
      <c r="P258" s="245">
        <f>O258*H258</f>
        <v>0</v>
      </c>
      <c r="Q258" s="245">
        <v>1</v>
      </c>
      <c r="R258" s="245">
        <f>Q258*H258</f>
        <v>0.16300000000000001</v>
      </c>
      <c r="S258" s="245">
        <v>0</v>
      </c>
      <c r="T258" s="246">
        <f>S258*H258</f>
        <v>0</v>
      </c>
      <c r="U258" s="39"/>
      <c r="V258" s="39"/>
      <c r="W258" s="39"/>
      <c r="X258" s="39"/>
      <c r="Y258" s="39"/>
      <c r="Z258" s="39"/>
      <c r="AA258" s="39"/>
      <c r="AB258" s="39"/>
      <c r="AC258" s="39"/>
      <c r="AD258" s="39"/>
      <c r="AE258" s="39"/>
      <c r="AR258" s="247" t="s">
        <v>195</v>
      </c>
      <c r="AT258" s="247" t="s">
        <v>268</v>
      </c>
      <c r="AU258" s="247" t="s">
        <v>83</v>
      </c>
      <c r="AY258" s="18" t="s">
        <v>134</v>
      </c>
      <c r="BE258" s="248">
        <f>IF(N258="základní",J258,0)</f>
        <v>0</v>
      </c>
      <c r="BF258" s="248">
        <f>IF(N258="snížená",J258,0)</f>
        <v>0</v>
      </c>
      <c r="BG258" s="248">
        <f>IF(N258="zákl. přenesená",J258,0)</f>
        <v>0</v>
      </c>
      <c r="BH258" s="248">
        <f>IF(N258="sníž. přenesená",J258,0)</f>
        <v>0</v>
      </c>
      <c r="BI258" s="248">
        <f>IF(N258="nulová",J258,0)</f>
        <v>0</v>
      </c>
      <c r="BJ258" s="18" t="s">
        <v>81</v>
      </c>
      <c r="BK258" s="248">
        <f>ROUND(I258*H258,2)</f>
        <v>0</v>
      </c>
      <c r="BL258" s="18" t="s">
        <v>141</v>
      </c>
      <c r="BM258" s="247" t="s">
        <v>797</v>
      </c>
    </row>
    <row r="259" s="2" customFormat="1">
      <c r="A259" s="39"/>
      <c r="B259" s="40"/>
      <c r="C259" s="41"/>
      <c r="D259" s="249" t="s">
        <v>143</v>
      </c>
      <c r="E259" s="41"/>
      <c r="F259" s="250" t="s">
        <v>431</v>
      </c>
      <c r="G259" s="41"/>
      <c r="H259" s="41"/>
      <c r="I259" s="145"/>
      <c r="J259" s="41"/>
      <c r="K259" s="41"/>
      <c r="L259" s="45"/>
      <c r="M259" s="251"/>
      <c r="N259" s="252"/>
      <c r="O259" s="92"/>
      <c r="P259" s="92"/>
      <c r="Q259" s="92"/>
      <c r="R259" s="92"/>
      <c r="S259" s="92"/>
      <c r="T259" s="93"/>
      <c r="U259" s="39"/>
      <c r="V259" s="39"/>
      <c r="W259" s="39"/>
      <c r="X259" s="39"/>
      <c r="Y259" s="39"/>
      <c r="Z259" s="39"/>
      <c r="AA259" s="39"/>
      <c r="AB259" s="39"/>
      <c r="AC259" s="39"/>
      <c r="AD259" s="39"/>
      <c r="AE259" s="39"/>
      <c r="AT259" s="18" t="s">
        <v>143</v>
      </c>
      <c r="AU259" s="18" t="s">
        <v>83</v>
      </c>
    </row>
    <row r="260" s="13" customFormat="1">
      <c r="A260" s="13"/>
      <c r="B260" s="254"/>
      <c r="C260" s="255"/>
      <c r="D260" s="249" t="s">
        <v>147</v>
      </c>
      <c r="E260" s="256" t="s">
        <v>1</v>
      </c>
      <c r="F260" s="257" t="s">
        <v>390</v>
      </c>
      <c r="G260" s="255"/>
      <c r="H260" s="256" t="s">
        <v>1</v>
      </c>
      <c r="I260" s="258"/>
      <c r="J260" s="255"/>
      <c r="K260" s="255"/>
      <c r="L260" s="259"/>
      <c r="M260" s="260"/>
      <c r="N260" s="261"/>
      <c r="O260" s="261"/>
      <c r="P260" s="261"/>
      <c r="Q260" s="261"/>
      <c r="R260" s="261"/>
      <c r="S260" s="261"/>
      <c r="T260" s="262"/>
      <c r="U260" s="13"/>
      <c r="V260" s="13"/>
      <c r="W260" s="13"/>
      <c r="X260" s="13"/>
      <c r="Y260" s="13"/>
      <c r="Z260" s="13"/>
      <c r="AA260" s="13"/>
      <c r="AB260" s="13"/>
      <c r="AC260" s="13"/>
      <c r="AD260" s="13"/>
      <c r="AE260" s="13"/>
      <c r="AT260" s="263" t="s">
        <v>147</v>
      </c>
      <c r="AU260" s="263" t="s">
        <v>83</v>
      </c>
      <c r="AV260" s="13" t="s">
        <v>81</v>
      </c>
      <c r="AW260" s="13" t="s">
        <v>30</v>
      </c>
      <c r="AX260" s="13" t="s">
        <v>73</v>
      </c>
      <c r="AY260" s="263" t="s">
        <v>134</v>
      </c>
    </row>
    <row r="261" s="13" customFormat="1">
      <c r="A261" s="13"/>
      <c r="B261" s="254"/>
      <c r="C261" s="255"/>
      <c r="D261" s="249" t="s">
        <v>147</v>
      </c>
      <c r="E261" s="256" t="s">
        <v>1</v>
      </c>
      <c r="F261" s="257" t="s">
        <v>418</v>
      </c>
      <c r="G261" s="255"/>
      <c r="H261" s="256" t="s">
        <v>1</v>
      </c>
      <c r="I261" s="258"/>
      <c r="J261" s="255"/>
      <c r="K261" s="255"/>
      <c r="L261" s="259"/>
      <c r="M261" s="260"/>
      <c r="N261" s="261"/>
      <c r="O261" s="261"/>
      <c r="P261" s="261"/>
      <c r="Q261" s="261"/>
      <c r="R261" s="261"/>
      <c r="S261" s="261"/>
      <c r="T261" s="262"/>
      <c r="U261" s="13"/>
      <c r="V261" s="13"/>
      <c r="W261" s="13"/>
      <c r="X261" s="13"/>
      <c r="Y261" s="13"/>
      <c r="Z261" s="13"/>
      <c r="AA261" s="13"/>
      <c r="AB261" s="13"/>
      <c r="AC261" s="13"/>
      <c r="AD261" s="13"/>
      <c r="AE261" s="13"/>
      <c r="AT261" s="263" t="s">
        <v>147</v>
      </c>
      <c r="AU261" s="263" t="s">
        <v>83</v>
      </c>
      <c r="AV261" s="13" t="s">
        <v>81</v>
      </c>
      <c r="AW261" s="13" t="s">
        <v>30</v>
      </c>
      <c r="AX261" s="13" t="s">
        <v>73</v>
      </c>
      <c r="AY261" s="263" t="s">
        <v>134</v>
      </c>
    </row>
    <row r="262" s="13" customFormat="1">
      <c r="A262" s="13"/>
      <c r="B262" s="254"/>
      <c r="C262" s="255"/>
      <c r="D262" s="249" t="s">
        <v>147</v>
      </c>
      <c r="E262" s="256" t="s">
        <v>1</v>
      </c>
      <c r="F262" s="257" t="s">
        <v>781</v>
      </c>
      <c r="G262" s="255"/>
      <c r="H262" s="256" t="s">
        <v>1</v>
      </c>
      <c r="I262" s="258"/>
      <c r="J262" s="255"/>
      <c r="K262" s="255"/>
      <c r="L262" s="259"/>
      <c r="M262" s="260"/>
      <c r="N262" s="261"/>
      <c r="O262" s="261"/>
      <c r="P262" s="261"/>
      <c r="Q262" s="261"/>
      <c r="R262" s="261"/>
      <c r="S262" s="261"/>
      <c r="T262" s="262"/>
      <c r="U262" s="13"/>
      <c r="V262" s="13"/>
      <c r="W262" s="13"/>
      <c r="X262" s="13"/>
      <c r="Y262" s="13"/>
      <c r="Z262" s="13"/>
      <c r="AA262" s="13"/>
      <c r="AB262" s="13"/>
      <c r="AC262" s="13"/>
      <c r="AD262" s="13"/>
      <c r="AE262" s="13"/>
      <c r="AT262" s="263" t="s">
        <v>147</v>
      </c>
      <c r="AU262" s="263" t="s">
        <v>83</v>
      </c>
      <c r="AV262" s="13" t="s">
        <v>81</v>
      </c>
      <c r="AW262" s="13" t="s">
        <v>30</v>
      </c>
      <c r="AX262" s="13" t="s">
        <v>73</v>
      </c>
      <c r="AY262" s="263" t="s">
        <v>134</v>
      </c>
    </row>
    <row r="263" s="14" customFormat="1">
      <c r="A263" s="14"/>
      <c r="B263" s="264"/>
      <c r="C263" s="265"/>
      <c r="D263" s="249" t="s">
        <v>147</v>
      </c>
      <c r="E263" s="266" t="s">
        <v>1</v>
      </c>
      <c r="F263" s="267" t="s">
        <v>798</v>
      </c>
      <c r="G263" s="265"/>
      <c r="H263" s="268">
        <v>0.14499999999999999</v>
      </c>
      <c r="I263" s="269"/>
      <c r="J263" s="265"/>
      <c r="K263" s="265"/>
      <c r="L263" s="270"/>
      <c r="M263" s="271"/>
      <c r="N263" s="272"/>
      <c r="O263" s="272"/>
      <c r="P263" s="272"/>
      <c r="Q263" s="272"/>
      <c r="R263" s="272"/>
      <c r="S263" s="272"/>
      <c r="T263" s="273"/>
      <c r="U263" s="14"/>
      <c r="V263" s="14"/>
      <c r="W263" s="14"/>
      <c r="X263" s="14"/>
      <c r="Y263" s="14"/>
      <c r="Z263" s="14"/>
      <c r="AA263" s="14"/>
      <c r="AB263" s="14"/>
      <c r="AC263" s="14"/>
      <c r="AD263" s="14"/>
      <c r="AE263" s="14"/>
      <c r="AT263" s="274" t="s">
        <v>147</v>
      </c>
      <c r="AU263" s="274" t="s">
        <v>83</v>
      </c>
      <c r="AV263" s="14" t="s">
        <v>83</v>
      </c>
      <c r="AW263" s="14" t="s">
        <v>30</v>
      </c>
      <c r="AX263" s="14" t="s">
        <v>73</v>
      </c>
      <c r="AY263" s="274" t="s">
        <v>134</v>
      </c>
    </row>
    <row r="264" s="13" customFormat="1">
      <c r="A264" s="13"/>
      <c r="B264" s="254"/>
      <c r="C264" s="255"/>
      <c r="D264" s="249" t="s">
        <v>147</v>
      </c>
      <c r="E264" s="256" t="s">
        <v>1</v>
      </c>
      <c r="F264" s="257" t="s">
        <v>783</v>
      </c>
      <c r="G264" s="255"/>
      <c r="H264" s="256" t="s">
        <v>1</v>
      </c>
      <c r="I264" s="258"/>
      <c r="J264" s="255"/>
      <c r="K264" s="255"/>
      <c r="L264" s="259"/>
      <c r="M264" s="260"/>
      <c r="N264" s="261"/>
      <c r="O264" s="261"/>
      <c r="P264" s="261"/>
      <c r="Q264" s="261"/>
      <c r="R264" s="261"/>
      <c r="S264" s="261"/>
      <c r="T264" s="262"/>
      <c r="U264" s="13"/>
      <c r="V264" s="13"/>
      <c r="W264" s="13"/>
      <c r="X264" s="13"/>
      <c r="Y264" s="13"/>
      <c r="Z264" s="13"/>
      <c r="AA264" s="13"/>
      <c r="AB264" s="13"/>
      <c r="AC264" s="13"/>
      <c r="AD264" s="13"/>
      <c r="AE264" s="13"/>
      <c r="AT264" s="263" t="s">
        <v>147</v>
      </c>
      <c r="AU264" s="263" t="s">
        <v>83</v>
      </c>
      <c r="AV264" s="13" t="s">
        <v>81</v>
      </c>
      <c r="AW264" s="13" t="s">
        <v>30</v>
      </c>
      <c r="AX264" s="13" t="s">
        <v>73</v>
      </c>
      <c r="AY264" s="263" t="s">
        <v>134</v>
      </c>
    </row>
    <row r="265" s="14" customFormat="1">
      <c r="A265" s="14"/>
      <c r="B265" s="264"/>
      <c r="C265" s="265"/>
      <c r="D265" s="249" t="s">
        <v>147</v>
      </c>
      <c r="E265" s="266" t="s">
        <v>1</v>
      </c>
      <c r="F265" s="267" t="s">
        <v>433</v>
      </c>
      <c r="G265" s="265"/>
      <c r="H265" s="268">
        <v>0.017999999999999999</v>
      </c>
      <c r="I265" s="269"/>
      <c r="J265" s="265"/>
      <c r="K265" s="265"/>
      <c r="L265" s="270"/>
      <c r="M265" s="271"/>
      <c r="N265" s="272"/>
      <c r="O265" s="272"/>
      <c r="P265" s="272"/>
      <c r="Q265" s="272"/>
      <c r="R265" s="272"/>
      <c r="S265" s="272"/>
      <c r="T265" s="273"/>
      <c r="U265" s="14"/>
      <c r="V265" s="14"/>
      <c r="W265" s="14"/>
      <c r="X265" s="14"/>
      <c r="Y265" s="14"/>
      <c r="Z265" s="14"/>
      <c r="AA265" s="14"/>
      <c r="AB265" s="14"/>
      <c r="AC265" s="14"/>
      <c r="AD265" s="14"/>
      <c r="AE265" s="14"/>
      <c r="AT265" s="274" t="s">
        <v>147</v>
      </c>
      <c r="AU265" s="274" t="s">
        <v>83</v>
      </c>
      <c r="AV265" s="14" t="s">
        <v>83</v>
      </c>
      <c r="AW265" s="14" t="s">
        <v>30</v>
      </c>
      <c r="AX265" s="14" t="s">
        <v>73</v>
      </c>
      <c r="AY265" s="274" t="s">
        <v>134</v>
      </c>
    </row>
    <row r="266" s="15" customFormat="1">
      <c r="A266" s="15"/>
      <c r="B266" s="275"/>
      <c r="C266" s="276"/>
      <c r="D266" s="249" t="s">
        <v>147</v>
      </c>
      <c r="E266" s="277" t="s">
        <v>1</v>
      </c>
      <c r="F266" s="278" t="s">
        <v>150</v>
      </c>
      <c r="G266" s="276"/>
      <c r="H266" s="279">
        <v>0.16300000000000001</v>
      </c>
      <c r="I266" s="280"/>
      <c r="J266" s="276"/>
      <c r="K266" s="276"/>
      <c r="L266" s="281"/>
      <c r="M266" s="282"/>
      <c r="N266" s="283"/>
      <c r="O266" s="283"/>
      <c r="P266" s="283"/>
      <c r="Q266" s="283"/>
      <c r="R266" s="283"/>
      <c r="S266" s="283"/>
      <c r="T266" s="284"/>
      <c r="U266" s="15"/>
      <c r="V266" s="15"/>
      <c r="W266" s="15"/>
      <c r="X266" s="15"/>
      <c r="Y266" s="15"/>
      <c r="Z266" s="15"/>
      <c r="AA266" s="15"/>
      <c r="AB266" s="15"/>
      <c r="AC266" s="15"/>
      <c r="AD266" s="15"/>
      <c r="AE266" s="15"/>
      <c r="AT266" s="285" t="s">
        <v>147</v>
      </c>
      <c r="AU266" s="285" t="s">
        <v>83</v>
      </c>
      <c r="AV266" s="15" t="s">
        <v>141</v>
      </c>
      <c r="AW266" s="15" t="s">
        <v>30</v>
      </c>
      <c r="AX266" s="15" t="s">
        <v>81</v>
      </c>
      <c r="AY266" s="285" t="s">
        <v>134</v>
      </c>
    </row>
    <row r="267" s="2" customFormat="1" ht="24" customHeight="1">
      <c r="A267" s="39"/>
      <c r="B267" s="40"/>
      <c r="C267" s="236" t="s">
        <v>305</v>
      </c>
      <c r="D267" s="236" t="s">
        <v>136</v>
      </c>
      <c r="E267" s="237" t="s">
        <v>435</v>
      </c>
      <c r="F267" s="238" t="s">
        <v>436</v>
      </c>
      <c r="G267" s="239" t="s">
        <v>437</v>
      </c>
      <c r="H267" s="240">
        <v>1</v>
      </c>
      <c r="I267" s="241"/>
      <c r="J267" s="242">
        <f>ROUND(I267*H267,2)</f>
        <v>0</v>
      </c>
      <c r="K267" s="238" t="s">
        <v>140</v>
      </c>
      <c r="L267" s="45"/>
      <c r="M267" s="243" t="s">
        <v>1</v>
      </c>
      <c r="N267" s="244" t="s">
        <v>38</v>
      </c>
      <c r="O267" s="92"/>
      <c r="P267" s="245">
        <f>O267*H267</f>
        <v>0</v>
      </c>
      <c r="Q267" s="245">
        <v>0.0064850000000000003</v>
      </c>
      <c r="R267" s="245">
        <f>Q267*H267</f>
        <v>0.0064850000000000003</v>
      </c>
      <c r="S267" s="245">
        <v>0</v>
      </c>
      <c r="T267" s="246">
        <f>S267*H267</f>
        <v>0</v>
      </c>
      <c r="U267" s="39"/>
      <c r="V267" s="39"/>
      <c r="W267" s="39"/>
      <c r="X267" s="39"/>
      <c r="Y267" s="39"/>
      <c r="Z267" s="39"/>
      <c r="AA267" s="39"/>
      <c r="AB267" s="39"/>
      <c r="AC267" s="39"/>
      <c r="AD267" s="39"/>
      <c r="AE267" s="39"/>
      <c r="AR267" s="247" t="s">
        <v>141</v>
      </c>
      <c r="AT267" s="247" t="s">
        <v>136</v>
      </c>
      <c r="AU267" s="247" t="s">
        <v>83</v>
      </c>
      <c r="AY267" s="18" t="s">
        <v>134</v>
      </c>
      <c r="BE267" s="248">
        <f>IF(N267="základní",J267,0)</f>
        <v>0</v>
      </c>
      <c r="BF267" s="248">
        <f>IF(N267="snížená",J267,0)</f>
        <v>0</v>
      </c>
      <c r="BG267" s="248">
        <f>IF(N267="zákl. přenesená",J267,0)</f>
        <v>0</v>
      </c>
      <c r="BH267" s="248">
        <f>IF(N267="sníž. přenesená",J267,0)</f>
        <v>0</v>
      </c>
      <c r="BI267" s="248">
        <f>IF(N267="nulová",J267,0)</f>
        <v>0</v>
      </c>
      <c r="BJ267" s="18" t="s">
        <v>81</v>
      </c>
      <c r="BK267" s="248">
        <f>ROUND(I267*H267,2)</f>
        <v>0</v>
      </c>
      <c r="BL267" s="18" t="s">
        <v>141</v>
      </c>
      <c r="BM267" s="247" t="s">
        <v>799</v>
      </c>
    </row>
    <row r="268" s="2" customFormat="1">
      <c r="A268" s="39"/>
      <c r="B268" s="40"/>
      <c r="C268" s="41"/>
      <c r="D268" s="249" t="s">
        <v>143</v>
      </c>
      <c r="E268" s="41"/>
      <c r="F268" s="250" t="s">
        <v>439</v>
      </c>
      <c r="G268" s="41"/>
      <c r="H268" s="41"/>
      <c r="I268" s="145"/>
      <c r="J268" s="41"/>
      <c r="K268" s="41"/>
      <c r="L268" s="45"/>
      <c r="M268" s="251"/>
      <c r="N268" s="252"/>
      <c r="O268" s="92"/>
      <c r="P268" s="92"/>
      <c r="Q268" s="92"/>
      <c r="R268" s="92"/>
      <c r="S268" s="92"/>
      <c r="T268" s="93"/>
      <c r="U268" s="39"/>
      <c r="V268" s="39"/>
      <c r="W268" s="39"/>
      <c r="X268" s="39"/>
      <c r="Y268" s="39"/>
      <c r="Z268" s="39"/>
      <c r="AA268" s="39"/>
      <c r="AB268" s="39"/>
      <c r="AC268" s="39"/>
      <c r="AD268" s="39"/>
      <c r="AE268" s="39"/>
      <c r="AT268" s="18" t="s">
        <v>143</v>
      </c>
      <c r="AU268" s="18" t="s">
        <v>83</v>
      </c>
    </row>
    <row r="269" s="13" customFormat="1">
      <c r="A269" s="13"/>
      <c r="B269" s="254"/>
      <c r="C269" s="255"/>
      <c r="D269" s="249" t="s">
        <v>147</v>
      </c>
      <c r="E269" s="256" t="s">
        <v>1</v>
      </c>
      <c r="F269" s="257" t="s">
        <v>440</v>
      </c>
      <c r="G269" s="255"/>
      <c r="H269" s="256" t="s">
        <v>1</v>
      </c>
      <c r="I269" s="258"/>
      <c r="J269" s="255"/>
      <c r="K269" s="255"/>
      <c r="L269" s="259"/>
      <c r="M269" s="260"/>
      <c r="N269" s="261"/>
      <c r="O269" s="261"/>
      <c r="P269" s="261"/>
      <c r="Q269" s="261"/>
      <c r="R269" s="261"/>
      <c r="S269" s="261"/>
      <c r="T269" s="262"/>
      <c r="U269" s="13"/>
      <c r="V269" s="13"/>
      <c r="W269" s="13"/>
      <c r="X269" s="13"/>
      <c r="Y269" s="13"/>
      <c r="Z269" s="13"/>
      <c r="AA269" s="13"/>
      <c r="AB269" s="13"/>
      <c r="AC269" s="13"/>
      <c r="AD269" s="13"/>
      <c r="AE269" s="13"/>
      <c r="AT269" s="263" t="s">
        <v>147</v>
      </c>
      <c r="AU269" s="263" t="s">
        <v>83</v>
      </c>
      <c r="AV269" s="13" t="s">
        <v>81</v>
      </c>
      <c r="AW269" s="13" t="s">
        <v>30</v>
      </c>
      <c r="AX269" s="13" t="s">
        <v>73</v>
      </c>
      <c r="AY269" s="263" t="s">
        <v>134</v>
      </c>
    </row>
    <row r="270" s="14" customFormat="1">
      <c r="A270" s="14"/>
      <c r="B270" s="264"/>
      <c r="C270" s="265"/>
      <c r="D270" s="249" t="s">
        <v>147</v>
      </c>
      <c r="E270" s="266" t="s">
        <v>1</v>
      </c>
      <c r="F270" s="267" t="s">
        <v>81</v>
      </c>
      <c r="G270" s="265"/>
      <c r="H270" s="268">
        <v>1</v>
      </c>
      <c r="I270" s="269"/>
      <c r="J270" s="265"/>
      <c r="K270" s="265"/>
      <c r="L270" s="270"/>
      <c r="M270" s="271"/>
      <c r="N270" s="272"/>
      <c r="O270" s="272"/>
      <c r="P270" s="272"/>
      <c r="Q270" s="272"/>
      <c r="R270" s="272"/>
      <c r="S270" s="272"/>
      <c r="T270" s="273"/>
      <c r="U270" s="14"/>
      <c r="V270" s="14"/>
      <c r="W270" s="14"/>
      <c r="X270" s="14"/>
      <c r="Y270" s="14"/>
      <c r="Z270" s="14"/>
      <c r="AA270" s="14"/>
      <c r="AB270" s="14"/>
      <c r="AC270" s="14"/>
      <c r="AD270" s="14"/>
      <c r="AE270" s="14"/>
      <c r="AT270" s="274" t="s">
        <v>147</v>
      </c>
      <c r="AU270" s="274" t="s">
        <v>83</v>
      </c>
      <c r="AV270" s="14" t="s">
        <v>83</v>
      </c>
      <c r="AW270" s="14" t="s">
        <v>30</v>
      </c>
      <c r="AX270" s="14" t="s">
        <v>81</v>
      </c>
      <c r="AY270" s="274" t="s">
        <v>134</v>
      </c>
    </row>
    <row r="271" s="2" customFormat="1" ht="24" customHeight="1">
      <c r="A271" s="39"/>
      <c r="B271" s="40"/>
      <c r="C271" s="236" t="s">
        <v>312</v>
      </c>
      <c r="D271" s="236" t="s">
        <v>136</v>
      </c>
      <c r="E271" s="237" t="s">
        <v>442</v>
      </c>
      <c r="F271" s="238" t="s">
        <v>443</v>
      </c>
      <c r="G271" s="239" t="s">
        <v>139</v>
      </c>
      <c r="H271" s="240">
        <v>104</v>
      </c>
      <c r="I271" s="241"/>
      <c r="J271" s="242">
        <f>ROUND(I271*H271,2)</f>
        <v>0</v>
      </c>
      <c r="K271" s="238" t="s">
        <v>140</v>
      </c>
      <c r="L271" s="45"/>
      <c r="M271" s="243" t="s">
        <v>1</v>
      </c>
      <c r="N271" s="244" t="s">
        <v>38</v>
      </c>
      <c r="O271" s="92"/>
      <c r="P271" s="245">
        <f>O271*H271</f>
        <v>0</v>
      </c>
      <c r="Q271" s="245">
        <v>0</v>
      </c>
      <c r="R271" s="245">
        <f>Q271*H271</f>
        <v>0</v>
      </c>
      <c r="S271" s="245">
        <v>0</v>
      </c>
      <c r="T271" s="246">
        <f>S271*H271</f>
        <v>0</v>
      </c>
      <c r="U271" s="39"/>
      <c r="V271" s="39"/>
      <c r="W271" s="39"/>
      <c r="X271" s="39"/>
      <c r="Y271" s="39"/>
      <c r="Z271" s="39"/>
      <c r="AA271" s="39"/>
      <c r="AB271" s="39"/>
      <c r="AC271" s="39"/>
      <c r="AD271" s="39"/>
      <c r="AE271" s="39"/>
      <c r="AR271" s="247" t="s">
        <v>141</v>
      </c>
      <c r="AT271" s="247" t="s">
        <v>136</v>
      </c>
      <c r="AU271" s="247" t="s">
        <v>83</v>
      </c>
      <c r="AY271" s="18" t="s">
        <v>134</v>
      </c>
      <c r="BE271" s="248">
        <f>IF(N271="základní",J271,0)</f>
        <v>0</v>
      </c>
      <c r="BF271" s="248">
        <f>IF(N271="snížená",J271,0)</f>
        <v>0</v>
      </c>
      <c r="BG271" s="248">
        <f>IF(N271="zákl. přenesená",J271,0)</f>
        <v>0</v>
      </c>
      <c r="BH271" s="248">
        <f>IF(N271="sníž. přenesená",J271,0)</f>
        <v>0</v>
      </c>
      <c r="BI271" s="248">
        <f>IF(N271="nulová",J271,0)</f>
        <v>0</v>
      </c>
      <c r="BJ271" s="18" t="s">
        <v>81</v>
      </c>
      <c r="BK271" s="248">
        <f>ROUND(I271*H271,2)</f>
        <v>0</v>
      </c>
      <c r="BL271" s="18" t="s">
        <v>141</v>
      </c>
      <c r="BM271" s="247" t="s">
        <v>800</v>
      </c>
    </row>
    <row r="272" s="2" customFormat="1">
      <c r="A272" s="39"/>
      <c r="B272" s="40"/>
      <c r="C272" s="41"/>
      <c r="D272" s="249" t="s">
        <v>143</v>
      </c>
      <c r="E272" s="41"/>
      <c r="F272" s="250" t="s">
        <v>445</v>
      </c>
      <c r="G272" s="41"/>
      <c r="H272" s="41"/>
      <c r="I272" s="145"/>
      <c r="J272" s="41"/>
      <c r="K272" s="41"/>
      <c r="L272" s="45"/>
      <c r="M272" s="251"/>
      <c r="N272" s="252"/>
      <c r="O272" s="92"/>
      <c r="P272" s="92"/>
      <c r="Q272" s="92"/>
      <c r="R272" s="92"/>
      <c r="S272" s="92"/>
      <c r="T272" s="93"/>
      <c r="U272" s="39"/>
      <c r="V272" s="39"/>
      <c r="W272" s="39"/>
      <c r="X272" s="39"/>
      <c r="Y272" s="39"/>
      <c r="Z272" s="39"/>
      <c r="AA272" s="39"/>
      <c r="AB272" s="39"/>
      <c r="AC272" s="39"/>
      <c r="AD272" s="39"/>
      <c r="AE272" s="39"/>
      <c r="AT272" s="18" t="s">
        <v>143</v>
      </c>
      <c r="AU272" s="18" t="s">
        <v>83</v>
      </c>
    </row>
    <row r="273" s="2" customFormat="1">
      <c r="A273" s="39"/>
      <c r="B273" s="40"/>
      <c r="C273" s="41"/>
      <c r="D273" s="249" t="s">
        <v>145</v>
      </c>
      <c r="E273" s="41"/>
      <c r="F273" s="253" t="s">
        <v>446</v>
      </c>
      <c r="G273" s="41"/>
      <c r="H273" s="41"/>
      <c r="I273" s="145"/>
      <c r="J273" s="41"/>
      <c r="K273" s="41"/>
      <c r="L273" s="45"/>
      <c r="M273" s="251"/>
      <c r="N273" s="252"/>
      <c r="O273" s="92"/>
      <c r="P273" s="92"/>
      <c r="Q273" s="92"/>
      <c r="R273" s="92"/>
      <c r="S273" s="92"/>
      <c r="T273" s="93"/>
      <c r="U273" s="39"/>
      <c r="V273" s="39"/>
      <c r="W273" s="39"/>
      <c r="X273" s="39"/>
      <c r="Y273" s="39"/>
      <c r="Z273" s="39"/>
      <c r="AA273" s="39"/>
      <c r="AB273" s="39"/>
      <c r="AC273" s="39"/>
      <c r="AD273" s="39"/>
      <c r="AE273" s="39"/>
      <c r="AT273" s="18" t="s">
        <v>145</v>
      </c>
      <c r="AU273" s="18" t="s">
        <v>83</v>
      </c>
    </row>
    <row r="274" s="13" customFormat="1">
      <c r="A274" s="13"/>
      <c r="B274" s="254"/>
      <c r="C274" s="255"/>
      <c r="D274" s="249" t="s">
        <v>147</v>
      </c>
      <c r="E274" s="256" t="s">
        <v>1</v>
      </c>
      <c r="F274" s="257" t="s">
        <v>801</v>
      </c>
      <c r="G274" s="255"/>
      <c r="H274" s="256" t="s">
        <v>1</v>
      </c>
      <c r="I274" s="258"/>
      <c r="J274" s="255"/>
      <c r="K274" s="255"/>
      <c r="L274" s="259"/>
      <c r="M274" s="260"/>
      <c r="N274" s="261"/>
      <c r="O274" s="261"/>
      <c r="P274" s="261"/>
      <c r="Q274" s="261"/>
      <c r="R274" s="261"/>
      <c r="S274" s="261"/>
      <c r="T274" s="262"/>
      <c r="U274" s="13"/>
      <c r="V274" s="13"/>
      <c r="W274" s="13"/>
      <c r="X274" s="13"/>
      <c r="Y274" s="13"/>
      <c r="Z274" s="13"/>
      <c r="AA274" s="13"/>
      <c r="AB274" s="13"/>
      <c r="AC274" s="13"/>
      <c r="AD274" s="13"/>
      <c r="AE274" s="13"/>
      <c r="AT274" s="263" t="s">
        <v>147</v>
      </c>
      <c r="AU274" s="263" t="s">
        <v>83</v>
      </c>
      <c r="AV274" s="13" t="s">
        <v>81</v>
      </c>
      <c r="AW274" s="13" t="s">
        <v>30</v>
      </c>
      <c r="AX274" s="13" t="s">
        <v>73</v>
      </c>
      <c r="AY274" s="263" t="s">
        <v>134</v>
      </c>
    </row>
    <row r="275" s="14" customFormat="1">
      <c r="A275" s="14"/>
      <c r="B275" s="264"/>
      <c r="C275" s="265"/>
      <c r="D275" s="249" t="s">
        <v>147</v>
      </c>
      <c r="E275" s="266" t="s">
        <v>1</v>
      </c>
      <c r="F275" s="267" t="s">
        <v>802</v>
      </c>
      <c r="G275" s="265"/>
      <c r="H275" s="268">
        <v>104</v>
      </c>
      <c r="I275" s="269"/>
      <c r="J275" s="265"/>
      <c r="K275" s="265"/>
      <c r="L275" s="270"/>
      <c r="M275" s="271"/>
      <c r="N275" s="272"/>
      <c r="O275" s="272"/>
      <c r="P275" s="272"/>
      <c r="Q275" s="272"/>
      <c r="R275" s="272"/>
      <c r="S275" s="272"/>
      <c r="T275" s="273"/>
      <c r="U275" s="14"/>
      <c r="V275" s="14"/>
      <c r="W275" s="14"/>
      <c r="X275" s="14"/>
      <c r="Y275" s="14"/>
      <c r="Z275" s="14"/>
      <c r="AA275" s="14"/>
      <c r="AB275" s="14"/>
      <c r="AC275" s="14"/>
      <c r="AD275" s="14"/>
      <c r="AE275" s="14"/>
      <c r="AT275" s="274" t="s">
        <v>147</v>
      </c>
      <c r="AU275" s="274" t="s">
        <v>83</v>
      </c>
      <c r="AV275" s="14" t="s">
        <v>83</v>
      </c>
      <c r="AW275" s="14" t="s">
        <v>30</v>
      </c>
      <c r="AX275" s="14" t="s">
        <v>73</v>
      </c>
      <c r="AY275" s="274" t="s">
        <v>134</v>
      </c>
    </row>
    <row r="276" s="15" customFormat="1">
      <c r="A276" s="15"/>
      <c r="B276" s="275"/>
      <c r="C276" s="276"/>
      <c r="D276" s="249" t="s">
        <v>147</v>
      </c>
      <c r="E276" s="277" t="s">
        <v>1</v>
      </c>
      <c r="F276" s="278" t="s">
        <v>150</v>
      </c>
      <c r="G276" s="276"/>
      <c r="H276" s="279">
        <v>104</v>
      </c>
      <c r="I276" s="280"/>
      <c r="J276" s="276"/>
      <c r="K276" s="276"/>
      <c r="L276" s="281"/>
      <c r="M276" s="282"/>
      <c r="N276" s="283"/>
      <c r="O276" s="283"/>
      <c r="P276" s="283"/>
      <c r="Q276" s="283"/>
      <c r="R276" s="283"/>
      <c r="S276" s="283"/>
      <c r="T276" s="284"/>
      <c r="U276" s="15"/>
      <c r="V276" s="15"/>
      <c r="W276" s="15"/>
      <c r="X276" s="15"/>
      <c r="Y276" s="15"/>
      <c r="Z276" s="15"/>
      <c r="AA276" s="15"/>
      <c r="AB276" s="15"/>
      <c r="AC276" s="15"/>
      <c r="AD276" s="15"/>
      <c r="AE276" s="15"/>
      <c r="AT276" s="285" t="s">
        <v>147</v>
      </c>
      <c r="AU276" s="285" t="s">
        <v>83</v>
      </c>
      <c r="AV276" s="15" t="s">
        <v>141</v>
      </c>
      <c r="AW276" s="15" t="s">
        <v>30</v>
      </c>
      <c r="AX276" s="15" t="s">
        <v>81</v>
      </c>
      <c r="AY276" s="285" t="s">
        <v>134</v>
      </c>
    </row>
    <row r="277" s="2" customFormat="1" ht="24" customHeight="1">
      <c r="A277" s="39"/>
      <c r="B277" s="40"/>
      <c r="C277" s="236" t="s">
        <v>320</v>
      </c>
      <c r="D277" s="236" t="s">
        <v>136</v>
      </c>
      <c r="E277" s="237" t="s">
        <v>451</v>
      </c>
      <c r="F277" s="238" t="s">
        <v>452</v>
      </c>
      <c r="G277" s="239" t="s">
        <v>139</v>
      </c>
      <c r="H277" s="240">
        <v>3120</v>
      </c>
      <c r="I277" s="241"/>
      <c r="J277" s="242">
        <f>ROUND(I277*H277,2)</f>
        <v>0</v>
      </c>
      <c r="K277" s="238" t="s">
        <v>140</v>
      </c>
      <c r="L277" s="45"/>
      <c r="M277" s="243" t="s">
        <v>1</v>
      </c>
      <c r="N277" s="244" t="s">
        <v>38</v>
      </c>
      <c r="O277" s="92"/>
      <c r="P277" s="245">
        <f>O277*H277</f>
        <v>0</v>
      </c>
      <c r="Q277" s="245">
        <v>0</v>
      </c>
      <c r="R277" s="245">
        <f>Q277*H277</f>
        <v>0</v>
      </c>
      <c r="S277" s="245">
        <v>0</v>
      </c>
      <c r="T277" s="246">
        <f>S277*H277</f>
        <v>0</v>
      </c>
      <c r="U277" s="39"/>
      <c r="V277" s="39"/>
      <c r="W277" s="39"/>
      <c r="X277" s="39"/>
      <c r="Y277" s="39"/>
      <c r="Z277" s="39"/>
      <c r="AA277" s="39"/>
      <c r="AB277" s="39"/>
      <c r="AC277" s="39"/>
      <c r="AD277" s="39"/>
      <c r="AE277" s="39"/>
      <c r="AR277" s="247" t="s">
        <v>141</v>
      </c>
      <c r="AT277" s="247" t="s">
        <v>136</v>
      </c>
      <c r="AU277" s="247" t="s">
        <v>83</v>
      </c>
      <c r="AY277" s="18" t="s">
        <v>134</v>
      </c>
      <c r="BE277" s="248">
        <f>IF(N277="základní",J277,0)</f>
        <v>0</v>
      </c>
      <c r="BF277" s="248">
        <f>IF(N277="snížená",J277,0)</f>
        <v>0</v>
      </c>
      <c r="BG277" s="248">
        <f>IF(N277="zákl. přenesená",J277,0)</f>
        <v>0</v>
      </c>
      <c r="BH277" s="248">
        <f>IF(N277="sníž. přenesená",J277,0)</f>
        <v>0</v>
      </c>
      <c r="BI277" s="248">
        <f>IF(N277="nulová",J277,0)</f>
        <v>0</v>
      </c>
      <c r="BJ277" s="18" t="s">
        <v>81</v>
      </c>
      <c r="BK277" s="248">
        <f>ROUND(I277*H277,2)</f>
        <v>0</v>
      </c>
      <c r="BL277" s="18" t="s">
        <v>141</v>
      </c>
      <c r="BM277" s="247" t="s">
        <v>803</v>
      </c>
    </row>
    <row r="278" s="2" customFormat="1">
      <c r="A278" s="39"/>
      <c r="B278" s="40"/>
      <c r="C278" s="41"/>
      <c r="D278" s="249" t="s">
        <v>143</v>
      </c>
      <c r="E278" s="41"/>
      <c r="F278" s="250" t="s">
        <v>454</v>
      </c>
      <c r="G278" s="41"/>
      <c r="H278" s="41"/>
      <c r="I278" s="145"/>
      <c r="J278" s="41"/>
      <c r="K278" s="41"/>
      <c r="L278" s="45"/>
      <c r="M278" s="251"/>
      <c r="N278" s="252"/>
      <c r="O278" s="92"/>
      <c r="P278" s="92"/>
      <c r="Q278" s="92"/>
      <c r="R278" s="92"/>
      <c r="S278" s="92"/>
      <c r="T278" s="93"/>
      <c r="U278" s="39"/>
      <c r="V278" s="39"/>
      <c r="W278" s="39"/>
      <c r="X278" s="39"/>
      <c r="Y278" s="39"/>
      <c r="Z278" s="39"/>
      <c r="AA278" s="39"/>
      <c r="AB278" s="39"/>
      <c r="AC278" s="39"/>
      <c r="AD278" s="39"/>
      <c r="AE278" s="39"/>
      <c r="AT278" s="18" t="s">
        <v>143</v>
      </c>
      <c r="AU278" s="18" t="s">
        <v>83</v>
      </c>
    </row>
    <row r="279" s="2" customFormat="1">
      <c r="A279" s="39"/>
      <c r="B279" s="40"/>
      <c r="C279" s="41"/>
      <c r="D279" s="249" t="s">
        <v>145</v>
      </c>
      <c r="E279" s="41"/>
      <c r="F279" s="253" t="s">
        <v>446</v>
      </c>
      <c r="G279" s="41"/>
      <c r="H279" s="41"/>
      <c r="I279" s="145"/>
      <c r="J279" s="41"/>
      <c r="K279" s="41"/>
      <c r="L279" s="45"/>
      <c r="M279" s="251"/>
      <c r="N279" s="252"/>
      <c r="O279" s="92"/>
      <c r="P279" s="92"/>
      <c r="Q279" s="92"/>
      <c r="R279" s="92"/>
      <c r="S279" s="92"/>
      <c r="T279" s="93"/>
      <c r="U279" s="39"/>
      <c r="V279" s="39"/>
      <c r="W279" s="39"/>
      <c r="X279" s="39"/>
      <c r="Y279" s="39"/>
      <c r="Z279" s="39"/>
      <c r="AA279" s="39"/>
      <c r="AB279" s="39"/>
      <c r="AC279" s="39"/>
      <c r="AD279" s="39"/>
      <c r="AE279" s="39"/>
      <c r="AT279" s="18" t="s">
        <v>145</v>
      </c>
      <c r="AU279" s="18" t="s">
        <v>83</v>
      </c>
    </row>
    <row r="280" s="14" customFormat="1">
      <c r="A280" s="14"/>
      <c r="B280" s="264"/>
      <c r="C280" s="265"/>
      <c r="D280" s="249" t="s">
        <v>147</v>
      </c>
      <c r="E280" s="266" t="s">
        <v>1</v>
      </c>
      <c r="F280" s="267" t="s">
        <v>804</v>
      </c>
      <c r="G280" s="265"/>
      <c r="H280" s="268">
        <v>3120</v>
      </c>
      <c r="I280" s="269"/>
      <c r="J280" s="265"/>
      <c r="K280" s="265"/>
      <c r="L280" s="270"/>
      <c r="M280" s="271"/>
      <c r="N280" s="272"/>
      <c r="O280" s="272"/>
      <c r="P280" s="272"/>
      <c r="Q280" s="272"/>
      <c r="R280" s="272"/>
      <c r="S280" s="272"/>
      <c r="T280" s="273"/>
      <c r="U280" s="14"/>
      <c r="V280" s="14"/>
      <c r="W280" s="14"/>
      <c r="X280" s="14"/>
      <c r="Y280" s="14"/>
      <c r="Z280" s="14"/>
      <c r="AA280" s="14"/>
      <c r="AB280" s="14"/>
      <c r="AC280" s="14"/>
      <c r="AD280" s="14"/>
      <c r="AE280" s="14"/>
      <c r="AT280" s="274" t="s">
        <v>147</v>
      </c>
      <c r="AU280" s="274" t="s">
        <v>83</v>
      </c>
      <c r="AV280" s="14" t="s">
        <v>83</v>
      </c>
      <c r="AW280" s="14" t="s">
        <v>30</v>
      </c>
      <c r="AX280" s="14" t="s">
        <v>73</v>
      </c>
      <c r="AY280" s="274" t="s">
        <v>134</v>
      </c>
    </row>
    <row r="281" s="15" customFormat="1">
      <c r="A281" s="15"/>
      <c r="B281" s="275"/>
      <c r="C281" s="276"/>
      <c r="D281" s="249" t="s">
        <v>147</v>
      </c>
      <c r="E281" s="277" t="s">
        <v>1</v>
      </c>
      <c r="F281" s="278" t="s">
        <v>150</v>
      </c>
      <c r="G281" s="276"/>
      <c r="H281" s="279">
        <v>3120</v>
      </c>
      <c r="I281" s="280"/>
      <c r="J281" s="276"/>
      <c r="K281" s="276"/>
      <c r="L281" s="281"/>
      <c r="M281" s="282"/>
      <c r="N281" s="283"/>
      <c r="O281" s="283"/>
      <c r="P281" s="283"/>
      <c r="Q281" s="283"/>
      <c r="R281" s="283"/>
      <c r="S281" s="283"/>
      <c r="T281" s="284"/>
      <c r="U281" s="15"/>
      <c r="V281" s="15"/>
      <c r="W281" s="15"/>
      <c r="X281" s="15"/>
      <c r="Y281" s="15"/>
      <c r="Z281" s="15"/>
      <c r="AA281" s="15"/>
      <c r="AB281" s="15"/>
      <c r="AC281" s="15"/>
      <c r="AD281" s="15"/>
      <c r="AE281" s="15"/>
      <c r="AT281" s="285" t="s">
        <v>147</v>
      </c>
      <c r="AU281" s="285" t="s">
        <v>83</v>
      </c>
      <c r="AV281" s="15" t="s">
        <v>141</v>
      </c>
      <c r="AW281" s="15" t="s">
        <v>30</v>
      </c>
      <c r="AX281" s="15" t="s">
        <v>81</v>
      </c>
      <c r="AY281" s="285" t="s">
        <v>134</v>
      </c>
    </row>
    <row r="282" s="2" customFormat="1" ht="24" customHeight="1">
      <c r="A282" s="39"/>
      <c r="B282" s="40"/>
      <c r="C282" s="236" t="s">
        <v>328</v>
      </c>
      <c r="D282" s="236" t="s">
        <v>136</v>
      </c>
      <c r="E282" s="237" t="s">
        <v>457</v>
      </c>
      <c r="F282" s="238" t="s">
        <v>458</v>
      </c>
      <c r="G282" s="239" t="s">
        <v>139</v>
      </c>
      <c r="H282" s="240">
        <v>104</v>
      </c>
      <c r="I282" s="241"/>
      <c r="J282" s="242">
        <f>ROUND(I282*H282,2)</f>
        <v>0</v>
      </c>
      <c r="K282" s="238" t="s">
        <v>140</v>
      </c>
      <c r="L282" s="45"/>
      <c r="M282" s="243" t="s">
        <v>1</v>
      </c>
      <c r="N282" s="244" t="s">
        <v>38</v>
      </c>
      <c r="O282" s="92"/>
      <c r="P282" s="245">
        <f>O282*H282</f>
        <v>0</v>
      </c>
      <c r="Q282" s="245">
        <v>0</v>
      </c>
      <c r="R282" s="245">
        <f>Q282*H282</f>
        <v>0</v>
      </c>
      <c r="S282" s="245">
        <v>0</v>
      </c>
      <c r="T282" s="246">
        <f>S282*H282</f>
        <v>0</v>
      </c>
      <c r="U282" s="39"/>
      <c r="V282" s="39"/>
      <c r="W282" s="39"/>
      <c r="X282" s="39"/>
      <c r="Y282" s="39"/>
      <c r="Z282" s="39"/>
      <c r="AA282" s="39"/>
      <c r="AB282" s="39"/>
      <c r="AC282" s="39"/>
      <c r="AD282" s="39"/>
      <c r="AE282" s="39"/>
      <c r="AR282" s="247" t="s">
        <v>141</v>
      </c>
      <c r="AT282" s="247" t="s">
        <v>136</v>
      </c>
      <c r="AU282" s="247" t="s">
        <v>83</v>
      </c>
      <c r="AY282" s="18" t="s">
        <v>134</v>
      </c>
      <c r="BE282" s="248">
        <f>IF(N282="základní",J282,0)</f>
        <v>0</v>
      </c>
      <c r="BF282" s="248">
        <f>IF(N282="snížená",J282,0)</f>
        <v>0</v>
      </c>
      <c r="BG282" s="248">
        <f>IF(N282="zákl. přenesená",J282,0)</f>
        <v>0</v>
      </c>
      <c r="BH282" s="248">
        <f>IF(N282="sníž. přenesená",J282,0)</f>
        <v>0</v>
      </c>
      <c r="BI282" s="248">
        <f>IF(N282="nulová",J282,0)</f>
        <v>0</v>
      </c>
      <c r="BJ282" s="18" t="s">
        <v>81</v>
      </c>
      <c r="BK282" s="248">
        <f>ROUND(I282*H282,2)</f>
        <v>0</v>
      </c>
      <c r="BL282" s="18" t="s">
        <v>141</v>
      </c>
      <c r="BM282" s="247" t="s">
        <v>805</v>
      </c>
    </row>
    <row r="283" s="2" customFormat="1">
      <c r="A283" s="39"/>
      <c r="B283" s="40"/>
      <c r="C283" s="41"/>
      <c r="D283" s="249" t="s">
        <v>143</v>
      </c>
      <c r="E283" s="41"/>
      <c r="F283" s="250" t="s">
        <v>460</v>
      </c>
      <c r="G283" s="41"/>
      <c r="H283" s="41"/>
      <c r="I283" s="145"/>
      <c r="J283" s="41"/>
      <c r="K283" s="41"/>
      <c r="L283" s="45"/>
      <c r="M283" s="251"/>
      <c r="N283" s="252"/>
      <c r="O283" s="92"/>
      <c r="P283" s="92"/>
      <c r="Q283" s="92"/>
      <c r="R283" s="92"/>
      <c r="S283" s="92"/>
      <c r="T283" s="93"/>
      <c r="U283" s="39"/>
      <c r="V283" s="39"/>
      <c r="W283" s="39"/>
      <c r="X283" s="39"/>
      <c r="Y283" s="39"/>
      <c r="Z283" s="39"/>
      <c r="AA283" s="39"/>
      <c r="AB283" s="39"/>
      <c r="AC283" s="39"/>
      <c r="AD283" s="39"/>
      <c r="AE283" s="39"/>
      <c r="AT283" s="18" t="s">
        <v>143</v>
      </c>
      <c r="AU283" s="18" t="s">
        <v>83</v>
      </c>
    </row>
    <row r="284" s="2" customFormat="1">
      <c r="A284" s="39"/>
      <c r="B284" s="40"/>
      <c r="C284" s="41"/>
      <c r="D284" s="249" t="s">
        <v>145</v>
      </c>
      <c r="E284" s="41"/>
      <c r="F284" s="253" t="s">
        <v>461</v>
      </c>
      <c r="G284" s="41"/>
      <c r="H284" s="41"/>
      <c r="I284" s="145"/>
      <c r="J284" s="41"/>
      <c r="K284" s="41"/>
      <c r="L284" s="45"/>
      <c r="M284" s="251"/>
      <c r="N284" s="252"/>
      <c r="O284" s="92"/>
      <c r="P284" s="92"/>
      <c r="Q284" s="92"/>
      <c r="R284" s="92"/>
      <c r="S284" s="92"/>
      <c r="T284" s="93"/>
      <c r="U284" s="39"/>
      <c r="V284" s="39"/>
      <c r="W284" s="39"/>
      <c r="X284" s="39"/>
      <c r="Y284" s="39"/>
      <c r="Z284" s="39"/>
      <c r="AA284" s="39"/>
      <c r="AB284" s="39"/>
      <c r="AC284" s="39"/>
      <c r="AD284" s="39"/>
      <c r="AE284" s="39"/>
      <c r="AT284" s="18" t="s">
        <v>145</v>
      </c>
      <c r="AU284" s="18" t="s">
        <v>83</v>
      </c>
    </row>
    <row r="285" s="14" customFormat="1">
      <c r="A285" s="14"/>
      <c r="B285" s="264"/>
      <c r="C285" s="265"/>
      <c r="D285" s="249" t="s">
        <v>147</v>
      </c>
      <c r="E285" s="266" t="s">
        <v>1</v>
      </c>
      <c r="F285" s="267" t="s">
        <v>806</v>
      </c>
      <c r="G285" s="265"/>
      <c r="H285" s="268">
        <v>104</v>
      </c>
      <c r="I285" s="269"/>
      <c r="J285" s="265"/>
      <c r="K285" s="265"/>
      <c r="L285" s="270"/>
      <c r="M285" s="271"/>
      <c r="N285" s="272"/>
      <c r="O285" s="272"/>
      <c r="P285" s="272"/>
      <c r="Q285" s="272"/>
      <c r="R285" s="272"/>
      <c r="S285" s="272"/>
      <c r="T285" s="273"/>
      <c r="U285" s="14"/>
      <c r="V285" s="14"/>
      <c r="W285" s="14"/>
      <c r="X285" s="14"/>
      <c r="Y285" s="14"/>
      <c r="Z285" s="14"/>
      <c r="AA285" s="14"/>
      <c r="AB285" s="14"/>
      <c r="AC285" s="14"/>
      <c r="AD285" s="14"/>
      <c r="AE285" s="14"/>
      <c r="AT285" s="274" t="s">
        <v>147</v>
      </c>
      <c r="AU285" s="274" t="s">
        <v>83</v>
      </c>
      <c r="AV285" s="14" t="s">
        <v>83</v>
      </c>
      <c r="AW285" s="14" t="s">
        <v>30</v>
      </c>
      <c r="AX285" s="14" t="s">
        <v>73</v>
      </c>
      <c r="AY285" s="274" t="s">
        <v>134</v>
      </c>
    </row>
    <row r="286" s="15" customFormat="1">
      <c r="A286" s="15"/>
      <c r="B286" s="275"/>
      <c r="C286" s="276"/>
      <c r="D286" s="249" t="s">
        <v>147</v>
      </c>
      <c r="E286" s="277" t="s">
        <v>1</v>
      </c>
      <c r="F286" s="278" t="s">
        <v>150</v>
      </c>
      <c r="G286" s="276"/>
      <c r="H286" s="279">
        <v>104</v>
      </c>
      <c r="I286" s="280"/>
      <c r="J286" s="276"/>
      <c r="K286" s="276"/>
      <c r="L286" s="281"/>
      <c r="M286" s="282"/>
      <c r="N286" s="283"/>
      <c r="O286" s="283"/>
      <c r="P286" s="283"/>
      <c r="Q286" s="283"/>
      <c r="R286" s="283"/>
      <c r="S286" s="283"/>
      <c r="T286" s="284"/>
      <c r="U286" s="15"/>
      <c r="V286" s="15"/>
      <c r="W286" s="15"/>
      <c r="X286" s="15"/>
      <c r="Y286" s="15"/>
      <c r="Z286" s="15"/>
      <c r="AA286" s="15"/>
      <c r="AB286" s="15"/>
      <c r="AC286" s="15"/>
      <c r="AD286" s="15"/>
      <c r="AE286" s="15"/>
      <c r="AT286" s="285" t="s">
        <v>147</v>
      </c>
      <c r="AU286" s="285" t="s">
        <v>83</v>
      </c>
      <c r="AV286" s="15" t="s">
        <v>141</v>
      </c>
      <c r="AW286" s="15" t="s">
        <v>30</v>
      </c>
      <c r="AX286" s="15" t="s">
        <v>81</v>
      </c>
      <c r="AY286" s="285" t="s">
        <v>134</v>
      </c>
    </row>
    <row r="287" s="2" customFormat="1" ht="16.5" customHeight="1">
      <c r="A287" s="39"/>
      <c r="B287" s="40"/>
      <c r="C287" s="236" t="s">
        <v>338</v>
      </c>
      <c r="D287" s="236" t="s">
        <v>136</v>
      </c>
      <c r="E287" s="237" t="s">
        <v>484</v>
      </c>
      <c r="F287" s="238" t="s">
        <v>485</v>
      </c>
      <c r="G287" s="239" t="s">
        <v>139</v>
      </c>
      <c r="H287" s="240">
        <v>104</v>
      </c>
      <c r="I287" s="241"/>
      <c r="J287" s="242">
        <f>ROUND(I287*H287,2)</f>
        <v>0</v>
      </c>
      <c r="K287" s="238" t="s">
        <v>140</v>
      </c>
      <c r="L287" s="45"/>
      <c r="M287" s="243" t="s">
        <v>1</v>
      </c>
      <c r="N287" s="244" t="s">
        <v>38</v>
      </c>
      <c r="O287" s="92"/>
      <c r="P287" s="245">
        <f>O287*H287</f>
        <v>0</v>
      </c>
      <c r="Q287" s="245">
        <v>0</v>
      </c>
      <c r="R287" s="245">
        <f>Q287*H287</f>
        <v>0</v>
      </c>
      <c r="S287" s="245">
        <v>0</v>
      </c>
      <c r="T287" s="246">
        <f>S287*H287</f>
        <v>0</v>
      </c>
      <c r="U287" s="39"/>
      <c r="V287" s="39"/>
      <c r="W287" s="39"/>
      <c r="X287" s="39"/>
      <c r="Y287" s="39"/>
      <c r="Z287" s="39"/>
      <c r="AA287" s="39"/>
      <c r="AB287" s="39"/>
      <c r="AC287" s="39"/>
      <c r="AD287" s="39"/>
      <c r="AE287" s="39"/>
      <c r="AR287" s="247" t="s">
        <v>141</v>
      </c>
      <c r="AT287" s="247" t="s">
        <v>136</v>
      </c>
      <c r="AU287" s="247" t="s">
        <v>83</v>
      </c>
      <c r="AY287" s="18" t="s">
        <v>134</v>
      </c>
      <c r="BE287" s="248">
        <f>IF(N287="základní",J287,0)</f>
        <v>0</v>
      </c>
      <c r="BF287" s="248">
        <f>IF(N287="snížená",J287,0)</f>
        <v>0</v>
      </c>
      <c r="BG287" s="248">
        <f>IF(N287="zákl. přenesená",J287,0)</f>
        <v>0</v>
      </c>
      <c r="BH287" s="248">
        <f>IF(N287="sníž. přenesená",J287,0)</f>
        <v>0</v>
      </c>
      <c r="BI287" s="248">
        <f>IF(N287="nulová",J287,0)</f>
        <v>0</v>
      </c>
      <c r="BJ287" s="18" t="s">
        <v>81</v>
      </c>
      <c r="BK287" s="248">
        <f>ROUND(I287*H287,2)</f>
        <v>0</v>
      </c>
      <c r="BL287" s="18" t="s">
        <v>141</v>
      </c>
      <c r="BM287" s="247" t="s">
        <v>807</v>
      </c>
    </row>
    <row r="288" s="2" customFormat="1">
      <c r="A288" s="39"/>
      <c r="B288" s="40"/>
      <c r="C288" s="41"/>
      <c r="D288" s="249" t="s">
        <v>143</v>
      </c>
      <c r="E288" s="41"/>
      <c r="F288" s="250" t="s">
        <v>487</v>
      </c>
      <c r="G288" s="41"/>
      <c r="H288" s="41"/>
      <c r="I288" s="145"/>
      <c r="J288" s="41"/>
      <c r="K288" s="41"/>
      <c r="L288" s="45"/>
      <c r="M288" s="251"/>
      <c r="N288" s="252"/>
      <c r="O288" s="92"/>
      <c r="P288" s="92"/>
      <c r="Q288" s="92"/>
      <c r="R288" s="92"/>
      <c r="S288" s="92"/>
      <c r="T288" s="93"/>
      <c r="U288" s="39"/>
      <c r="V288" s="39"/>
      <c r="W288" s="39"/>
      <c r="X288" s="39"/>
      <c r="Y288" s="39"/>
      <c r="Z288" s="39"/>
      <c r="AA288" s="39"/>
      <c r="AB288" s="39"/>
      <c r="AC288" s="39"/>
      <c r="AD288" s="39"/>
      <c r="AE288" s="39"/>
      <c r="AT288" s="18" t="s">
        <v>143</v>
      </c>
      <c r="AU288" s="18" t="s">
        <v>83</v>
      </c>
    </row>
    <row r="289" s="2" customFormat="1">
      <c r="A289" s="39"/>
      <c r="B289" s="40"/>
      <c r="C289" s="41"/>
      <c r="D289" s="249" t="s">
        <v>145</v>
      </c>
      <c r="E289" s="41"/>
      <c r="F289" s="253" t="s">
        <v>488</v>
      </c>
      <c r="G289" s="41"/>
      <c r="H289" s="41"/>
      <c r="I289" s="145"/>
      <c r="J289" s="41"/>
      <c r="K289" s="41"/>
      <c r="L289" s="45"/>
      <c r="M289" s="251"/>
      <c r="N289" s="252"/>
      <c r="O289" s="92"/>
      <c r="P289" s="92"/>
      <c r="Q289" s="92"/>
      <c r="R289" s="92"/>
      <c r="S289" s="92"/>
      <c r="T289" s="93"/>
      <c r="U289" s="39"/>
      <c r="V289" s="39"/>
      <c r="W289" s="39"/>
      <c r="X289" s="39"/>
      <c r="Y289" s="39"/>
      <c r="Z289" s="39"/>
      <c r="AA289" s="39"/>
      <c r="AB289" s="39"/>
      <c r="AC289" s="39"/>
      <c r="AD289" s="39"/>
      <c r="AE289" s="39"/>
      <c r="AT289" s="18" t="s">
        <v>145</v>
      </c>
      <c r="AU289" s="18" t="s">
        <v>83</v>
      </c>
    </row>
    <row r="290" s="14" customFormat="1">
      <c r="A290" s="14"/>
      <c r="B290" s="264"/>
      <c r="C290" s="265"/>
      <c r="D290" s="249" t="s">
        <v>147</v>
      </c>
      <c r="E290" s="266" t="s">
        <v>1</v>
      </c>
      <c r="F290" s="267" t="s">
        <v>806</v>
      </c>
      <c r="G290" s="265"/>
      <c r="H290" s="268">
        <v>104</v>
      </c>
      <c r="I290" s="269"/>
      <c r="J290" s="265"/>
      <c r="K290" s="265"/>
      <c r="L290" s="270"/>
      <c r="M290" s="271"/>
      <c r="N290" s="272"/>
      <c r="O290" s="272"/>
      <c r="P290" s="272"/>
      <c r="Q290" s="272"/>
      <c r="R290" s="272"/>
      <c r="S290" s="272"/>
      <c r="T290" s="273"/>
      <c r="U290" s="14"/>
      <c r="V290" s="14"/>
      <c r="W290" s="14"/>
      <c r="X290" s="14"/>
      <c r="Y290" s="14"/>
      <c r="Z290" s="14"/>
      <c r="AA290" s="14"/>
      <c r="AB290" s="14"/>
      <c r="AC290" s="14"/>
      <c r="AD290" s="14"/>
      <c r="AE290" s="14"/>
      <c r="AT290" s="274" t="s">
        <v>147</v>
      </c>
      <c r="AU290" s="274" t="s">
        <v>83</v>
      </c>
      <c r="AV290" s="14" t="s">
        <v>83</v>
      </c>
      <c r="AW290" s="14" t="s">
        <v>30</v>
      </c>
      <c r="AX290" s="14" t="s">
        <v>81</v>
      </c>
      <c r="AY290" s="274" t="s">
        <v>134</v>
      </c>
    </row>
    <row r="291" s="2" customFormat="1" ht="16.5" customHeight="1">
      <c r="A291" s="39"/>
      <c r="B291" s="40"/>
      <c r="C291" s="236" t="s">
        <v>344</v>
      </c>
      <c r="D291" s="236" t="s">
        <v>136</v>
      </c>
      <c r="E291" s="237" t="s">
        <v>490</v>
      </c>
      <c r="F291" s="238" t="s">
        <v>491</v>
      </c>
      <c r="G291" s="239" t="s">
        <v>139</v>
      </c>
      <c r="H291" s="240">
        <v>3120</v>
      </c>
      <c r="I291" s="241"/>
      <c r="J291" s="242">
        <f>ROUND(I291*H291,2)</f>
        <v>0</v>
      </c>
      <c r="K291" s="238" t="s">
        <v>140</v>
      </c>
      <c r="L291" s="45"/>
      <c r="M291" s="243" t="s">
        <v>1</v>
      </c>
      <c r="N291" s="244" t="s">
        <v>38</v>
      </c>
      <c r="O291" s="92"/>
      <c r="P291" s="245">
        <f>O291*H291</f>
        <v>0</v>
      </c>
      <c r="Q291" s="245">
        <v>0</v>
      </c>
      <c r="R291" s="245">
        <f>Q291*H291</f>
        <v>0</v>
      </c>
      <c r="S291" s="245">
        <v>0</v>
      </c>
      <c r="T291" s="246">
        <f>S291*H291</f>
        <v>0</v>
      </c>
      <c r="U291" s="39"/>
      <c r="V291" s="39"/>
      <c r="W291" s="39"/>
      <c r="X291" s="39"/>
      <c r="Y291" s="39"/>
      <c r="Z291" s="39"/>
      <c r="AA291" s="39"/>
      <c r="AB291" s="39"/>
      <c r="AC291" s="39"/>
      <c r="AD291" s="39"/>
      <c r="AE291" s="39"/>
      <c r="AR291" s="247" t="s">
        <v>141</v>
      </c>
      <c r="AT291" s="247" t="s">
        <v>136</v>
      </c>
      <c r="AU291" s="247" t="s">
        <v>83</v>
      </c>
      <c r="AY291" s="18" t="s">
        <v>134</v>
      </c>
      <c r="BE291" s="248">
        <f>IF(N291="základní",J291,0)</f>
        <v>0</v>
      </c>
      <c r="BF291" s="248">
        <f>IF(N291="snížená",J291,0)</f>
        <v>0</v>
      </c>
      <c r="BG291" s="248">
        <f>IF(N291="zákl. přenesená",J291,0)</f>
        <v>0</v>
      </c>
      <c r="BH291" s="248">
        <f>IF(N291="sníž. přenesená",J291,0)</f>
        <v>0</v>
      </c>
      <c r="BI291" s="248">
        <f>IF(N291="nulová",J291,0)</f>
        <v>0</v>
      </c>
      <c r="BJ291" s="18" t="s">
        <v>81</v>
      </c>
      <c r="BK291" s="248">
        <f>ROUND(I291*H291,2)</f>
        <v>0</v>
      </c>
      <c r="BL291" s="18" t="s">
        <v>141</v>
      </c>
      <c r="BM291" s="247" t="s">
        <v>808</v>
      </c>
    </row>
    <row r="292" s="2" customFormat="1">
      <c r="A292" s="39"/>
      <c r="B292" s="40"/>
      <c r="C292" s="41"/>
      <c r="D292" s="249" t="s">
        <v>143</v>
      </c>
      <c r="E292" s="41"/>
      <c r="F292" s="250" t="s">
        <v>493</v>
      </c>
      <c r="G292" s="41"/>
      <c r="H292" s="41"/>
      <c r="I292" s="145"/>
      <c r="J292" s="41"/>
      <c r="K292" s="41"/>
      <c r="L292" s="45"/>
      <c r="M292" s="251"/>
      <c r="N292" s="252"/>
      <c r="O292" s="92"/>
      <c r="P292" s="92"/>
      <c r="Q292" s="92"/>
      <c r="R292" s="92"/>
      <c r="S292" s="92"/>
      <c r="T292" s="93"/>
      <c r="U292" s="39"/>
      <c r="V292" s="39"/>
      <c r="W292" s="39"/>
      <c r="X292" s="39"/>
      <c r="Y292" s="39"/>
      <c r="Z292" s="39"/>
      <c r="AA292" s="39"/>
      <c r="AB292" s="39"/>
      <c r="AC292" s="39"/>
      <c r="AD292" s="39"/>
      <c r="AE292" s="39"/>
      <c r="AT292" s="18" t="s">
        <v>143</v>
      </c>
      <c r="AU292" s="18" t="s">
        <v>83</v>
      </c>
    </row>
    <row r="293" s="2" customFormat="1">
      <c r="A293" s="39"/>
      <c r="B293" s="40"/>
      <c r="C293" s="41"/>
      <c r="D293" s="249" t="s">
        <v>145</v>
      </c>
      <c r="E293" s="41"/>
      <c r="F293" s="253" t="s">
        <v>488</v>
      </c>
      <c r="G293" s="41"/>
      <c r="H293" s="41"/>
      <c r="I293" s="145"/>
      <c r="J293" s="41"/>
      <c r="K293" s="41"/>
      <c r="L293" s="45"/>
      <c r="M293" s="251"/>
      <c r="N293" s="252"/>
      <c r="O293" s="92"/>
      <c r="P293" s="92"/>
      <c r="Q293" s="92"/>
      <c r="R293" s="92"/>
      <c r="S293" s="92"/>
      <c r="T293" s="93"/>
      <c r="U293" s="39"/>
      <c r="V293" s="39"/>
      <c r="W293" s="39"/>
      <c r="X293" s="39"/>
      <c r="Y293" s="39"/>
      <c r="Z293" s="39"/>
      <c r="AA293" s="39"/>
      <c r="AB293" s="39"/>
      <c r="AC293" s="39"/>
      <c r="AD293" s="39"/>
      <c r="AE293" s="39"/>
      <c r="AT293" s="18" t="s">
        <v>145</v>
      </c>
      <c r="AU293" s="18" t="s">
        <v>83</v>
      </c>
    </row>
    <row r="294" s="14" customFormat="1">
      <c r="A294" s="14"/>
      <c r="B294" s="264"/>
      <c r="C294" s="265"/>
      <c r="D294" s="249" t="s">
        <v>147</v>
      </c>
      <c r="E294" s="266" t="s">
        <v>1</v>
      </c>
      <c r="F294" s="267" t="s">
        <v>804</v>
      </c>
      <c r="G294" s="265"/>
      <c r="H294" s="268">
        <v>3120</v>
      </c>
      <c r="I294" s="269"/>
      <c r="J294" s="265"/>
      <c r="K294" s="265"/>
      <c r="L294" s="270"/>
      <c r="M294" s="271"/>
      <c r="N294" s="272"/>
      <c r="O294" s="272"/>
      <c r="P294" s="272"/>
      <c r="Q294" s="272"/>
      <c r="R294" s="272"/>
      <c r="S294" s="272"/>
      <c r="T294" s="273"/>
      <c r="U294" s="14"/>
      <c r="V294" s="14"/>
      <c r="W294" s="14"/>
      <c r="X294" s="14"/>
      <c r="Y294" s="14"/>
      <c r="Z294" s="14"/>
      <c r="AA294" s="14"/>
      <c r="AB294" s="14"/>
      <c r="AC294" s="14"/>
      <c r="AD294" s="14"/>
      <c r="AE294" s="14"/>
      <c r="AT294" s="274" t="s">
        <v>147</v>
      </c>
      <c r="AU294" s="274" t="s">
        <v>83</v>
      </c>
      <c r="AV294" s="14" t="s">
        <v>83</v>
      </c>
      <c r="AW294" s="14" t="s">
        <v>30</v>
      </c>
      <c r="AX294" s="14" t="s">
        <v>81</v>
      </c>
      <c r="AY294" s="274" t="s">
        <v>134</v>
      </c>
    </row>
    <row r="295" s="2" customFormat="1" ht="16.5" customHeight="1">
      <c r="A295" s="39"/>
      <c r="B295" s="40"/>
      <c r="C295" s="236" t="s">
        <v>354</v>
      </c>
      <c r="D295" s="236" t="s">
        <v>136</v>
      </c>
      <c r="E295" s="237" t="s">
        <v>495</v>
      </c>
      <c r="F295" s="238" t="s">
        <v>496</v>
      </c>
      <c r="G295" s="239" t="s">
        <v>139</v>
      </c>
      <c r="H295" s="240">
        <v>104</v>
      </c>
      <c r="I295" s="241"/>
      <c r="J295" s="242">
        <f>ROUND(I295*H295,2)</f>
        <v>0</v>
      </c>
      <c r="K295" s="238" t="s">
        <v>140</v>
      </c>
      <c r="L295" s="45"/>
      <c r="M295" s="243" t="s">
        <v>1</v>
      </c>
      <c r="N295" s="244" t="s">
        <v>38</v>
      </c>
      <c r="O295" s="92"/>
      <c r="P295" s="245">
        <f>O295*H295</f>
        <v>0</v>
      </c>
      <c r="Q295" s="245">
        <v>0</v>
      </c>
      <c r="R295" s="245">
        <f>Q295*H295</f>
        <v>0</v>
      </c>
      <c r="S295" s="245">
        <v>0</v>
      </c>
      <c r="T295" s="246">
        <f>S295*H295</f>
        <v>0</v>
      </c>
      <c r="U295" s="39"/>
      <c r="V295" s="39"/>
      <c r="W295" s="39"/>
      <c r="X295" s="39"/>
      <c r="Y295" s="39"/>
      <c r="Z295" s="39"/>
      <c r="AA295" s="39"/>
      <c r="AB295" s="39"/>
      <c r="AC295" s="39"/>
      <c r="AD295" s="39"/>
      <c r="AE295" s="39"/>
      <c r="AR295" s="247" t="s">
        <v>141</v>
      </c>
      <c r="AT295" s="247" t="s">
        <v>136</v>
      </c>
      <c r="AU295" s="247" t="s">
        <v>83</v>
      </c>
      <c r="AY295" s="18" t="s">
        <v>134</v>
      </c>
      <c r="BE295" s="248">
        <f>IF(N295="základní",J295,0)</f>
        <v>0</v>
      </c>
      <c r="BF295" s="248">
        <f>IF(N295="snížená",J295,0)</f>
        <v>0</v>
      </c>
      <c r="BG295" s="248">
        <f>IF(N295="zákl. přenesená",J295,0)</f>
        <v>0</v>
      </c>
      <c r="BH295" s="248">
        <f>IF(N295="sníž. přenesená",J295,0)</f>
        <v>0</v>
      </c>
      <c r="BI295" s="248">
        <f>IF(N295="nulová",J295,0)</f>
        <v>0</v>
      </c>
      <c r="BJ295" s="18" t="s">
        <v>81</v>
      </c>
      <c r="BK295" s="248">
        <f>ROUND(I295*H295,2)</f>
        <v>0</v>
      </c>
      <c r="BL295" s="18" t="s">
        <v>141</v>
      </c>
      <c r="BM295" s="247" t="s">
        <v>809</v>
      </c>
    </row>
    <row r="296" s="2" customFormat="1">
      <c r="A296" s="39"/>
      <c r="B296" s="40"/>
      <c r="C296" s="41"/>
      <c r="D296" s="249" t="s">
        <v>143</v>
      </c>
      <c r="E296" s="41"/>
      <c r="F296" s="250" t="s">
        <v>498</v>
      </c>
      <c r="G296" s="41"/>
      <c r="H296" s="41"/>
      <c r="I296" s="145"/>
      <c r="J296" s="41"/>
      <c r="K296" s="41"/>
      <c r="L296" s="45"/>
      <c r="M296" s="251"/>
      <c r="N296" s="252"/>
      <c r="O296" s="92"/>
      <c r="P296" s="92"/>
      <c r="Q296" s="92"/>
      <c r="R296" s="92"/>
      <c r="S296" s="92"/>
      <c r="T296" s="93"/>
      <c r="U296" s="39"/>
      <c r="V296" s="39"/>
      <c r="W296" s="39"/>
      <c r="X296" s="39"/>
      <c r="Y296" s="39"/>
      <c r="Z296" s="39"/>
      <c r="AA296" s="39"/>
      <c r="AB296" s="39"/>
      <c r="AC296" s="39"/>
      <c r="AD296" s="39"/>
      <c r="AE296" s="39"/>
      <c r="AT296" s="18" t="s">
        <v>143</v>
      </c>
      <c r="AU296" s="18" t="s">
        <v>83</v>
      </c>
    </row>
    <row r="297" s="2" customFormat="1" ht="16.5" customHeight="1">
      <c r="A297" s="39"/>
      <c r="B297" s="40"/>
      <c r="C297" s="236" t="s">
        <v>362</v>
      </c>
      <c r="D297" s="236" t="s">
        <v>136</v>
      </c>
      <c r="E297" s="237" t="s">
        <v>500</v>
      </c>
      <c r="F297" s="238" t="s">
        <v>501</v>
      </c>
      <c r="G297" s="239" t="s">
        <v>437</v>
      </c>
      <c r="H297" s="240">
        <v>108</v>
      </c>
      <c r="I297" s="241"/>
      <c r="J297" s="242">
        <f>ROUND(I297*H297,2)</f>
        <v>0</v>
      </c>
      <c r="K297" s="238" t="s">
        <v>140</v>
      </c>
      <c r="L297" s="45"/>
      <c r="M297" s="243" t="s">
        <v>1</v>
      </c>
      <c r="N297" s="244" t="s">
        <v>38</v>
      </c>
      <c r="O297" s="92"/>
      <c r="P297" s="245">
        <f>O297*H297</f>
        <v>0</v>
      </c>
      <c r="Q297" s="245">
        <v>0.00029</v>
      </c>
      <c r="R297" s="245">
        <f>Q297*H297</f>
        <v>0.031320000000000001</v>
      </c>
      <c r="S297" s="245">
        <v>0</v>
      </c>
      <c r="T297" s="246">
        <f>S297*H297</f>
        <v>0</v>
      </c>
      <c r="U297" s="39"/>
      <c r="V297" s="39"/>
      <c r="W297" s="39"/>
      <c r="X297" s="39"/>
      <c r="Y297" s="39"/>
      <c r="Z297" s="39"/>
      <c r="AA297" s="39"/>
      <c r="AB297" s="39"/>
      <c r="AC297" s="39"/>
      <c r="AD297" s="39"/>
      <c r="AE297" s="39"/>
      <c r="AR297" s="247" t="s">
        <v>141</v>
      </c>
      <c r="AT297" s="247" t="s">
        <v>136</v>
      </c>
      <c r="AU297" s="247" t="s">
        <v>83</v>
      </c>
      <c r="AY297" s="18" t="s">
        <v>134</v>
      </c>
      <c r="BE297" s="248">
        <f>IF(N297="základní",J297,0)</f>
        <v>0</v>
      </c>
      <c r="BF297" s="248">
        <f>IF(N297="snížená",J297,0)</f>
        <v>0</v>
      </c>
      <c r="BG297" s="248">
        <f>IF(N297="zákl. přenesená",J297,0)</f>
        <v>0</v>
      </c>
      <c r="BH297" s="248">
        <f>IF(N297="sníž. přenesená",J297,0)</f>
        <v>0</v>
      </c>
      <c r="BI297" s="248">
        <f>IF(N297="nulová",J297,0)</f>
        <v>0</v>
      </c>
      <c r="BJ297" s="18" t="s">
        <v>81</v>
      </c>
      <c r="BK297" s="248">
        <f>ROUND(I297*H297,2)</f>
        <v>0</v>
      </c>
      <c r="BL297" s="18" t="s">
        <v>141</v>
      </c>
      <c r="BM297" s="247" t="s">
        <v>810</v>
      </c>
    </row>
    <row r="298" s="2" customFormat="1">
      <c r="A298" s="39"/>
      <c r="B298" s="40"/>
      <c r="C298" s="41"/>
      <c r="D298" s="249" t="s">
        <v>143</v>
      </c>
      <c r="E298" s="41"/>
      <c r="F298" s="250" t="s">
        <v>503</v>
      </c>
      <c r="G298" s="41"/>
      <c r="H298" s="41"/>
      <c r="I298" s="145"/>
      <c r="J298" s="41"/>
      <c r="K298" s="41"/>
      <c r="L298" s="45"/>
      <c r="M298" s="251"/>
      <c r="N298" s="252"/>
      <c r="O298" s="92"/>
      <c r="P298" s="92"/>
      <c r="Q298" s="92"/>
      <c r="R298" s="92"/>
      <c r="S298" s="92"/>
      <c r="T298" s="93"/>
      <c r="U298" s="39"/>
      <c r="V298" s="39"/>
      <c r="W298" s="39"/>
      <c r="X298" s="39"/>
      <c r="Y298" s="39"/>
      <c r="Z298" s="39"/>
      <c r="AA298" s="39"/>
      <c r="AB298" s="39"/>
      <c r="AC298" s="39"/>
      <c r="AD298" s="39"/>
      <c r="AE298" s="39"/>
      <c r="AT298" s="18" t="s">
        <v>143</v>
      </c>
      <c r="AU298" s="18" t="s">
        <v>83</v>
      </c>
    </row>
    <row r="299" s="2" customFormat="1">
      <c r="A299" s="39"/>
      <c r="B299" s="40"/>
      <c r="C299" s="41"/>
      <c r="D299" s="249" t="s">
        <v>145</v>
      </c>
      <c r="E299" s="41"/>
      <c r="F299" s="253" t="s">
        <v>504</v>
      </c>
      <c r="G299" s="41"/>
      <c r="H299" s="41"/>
      <c r="I299" s="145"/>
      <c r="J299" s="41"/>
      <c r="K299" s="41"/>
      <c r="L299" s="45"/>
      <c r="M299" s="251"/>
      <c r="N299" s="252"/>
      <c r="O299" s="92"/>
      <c r="P299" s="92"/>
      <c r="Q299" s="92"/>
      <c r="R299" s="92"/>
      <c r="S299" s="92"/>
      <c r="T299" s="93"/>
      <c r="U299" s="39"/>
      <c r="V299" s="39"/>
      <c r="W299" s="39"/>
      <c r="X299" s="39"/>
      <c r="Y299" s="39"/>
      <c r="Z299" s="39"/>
      <c r="AA299" s="39"/>
      <c r="AB299" s="39"/>
      <c r="AC299" s="39"/>
      <c r="AD299" s="39"/>
      <c r="AE299" s="39"/>
      <c r="AT299" s="18" t="s">
        <v>145</v>
      </c>
      <c r="AU299" s="18" t="s">
        <v>83</v>
      </c>
    </row>
    <row r="300" s="13" customFormat="1">
      <c r="A300" s="13"/>
      <c r="B300" s="254"/>
      <c r="C300" s="255"/>
      <c r="D300" s="249" t="s">
        <v>147</v>
      </c>
      <c r="E300" s="256" t="s">
        <v>1</v>
      </c>
      <c r="F300" s="257" t="s">
        <v>505</v>
      </c>
      <c r="G300" s="255"/>
      <c r="H300" s="256" t="s">
        <v>1</v>
      </c>
      <c r="I300" s="258"/>
      <c r="J300" s="255"/>
      <c r="K300" s="255"/>
      <c r="L300" s="259"/>
      <c r="M300" s="260"/>
      <c r="N300" s="261"/>
      <c r="O300" s="261"/>
      <c r="P300" s="261"/>
      <c r="Q300" s="261"/>
      <c r="R300" s="261"/>
      <c r="S300" s="261"/>
      <c r="T300" s="262"/>
      <c r="U300" s="13"/>
      <c r="V300" s="13"/>
      <c r="W300" s="13"/>
      <c r="X300" s="13"/>
      <c r="Y300" s="13"/>
      <c r="Z300" s="13"/>
      <c r="AA300" s="13"/>
      <c r="AB300" s="13"/>
      <c r="AC300" s="13"/>
      <c r="AD300" s="13"/>
      <c r="AE300" s="13"/>
      <c r="AT300" s="263" t="s">
        <v>147</v>
      </c>
      <c r="AU300" s="263" t="s">
        <v>83</v>
      </c>
      <c r="AV300" s="13" t="s">
        <v>81</v>
      </c>
      <c r="AW300" s="13" t="s">
        <v>30</v>
      </c>
      <c r="AX300" s="13" t="s">
        <v>73</v>
      </c>
      <c r="AY300" s="263" t="s">
        <v>134</v>
      </c>
    </row>
    <row r="301" s="13" customFormat="1">
      <c r="A301" s="13"/>
      <c r="B301" s="254"/>
      <c r="C301" s="255"/>
      <c r="D301" s="249" t="s">
        <v>147</v>
      </c>
      <c r="E301" s="256" t="s">
        <v>1</v>
      </c>
      <c r="F301" s="257" t="s">
        <v>781</v>
      </c>
      <c r="G301" s="255"/>
      <c r="H301" s="256" t="s">
        <v>1</v>
      </c>
      <c r="I301" s="258"/>
      <c r="J301" s="255"/>
      <c r="K301" s="255"/>
      <c r="L301" s="259"/>
      <c r="M301" s="260"/>
      <c r="N301" s="261"/>
      <c r="O301" s="261"/>
      <c r="P301" s="261"/>
      <c r="Q301" s="261"/>
      <c r="R301" s="261"/>
      <c r="S301" s="261"/>
      <c r="T301" s="262"/>
      <c r="U301" s="13"/>
      <c r="V301" s="13"/>
      <c r="W301" s="13"/>
      <c r="X301" s="13"/>
      <c r="Y301" s="13"/>
      <c r="Z301" s="13"/>
      <c r="AA301" s="13"/>
      <c r="AB301" s="13"/>
      <c r="AC301" s="13"/>
      <c r="AD301" s="13"/>
      <c r="AE301" s="13"/>
      <c r="AT301" s="263" t="s">
        <v>147</v>
      </c>
      <c r="AU301" s="263" t="s">
        <v>83</v>
      </c>
      <c r="AV301" s="13" t="s">
        <v>81</v>
      </c>
      <c r="AW301" s="13" t="s">
        <v>30</v>
      </c>
      <c r="AX301" s="13" t="s">
        <v>73</v>
      </c>
      <c r="AY301" s="263" t="s">
        <v>134</v>
      </c>
    </row>
    <row r="302" s="14" customFormat="1">
      <c r="A302" s="14"/>
      <c r="B302" s="264"/>
      <c r="C302" s="265"/>
      <c r="D302" s="249" t="s">
        <v>147</v>
      </c>
      <c r="E302" s="266" t="s">
        <v>1</v>
      </c>
      <c r="F302" s="267" t="s">
        <v>811</v>
      </c>
      <c r="G302" s="265"/>
      <c r="H302" s="268">
        <v>96</v>
      </c>
      <c r="I302" s="269"/>
      <c r="J302" s="265"/>
      <c r="K302" s="265"/>
      <c r="L302" s="270"/>
      <c r="M302" s="271"/>
      <c r="N302" s="272"/>
      <c r="O302" s="272"/>
      <c r="P302" s="272"/>
      <c r="Q302" s="272"/>
      <c r="R302" s="272"/>
      <c r="S302" s="272"/>
      <c r="T302" s="273"/>
      <c r="U302" s="14"/>
      <c r="V302" s="14"/>
      <c r="W302" s="14"/>
      <c r="X302" s="14"/>
      <c r="Y302" s="14"/>
      <c r="Z302" s="14"/>
      <c r="AA302" s="14"/>
      <c r="AB302" s="14"/>
      <c r="AC302" s="14"/>
      <c r="AD302" s="14"/>
      <c r="AE302" s="14"/>
      <c r="AT302" s="274" t="s">
        <v>147</v>
      </c>
      <c r="AU302" s="274" t="s">
        <v>83</v>
      </c>
      <c r="AV302" s="14" t="s">
        <v>83</v>
      </c>
      <c r="AW302" s="14" t="s">
        <v>30</v>
      </c>
      <c r="AX302" s="14" t="s">
        <v>73</v>
      </c>
      <c r="AY302" s="274" t="s">
        <v>134</v>
      </c>
    </row>
    <row r="303" s="13" customFormat="1">
      <c r="A303" s="13"/>
      <c r="B303" s="254"/>
      <c r="C303" s="255"/>
      <c r="D303" s="249" t="s">
        <v>147</v>
      </c>
      <c r="E303" s="256" t="s">
        <v>1</v>
      </c>
      <c r="F303" s="257" t="s">
        <v>783</v>
      </c>
      <c r="G303" s="255"/>
      <c r="H303" s="256" t="s">
        <v>1</v>
      </c>
      <c r="I303" s="258"/>
      <c r="J303" s="255"/>
      <c r="K303" s="255"/>
      <c r="L303" s="259"/>
      <c r="M303" s="260"/>
      <c r="N303" s="261"/>
      <c r="O303" s="261"/>
      <c r="P303" s="261"/>
      <c r="Q303" s="261"/>
      <c r="R303" s="261"/>
      <c r="S303" s="261"/>
      <c r="T303" s="262"/>
      <c r="U303" s="13"/>
      <c r="V303" s="13"/>
      <c r="W303" s="13"/>
      <c r="X303" s="13"/>
      <c r="Y303" s="13"/>
      <c r="Z303" s="13"/>
      <c r="AA303" s="13"/>
      <c r="AB303" s="13"/>
      <c r="AC303" s="13"/>
      <c r="AD303" s="13"/>
      <c r="AE303" s="13"/>
      <c r="AT303" s="263" t="s">
        <v>147</v>
      </c>
      <c r="AU303" s="263" t="s">
        <v>83</v>
      </c>
      <c r="AV303" s="13" t="s">
        <v>81</v>
      </c>
      <c r="AW303" s="13" t="s">
        <v>30</v>
      </c>
      <c r="AX303" s="13" t="s">
        <v>73</v>
      </c>
      <c r="AY303" s="263" t="s">
        <v>134</v>
      </c>
    </row>
    <row r="304" s="14" customFormat="1">
      <c r="A304" s="14"/>
      <c r="B304" s="264"/>
      <c r="C304" s="265"/>
      <c r="D304" s="249" t="s">
        <v>147</v>
      </c>
      <c r="E304" s="266" t="s">
        <v>1</v>
      </c>
      <c r="F304" s="267" t="s">
        <v>226</v>
      </c>
      <c r="G304" s="265"/>
      <c r="H304" s="268">
        <v>12</v>
      </c>
      <c r="I304" s="269"/>
      <c r="J304" s="265"/>
      <c r="K304" s="265"/>
      <c r="L304" s="270"/>
      <c r="M304" s="271"/>
      <c r="N304" s="272"/>
      <c r="O304" s="272"/>
      <c r="P304" s="272"/>
      <c r="Q304" s="272"/>
      <c r="R304" s="272"/>
      <c r="S304" s="272"/>
      <c r="T304" s="273"/>
      <c r="U304" s="14"/>
      <c r="V304" s="14"/>
      <c r="W304" s="14"/>
      <c r="X304" s="14"/>
      <c r="Y304" s="14"/>
      <c r="Z304" s="14"/>
      <c r="AA304" s="14"/>
      <c r="AB304" s="14"/>
      <c r="AC304" s="14"/>
      <c r="AD304" s="14"/>
      <c r="AE304" s="14"/>
      <c r="AT304" s="274" t="s">
        <v>147</v>
      </c>
      <c r="AU304" s="274" t="s">
        <v>83</v>
      </c>
      <c r="AV304" s="14" t="s">
        <v>83</v>
      </c>
      <c r="AW304" s="14" t="s">
        <v>30</v>
      </c>
      <c r="AX304" s="14" t="s">
        <v>73</v>
      </c>
      <c r="AY304" s="274" t="s">
        <v>134</v>
      </c>
    </row>
    <row r="305" s="15" customFormat="1">
      <c r="A305" s="15"/>
      <c r="B305" s="275"/>
      <c r="C305" s="276"/>
      <c r="D305" s="249" t="s">
        <v>147</v>
      </c>
      <c r="E305" s="277" t="s">
        <v>1</v>
      </c>
      <c r="F305" s="278" t="s">
        <v>150</v>
      </c>
      <c r="G305" s="276"/>
      <c r="H305" s="279">
        <v>108</v>
      </c>
      <c r="I305" s="280"/>
      <c r="J305" s="276"/>
      <c r="K305" s="276"/>
      <c r="L305" s="281"/>
      <c r="M305" s="282"/>
      <c r="N305" s="283"/>
      <c r="O305" s="283"/>
      <c r="P305" s="283"/>
      <c r="Q305" s="283"/>
      <c r="R305" s="283"/>
      <c r="S305" s="283"/>
      <c r="T305" s="284"/>
      <c r="U305" s="15"/>
      <c r="V305" s="15"/>
      <c r="W305" s="15"/>
      <c r="X305" s="15"/>
      <c r="Y305" s="15"/>
      <c r="Z305" s="15"/>
      <c r="AA305" s="15"/>
      <c r="AB305" s="15"/>
      <c r="AC305" s="15"/>
      <c r="AD305" s="15"/>
      <c r="AE305" s="15"/>
      <c r="AT305" s="285" t="s">
        <v>147</v>
      </c>
      <c r="AU305" s="285" t="s">
        <v>83</v>
      </c>
      <c r="AV305" s="15" t="s">
        <v>141</v>
      </c>
      <c r="AW305" s="15" t="s">
        <v>30</v>
      </c>
      <c r="AX305" s="15" t="s">
        <v>81</v>
      </c>
      <c r="AY305" s="285" t="s">
        <v>134</v>
      </c>
    </row>
    <row r="306" s="2" customFormat="1" ht="16.5" customHeight="1">
      <c r="A306" s="39"/>
      <c r="B306" s="40"/>
      <c r="C306" s="236" t="s">
        <v>374</v>
      </c>
      <c r="D306" s="236" t="s">
        <v>136</v>
      </c>
      <c r="E306" s="237" t="s">
        <v>508</v>
      </c>
      <c r="F306" s="238" t="s">
        <v>509</v>
      </c>
      <c r="G306" s="239" t="s">
        <v>437</v>
      </c>
      <c r="H306" s="240">
        <v>54</v>
      </c>
      <c r="I306" s="241"/>
      <c r="J306" s="242">
        <f>ROUND(I306*H306,2)</f>
        <v>0</v>
      </c>
      <c r="K306" s="238" t="s">
        <v>1</v>
      </c>
      <c r="L306" s="45"/>
      <c r="M306" s="243" t="s">
        <v>1</v>
      </c>
      <c r="N306" s="244" t="s">
        <v>38</v>
      </c>
      <c r="O306" s="92"/>
      <c r="P306" s="245">
        <f>O306*H306</f>
        <v>0</v>
      </c>
      <c r="Q306" s="245">
        <v>0</v>
      </c>
      <c r="R306" s="245">
        <f>Q306*H306</f>
        <v>0</v>
      </c>
      <c r="S306" s="245">
        <v>0</v>
      </c>
      <c r="T306" s="246">
        <f>S306*H306</f>
        <v>0</v>
      </c>
      <c r="U306" s="39"/>
      <c r="V306" s="39"/>
      <c r="W306" s="39"/>
      <c r="X306" s="39"/>
      <c r="Y306" s="39"/>
      <c r="Z306" s="39"/>
      <c r="AA306" s="39"/>
      <c r="AB306" s="39"/>
      <c r="AC306" s="39"/>
      <c r="AD306" s="39"/>
      <c r="AE306" s="39"/>
      <c r="AR306" s="247" t="s">
        <v>141</v>
      </c>
      <c r="AT306" s="247" t="s">
        <v>136</v>
      </c>
      <c r="AU306" s="247" t="s">
        <v>83</v>
      </c>
      <c r="AY306" s="18" t="s">
        <v>134</v>
      </c>
      <c r="BE306" s="248">
        <f>IF(N306="základní",J306,0)</f>
        <v>0</v>
      </c>
      <c r="BF306" s="248">
        <f>IF(N306="snížená",J306,0)</f>
        <v>0</v>
      </c>
      <c r="BG306" s="248">
        <f>IF(N306="zákl. přenesená",J306,0)</f>
        <v>0</v>
      </c>
      <c r="BH306" s="248">
        <f>IF(N306="sníž. přenesená",J306,0)</f>
        <v>0</v>
      </c>
      <c r="BI306" s="248">
        <f>IF(N306="nulová",J306,0)</f>
        <v>0</v>
      </c>
      <c r="BJ306" s="18" t="s">
        <v>81</v>
      </c>
      <c r="BK306" s="248">
        <f>ROUND(I306*H306,2)</f>
        <v>0</v>
      </c>
      <c r="BL306" s="18" t="s">
        <v>141</v>
      </c>
      <c r="BM306" s="247" t="s">
        <v>812</v>
      </c>
    </row>
    <row r="307" s="2" customFormat="1">
      <c r="A307" s="39"/>
      <c r="B307" s="40"/>
      <c r="C307" s="41"/>
      <c r="D307" s="249" t="s">
        <v>143</v>
      </c>
      <c r="E307" s="41"/>
      <c r="F307" s="250" t="s">
        <v>81</v>
      </c>
      <c r="G307" s="41"/>
      <c r="H307" s="41"/>
      <c r="I307" s="145"/>
      <c r="J307" s="41"/>
      <c r="K307" s="41"/>
      <c r="L307" s="45"/>
      <c r="M307" s="251"/>
      <c r="N307" s="252"/>
      <c r="O307" s="92"/>
      <c r="P307" s="92"/>
      <c r="Q307" s="92"/>
      <c r="R307" s="92"/>
      <c r="S307" s="92"/>
      <c r="T307" s="93"/>
      <c r="U307" s="39"/>
      <c r="V307" s="39"/>
      <c r="W307" s="39"/>
      <c r="X307" s="39"/>
      <c r="Y307" s="39"/>
      <c r="Z307" s="39"/>
      <c r="AA307" s="39"/>
      <c r="AB307" s="39"/>
      <c r="AC307" s="39"/>
      <c r="AD307" s="39"/>
      <c r="AE307" s="39"/>
      <c r="AT307" s="18" t="s">
        <v>143</v>
      </c>
      <c r="AU307" s="18" t="s">
        <v>83</v>
      </c>
    </row>
    <row r="308" s="13" customFormat="1">
      <c r="A308" s="13"/>
      <c r="B308" s="254"/>
      <c r="C308" s="255"/>
      <c r="D308" s="249" t="s">
        <v>147</v>
      </c>
      <c r="E308" s="256" t="s">
        <v>1</v>
      </c>
      <c r="F308" s="257" t="s">
        <v>781</v>
      </c>
      <c r="G308" s="255"/>
      <c r="H308" s="256" t="s">
        <v>1</v>
      </c>
      <c r="I308" s="258"/>
      <c r="J308" s="255"/>
      <c r="K308" s="255"/>
      <c r="L308" s="259"/>
      <c r="M308" s="260"/>
      <c r="N308" s="261"/>
      <c r="O308" s="261"/>
      <c r="P308" s="261"/>
      <c r="Q308" s="261"/>
      <c r="R308" s="261"/>
      <c r="S308" s="261"/>
      <c r="T308" s="262"/>
      <c r="U308" s="13"/>
      <c r="V308" s="13"/>
      <c r="W308" s="13"/>
      <c r="X308" s="13"/>
      <c r="Y308" s="13"/>
      <c r="Z308" s="13"/>
      <c r="AA308" s="13"/>
      <c r="AB308" s="13"/>
      <c r="AC308" s="13"/>
      <c r="AD308" s="13"/>
      <c r="AE308" s="13"/>
      <c r="AT308" s="263" t="s">
        <v>147</v>
      </c>
      <c r="AU308" s="263" t="s">
        <v>83</v>
      </c>
      <c r="AV308" s="13" t="s">
        <v>81</v>
      </c>
      <c r="AW308" s="13" t="s">
        <v>30</v>
      </c>
      <c r="AX308" s="13" t="s">
        <v>73</v>
      </c>
      <c r="AY308" s="263" t="s">
        <v>134</v>
      </c>
    </row>
    <row r="309" s="14" customFormat="1">
      <c r="A309" s="14"/>
      <c r="B309" s="264"/>
      <c r="C309" s="265"/>
      <c r="D309" s="249" t="s">
        <v>147</v>
      </c>
      <c r="E309" s="266" t="s">
        <v>1</v>
      </c>
      <c r="F309" s="267" t="s">
        <v>813</v>
      </c>
      <c r="G309" s="265"/>
      <c r="H309" s="268">
        <v>48</v>
      </c>
      <c r="I309" s="269"/>
      <c r="J309" s="265"/>
      <c r="K309" s="265"/>
      <c r="L309" s="270"/>
      <c r="M309" s="271"/>
      <c r="N309" s="272"/>
      <c r="O309" s="272"/>
      <c r="P309" s="272"/>
      <c r="Q309" s="272"/>
      <c r="R309" s="272"/>
      <c r="S309" s="272"/>
      <c r="T309" s="273"/>
      <c r="U309" s="14"/>
      <c r="V309" s="14"/>
      <c r="W309" s="14"/>
      <c r="X309" s="14"/>
      <c r="Y309" s="14"/>
      <c r="Z309" s="14"/>
      <c r="AA309" s="14"/>
      <c r="AB309" s="14"/>
      <c r="AC309" s="14"/>
      <c r="AD309" s="14"/>
      <c r="AE309" s="14"/>
      <c r="AT309" s="274" t="s">
        <v>147</v>
      </c>
      <c r="AU309" s="274" t="s">
        <v>83</v>
      </c>
      <c r="AV309" s="14" t="s">
        <v>83</v>
      </c>
      <c r="AW309" s="14" t="s">
        <v>30</v>
      </c>
      <c r="AX309" s="14" t="s">
        <v>73</v>
      </c>
      <c r="AY309" s="274" t="s">
        <v>134</v>
      </c>
    </row>
    <row r="310" s="13" customFormat="1">
      <c r="A310" s="13"/>
      <c r="B310" s="254"/>
      <c r="C310" s="255"/>
      <c r="D310" s="249" t="s">
        <v>147</v>
      </c>
      <c r="E310" s="256" t="s">
        <v>1</v>
      </c>
      <c r="F310" s="257" t="s">
        <v>783</v>
      </c>
      <c r="G310" s="255"/>
      <c r="H310" s="256" t="s">
        <v>1</v>
      </c>
      <c r="I310" s="258"/>
      <c r="J310" s="255"/>
      <c r="K310" s="255"/>
      <c r="L310" s="259"/>
      <c r="M310" s="260"/>
      <c r="N310" s="261"/>
      <c r="O310" s="261"/>
      <c r="P310" s="261"/>
      <c r="Q310" s="261"/>
      <c r="R310" s="261"/>
      <c r="S310" s="261"/>
      <c r="T310" s="262"/>
      <c r="U310" s="13"/>
      <c r="V310" s="13"/>
      <c r="W310" s="13"/>
      <c r="X310" s="13"/>
      <c r="Y310" s="13"/>
      <c r="Z310" s="13"/>
      <c r="AA310" s="13"/>
      <c r="AB310" s="13"/>
      <c r="AC310" s="13"/>
      <c r="AD310" s="13"/>
      <c r="AE310" s="13"/>
      <c r="AT310" s="263" t="s">
        <v>147</v>
      </c>
      <c r="AU310" s="263" t="s">
        <v>83</v>
      </c>
      <c r="AV310" s="13" t="s">
        <v>81</v>
      </c>
      <c r="AW310" s="13" t="s">
        <v>30</v>
      </c>
      <c r="AX310" s="13" t="s">
        <v>73</v>
      </c>
      <c r="AY310" s="263" t="s">
        <v>134</v>
      </c>
    </row>
    <row r="311" s="14" customFormat="1">
      <c r="A311" s="14"/>
      <c r="B311" s="264"/>
      <c r="C311" s="265"/>
      <c r="D311" s="249" t="s">
        <v>147</v>
      </c>
      <c r="E311" s="266" t="s">
        <v>1</v>
      </c>
      <c r="F311" s="267" t="s">
        <v>181</v>
      </c>
      <c r="G311" s="265"/>
      <c r="H311" s="268">
        <v>6</v>
      </c>
      <c r="I311" s="269"/>
      <c r="J311" s="265"/>
      <c r="K311" s="265"/>
      <c r="L311" s="270"/>
      <c r="M311" s="271"/>
      <c r="N311" s="272"/>
      <c r="O311" s="272"/>
      <c r="P311" s="272"/>
      <c r="Q311" s="272"/>
      <c r="R311" s="272"/>
      <c r="S311" s="272"/>
      <c r="T311" s="273"/>
      <c r="U311" s="14"/>
      <c r="V311" s="14"/>
      <c r="W311" s="14"/>
      <c r="X311" s="14"/>
      <c r="Y311" s="14"/>
      <c r="Z311" s="14"/>
      <c r="AA311" s="14"/>
      <c r="AB311" s="14"/>
      <c r="AC311" s="14"/>
      <c r="AD311" s="14"/>
      <c r="AE311" s="14"/>
      <c r="AT311" s="274" t="s">
        <v>147</v>
      </c>
      <c r="AU311" s="274" t="s">
        <v>83</v>
      </c>
      <c r="AV311" s="14" t="s">
        <v>83</v>
      </c>
      <c r="AW311" s="14" t="s">
        <v>30</v>
      </c>
      <c r="AX311" s="14" t="s">
        <v>73</v>
      </c>
      <c r="AY311" s="274" t="s">
        <v>134</v>
      </c>
    </row>
    <row r="312" s="15" customFormat="1">
      <c r="A312" s="15"/>
      <c r="B312" s="275"/>
      <c r="C312" s="276"/>
      <c r="D312" s="249" t="s">
        <v>147</v>
      </c>
      <c r="E312" s="277" t="s">
        <v>1</v>
      </c>
      <c r="F312" s="278" t="s">
        <v>150</v>
      </c>
      <c r="G312" s="276"/>
      <c r="H312" s="279">
        <v>54</v>
      </c>
      <c r="I312" s="280"/>
      <c r="J312" s="276"/>
      <c r="K312" s="276"/>
      <c r="L312" s="281"/>
      <c r="M312" s="282"/>
      <c r="N312" s="283"/>
      <c r="O312" s="283"/>
      <c r="P312" s="283"/>
      <c r="Q312" s="283"/>
      <c r="R312" s="283"/>
      <c r="S312" s="283"/>
      <c r="T312" s="284"/>
      <c r="U312" s="15"/>
      <c r="V312" s="15"/>
      <c r="W312" s="15"/>
      <c r="X312" s="15"/>
      <c r="Y312" s="15"/>
      <c r="Z312" s="15"/>
      <c r="AA312" s="15"/>
      <c r="AB312" s="15"/>
      <c r="AC312" s="15"/>
      <c r="AD312" s="15"/>
      <c r="AE312" s="15"/>
      <c r="AT312" s="285" t="s">
        <v>147</v>
      </c>
      <c r="AU312" s="285" t="s">
        <v>83</v>
      </c>
      <c r="AV312" s="15" t="s">
        <v>141</v>
      </c>
      <c r="AW312" s="15" t="s">
        <v>30</v>
      </c>
      <c r="AX312" s="15" t="s">
        <v>81</v>
      </c>
      <c r="AY312" s="285" t="s">
        <v>134</v>
      </c>
    </row>
    <row r="313" s="2" customFormat="1" ht="16.5" customHeight="1">
      <c r="A313" s="39"/>
      <c r="B313" s="40"/>
      <c r="C313" s="236" t="s">
        <v>392</v>
      </c>
      <c r="D313" s="236" t="s">
        <v>136</v>
      </c>
      <c r="E313" s="237" t="s">
        <v>521</v>
      </c>
      <c r="F313" s="238" t="s">
        <v>522</v>
      </c>
      <c r="G313" s="239" t="s">
        <v>169</v>
      </c>
      <c r="H313" s="240">
        <v>52.359999999999999</v>
      </c>
      <c r="I313" s="241"/>
      <c r="J313" s="242">
        <f>ROUND(I313*H313,2)</f>
        <v>0</v>
      </c>
      <c r="K313" s="238" t="s">
        <v>140</v>
      </c>
      <c r="L313" s="45"/>
      <c r="M313" s="243" t="s">
        <v>1</v>
      </c>
      <c r="N313" s="244" t="s">
        <v>38</v>
      </c>
      <c r="O313" s="92"/>
      <c r="P313" s="245">
        <f>O313*H313</f>
        <v>0</v>
      </c>
      <c r="Q313" s="245">
        <v>8.3599999999999999E-05</v>
      </c>
      <c r="R313" s="245">
        <f>Q313*H313</f>
        <v>0.0043772960000000001</v>
      </c>
      <c r="S313" s="245">
        <v>0.017999999999999999</v>
      </c>
      <c r="T313" s="246">
        <f>S313*H313</f>
        <v>0.94247999999999987</v>
      </c>
      <c r="U313" s="39"/>
      <c r="V313" s="39"/>
      <c r="W313" s="39"/>
      <c r="X313" s="39"/>
      <c r="Y313" s="39"/>
      <c r="Z313" s="39"/>
      <c r="AA313" s="39"/>
      <c r="AB313" s="39"/>
      <c r="AC313" s="39"/>
      <c r="AD313" s="39"/>
      <c r="AE313" s="39"/>
      <c r="AR313" s="247" t="s">
        <v>141</v>
      </c>
      <c r="AT313" s="247" t="s">
        <v>136</v>
      </c>
      <c r="AU313" s="247" t="s">
        <v>83</v>
      </c>
      <c r="AY313" s="18" t="s">
        <v>134</v>
      </c>
      <c r="BE313" s="248">
        <f>IF(N313="základní",J313,0)</f>
        <v>0</v>
      </c>
      <c r="BF313" s="248">
        <f>IF(N313="snížená",J313,0)</f>
        <v>0</v>
      </c>
      <c r="BG313" s="248">
        <f>IF(N313="zákl. přenesená",J313,0)</f>
        <v>0</v>
      </c>
      <c r="BH313" s="248">
        <f>IF(N313="sníž. přenesená",J313,0)</f>
        <v>0</v>
      </c>
      <c r="BI313" s="248">
        <f>IF(N313="nulová",J313,0)</f>
        <v>0</v>
      </c>
      <c r="BJ313" s="18" t="s">
        <v>81</v>
      </c>
      <c r="BK313" s="248">
        <f>ROUND(I313*H313,2)</f>
        <v>0</v>
      </c>
      <c r="BL313" s="18" t="s">
        <v>141</v>
      </c>
      <c r="BM313" s="247" t="s">
        <v>814</v>
      </c>
    </row>
    <row r="314" s="2" customFormat="1">
      <c r="A314" s="39"/>
      <c r="B314" s="40"/>
      <c r="C314" s="41"/>
      <c r="D314" s="249" t="s">
        <v>143</v>
      </c>
      <c r="E314" s="41"/>
      <c r="F314" s="250" t="s">
        <v>524</v>
      </c>
      <c r="G314" s="41"/>
      <c r="H314" s="41"/>
      <c r="I314" s="145"/>
      <c r="J314" s="41"/>
      <c r="K314" s="41"/>
      <c r="L314" s="45"/>
      <c r="M314" s="251"/>
      <c r="N314" s="252"/>
      <c r="O314" s="92"/>
      <c r="P314" s="92"/>
      <c r="Q314" s="92"/>
      <c r="R314" s="92"/>
      <c r="S314" s="92"/>
      <c r="T314" s="93"/>
      <c r="U314" s="39"/>
      <c r="V314" s="39"/>
      <c r="W314" s="39"/>
      <c r="X314" s="39"/>
      <c r="Y314" s="39"/>
      <c r="Z314" s="39"/>
      <c r="AA314" s="39"/>
      <c r="AB314" s="39"/>
      <c r="AC314" s="39"/>
      <c r="AD314" s="39"/>
      <c r="AE314" s="39"/>
      <c r="AT314" s="18" t="s">
        <v>143</v>
      </c>
      <c r="AU314" s="18" t="s">
        <v>83</v>
      </c>
    </row>
    <row r="315" s="2" customFormat="1">
      <c r="A315" s="39"/>
      <c r="B315" s="40"/>
      <c r="C315" s="41"/>
      <c r="D315" s="249" t="s">
        <v>164</v>
      </c>
      <c r="E315" s="41"/>
      <c r="F315" s="253" t="s">
        <v>815</v>
      </c>
      <c r="G315" s="41"/>
      <c r="H315" s="41"/>
      <c r="I315" s="145"/>
      <c r="J315" s="41"/>
      <c r="K315" s="41"/>
      <c r="L315" s="45"/>
      <c r="M315" s="251"/>
      <c r="N315" s="252"/>
      <c r="O315" s="92"/>
      <c r="P315" s="92"/>
      <c r="Q315" s="92"/>
      <c r="R315" s="92"/>
      <c r="S315" s="92"/>
      <c r="T315" s="93"/>
      <c r="U315" s="39"/>
      <c r="V315" s="39"/>
      <c r="W315" s="39"/>
      <c r="X315" s="39"/>
      <c r="Y315" s="39"/>
      <c r="Z315" s="39"/>
      <c r="AA315" s="39"/>
      <c r="AB315" s="39"/>
      <c r="AC315" s="39"/>
      <c r="AD315" s="39"/>
      <c r="AE315" s="39"/>
      <c r="AT315" s="18" t="s">
        <v>164</v>
      </c>
      <c r="AU315" s="18" t="s">
        <v>83</v>
      </c>
    </row>
    <row r="316" s="2" customFormat="1" ht="24" customHeight="1">
      <c r="A316" s="39"/>
      <c r="B316" s="40"/>
      <c r="C316" s="236" t="s">
        <v>399</v>
      </c>
      <c r="D316" s="236" t="s">
        <v>136</v>
      </c>
      <c r="E316" s="237" t="s">
        <v>550</v>
      </c>
      <c r="F316" s="238" t="s">
        <v>551</v>
      </c>
      <c r="G316" s="239" t="s">
        <v>139</v>
      </c>
      <c r="H316" s="240">
        <v>172.94999999999999</v>
      </c>
      <c r="I316" s="241"/>
      <c r="J316" s="242">
        <f>ROUND(I316*H316,2)</f>
        <v>0</v>
      </c>
      <c r="K316" s="238" t="s">
        <v>140</v>
      </c>
      <c r="L316" s="45"/>
      <c r="M316" s="243" t="s">
        <v>1</v>
      </c>
      <c r="N316" s="244" t="s">
        <v>38</v>
      </c>
      <c r="O316" s="92"/>
      <c r="P316" s="245">
        <f>O316*H316</f>
        <v>0</v>
      </c>
      <c r="Q316" s="245">
        <v>0</v>
      </c>
      <c r="R316" s="245">
        <f>Q316*H316</f>
        <v>0</v>
      </c>
      <c r="S316" s="245">
        <v>0</v>
      </c>
      <c r="T316" s="246">
        <f>S316*H316</f>
        <v>0</v>
      </c>
      <c r="U316" s="39"/>
      <c r="V316" s="39"/>
      <c r="W316" s="39"/>
      <c r="X316" s="39"/>
      <c r="Y316" s="39"/>
      <c r="Z316" s="39"/>
      <c r="AA316" s="39"/>
      <c r="AB316" s="39"/>
      <c r="AC316" s="39"/>
      <c r="AD316" s="39"/>
      <c r="AE316" s="39"/>
      <c r="AR316" s="247" t="s">
        <v>141</v>
      </c>
      <c r="AT316" s="247" t="s">
        <v>136</v>
      </c>
      <c r="AU316" s="247" t="s">
        <v>83</v>
      </c>
      <c r="AY316" s="18" t="s">
        <v>134</v>
      </c>
      <c r="BE316" s="248">
        <f>IF(N316="základní",J316,0)</f>
        <v>0</v>
      </c>
      <c r="BF316" s="248">
        <f>IF(N316="snížená",J316,0)</f>
        <v>0</v>
      </c>
      <c r="BG316" s="248">
        <f>IF(N316="zákl. přenesená",J316,0)</f>
        <v>0</v>
      </c>
      <c r="BH316" s="248">
        <f>IF(N316="sníž. přenesená",J316,0)</f>
        <v>0</v>
      </c>
      <c r="BI316" s="248">
        <f>IF(N316="nulová",J316,0)</f>
        <v>0</v>
      </c>
      <c r="BJ316" s="18" t="s">
        <v>81</v>
      </c>
      <c r="BK316" s="248">
        <f>ROUND(I316*H316,2)</f>
        <v>0</v>
      </c>
      <c r="BL316" s="18" t="s">
        <v>141</v>
      </c>
      <c r="BM316" s="247" t="s">
        <v>816</v>
      </c>
    </row>
    <row r="317" s="2" customFormat="1">
      <c r="A317" s="39"/>
      <c r="B317" s="40"/>
      <c r="C317" s="41"/>
      <c r="D317" s="249" t="s">
        <v>143</v>
      </c>
      <c r="E317" s="41"/>
      <c r="F317" s="250" t="s">
        <v>551</v>
      </c>
      <c r="G317" s="41"/>
      <c r="H317" s="41"/>
      <c r="I317" s="145"/>
      <c r="J317" s="41"/>
      <c r="K317" s="41"/>
      <c r="L317" s="45"/>
      <c r="M317" s="251"/>
      <c r="N317" s="252"/>
      <c r="O317" s="92"/>
      <c r="P317" s="92"/>
      <c r="Q317" s="92"/>
      <c r="R317" s="92"/>
      <c r="S317" s="92"/>
      <c r="T317" s="93"/>
      <c r="U317" s="39"/>
      <c r="V317" s="39"/>
      <c r="W317" s="39"/>
      <c r="X317" s="39"/>
      <c r="Y317" s="39"/>
      <c r="Z317" s="39"/>
      <c r="AA317" s="39"/>
      <c r="AB317" s="39"/>
      <c r="AC317" s="39"/>
      <c r="AD317" s="39"/>
      <c r="AE317" s="39"/>
      <c r="AT317" s="18" t="s">
        <v>143</v>
      </c>
      <c r="AU317" s="18" t="s">
        <v>83</v>
      </c>
    </row>
    <row r="318" s="2" customFormat="1">
      <c r="A318" s="39"/>
      <c r="B318" s="40"/>
      <c r="C318" s="41"/>
      <c r="D318" s="249" t="s">
        <v>145</v>
      </c>
      <c r="E318" s="41"/>
      <c r="F318" s="253" t="s">
        <v>553</v>
      </c>
      <c r="G318" s="41"/>
      <c r="H318" s="41"/>
      <c r="I318" s="145"/>
      <c r="J318" s="41"/>
      <c r="K318" s="41"/>
      <c r="L318" s="45"/>
      <c r="M318" s="251"/>
      <c r="N318" s="252"/>
      <c r="O318" s="92"/>
      <c r="P318" s="92"/>
      <c r="Q318" s="92"/>
      <c r="R318" s="92"/>
      <c r="S318" s="92"/>
      <c r="T318" s="93"/>
      <c r="U318" s="39"/>
      <c r="V318" s="39"/>
      <c r="W318" s="39"/>
      <c r="X318" s="39"/>
      <c r="Y318" s="39"/>
      <c r="Z318" s="39"/>
      <c r="AA318" s="39"/>
      <c r="AB318" s="39"/>
      <c r="AC318" s="39"/>
      <c r="AD318" s="39"/>
      <c r="AE318" s="39"/>
      <c r="AT318" s="18" t="s">
        <v>145</v>
      </c>
      <c r="AU318" s="18" t="s">
        <v>83</v>
      </c>
    </row>
    <row r="319" s="13" customFormat="1">
      <c r="A319" s="13"/>
      <c r="B319" s="254"/>
      <c r="C319" s="255"/>
      <c r="D319" s="249" t="s">
        <v>147</v>
      </c>
      <c r="E319" s="256" t="s">
        <v>1</v>
      </c>
      <c r="F319" s="257" t="s">
        <v>817</v>
      </c>
      <c r="G319" s="255"/>
      <c r="H319" s="256" t="s">
        <v>1</v>
      </c>
      <c r="I319" s="258"/>
      <c r="J319" s="255"/>
      <c r="K319" s="255"/>
      <c r="L319" s="259"/>
      <c r="M319" s="260"/>
      <c r="N319" s="261"/>
      <c r="O319" s="261"/>
      <c r="P319" s="261"/>
      <c r="Q319" s="261"/>
      <c r="R319" s="261"/>
      <c r="S319" s="261"/>
      <c r="T319" s="262"/>
      <c r="U319" s="13"/>
      <c r="V319" s="13"/>
      <c r="W319" s="13"/>
      <c r="X319" s="13"/>
      <c r="Y319" s="13"/>
      <c r="Z319" s="13"/>
      <c r="AA319" s="13"/>
      <c r="AB319" s="13"/>
      <c r="AC319" s="13"/>
      <c r="AD319" s="13"/>
      <c r="AE319" s="13"/>
      <c r="AT319" s="263" t="s">
        <v>147</v>
      </c>
      <c r="AU319" s="263" t="s">
        <v>83</v>
      </c>
      <c r="AV319" s="13" t="s">
        <v>81</v>
      </c>
      <c r="AW319" s="13" t="s">
        <v>30</v>
      </c>
      <c r="AX319" s="13" t="s">
        <v>73</v>
      </c>
      <c r="AY319" s="263" t="s">
        <v>134</v>
      </c>
    </row>
    <row r="320" s="14" customFormat="1">
      <c r="A320" s="14"/>
      <c r="B320" s="264"/>
      <c r="C320" s="265"/>
      <c r="D320" s="249" t="s">
        <v>147</v>
      </c>
      <c r="E320" s="266" t="s">
        <v>1</v>
      </c>
      <c r="F320" s="267" t="s">
        <v>818</v>
      </c>
      <c r="G320" s="265"/>
      <c r="H320" s="268">
        <v>73.304000000000002</v>
      </c>
      <c r="I320" s="269"/>
      <c r="J320" s="265"/>
      <c r="K320" s="265"/>
      <c r="L320" s="270"/>
      <c r="M320" s="271"/>
      <c r="N320" s="272"/>
      <c r="O320" s="272"/>
      <c r="P320" s="272"/>
      <c r="Q320" s="272"/>
      <c r="R320" s="272"/>
      <c r="S320" s="272"/>
      <c r="T320" s="273"/>
      <c r="U320" s="14"/>
      <c r="V320" s="14"/>
      <c r="W320" s="14"/>
      <c r="X320" s="14"/>
      <c r="Y320" s="14"/>
      <c r="Z320" s="14"/>
      <c r="AA320" s="14"/>
      <c r="AB320" s="14"/>
      <c r="AC320" s="14"/>
      <c r="AD320" s="14"/>
      <c r="AE320" s="14"/>
      <c r="AT320" s="274" t="s">
        <v>147</v>
      </c>
      <c r="AU320" s="274" t="s">
        <v>83</v>
      </c>
      <c r="AV320" s="14" t="s">
        <v>83</v>
      </c>
      <c r="AW320" s="14" t="s">
        <v>30</v>
      </c>
      <c r="AX320" s="14" t="s">
        <v>73</v>
      </c>
      <c r="AY320" s="274" t="s">
        <v>134</v>
      </c>
    </row>
    <row r="321" s="13" customFormat="1">
      <c r="A321" s="13"/>
      <c r="B321" s="254"/>
      <c r="C321" s="255"/>
      <c r="D321" s="249" t="s">
        <v>147</v>
      </c>
      <c r="E321" s="256" t="s">
        <v>1</v>
      </c>
      <c r="F321" s="257" t="s">
        <v>819</v>
      </c>
      <c r="G321" s="255"/>
      <c r="H321" s="256" t="s">
        <v>1</v>
      </c>
      <c r="I321" s="258"/>
      <c r="J321" s="255"/>
      <c r="K321" s="255"/>
      <c r="L321" s="259"/>
      <c r="M321" s="260"/>
      <c r="N321" s="261"/>
      <c r="O321" s="261"/>
      <c r="P321" s="261"/>
      <c r="Q321" s="261"/>
      <c r="R321" s="261"/>
      <c r="S321" s="261"/>
      <c r="T321" s="262"/>
      <c r="U321" s="13"/>
      <c r="V321" s="13"/>
      <c r="W321" s="13"/>
      <c r="X321" s="13"/>
      <c r="Y321" s="13"/>
      <c r="Z321" s="13"/>
      <c r="AA321" s="13"/>
      <c r="AB321" s="13"/>
      <c r="AC321" s="13"/>
      <c r="AD321" s="13"/>
      <c r="AE321" s="13"/>
      <c r="AT321" s="263" t="s">
        <v>147</v>
      </c>
      <c r="AU321" s="263" t="s">
        <v>83</v>
      </c>
      <c r="AV321" s="13" t="s">
        <v>81</v>
      </c>
      <c r="AW321" s="13" t="s">
        <v>30</v>
      </c>
      <c r="AX321" s="13" t="s">
        <v>73</v>
      </c>
      <c r="AY321" s="263" t="s">
        <v>134</v>
      </c>
    </row>
    <row r="322" s="14" customFormat="1">
      <c r="A322" s="14"/>
      <c r="B322" s="264"/>
      <c r="C322" s="265"/>
      <c r="D322" s="249" t="s">
        <v>147</v>
      </c>
      <c r="E322" s="266" t="s">
        <v>1</v>
      </c>
      <c r="F322" s="267" t="s">
        <v>820</v>
      </c>
      <c r="G322" s="265"/>
      <c r="H322" s="268">
        <v>99.646000000000001</v>
      </c>
      <c r="I322" s="269"/>
      <c r="J322" s="265"/>
      <c r="K322" s="265"/>
      <c r="L322" s="270"/>
      <c r="M322" s="271"/>
      <c r="N322" s="272"/>
      <c r="O322" s="272"/>
      <c r="P322" s="272"/>
      <c r="Q322" s="272"/>
      <c r="R322" s="272"/>
      <c r="S322" s="272"/>
      <c r="T322" s="273"/>
      <c r="U322" s="14"/>
      <c r="V322" s="14"/>
      <c r="W322" s="14"/>
      <c r="X322" s="14"/>
      <c r="Y322" s="14"/>
      <c r="Z322" s="14"/>
      <c r="AA322" s="14"/>
      <c r="AB322" s="14"/>
      <c r="AC322" s="14"/>
      <c r="AD322" s="14"/>
      <c r="AE322" s="14"/>
      <c r="AT322" s="274" t="s">
        <v>147</v>
      </c>
      <c r="AU322" s="274" t="s">
        <v>83</v>
      </c>
      <c r="AV322" s="14" t="s">
        <v>83</v>
      </c>
      <c r="AW322" s="14" t="s">
        <v>30</v>
      </c>
      <c r="AX322" s="14" t="s">
        <v>73</v>
      </c>
      <c r="AY322" s="274" t="s">
        <v>134</v>
      </c>
    </row>
    <row r="323" s="15" customFormat="1">
      <c r="A323" s="15"/>
      <c r="B323" s="275"/>
      <c r="C323" s="276"/>
      <c r="D323" s="249" t="s">
        <v>147</v>
      </c>
      <c r="E323" s="277" t="s">
        <v>1</v>
      </c>
      <c r="F323" s="278" t="s">
        <v>150</v>
      </c>
      <c r="G323" s="276"/>
      <c r="H323" s="279">
        <v>172.94999999999999</v>
      </c>
      <c r="I323" s="280"/>
      <c r="J323" s="276"/>
      <c r="K323" s="276"/>
      <c r="L323" s="281"/>
      <c r="M323" s="282"/>
      <c r="N323" s="283"/>
      <c r="O323" s="283"/>
      <c r="P323" s="283"/>
      <c r="Q323" s="283"/>
      <c r="R323" s="283"/>
      <c r="S323" s="283"/>
      <c r="T323" s="284"/>
      <c r="U323" s="15"/>
      <c r="V323" s="15"/>
      <c r="W323" s="15"/>
      <c r="X323" s="15"/>
      <c r="Y323" s="15"/>
      <c r="Z323" s="15"/>
      <c r="AA323" s="15"/>
      <c r="AB323" s="15"/>
      <c r="AC323" s="15"/>
      <c r="AD323" s="15"/>
      <c r="AE323" s="15"/>
      <c r="AT323" s="285" t="s">
        <v>147</v>
      </c>
      <c r="AU323" s="285" t="s">
        <v>83</v>
      </c>
      <c r="AV323" s="15" t="s">
        <v>141</v>
      </c>
      <c r="AW323" s="15" t="s">
        <v>30</v>
      </c>
      <c r="AX323" s="15" t="s">
        <v>81</v>
      </c>
      <c r="AY323" s="285" t="s">
        <v>134</v>
      </c>
    </row>
    <row r="324" s="2" customFormat="1" ht="24" customHeight="1">
      <c r="A324" s="39"/>
      <c r="B324" s="40"/>
      <c r="C324" s="236" t="s">
        <v>409</v>
      </c>
      <c r="D324" s="236" t="s">
        <v>136</v>
      </c>
      <c r="E324" s="237" t="s">
        <v>565</v>
      </c>
      <c r="F324" s="238" t="s">
        <v>566</v>
      </c>
      <c r="G324" s="239" t="s">
        <v>139</v>
      </c>
      <c r="H324" s="240">
        <v>172.94999999999999</v>
      </c>
      <c r="I324" s="241"/>
      <c r="J324" s="242">
        <f>ROUND(I324*H324,2)</f>
        <v>0</v>
      </c>
      <c r="K324" s="238" t="s">
        <v>140</v>
      </c>
      <c r="L324" s="45"/>
      <c r="M324" s="243" t="s">
        <v>1</v>
      </c>
      <c r="N324" s="244" t="s">
        <v>38</v>
      </c>
      <c r="O324" s="92"/>
      <c r="P324" s="245">
        <f>O324*H324</f>
        <v>0</v>
      </c>
      <c r="Q324" s="245">
        <v>0.048000000000000001</v>
      </c>
      <c r="R324" s="245">
        <f>Q324*H324</f>
        <v>8.3015999999999988</v>
      </c>
      <c r="S324" s="245">
        <v>0.048000000000000001</v>
      </c>
      <c r="T324" s="246">
        <f>S324*H324</f>
        <v>8.3015999999999988</v>
      </c>
      <c r="U324" s="39"/>
      <c r="V324" s="39"/>
      <c r="W324" s="39"/>
      <c r="X324" s="39"/>
      <c r="Y324" s="39"/>
      <c r="Z324" s="39"/>
      <c r="AA324" s="39"/>
      <c r="AB324" s="39"/>
      <c r="AC324" s="39"/>
      <c r="AD324" s="39"/>
      <c r="AE324" s="39"/>
      <c r="AR324" s="247" t="s">
        <v>141</v>
      </c>
      <c r="AT324" s="247" t="s">
        <v>136</v>
      </c>
      <c r="AU324" s="247" t="s">
        <v>83</v>
      </c>
      <c r="AY324" s="18" t="s">
        <v>134</v>
      </c>
      <c r="BE324" s="248">
        <f>IF(N324="základní",J324,0)</f>
        <v>0</v>
      </c>
      <c r="BF324" s="248">
        <f>IF(N324="snížená",J324,0)</f>
        <v>0</v>
      </c>
      <c r="BG324" s="248">
        <f>IF(N324="zákl. přenesená",J324,0)</f>
        <v>0</v>
      </c>
      <c r="BH324" s="248">
        <f>IF(N324="sníž. přenesená",J324,0)</f>
        <v>0</v>
      </c>
      <c r="BI324" s="248">
        <f>IF(N324="nulová",J324,0)</f>
        <v>0</v>
      </c>
      <c r="BJ324" s="18" t="s">
        <v>81</v>
      </c>
      <c r="BK324" s="248">
        <f>ROUND(I324*H324,2)</f>
        <v>0</v>
      </c>
      <c r="BL324" s="18" t="s">
        <v>141</v>
      </c>
      <c r="BM324" s="247" t="s">
        <v>821</v>
      </c>
    </row>
    <row r="325" s="2" customFormat="1">
      <c r="A325" s="39"/>
      <c r="B325" s="40"/>
      <c r="C325" s="41"/>
      <c r="D325" s="249" t="s">
        <v>143</v>
      </c>
      <c r="E325" s="41"/>
      <c r="F325" s="250" t="s">
        <v>568</v>
      </c>
      <c r="G325" s="41"/>
      <c r="H325" s="41"/>
      <c r="I325" s="145"/>
      <c r="J325" s="41"/>
      <c r="K325" s="41"/>
      <c r="L325" s="45"/>
      <c r="M325" s="251"/>
      <c r="N325" s="252"/>
      <c r="O325" s="92"/>
      <c r="P325" s="92"/>
      <c r="Q325" s="92"/>
      <c r="R325" s="92"/>
      <c r="S325" s="92"/>
      <c r="T325" s="93"/>
      <c r="U325" s="39"/>
      <c r="V325" s="39"/>
      <c r="W325" s="39"/>
      <c r="X325" s="39"/>
      <c r="Y325" s="39"/>
      <c r="Z325" s="39"/>
      <c r="AA325" s="39"/>
      <c r="AB325" s="39"/>
      <c r="AC325" s="39"/>
      <c r="AD325" s="39"/>
      <c r="AE325" s="39"/>
      <c r="AT325" s="18" t="s">
        <v>143</v>
      </c>
      <c r="AU325" s="18" t="s">
        <v>83</v>
      </c>
    </row>
    <row r="326" s="2" customFormat="1">
      <c r="A326" s="39"/>
      <c r="B326" s="40"/>
      <c r="C326" s="41"/>
      <c r="D326" s="249" t="s">
        <v>145</v>
      </c>
      <c r="E326" s="41"/>
      <c r="F326" s="253" t="s">
        <v>553</v>
      </c>
      <c r="G326" s="41"/>
      <c r="H326" s="41"/>
      <c r="I326" s="145"/>
      <c r="J326" s="41"/>
      <c r="K326" s="41"/>
      <c r="L326" s="45"/>
      <c r="M326" s="251"/>
      <c r="N326" s="252"/>
      <c r="O326" s="92"/>
      <c r="P326" s="92"/>
      <c r="Q326" s="92"/>
      <c r="R326" s="92"/>
      <c r="S326" s="92"/>
      <c r="T326" s="93"/>
      <c r="U326" s="39"/>
      <c r="V326" s="39"/>
      <c r="W326" s="39"/>
      <c r="X326" s="39"/>
      <c r="Y326" s="39"/>
      <c r="Z326" s="39"/>
      <c r="AA326" s="39"/>
      <c r="AB326" s="39"/>
      <c r="AC326" s="39"/>
      <c r="AD326" s="39"/>
      <c r="AE326" s="39"/>
      <c r="AT326" s="18" t="s">
        <v>145</v>
      </c>
      <c r="AU326" s="18" t="s">
        <v>83</v>
      </c>
    </row>
    <row r="327" s="13" customFormat="1">
      <c r="A327" s="13"/>
      <c r="B327" s="254"/>
      <c r="C327" s="255"/>
      <c r="D327" s="249" t="s">
        <v>147</v>
      </c>
      <c r="E327" s="256" t="s">
        <v>1</v>
      </c>
      <c r="F327" s="257" t="s">
        <v>817</v>
      </c>
      <c r="G327" s="255"/>
      <c r="H327" s="256" t="s">
        <v>1</v>
      </c>
      <c r="I327" s="258"/>
      <c r="J327" s="255"/>
      <c r="K327" s="255"/>
      <c r="L327" s="259"/>
      <c r="M327" s="260"/>
      <c r="N327" s="261"/>
      <c r="O327" s="261"/>
      <c r="P327" s="261"/>
      <c r="Q327" s="261"/>
      <c r="R327" s="261"/>
      <c r="S327" s="261"/>
      <c r="T327" s="262"/>
      <c r="U327" s="13"/>
      <c r="V327" s="13"/>
      <c r="W327" s="13"/>
      <c r="X327" s="13"/>
      <c r="Y327" s="13"/>
      <c r="Z327" s="13"/>
      <c r="AA327" s="13"/>
      <c r="AB327" s="13"/>
      <c r="AC327" s="13"/>
      <c r="AD327" s="13"/>
      <c r="AE327" s="13"/>
      <c r="AT327" s="263" t="s">
        <v>147</v>
      </c>
      <c r="AU327" s="263" t="s">
        <v>83</v>
      </c>
      <c r="AV327" s="13" t="s">
        <v>81</v>
      </c>
      <c r="AW327" s="13" t="s">
        <v>30</v>
      </c>
      <c r="AX327" s="13" t="s">
        <v>73</v>
      </c>
      <c r="AY327" s="263" t="s">
        <v>134</v>
      </c>
    </row>
    <row r="328" s="14" customFormat="1">
      <c r="A328" s="14"/>
      <c r="B328" s="264"/>
      <c r="C328" s="265"/>
      <c r="D328" s="249" t="s">
        <v>147</v>
      </c>
      <c r="E328" s="266" t="s">
        <v>1</v>
      </c>
      <c r="F328" s="267" t="s">
        <v>822</v>
      </c>
      <c r="G328" s="265"/>
      <c r="H328" s="268">
        <v>73.304000000000002</v>
      </c>
      <c r="I328" s="269"/>
      <c r="J328" s="265"/>
      <c r="K328" s="265"/>
      <c r="L328" s="270"/>
      <c r="M328" s="271"/>
      <c r="N328" s="272"/>
      <c r="O328" s="272"/>
      <c r="P328" s="272"/>
      <c r="Q328" s="272"/>
      <c r="R328" s="272"/>
      <c r="S328" s="272"/>
      <c r="T328" s="273"/>
      <c r="U328" s="14"/>
      <c r="V328" s="14"/>
      <c r="W328" s="14"/>
      <c r="X328" s="14"/>
      <c r="Y328" s="14"/>
      <c r="Z328" s="14"/>
      <c r="AA328" s="14"/>
      <c r="AB328" s="14"/>
      <c r="AC328" s="14"/>
      <c r="AD328" s="14"/>
      <c r="AE328" s="14"/>
      <c r="AT328" s="274" t="s">
        <v>147</v>
      </c>
      <c r="AU328" s="274" t="s">
        <v>83</v>
      </c>
      <c r="AV328" s="14" t="s">
        <v>83</v>
      </c>
      <c r="AW328" s="14" t="s">
        <v>30</v>
      </c>
      <c r="AX328" s="14" t="s">
        <v>73</v>
      </c>
      <c r="AY328" s="274" t="s">
        <v>134</v>
      </c>
    </row>
    <row r="329" s="13" customFormat="1">
      <c r="A329" s="13"/>
      <c r="B329" s="254"/>
      <c r="C329" s="255"/>
      <c r="D329" s="249" t="s">
        <v>147</v>
      </c>
      <c r="E329" s="256" t="s">
        <v>1</v>
      </c>
      <c r="F329" s="257" t="s">
        <v>819</v>
      </c>
      <c r="G329" s="255"/>
      <c r="H329" s="256" t="s">
        <v>1</v>
      </c>
      <c r="I329" s="258"/>
      <c r="J329" s="255"/>
      <c r="K329" s="255"/>
      <c r="L329" s="259"/>
      <c r="M329" s="260"/>
      <c r="N329" s="261"/>
      <c r="O329" s="261"/>
      <c r="P329" s="261"/>
      <c r="Q329" s="261"/>
      <c r="R329" s="261"/>
      <c r="S329" s="261"/>
      <c r="T329" s="262"/>
      <c r="U329" s="13"/>
      <c r="V329" s="13"/>
      <c r="W329" s="13"/>
      <c r="X329" s="13"/>
      <c r="Y329" s="13"/>
      <c r="Z329" s="13"/>
      <c r="AA329" s="13"/>
      <c r="AB329" s="13"/>
      <c r="AC329" s="13"/>
      <c r="AD329" s="13"/>
      <c r="AE329" s="13"/>
      <c r="AT329" s="263" t="s">
        <v>147</v>
      </c>
      <c r="AU329" s="263" t="s">
        <v>83</v>
      </c>
      <c r="AV329" s="13" t="s">
        <v>81</v>
      </c>
      <c r="AW329" s="13" t="s">
        <v>30</v>
      </c>
      <c r="AX329" s="13" t="s">
        <v>73</v>
      </c>
      <c r="AY329" s="263" t="s">
        <v>134</v>
      </c>
    </row>
    <row r="330" s="14" customFormat="1">
      <c r="A330" s="14"/>
      <c r="B330" s="264"/>
      <c r="C330" s="265"/>
      <c r="D330" s="249" t="s">
        <v>147</v>
      </c>
      <c r="E330" s="266" t="s">
        <v>1</v>
      </c>
      <c r="F330" s="267" t="s">
        <v>820</v>
      </c>
      <c r="G330" s="265"/>
      <c r="H330" s="268">
        <v>99.646000000000001</v>
      </c>
      <c r="I330" s="269"/>
      <c r="J330" s="265"/>
      <c r="K330" s="265"/>
      <c r="L330" s="270"/>
      <c r="M330" s="271"/>
      <c r="N330" s="272"/>
      <c r="O330" s="272"/>
      <c r="P330" s="272"/>
      <c r="Q330" s="272"/>
      <c r="R330" s="272"/>
      <c r="S330" s="272"/>
      <c r="T330" s="273"/>
      <c r="U330" s="14"/>
      <c r="V330" s="14"/>
      <c r="W330" s="14"/>
      <c r="X330" s="14"/>
      <c r="Y330" s="14"/>
      <c r="Z330" s="14"/>
      <c r="AA330" s="14"/>
      <c r="AB330" s="14"/>
      <c r="AC330" s="14"/>
      <c r="AD330" s="14"/>
      <c r="AE330" s="14"/>
      <c r="AT330" s="274" t="s">
        <v>147</v>
      </c>
      <c r="AU330" s="274" t="s">
        <v>83</v>
      </c>
      <c r="AV330" s="14" t="s">
        <v>83</v>
      </c>
      <c r="AW330" s="14" t="s">
        <v>30</v>
      </c>
      <c r="AX330" s="14" t="s">
        <v>73</v>
      </c>
      <c r="AY330" s="274" t="s">
        <v>134</v>
      </c>
    </row>
    <row r="331" s="15" customFormat="1">
      <c r="A331" s="15"/>
      <c r="B331" s="275"/>
      <c r="C331" s="276"/>
      <c r="D331" s="249" t="s">
        <v>147</v>
      </c>
      <c r="E331" s="277" t="s">
        <v>1</v>
      </c>
      <c r="F331" s="278" t="s">
        <v>150</v>
      </c>
      <c r="G331" s="276"/>
      <c r="H331" s="279">
        <v>172.94999999999999</v>
      </c>
      <c r="I331" s="280"/>
      <c r="J331" s="276"/>
      <c r="K331" s="276"/>
      <c r="L331" s="281"/>
      <c r="M331" s="282"/>
      <c r="N331" s="283"/>
      <c r="O331" s="283"/>
      <c r="P331" s="283"/>
      <c r="Q331" s="283"/>
      <c r="R331" s="283"/>
      <c r="S331" s="283"/>
      <c r="T331" s="284"/>
      <c r="U331" s="15"/>
      <c r="V331" s="15"/>
      <c r="W331" s="15"/>
      <c r="X331" s="15"/>
      <c r="Y331" s="15"/>
      <c r="Z331" s="15"/>
      <c r="AA331" s="15"/>
      <c r="AB331" s="15"/>
      <c r="AC331" s="15"/>
      <c r="AD331" s="15"/>
      <c r="AE331" s="15"/>
      <c r="AT331" s="285" t="s">
        <v>147</v>
      </c>
      <c r="AU331" s="285" t="s">
        <v>83</v>
      </c>
      <c r="AV331" s="15" t="s">
        <v>141</v>
      </c>
      <c r="AW331" s="15" t="s">
        <v>30</v>
      </c>
      <c r="AX331" s="15" t="s">
        <v>81</v>
      </c>
      <c r="AY331" s="285" t="s">
        <v>134</v>
      </c>
    </row>
    <row r="332" s="2" customFormat="1" ht="24" customHeight="1">
      <c r="A332" s="39"/>
      <c r="B332" s="40"/>
      <c r="C332" s="236" t="s">
        <v>414</v>
      </c>
      <c r="D332" s="236" t="s">
        <v>136</v>
      </c>
      <c r="E332" s="237" t="s">
        <v>581</v>
      </c>
      <c r="F332" s="238" t="s">
        <v>582</v>
      </c>
      <c r="G332" s="239" t="s">
        <v>139</v>
      </c>
      <c r="H332" s="240">
        <v>73.304000000000002</v>
      </c>
      <c r="I332" s="241"/>
      <c r="J332" s="242">
        <f>ROUND(I332*H332,2)</f>
        <v>0</v>
      </c>
      <c r="K332" s="238" t="s">
        <v>140</v>
      </c>
      <c r="L332" s="45"/>
      <c r="M332" s="243" t="s">
        <v>1</v>
      </c>
      <c r="N332" s="244" t="s">
        <v>38</v>
      </c>
      <c r="O332" s="92"/>
      <c r="P332" s="245">
        <f>O332*H332</f>
        <v>0</v>
      </c>
      <c r="Q332" s="245">
        <v>0</v>
      </c>
      <c r="R332" s="245">
        <f>Q332*H332</f>
        <v>0</v>
      </c>
      <c r="S332" s="245">
        <v>0.077899999999999997</v>
      </c>
      <c r="T332" s="246">
        <f>S332*H332</f>
        <v>5.7103815999999998</v>
      </c>
      <c r="U332" s="39"/>
      <c r="V332" s="39"/>
      <c r="W332" s="39"/>
      <c r="X332" s="39"/>
      <c r="Y332" s="39"/>
      <c r="Z332" s="39"/>
      <c r="AA332" s="39"/>
      <c r="AB332" s="39"/>
      <c r="AC332" s="39"/>
      <c r="AD332" s="39"/>
      <c r="AE332" s="39"/>
      <c r="AR332" s="247" t="s">
        <v>141</v>
      </c>
      <c r="AT332" s="247" t="s">
        <v>136</v>
      </c>
      <c r="AU332" s="247" t="s">
        <v>83</v>
      </c>
      <c r="AY332" s="18" t="s">
        <v>134</v>
      </c>
      <c r="BE332" s="248">
        <f>IF(N332="základní",J332,0)</f>
        <v>0</v>
      </c>
      <c r="BF332" s="248">
        <f>IF(N332="snížená",J332,0)</f>
        <v>0</v>
      </c>
      <c r="BG332" s="248">
        <f>IF(N332="zákl. přenesená",J332,0)</f>
        <v>0</v>
      </c>
      <c r="BH332" s="248">
        <f>IF(N332="sníž. přenesená",J332,0)</f>
        <v>0</v>
      </c>
      <c r="BI332" s="248">
        <f>IF(N332="nulová",J332,0)</f>
        <v>0</v>
      </c>
      <c r="BJ332" s="18" t="s">
        <v>81</v>
      </c>
      <c r="BK332" s="248">
        <f>ROUND(I332*H332,2)</f>
        <v>0</v>
      </c>
      <c r="BL332" s="18" t="s">
        <v>141</v>
      </c>
      <c r="BM332" s="247" t="s">
        <v>823</v>
      </c>
    </row>
    <row r="333" s="2" customFormat="1">
      <c r="A333" s="39"/>
      <c r="B333" s="40"/>
      <c r="C333" s="41"/>
      <c r="D333" s="249" t="s">
        <v>143</v>
      </c>
      <c r="E333" s="41"/>
      <c r="F333" s="250" t="s">
        <v>584</v>
      </c>
      <c r="G333" s="41"/>
      <c r="H333" s="41"/>
      <c r="I333" s="145"/>
      <c r="J333" s="41"/>
      <c r="K333" s="41"/>
      <c r="L333" s="45"/>
      <c r="M333" s="251"/>
      <c r="N333" s="252"/>
      <c r="O333" s="92"/>
      <c r="P333" s="92"/>
      <c r="Q333" s="92"/>
      <c r="R333" s="92"/>
      <c r="S333" s="92"/>
      <c r="T333" s="93"/>
      <c r="U333" s="39"/>
      <c r="V333" s="39"/>
      <c r="W333" s="39"/>
      <c r="X333" s="39"/>
      <c r="Y333" s="39"/>
      <c r="Z333" s="39"/>
      <c r="AA333" s="39"/>
      <c r="AB333" s="39"/>
      <c r="AC333" s="39"/>
      <c r="AD333" s="39"/>
      <c r="AE333" s="39"/>
      <c r="AT333" s="18" t="s">
        <v>143</v>
      </c>
      <c r="AU333" s="18" t="s">
        <v>83</v>
      </c>
    </row>
    <row r="334" s="2" customFormat="1">
      <c r="A334" s="39"/>
      <c r="B334" s="40"/>
      <c r="C334" s="41"/>
      <c r="D334" s="249" t="s">
        <v>145</v>
      </c>
      <c r="E334" s="41"/>
      <c r="F334" s="253" t="s">
        <v>585</v>
      </c>
      <c r="G334" s="41"/>
      <c r="H334" s="41"/>
      <c r="I334" s="145"/>
      <c r="J334" s="41"/>
      <c r="K334" s="41"/>
      <c r="L334" s="45"/>
      <c r="M334" s="251"/>
      <c r="N334" s="252"/>
      <c r="O334" s="92"/>
      <c r="P334" s="92"/>
      <c r="Q334" s="92"/>
      <c r="R334" s="92"/>
      <c r="S334" s="92"/>
      <c r="T334" s="93"/>
      <c r="U334" s="39"/>
      <c r="V334" s="39"/>
      <c r="W334" s="39"/>
      <c r="X334" s="39"/>
      <c r="Y334" s="39"/>
      <c r="Z334" s="39"/>
      <c r="AA334" s="39"/>
      <c r="AB334" s="39"/>
      <c r="AC334" s="39"/>
      <c r="AD334" s="39"/>
      <c r="AE334" s="39"/>
      <c r="AT334" s="18" t="s">
        <v>145</v>
      </c>
      <c r="AU334" s="18" t="s">
        <v>83</v>
      </c>
    </row>
    <row r="335" s="13" customFormat="1">
      <c r="A335" s="13"/>
      <c r="B335" s="254"/>
      <c r="C335" s="255"/>
      <c r="D335" s="249" t="s">
        <v>147</v>
      </c>
      <c r="E335" s="256" t="s">
        <v>1</v>
      </c>
      <c r="F335" s="257" t="s">
        <v>817</v>
      </c>
      <c r="G335" s="255"/>
      <c r="H335" s="256" t="s">
        <v>1</v>
      </c>
      <c r="I335" s="258"/>
      <c r="J335" s="255"/>
      <c r="K335" s="255"/>
      <c r="L335" s="259"/>
      <c r="M335" s="260"/>
      <c r="N335" s="261"/>
      <c r="O335" s="261"/>
      <c r="P335" s="261"/>
      <c r="Q335" s="261"/>
      <c r="R335" s="261"/>
      <c r="S335" s="261"/>
      <c r="T335" s="262"/>
      <c r="U335" s="13"/>
      <c r="V335" s="13"/>
      <c r="W335" s="13"/>
      <c r="X335" s="13"/>
      <c r="Y335" s="13"/>
      <c r="Z335" s="13"/>
      <c r="AA335" s="13"/>
      <c r="AB335" s="13"/>
      <c r="AC335" s="13"/>
      <c r="AD335" s="13"/>
      <c r="AE335" s="13"/>
      <c r="AT335" s="263" t="s">
        <v>147</v>
      </c>
      <c r="AU335" s="263" t="s">
        <v>83</v>
      </c>
      <c r="AV335" s="13" t="s">
        <v>81</v>
      </c>
      <c r="AW335" s="13" t="s">
        <v>30</v>
      </c>
      <c r="AX335" s="13" t="s">
        <v>73</v>
      </c>
      <c r="AY335" s="263" t="s">
        <v>134</v>
      </c>
    </row>
    <row r="336" s="14" customFormat="1">
      <c r="A336" s="14"/>
      <c r="B336" s="264"/>
      <c r="C336" s="265"/>
      <c r="D336" s="249" t="s">
        <v>147</v>
      </c>
      <c r="E336" s="266" t="s">
        <v>1</v>
      </c>
      <c r="F336" s="267" t="s">
        <v>822</v>
      </c>
      <c r="G336" s="265"/>
      <c r="H336" s="268">
        <v>73.304000000000002</v>
      </c>
      <c r="I336" s="269"/>
      <c r="J336" s="265"/>
      <c r="K336" s="265"/>
      <c r="L336" s="270"/>
      <c r="M336" s="271"/>
      <c r="N336" s="272"/>
      <c r="O336" s="272"/>
      <c r="P336" s="272"/>
      <c r="Q336" s="272"/>
      <c r="R336" s="272"/>
      <c r="S336" s="272"/>
      <c r="T336" s="273"/>
      <c r="U336" s="14"/>
      <c r="V336" s="14"/>
      <c r="W336" s="14"/>
      <c r="X336" s="14"/>
      <c r="Y336" s="14"/>
      <c r="Z336" s="14"/>
      <c r="AA336" s="14"/>
      <c r="AB336" s="14"/>
      <c r="AC336" s="14"/>
      <c r="AD336" s="14"/>
      <c r="AE336" s="14"/>
      <c r="AT336" s="274" t="s">
        <v>147</v>
      </c>
      <c r="AU336" s="274" t="s">
        <v>83</v>
      </c>
      <c r="AV336" s="14" t="s">
        <v>83</v>
      </c>
      <c r="AW336" s="14" t="s">
        <v>30</v>
      </c>
      <c r="AX336" s="14" t="s">
        <v>73</v>
      </c>
      <c r="AY336" s="274" t="s">
        <v>134</v>
      </c>
    </row>
    <row r="337" s="15" customFormat="1">
      <c r="A337" s="15"/>
      <c r="B337" s="275"/>
      <c r="C337" s="276"/>
      <c r="D337" s="249" t="s">
        <v>147</v>
      </c>
      <c r="E337" s="277" t="s">
        <v>1</v>
      </c>
      <c r="F337" s="278" t="s">
        <v>150</v>
      </c>
      <c r="G337" s="276"/>
      <c r="H337" s="279">
        <v>73.304000000000002</v>
      </c>
      <c r="I337" s="280"/>
      <c r="J337" s="276"/>
      <c r="K337" s="276"/>
      <c r="L337" s="281"/>
      <c r="M337" s="282"/>
      <c r="N337" s="283"/>
      <c r="O337" s="283"/>
      <c r="P337" s="283"/>
      <c r="Q337" s="283"/>
      <c r="R337" s="283"/>
      <c r="S337" s="283"/>
      <c r="T337" s="284"/>
      <c r="U337" s="15"/>
      <c r="V337" s="15"/>
      <c r="W337" s="15"/>
      <c r="X337" s="15"/>
      <c r="Y337" s="15"/>
      <c r="Z337" s="15"/>
      <c r="AA337" s="15"/>
      <c r="AB337" s="15"/>
      <c r="AC337" s="15"/>
      <c r="AD337" s="15"/>
      <c r="AE337" s="15"/>
      <c r="AT337" s="285" t="s">
        <v>147</v>
      </c>
      <c r="AU337" s="285" t="s">
        <v>83</v>
      </c>
      <c r="AV337" s="15" t="s">
        <v>141</v>
      </c>
      <c r="AW337" s="15" t="s">
        <v>30</v>
      </c>
      <c r="AX337" s="15" t="s">
        <v>81</v>
      </c>
      <c r="AY337" s="285" t="s">
        <v>134</v>
      </c>
    </row>
    <row r="338" s="2" customFormat="1" ht="24" customHeight="1">
      <c r="A338" s="39"/>
      <c r="B338" s="40"/>
      <c r="C338" s="236" t="s">
        <v>421</v>
      </c>
      <c r="D338" s="236" t="s">
        <v>136</v>
      </c>
      <c r="E338" s="237" t="s">
        <v>587</v>
      </c>
      <c r="F338" s="238" t="s">
        <v>588</v>
      </c>
      <c r="G338" s="239" t="s">
        <v>153</v>
      </c>
      <c r="H338" s="240">
        <v>2.9319999999999999</v>
      </c>
      <c r="I338" s="241"/>
      <c r="J338" s="242">
        <f>ROUND(I338*H338,2)</f>
        <v>0</v>
      </c>
      <c r="K338" s="238" t="s">
        <v>140</v>
      </c>
      <c r="L338" s="45"/>
      <c r="M338" s="243" t="s">
        <v>1</v>
      </c>
      <c r="N338" s="244" t="s">
        <v>38</v>
      </c>
      <c r="O338" s="92"/>
      <c r="P338" s="245">
        <f>O338*H338</f>
        <v>0</v>
      </c>
      <c r="Q338" s="245">
        <v>0.50375000000000003</v>
      </c>
      <c r="R338" s="245">
        <f>Q338*H338</f>
        <v>1.4769950000000001</v>
      </c>
      <c r="S338" s="245">
        <v>2.5</v>
      </c>
      <c r="T338" s="246">
        <f>S338*H338</f>
        <v>7.3300000000000001</v>
      </c>
      <c r="U338" s="39"/>
      <c r="V338" s="39"/>
      <c r="W338" s="39"/>
      <c r="X338" s="39"/>
      <c r="Y338" s="39"/>
      <c r="Z338" s="39"/>
      <c r="AA338" s="39"/>
      <c r="AB338" s="39"/>
      <c r="AC338" s="39"/>
      <c r="AD338" s="39"/>
      <c r="AE338" s="39"/>
      <c r="AR338" s="247" t="s">
        <v>141</v>
      </c>
      <c r="AT338" s="247" t="s">
        <v>136</v>
      </c>
      <c r="AU338" s="247" t="s">
        <v>83</v>
      </c>
      <c r="AY338" s="18" t="s">
        <v>134</v>
      </c>
      <c r="BE338" s="248">
        <f>IF(N338="základní",J338,0)</f>
        <v>0</v>
      </c>
      <c r="BF338" s="248">
        <f>IF(N338="snížená",J338,0)</f>
        <v>0</v>
      </c>
      <c r="BG338" s="248">
        <f>IF(N338="zákl. přenesená",J338,0)</f>
        <v>0</v>
      </c>
      <c r="BH338" s="248">
        <f>IF(N338="sníž. přenesená",J338,0)</f>
        <v>0</v>
      </c>
      <c r="BI338" s="248">
        <f>IF(N338="nulová",J338,0)</f>
        <v>0</v>
      </c>
      <c r="BJ338" s="18" t="s">
        <v>81</v>
      </c>
      <c r="BK338" s="248">
        <f>ROUND(I338*H338,2)</f>
        <v>0</v>
      </c>
      <c r="BL338" s="18" t="s">
        <v>141</v>
      </c>
      <c r="BM338" s="247" t="s">
        <v>824</v>
      </c>
    </row>
    <row r="339" s="2" customFormat="1">
      <c r="A339" s="39"/>
      <c r="B339" s="40"/>
      <c r="C339" s="41"/>
      <c r="D339" s="249" t="s">
        <v>143</v>
      </c>
      <c r="E339" s="41"/>
      <c r="F339" s="250" t="s">
        <v>590</v>
      </c>
      <c r="G339" s="41"/>
      <c r="H339" s="41"/>
      <c r="I339" s="145"/>
      <c r="J339" s="41"/>
      <c r="K339" s="41"/>
      <c r="L339" s="45"/>
      <c r="M339" s="251"/>
      <c r="N339" s="252"/>
      <c r="O339" s="92"/>
      <c r="P339" s="92"/>
      <c r="Q339" s="92"/>
      <c r="R339" s="92"/>
      <c r="S339" s="92"/>
      <c r="T339" s="93"/>
      <c r="U339" s="39"/>
      <c r="V339" s="39"/>
      <c r="W339" s="39"/>
      <c r="X339" s="39"/>
      <c r="Y339" s="39"/>
      <c r="Z339" s="39"/>
      <c r="AA339" s="39"/>
      <c r="AB339" s="39"/>
      <c r="AC339" s="39"/>
      <c r="AD339" s="39"/>
      <c r="AE339" s="39"/>
      <c r="AT339" s="18" t="s">
        <v>143</v>
      </c>
      <c r="AU339" s="18" t="s">
        <v>83</v>
      </c>
    </row>
    <row r="340" s="2" customFormat="1">
      <c r="A340" s="39"/>
      <c r="B340" s="40"/>
      <c r="C340" s="41"/>
      <c r="D340" s="249" t="s">
        <v>145</v>
      </c>
      <c r="E340" s="41"/>
      <c r="F340" s="253" t="s">
        <v>591</v>
      </c>
      <c r="G340" s="41"/>
      <c r="H340" s="41"/>
      <c r="I340" s="145"/>
      <c r="J340" s="41"/>
      <c r="K340" s="41"/>
      <c r="L340" s="45"/>
      <c r="M340" s="251"/>
      <c r="N340" s="252"/>
      <c r="O340" s="92"/>
      <c r="P340" s="92"/>
      <c r="Q340" s="92"/>
      <c r="R340" s="92"/>
      <c r="S340" s="92"/>
      <c r="T340" s="93"/>
      <c r="U340" s="39"/>
      <c r="V340" s="39"/>
      <c r="W340" s="39"/>
      <c r="X340" s="39"/>
      <c r="Y340" s="39"/>
      <c r="Z340" s="39"/>
      <c r="AA340" s="39"/>
      <c r="AB340" s="39"/>
      <c r="AC340" s="39"/>
      <c r="AD340" s="39"/>
      <c r="AE340" s="39"/>
      <c r="AT340" s="18" t="s">
        <v>145</v>
      </c>
      <c r="AU340" s="18" t="s">
        <v>83</v>
      </c>
    </row>
    <row r="341" s="13" customFormat="1">
      <c r="A341" s="13"/>
      <c r="B341" s="254"/>
      <c r="C341" s="255"/>
      <c r="D341" s="249" t="s">
        <v>147</v>
      </c>
      <c r="E341" s="256" t="s">
        <v>1</v>
      </c>
      <c r="F341" s="257" t="s">
        <v>592</v>
      </c>
      <c r="G341" s="255"/>
      <c r="H341" s="256" t="s">
        <v>1</v>
      </c>
      <c r="I341" s="258"/>
      <c r="J341" s="255"/>
      <c r="K341" s="255"/>
      <c r="L341" s="259"/>
      <c r="M341" s="260"/>
      <c r="N341" s="261"/>
      <c r="O341" s="261"/>
      <c r="P341" s="261"/>
      <c r="Q341" s="261"/>
      <c r="R341" s="261"/>
      <c r="S341" s="261"/>
      <c r="T341" s="262"/>
      <c r="U341" s="13"/>
      <c r="V341" s="13"/>
      <c r="W341" s="13"/>
      <c r="X341" s="13"/>
      <c r="Y341" s="13"/>
      <c r="Z341" s="13"/>
      <c r="AA341" s="13"/>
      <c r="AB341" s="13"/>
      <c r="AC341" s="13"/>
      <c r="AD341" s="13"/>
      <c r="AE341" s="13"/>
      <c r="AT341" s="263" t="s">
        <v>147</v>
      </c>
      <c r="AU341" s="263" t="s">
        <v>83</v>
      </c>
      <c r="AV341" s="13" t="s">
        <v>81</v>
      </c>
      <c r="AW341" s="13" t="s">
        <v>30</v>
      </c>
      <c r="AX341" s="13" t="s">
        <v>73</v>
      </c>
      <c r="AY341" s="263" t="s">
        <v>134</v>
      </c>
    </row>
    <row r="342" s="14" customFormat="1">
      <c r="A342" s="14"/>
      <c r="B342" s="264"/>
      <c r="C342" s="265"/>
      <c r="D342" s="249" t="s">
        <v>147</v>
      </c>
      <c r="E342" s="266" t="s">
        <v>1</v>
      </c>
      <c r="F342" s="267" t="s">
        <v>825</v>
      </c>
      <c r="G342" s="265"/>
      <c r="H342" s="268">
        <v>2.9319999999999999</v>
      </c>
      <c r="I342" s="269"/>
      <c r="J342" s="265"/>
      <c r="K342" s="265"/>
      <c r="L342" s="270"/>
      <c r="M342" s="271"/>
      <c r="N342" s="272"/>
      <c r="O342" s="272"/>
      <c r="P342" s="272"/>
      <c r="Q342" s="272"/>
      <c r="R342" s="272"/>
      <c r="S342" s="272"/>
      <c r="T342" s="273"/>
      <c r="U342" s="14"/>
      <c r="V342" s="14"/>
      <c r="W342" s="14"/>
      <c r="X342" s="14"/>
      <c r="Y342" s="14"/>
      <c r="Z342" s="14"/>
      <c r="AA342" s="14"/>
      <c r="AB342" s="14"/>
      <c r="AC342" s="14"/>
      <c r="AD342" s="14"/>
      <c r="AE342" s="14"/>
      <c r="AT342" s="274" t="s">
        <v>147</v>
      </c>
      <c r="AU342" s="274" t="s">
        <v>83</v>
      </c>
      <c r="AV342" s="14" t="s">
        <v>83</v>
      </c>
      <c r="AW342" s="14" t="s">
        <v>30</v>
      </c>
      <c r="AX342" s="14" t="s">
        <v>73</v>
      </c>
      <c r="AY342" s="274" t="s">
        <v>134</v>
      </c>
    </row>
    <row r="343" s="15" customFormat="1">
      <c r="A343" s="15"/>
      <c r="B343" s="275"/>
      <c r="C343" s="276"/>
      <c r="D343" s="249" t="s">
        <v>147</v>
      </c>
      <c r="E343" s="277" t="s">
        <v>1</v>
      </c>
      <c r="F343" s="278" t="s">
        <v>150</v>
      </c>
      <c r="G343" s="276"/>
      <c r="H343" s="279">
        <v>2.9319999999999999</v>
      </c>
      <c r="I343" s="280"/>
      <c r="J343" s="276"/>
      <c r="K343" s="276"/>
      <c r="L343" s="281"/>
      <c r="M343" s="282"/>
      <c r="N343" s="283"/>
      <c r="O343" s="283"/>
      <c r="P343" s="283"/>
      <c r="Q343" s="283"/>
      <c r="R343" s="283"/>
      <c r="S343" s="283"/>
      <c r="T343" s="284"/>
      <c r="U343" s="15"/>
      <c r="V343" s="15"/>
      <c r="W343" s="15"/>
      <c r="X343" s="15"/>
      <c r="Y343" s="15"/>
      <c r="Z343" s="15"/>
      <c r="AA343" s="15"/>
      <c r="AB343" s="15"/>
      <c r="AC343" s="15"/>
      <c r="AD343" s="15"/>
      <c r="AE343" s="15"/>
      <c r="AT343" s="285" t="s">
        <v>147</v>
      </c>
      <c r="AU343" s="285" t="s">
        <v>83</v>
      </c>
      <c r="AV343" s="15" t="s">
        <v>141</v>
      </c>
      <c r="AW343" s="15" t="s">
        <v>30</v>
      </c>
      <c r="AX343" s="15" t="s">
        <v>81</v>
      </c>
      <c r="AY343" s="285" t="s">
        <v>134</v>
      </c>
    </row>
    <row r="344" s="2" customFormat="1" ht="24" customHeight="1">
      <c r="A344" s="39"/>
      <c r="B344" s="40"/>
      <c r="C344" s="286" t="s">
        <v>427</v>
      </c>
      <c r="D344" s="286" t="s">
        <v>268</v>
      </c>
      <c r="E344" s="287" t="s">
        <v>595</v>
      </c>
      <c r="F344" s="288" t="s">
        <v>596</v>
      </c>
      <c r="G344" s="289" t="s">
        <v>229</v>
      </c>
      <c r="H344" s="290">
        <v>7.9160000000000004</v>
      </c>
      <c r="I344" s="291"/>
      <c r="J344" s="292">
        <f>ROUND(I344*H344,2)</f>
        <v>0</v>
      </c>
      <c r="K344" s="288" t="s">
        <v>140</v>
      </c>
      <c r="L344" s="293"/>
      <c r="M344" s="294" t="s">
        <v>1</v>
      </c>
      <c r="N344" s="295" t="s">
        <v>38</v>
      </c>
      <c r="O344" s="92"/>
      <c r="P344" s="245">
        <f>O344*H344</f>
        <v>0</v>
      </c>
      <c r="Q344" s="245">
        <v>1</v>
      </c>
      <c r="R344" s="245">
        <f>Q344*H344</f>
        <v>7.9160000000000004</v>
      </c>
      <c r="S344" s="245">
        <v>0</v>
      </c>
      <c r="T344" s="246">
        <f>S344*H344</f>
        <v>0</v>
      </c>
      <c r="U344" s="39"/>
      <c r="V344" s="39"/>
      <c r="W344" s="39"/>
      <c r="X344" s="39"/>
      <c r="Y344" s="39"/>
      <c r="Z344" s="39"/>
      <c r="AA344" s="39"/>
      <c r="AB344" s="39"/>
      <c r="AC344" s="39"/>
      <c r="AD344" s="39"/>
      <c r="AE344" s="39"/>
      <c r="AR344" s="247" t="s">
        <v>195</v>
      </c>
      <c r="AT344" s="247" t="s">
        <v>268</v>
      </c>
      <c r="AU344" s="247" t="s">
        <v>83</v>
      </c>
      <c r="AY344" s="18" t="s">
        <v>134</v>
      </c>
      <c r="BE344" s="248">
        <f>IF(N344="základní",J344,0)</f>
        <v>0</v>
      </c>
      <c r="BF344" s="248">
        <f>IF(N344="snížená",J344,0)</f>
        <v>0</v>
      </c>
      <c r="BG344" s="248">
        <f>IF(N344="zákl. přenesená",J344,0)</f>
        <v>0</v>
      </c>
      <c r="BH344" s="248">
        <f>IF(N344="sníž. přenesená",J344,0)</f>
        <v>0</v>
      </c>
      <c r="BI344" s="248">
        <f>IF(N344="nulová",J344,0)</f>
        <v>0</v>
      </c>
      <c r="BJ344" s="18" t="s">
        <v>81</v>
      </c>
      <c r="BK344" s="248">
        <f>ROUND(I344*H344,2)</f>
        <v>0</v>
      </c>
      <c r="BL344" s="18" t="s">
        <v>141</v>
      </c>
      <c r="BM344" s="247" t="s">
        <v>826</v>
      </c>
    </row>
    <row r="345" s="2" customFormat="1">
      <c r="A345" s="39"/>
      <c r="B345" s="40"/>
      <c r="C345" s="41"/>
      <c r="D345" s="249" t="s">
        <v>143</v>
      </c>
      <c r="E345" s="41"/>
      <c r="F345" s="250" t="s">
        <v>596</v>
      </c>
      <c r="G345" s="41"/>
      <c r="H345" s="41"/>
      <c r="I345" s="145"/>
      <c r="J345" s="41"/>
      <c r="K345" s="41"/>
      <c r="L345" s="45"/>
      <c r="M345" s="251"/>
      <c r="N345" s="252"/>
      <c r="O345" s="92"/>
      <c r="P345" s="92"/>
      <c r="Q345" s="92"/>
      <c r="R345" s="92"/>
      <c r="S345" s="92"/>
      <c r="T345" s="93"/>
      <c r="U345" s="39"/>
      <c r="V345" s="39"/>
      <c r="W345" s="39"/>
      <c r="X345" s="39"/>
      <c r="Y345" s="39"/>
      <c r="Z345" s="39"/>
      <c r="AA345" s="39"/>
      <c r="AB345" s="39"/>
      <c r="AC345" s="39"/>
      <c r="AD345" s="39"/>
      <c r="AE345" s="39"/>
      <c r="AT345" s="18" t="s">
        <v>143</v>
      </c>
      <c r="AU345" s="18" t="s">
        <v>83</v>
      </c>
    </row>
    <row r="346" s="14" customFormat="1">
      <c r="A346" s="14"/>
      <c r="B346" s="264"/>
      <c r="C346" s="265"/>
      <c r="D346" s="249" t="s">
        <v>147</v>
      </c>
      <c r="E346" s="266" t="s">
        <v>1</v>
      </c>
      <c r="F346" s="267" t="s">
        <v>827</v>
      </c>
      <c r="G346" s="265"/>
      <c r="H346" s="268">
        <v>7.9160000000000004</v>
      </c>
      <c r="I346" s="269"/>
      <c r="J346" s="265"/>
      <c r="K346" s="265"/>
      <c r="L346" s="270"/>
      <c r="M346" s="271"/>
      <c r="N346" s="272"/>
      <c r="O346" s="272"/>
      <c r="P346" s="272"/>
      <c r="Q346" s="272"/>
      <c r="R346" s="272"/>
      <c r="S346" s="272"/>
      <c r="T346" s="273"/>
      <c r="U346" s="14"/>
      <c r="V346" s="14"/>
      <c r="W346" s="14"/>
      <c r="X346" s="14"/>
      <c r="Y346" s="14"/>
      <c r="Z346" s="14"/>
      <c r="AA346" s="14"/>
      <c r="AB346" s="14"/>
      <c r="AC346" s="14"/>
      <c r="AD346" s="14"/>
      <c r="AE346" s="14"/>
      <c r="AT346" s="274" t="s">
        <v>147</v>
      </c>
      <c r="AU346" s="274" t="s">
        <v>83</v>
      </c>
      <c r="AV346" s="14" t="s">
        <v>83</v>
      </c>
      <c r="AW346" s="14" t="s">
        <v>30</v>
      </c>
      <c r="AX346" s="14" t="s">
        <v>81</v>
      </c>
      <c r="AY346" s="274" t="s">
        <v>134</v>
      </c>
    </row>
    <row r="347" s="2" customFormat="1" ht="24" customHeight="1">
      <c r="A347" s="39"/>
      <c r="B347" s="40"/>
      <c r="C347" s="236" t="s">
        <v>434</v>
      </c>
      <c r="D347" s="236" t="s">
        <v>136</v>
      </c>
      <c r="E347" s="237" t="s">
        <v>600</v>
      </c>
      <c r="F347" s="238" t="s">
        <v>601</v>
      </c>
      <c r="G347" s="239" t="s">
        <v>139</v>
      </c>
      <c r="H347" s="240">
        <v>73.304000000000002</v>
      </c>
      <c r="I347" s="241"/>
      <c r="J347" s="242">
        <f>ROUND(I347*H347,2)</f>
        <v>0</v>
      </c>
      <c r="K347" s="238" t="s">
        <v>140</v>
      </c>
      <c r="L347" s="45"/>
      <c r="M347" s="243" t="s">
        <v>1</v>
      </c>
      <c r="N347" s="244" t="s">
        <v>38</v>
      </c>
      <c r="O347" s="92"/>
      <c r="P347" s="245">
        <f>O347*H347</f>
        <v>0</v>
      </c>
      <c r="Q347" s="245">
        <v>0.078163999999999997</v>
      </c>
      <c r="R347" s="245">
        <f>Q347*H347</f>
        <v>5.7297338560000002</v>
      </c>
      <c r="S347" s="245">
        <v>0</v>
      </c>
      <c r="T347" s="246">
        <f>S347*H347</f>
        <v>0</v>
      </c>
      <c r="U347" s="39"/>
      <c r="V347" s="39"/>
      <c r="W347" s="39"/>
      <c r="X347" s="39"/>
      <c r="Y347" s="39"/>
      <c r="Z347" s="39"/>
      <c r="AA347" s="39"/>
      <c r="AB347" s="39"/>
      <c r="AC347" s="39"/>
      <c r="AD347" s="39"/>
      <c r="AE347" s="39"/>
      <c r="AR347" s="247" t="s">
        <v>141</v>
      </c>
      <c r="AT347" s="247" t="s">
        <v>136</v>
      </c>
      <c r="AU347" s="247" t="s">
        <v>83</v>
      </c>
      <c r="AY347" s="18" t="s">
        <v>134</v>
      </c>
      <c r="BE347" s="248">
        <f>IF(N347="základní",J347,0)</f>
        <v>0</v>
      </c>
      <c r="BF347" s="248">
        <f>IF(N347="snížená",J347,0)</f>
        <v>0</v>
      </c>
      <c r="BG347" s="248">
        <f>IF(N347="zákl. přenesená",J347,0)</f>
        <v>0</v>
      </c>
      <c r="BH347" s="248">
        <f>IF(N347="sníž. přenesená",J347,0)</f>
        <v>0</v>
      </c>
      <c r="BI347" s="248">
        <f>IF(N347="nulová",J347,0)</f>
        <v>0</v>
      </c>
      <c r="BJ347" s="18" t="s">
        <v>81</v>
      </c>
      <c r="BK347" s="248">
        <f>ROUND(I347*H347,2)</f>
        <v>0</v>
      </c>
      <c r="BL347" s="18" t="s">
        <v>141</v>
      </c>
      <c r="BM347" s="247" t="s">
        <v>828</v>
      </c>
    </row>
    <row r="348" s="2" customFormat="1">
      <c r="A348" s="39"/>
      <c r="B348" s="40"/>
      <c r="C348" s="41"/>
      <c r="D348" s="249" t="s">
        <v>143</v>
      </c>
      <c r="E348" s="41"/>
      <c r="F348" s="250" t="s">
        <v>603</v>
      </c>
      <c r="G348" s="41"/>
      <c r="H348" s="41"/>
      <c r="I348" s="145"/>
      <c r="J348" s="41"/>
      <c r="K348" s="41"/>
      <c r="L348" s="45"/>
      <c r="M348" s="251"/>
      <c r="N348" s="252"/>
      <c r="O348" s="92"/>
      <c r="P348" s="92"/>
      <c r="Q348" s="92"/>
      <c r="R348" s="92"/>
      <c r="S348" s="92"/>
      <c r="T348" s="93"/>
      <c r="U348" s="39"/>
      <c r="V348" s="39"/>
      <c r="W348" s="39"/>
      <c r="X348" s="39"/>
      <c r="Y348" s="39"/>
      <c r="Z348" s="39"/>
      <c r="AA348" s="39"/>
      <c r="AB348" s="39"/>
      <c r="AC348" s="39"/>
      <c r="AD348" s="39"/>
      <c r="AE348" s="39"/>
      <c r="AT348" s="18" t="s">
        <v>143</v>
      </c>
      <c r="AU348" s="18" t="s">
        <v>83</v>
      </c>
    </row>
    <row r="349" s="2" customFormat="1">
      <c r="A349" s="39"/>
      <c r="B349" s="40"/>
      <c r="C349" s="41"/>
      <c r="D349" s="249" t="s">
        <v>145</v>
      </c>
      <c r="E349" s="41"/>
      <c r="F349" s="253" t="s">
        <v>604</v>
      </c>
      <c r="G349" s="41"/>
      <c r="H349" s="41"/>
      <c r="I349" s="145"/>
      <c r="J349" s="41"/>
      <c r="K349" s="41"/>
      <c r="L349" s="45"/>
      <c r="M349" s="251"/>
      <c r="N349" s="252"/>
      <c r="O349" s="92"/>
      <c r="P349" s="92"/>
      <c r="Q349" s="92"/>
      <c r="R349" s="92"/>
      <c r="S349" s="92"/>
      <c r="T349" s="93"/>
      <c r="U349" s="39"/>
      <c r="V349" s="39"/>
      <c r="W349" s="39"/>
      <c r="X349" s="39"/>
      <c r="Y349" s="39"/>
      <c r="Z349" s="39"/>
      <c r="AA349" s="39"/>
      <c r="AB349" s="39"/>
      <c r="AC349" s="39"/>
      <c r="AD349" s="39"/>
      <c r="AE349" s="39"/>
      <c r="AT349" s="18" t="s">
        <v>145</v>
      </c>
      <c r="AU349" s="18" t="s">
        <v>83</v>
      </c>
    </row>
    <row r="350" s="13" customFormat="1">
      <c r="A350" s="13"/>
      <c r="B350" s="254"/>
      <c r="C350" s="255"/>
      <c r="D350" s="249" t="s">
        <v>147</v>
      </c>
      <c r="E350" s="256" t="s">
        <v>1</v>
      </c>
      <c r="F350" s="257" t="s">
        <v>817</v>
      </c>
      <c r="G350" s="255"/>
      <c r="H350" s="256" t="s">
        <v>1</v>
      </c>
      <c r="I350" s="258"/>
      <c r="J350" s="255"/>
      <c r="K350" s="255"/>
      <c r="L350" s="259"/>
      <c r="M350" s="260"/>
      <c r="N350" s="261"/>
      <c r="O350" s="261"/>
      <c r="P350" s="261"/>
      <c r="Q350" s="261"/>
      <c r="R350" s="261"/>
      <c r="S350" s="261"/>
      <c r="T350" s="262"/>
      <c r="U350" s="13"/>
      <c r="V350" s="13"/>
      <c r="W350" s="13"/>
      <c r="X350" s="13"/>
      <c r="Y350" s="13"/>
      <c r="Z350" s="13"/>
      <c r="AA350" s="13"/>
      <c r="AB350" s="13"/>
      <c r="AC350" s="13"/>
      <c r="AD350" s="13"/>
      <c r="AE350" s="13"/>
      <c r="AT350" s="263" t="s">
        <v>147</v>
      </c>
      <c r="AU350" s="263" t="s">
        <v>83</v>
      </c>
      <c r="AV350" s="13" t="s">
        <v>81</v>
      </c>
      <c r="AW350" s="13" t="s">
        <v>30</v>
      </c>
      <c r="AX350" s="13" t="s">
        <v>73</v>
      </c>
      <c r="AY350" s="263" t="s">
        <v>134</v>
      </c>
    </row>
    <row r="351" s="14" customFormat="1">
      <c r="A351" s="14"/>
      <c r="B351" s="264"/>
      <c r="C351" s="265"/>
      <c r="D351" s="249" t="s">
        <v>147</v>
      </c>
      <c r="E351" s="266" t="s">
        <v>1</v>
      </c>
      <c r="F351" s="267" t="s">
        <v>822</v>
      </c>
      <c r="G351" s="265"/>
      <c r="H351" s="268">
        <v>73.304000000000002</v>
      </c>
      <c r="I351" s="269"/>
      <c r="J351" s="265"/>
      <c r="K351" s="265"/>
      <c r="L351" s="270"/>
      <c r="M351" s="271"/>
      <c r="N351" s="272"/>
      <c r="O351" s="272"/>
      <c r="P351" s="272"/>
      <c r="Q351" s="272"/>
      <c r="R351" s="272"/>
      <c r="S351" s="272"/>
      <c r="T351" s="273"/>
      <c r="U351" s="14"/>
      <c r="V351" s="14"/>
      <c r="W351" s="14"/>
      <c r="X351" s="14"/>
      <c r="Y351" s="14"/>
      <c r="Z351" s="14"/>
      <c r="AA351" s="14"/>
      <c r="AB351" s="14"/>
      <c r="AC351" s="14"/>
      <c r="AD351" s="14"/>
      <c r="AE351" s="14"/>
      <c r="AT351" s="274" t="s">
        <v>147</v>
      </c>
      <c r="AU351" s="274" t="s">
        <v>83</v>
      </c>
      <c r="AV351" s="14" t="s">
        <v>83</v>
      </c>
      <c r="AW351" s="14" t="s">
        <v>30</v>
      </c>
      <c r="AX351" s="14" t="s">
        <v>73</v>
      </c>
      <c r="AY351" s="274" t="s">
        <v>134</v>
      </c>
    </row>
    <row r="352" s="15" customFormat="1">
      <c r="A352" s="15"/>
      <c r="B352" s="275"/>
      <c r="C352" s="276"/>
      <c r="D352" s="249" t="s">
        <v>147</v>
      </c>
      <c r="E352" s="277" t="s">
        <v>1</v>
      </c>
      <c r="F352" s="278" t="s">
        <v>150</v>
      </c>
      <c r="G352" s="276"/>
      <c r="H352" s="279">
        <v>73.304000000000002</v>
      </c>
      <c r="I352" s="280"/>
      <c r="J352" s="276"/>
      <c r="K352" s="276"/>
      <c r="L352" s="281"/>
      <c r="M352" s="282"/>
      <c r="N352" s="283"/>
      <c r="O352" s="283"/>
      <c r="P352" s="283"/>
      <c r="Q352" s="283"/>
      <c r="R352" s="283"/>
      <c r="S352" s="283"/>
      <c r="T352" s="284"/>
      <c r="U352" s="15"/>
      <c r="V352" s="15"/>
      <c r="W352" s="15"/>
      <c r="X352" s="15"/>
      <c r="Y352" s="15"/>
      <c r="Z352" s="15"/>
      <c r="AA352" s="15"/>
      <c r="AB352" s="15"/>
      <c r="AC352" s="15"/>
      <c r="AD352" s="15"/>
      <c r="AE352" s="15"/>
      <c r="AT352" s="285" t="s">
        <v>147</v>
      </c>
      <c r="AU352" s="285" t="s">
        <v>83</v>
      </c>
      <c r="AV352" s="15" t="s">
        <v>141</v>
      </c>
      <c r="AW352" s="15" t="s">
        <v>30</v>
      </c>
      <c r="AX352" s="15" t="s">
        <v>81</v>
      </c>
      <c r="AY352" s="285" t="s">
        <v>134</v>
      </c>
    </row>
    <row r="353" s="2" customFormat="1" ht="24" customHeight="1">
      <c r="A353" s="39"/>
      <c r="B353" s="40"/>
      <c r="C353" s="236" t="s">
        <v>441</v>
      </c>
      <c r="D353" s="236" t="s">
        <v>136</v>
      </c>
      <c r="E353" s="237" t="s">
        <v>608</v>
      </c>
      <c r="F353" s="238" t="s">
        <v>609</v>
      </c>
      <c r="G353" s="239" t="s">
        <v>139</v>
      </c>
      <c r="H353" s="240">
        <v>73.304000000000002</v>
      </c>
      <c r="I353" s="241"/>
      <c r="J353" s="242">
        <f>ROUND(I353*H353,2)</f>
        <v>0</v>
      </c>
      <c r="K353" s="238" t="s">
        <v>140</v>
      </c>
      <c r="L353" s="45"/>
      <c r="M353" s="243" t="s">
        <v>1</v>
      </c>
      <c r="N353" s="244" t="s">
        <v>38</v>
      </c>
      <c r="O353" s="92"/>
      <c r="P353" s="245">
        <f>O353*H353</f>
        <v>0</v>
      </c>
      <c r="Q353" s="245">
        <v>0</v>
      </c>
      <c r="R353" s="245">
        <f>Q353*H353</f>
        <v>0</v>
      </c>
      <c r="S353" s="245">
        <v>0</v>
      </c>
      <c r="T353" s="246">
        <f>S353*H353</f>
        <v>0</v>
      </c>
      <c r="U353" s="39"/>
      <c r="V353" s="39"/>
      <c r="W353" s="39"/>
      <c r="X353" s="39"/>
      <c r="Y353" s="39"/>
      <c r="Z353" s="39"/>
      <c r="AA353" s="39"/>
      <c r="AB353" s="39"/>
      <c r="AC353" s="39"/>
      <c r="AD353" s="39"/>
      <c r="AE353" s="39"/>
      <c r="AR353" s="247" t="s">
        <v>141</v>
      </c>
      <c r="AT353" s="247" t="s">
        <v>136</v>
      </c>
      <c r="AU353" s="247" t="s">
        <v>83</v>
      </c>
      <c r="AY353" s="18" t="s">
        <v>134</v>
      </c>
      <c r="BE353" s="248">
        <f>IF(N353="základní",J353,0)</f>
        <v>0</v>
      </c>
      <c r="BF353" s="248">
        <f>IF(N353="snížená",J353,0)</f>
        <v>0</v>
      </c>
      <c r="BG353" s="248">
        <f>IF(N353="zákl. přenesená",J353,0)</f>
        <v>0</v>
      </c>
      <c r="BH353" s="248">
        <f>IF(N353="sníž. přenesená",J353,0)</f>
        <v>0</v>
      </c>
      <c r="BI353" s="248">
        <f>IF(N353="nulová",J353,0)</f>
        <v>0</v>
      </c>
      <c r="BJ353" s="18" t="s">
        <v>81</v>
      </c>
      <c r="BK353" s="248">
        <f>ROUND(I353*H353,2)</f>
        <v>0</v>
      </c>
      <c r="BL353" s="18" t="s">
        <v>141</v>
      </c>
      <c r="BM353" s="247" t="s">
        <v>829</v>
      </c>
    </row>
    <row r="354" s="2" customFormat="1">
      <c r="A354" s="39"/>
      <c r="B354" s="40"/>
      <c r="C354" s="41"/>
      <c r="D354" s="249" t="s">
        <v>143</v>
      </c>
      <c r="E354" s="41"/>
      <c r="F354" s="250" t="s">
        <v>611</v>
      </c>
      <c r="G354" s="41"/>
      <c r="H354" s="41"/>
      <c r="I354" s="145"/>
      <c r="J354" s="41"/>
      <c r="K354" s="41"/>
      <c r="L354" s="45"/>
      <c r="M354" s="251"/>
      <c r="N354" s="252"/>
      <c r="O354" s="92"/>
      <c r="P354" s="92"/>
      <c r="Q354" s="92"/>
      <c r="R354" s="92"/>
      <c r="S354" s="92"/>
      <c r="T354" s="93"/>
      <c r="U354" s="39"/>
      <c r="V354" s="39"/>
      <c r="W354" s="39"/>
      <c r="X354" s="39"/>
      <c r="Y354" s="39"/>
      <c r="Z354" s="39"/>
      <c r="AA354" s="39"/>
      <c r="AB354" s="39"/>
      <c r="AC354" s="39"/>
      <c r="AD354" s="39"/>
      <c r="AE354" s="39"/>
      <c r="AT354" s="18" t="s">
        <v>143</v>
      </c>
      <c r="AU354" s="18" t="s">
        <v>83</v>
      </c>
    </row>
    <row r="355" s="2" customFormat="1">
      <c r="A355" s="39"/>
      <c r="B355" s="40"/>
      <c r="C355" s="41"/>
      <c r="D355" s="249" t="s">
        <v>145</v>
      </c>
      <c r="E355" s="41"/>
      <c r="F355" s="253" t="s">
        <v>612</v>
      </c>
      <c r="G355" s="41"/>
      <c r="H355" s="41"/>
      <c r="I355" s="145"/>
      <c r="J355" s="41"/>
      <c r="K355" s="41"/>
      <c r="L355" s="45"/>
      <c r="M355" s="251"/>
      <c r="N355" s="252"/>
      <c r="O355" s="92"/>
      <c r="P355" s="92"/>
      <c r="Q355" s="92"/>
      <c r="R355" s="92"/>
      <c r="S355" s="92"/>
      <c r="T355" s="93"/>
      <c r="U355" s="39"/>
      <c r="V355" s="39"/>
      <c r="W355" s="39"/>
      <c r="X355" s="39"/>
      <c r="Y355" s="39"/>
      <c r="Z355" s="39"/>
      <c r="AA355" s="39"/>
      <c r="AB355" s="39"/>
      <c r="AC355" s="39"/>
      <c r="AD355" s="39"/>
      <c r="AE355" s="39"/>
      <c r="AT355" s="18" t="s">
        <v>145</v>
      </c>
      <c r="AU355" s="18" t="s">
        <v>83</v>
      </c>
    </row>
    <row r="356" s="13" customFormat="1">
      <c r="A356" s="13"/>
      <c r="B356" s="254"/>
      <c r="C356" s="255"/>
      <c r="D356" s="249" t="s">
        <v>147</v>
      </c>
      <c r="E356" s="256" t="s">
        <v>1</v>
      </c>
      <c r="F356" s="257" t="s">
        <v>817</v>
      </c>
      <c r="G356" s="255"/>
      <c r="H356" s="256" t="s">
        <v>1</v>
      </c>
      <c r="I356" s="258"/>
      <c r="J356" s="255"/>
      <c r="K356" s="255"/>
      <c r="L356" s="259"/>
      <c r="M356" s="260"/>
      <c r="N356" s="261"/>
      <c r="O356" s="261"/>
      <c r="P356" s="261"/>
      <c r="Q356" s="261"/>
      <c r="R356" s="261"/>
      <c r="S356" s="261"/>
      <c r="T356" s="262"/>
      <c r="U356" s="13"/>
      <c r="V356" s="13"/>
      <c r="W356" s="13"/>
      <c r="X356" s="13"/>
      <c r="Y356" s="13"/>
      <c r="Z356" s="13"/>
      <c r="AA356" s="13"/>
      <c r="AB356" s="13"/>
      <c r="AC356" s="13"/>
      <c r="AD356" s="13"/>
      <c r="AE356" s="13"/>
      <c r="AT356" s="263" t="s">
        <v>147</v>
      </c>
      <c r="AU356" s="263" t="s">
        <v>83</v>
      </c>
      <c r="AV356" s="13" t="s">
        <v>81</v>
      </c>
      <c r="AW356" s="13" t="s">
        <v>30</v>
      </c>
      <c r="AX356" s="13" t="s">
        <v>73</v>
      </c>
      <c r="AY356" s="263" t="s">
        <v>134</v>
      </c>
    </row>
    <row r="357" s="14" customFormat="1">
      <c r="A357" s="14"/>
      <c r="B357" s="264"/>
      <c r="C357" s="265"/>
      <c r="D357" s="249" t="s">
        <v>147</v>
      </c>
      <c r="E357" s="266" t="s">
        <v>1</v>
      </c>
      <c r="F357" s="267" t="s">
        <v>822</v>
      </c>
      <c r="G357" s="265"/>
      <c r="H357" s="268">
        <v>73.304000000000002</v>
      </c>
      <c r="I357" s="269"/>
      <c r="J357" s="265"/>
      <c r="K357" s="265"/>
      <c r="L357" s="270"/>
      <c r="M357" s="271"/>
      <c r="N357" s="272"/>
      <c r="O357" s="272"/>
      <c r="P357" s="272"/>
      <c r="Q357" s="272"/>
      <c r="R357" s="272"/>
      <c r="S357" s="272"/>
      <c r="T357" s="273"/>
      <c r="U357" s="14"/>
      <c r="V357" s="14"/>
      <c r="W357" s="14"/>
      <c r="X357" s="14"/>
      <c r="Y357" s="14"/>
      <c r="Z357" s="14"/>
      <c r="AA357" s="14"/>
      <c r="AB357" s="14"/>
      <c r="AC357" s="14"/>
      <c r="AD357" s="14"/>
      <c r="AE357" s="14"/>
      <c r="AT357" s="274" t="s">
        <v>147</v>
      </c>
      <c r="AU357" s="274" t="s">
        <v>83</v>
      </c>
      <c r="AV357" s="14" t="s">
        <v>83</v>
      </c>
      <c r="AW357" s="14" t="s">
        <v>30</v>
      </c>
      <c r="AX357" s="14" t="s">
        <v>73</v>
      </c>
      <c r="AY357" s="274" t="s">
        <v>134</v>
      </c>
    </row>
    <row r="358" s="15" customFormat="1">
      <c r="A358" s="15"/>
      <c r="B358" s="275"/>
      <c r="C358" s="276"/>
      <c r="D358" s="249" t="s">
        <v>147</v>
      </c>
      <c r="E358" s="277" t="s">
        <v>1</v>
      </c>
      <c r="F358" s="278" t="s">
        <v>150</v>
      </c>
      <c r="G358" s="276"/>
      <c r="H358" s="279">
        <v>73.304000000000002</v>
      </c>
      <c r="I358" s="280"/>
      <c r="J358" s="276"/>
      <c r="K358" s="276"/>
      <c r="L358" s="281"/>
      <c r="M358" s="282"/>
      <c r="N358" s="283"/>
      <c r="O358" s="283"/>
      <c r="P358" s="283"/>
      <c r="Q358" s="283"/>
      <c r="R358" s="283"/>
      <c r="S358" s="283"/>
      <c r="T358" s="284"/>
      <c r="U358" s="15"/>
      <c r="V358" s="15"/>
      <c r="W358" s="15"/>
      <c r="X358" s="15"/>
      <c r="Y358" s="15"/>
      <c r="Z358" s="15"/>
      <c r="AA358" s="15"/>
      <c r="AB358" s="15"/>
      <c r="AC358" s="15"/>
      <c r="AD358" s="15"/>
      <c r="AE358" s="15"/>
      <c r="AT358" s="285" t="s">
        <v>147</v>
      </c>
      <c r="AU358" s="285" t="s">
        <v>83</v>
      </c>
      <c r="AV358" s="15" t="s">
        <v>141</v>
      </c>
      <c r="AW358" s="15" t="s">
        <v>30</v>
      </c>
      <c r="AX358" s="15" t="s">
        <v>81</v>
      </c>
      <c r="AY358" s="285" t="s">
        <v>134</v>
      </c>
    </row>
    <row r="359" s="2" customFormat="1" ht="24" customHeight="1">
      <c r="A359" s="39"/>
      <c r="B359" s="40"/>
      <c r="C359" s="236" t="s">
        <v>450</v>
      </c>
      <c r="D359" s="236" t="s">
        <v>136</v>
      </c>
      <c r="E359" s="237" t="s">
        <v>614</v>
      </c>
      <c r="F359" s="238" t="s">
        <v>615</v>
      </c>
      <c r="G359" s="239" t="s">
        <v>139</v>
      </c>
      <c r="H359" s="240">
        <v>99.646000000000001</v>
      </c>
      <c r="I359" s="241"/>
      <c r="J359" s="242">
        <f>ROUND(I359*H359,2)</f>
        <v>0</v>
      </c>
      <c r="K359" s="238" t="s">
        <v>140</v>
      </c>
      <c r="L359" s="45"/>
      <c r="M359" s="243" t="s">
        <v>1</v>
      </c>
      <c r="N359" s="244" t="s">
        <v>38</v>
      </c>
      <c r="O359" s="92"/>
      <c r="P359" s="245">
        <f>O359*H359</f>
        <v>0</v>
      </c>
      <c r="Q359" s="245">
        <v>0.039899999999999998</v>
      </c>
      <c r="R359" s="245">
        <f>Q359*H359</f>
        <v>3.9758753999999996</v>
      </c>
      <c r="S359" s="245">
        <v>0</v>
      </c>
      <c r="T359" s="246">
        <f>S359*H359</f>
        <v>0</v>
      </c>
      <c r="U359" s="39"/>
      <c r="V359" s="39"/>
      <c r="W359" s="39"/>
      <c r="X359" s="39"/>
      <c r="Y359" s="39"/>
      <c r="Z359" s="39"/>
      <c r="AA359" s="39"/>
      <c r="AB359" s="39"/>
      <c r="AC359" s="39"/>
      <c r="AD359" s="39"/>
      <c r="AE359" s="39"/>
      <c r="AR359" s="247" t="s">
        <v>141</v>
      </c>
      <c r="AT359" s="247" t="s">
        <v>136</v>
      </c>
      <c r="AU359" s="247" t="s">
        <v>83</v>
      </c>
      <c r="AY359" s="18" t="s">
        <v>134</v>
      </c>
      <c r="BE359" s="248">
        <f>IF(N359="základní",J359,0)</f>
        <v>0</v>
      </c>
      <c r="BF359" s="248">
        <f>IF(N359="snížená",J359,0)</f>
        <v>0</v>
      </c>
      <c r="BG359" s="248">
        <f>IF(N359="zákl. přenesená",J359,0)</f>
        <v>0</v>
      </c>
      <c r="BH359" s="248">
        <f>IF(N359="sníž. přenesená",J359,0)</f>
        <v>0</v>
      </c>
      <c r="BI359" s="248">
        <f>IF(N359="nulová",J359,0)</f>
        <v>0</v>
      </c>
      <c r="BJ359" s="18" t="s">
        <v>81</v>
      </c>
      <c r="BK359" s="248">
        <f>ROUND(I359*H359,2)</f>
        <v>0</v>
      </c>
      <c r="BL359" s="18" t="s">
        <v>141</v>
      </c>
      <c r="BM359" s="247" t="s">
        <v>830</v>
      </c>
    </row>
    <row r="360" s="2" customFormat="1">
      <c r="A360" s="39"/>
      <c r="B360" s="40"/>
      <c r="C360" s="41"/>
      <c r="D360" s="249" t="s">
        <v>143</v>
      </c>
      <c r="E360" s="41"/>
      <c r="F360" s="250" t="s">
        <v>617</v>
      </c>
      <c r="G360" s="41"/>
      <c r="H360" s="41"/>
      <c r="I360" s="145"/>
      <c r="J360" s="41"/>
      <c r="K360" s="41"/>
      <c r="L360" s="45"/>
      <c r="M360" s="251"/>
      <c r="N360" s="252"/>
      <c r="O360" s="92"/>
      <c r="P360" s="92"/>
      <c r="Q360" s="92"/>
      <c r="R360" s="92"/>
      <c r="S360" s="92"/>
      <c r="T360" s="93"/>
      <c r="U360" s="39"/>
      <c r="V360" s="39"/>
      <c r="W360" s="39"/>
      <c r="X360" s="39"/>
      <c r="Y360" s="39"/>
      <c r="Z360" s="39"/>
      <c r="AA360" s="39"/>
      <c r="AB360" s="39"/>
      <c r="AC360" s="39"/>
      <c r="AD360" s="39"/>
      <c r="AE360" s="39"/>
      <c r="AT360" s="18" t="s">
        <v>143</v>
      </c>
      <c r="AU360" s="18" t="s">
        <v>83</v>
      </c>
    </row>
    <row r="361" s="2" customFormat="1">
      <c r="A361" s="39"/>
      <c r="B361" s="40"/>
      <c r="C361" s="41"/>
      <c r="D361" s="249" t="s">
        <v>145</v>
      </c>
      <c r="E361" s="41"/>
      <c r="F361" s="253" t="s">
        <v>618</v>
      </c>
      <c r="G361" s="41"/>
      <c r="H361" s="41"/>
      <c r="I361" s="145"/>
      <c r="J361" s="41"/>
      <c r="K361" s="41"/>
      <c r="L361" s="45"/>
      <c r="M361" s="251"/>
      <c r="N361" s="252"/>
      <c r="O361" s="92"/>
      <c r="P361" s="92"/>
      <c r="Q361" s="92"/>
      <c r="R361" s="92"/>
      <c r="S361" s="92"/>
      <c r="T361" s="93"/>
      <c r="U361" s="39"/>
      <c r="V361" s="39"/>
      <c r="W361" s="39"/>
      <c r="X361" s="39"/>
      <c r="Y361" s="39"/>
      <c r="Z361" s="39"/>
      <c r="AA361" s="39"/>
      <c r="AB361" s="39"/>
      <c r="AC361" s="39"/>
      <c r="AD361" s="39"/>
      <c r="AE361" s="39"/>
      <c r="AT361" s="18" t="s">
        <v>145</v>
      </c>
      <c r="AU361" s="18" t="s">
        <v>83</v>
      </c>
    </row>
    <row r="362" s="13" customFormat="1">
      <c r="A362" s="13"/>
      <c r="B362" s="254"/>
      <c r="C362" s="255"/>
      <c r="D362" s="249" t="s">
        <v>147</v>
      </c>
      <c r="E362" s="256" t="s">
        <v>1</v>
      </c>
      <c r="F362" s="257" t="s">
        <v>819</v>
      </c>
      <c r="G362" s="255"/>
      <c r="H362" s="256" t="s">
        <v>1</v>
      </c>
      <c r="I362" s="258"/>
      <c r="J362" s="255"/>
      <c r="K362" s="255"/>
      <c r="L362" s="259"/>
      <c r="M362" s="260"/>
      <c r="N362" s="261"/>
      <c r="O362" s="261"/>
      <c r="P362" s="261"/>
      <c r="Q362" s="261"/>
      <c r="R362" s="261"/>
      <c r="S362" s="261"/>
      <c r="T362" s="262"/>
      <c r="U362" s="13"/>
      <c r="V362" s="13"/>
      <c r="W362" s="13"/>
      <c r="X362" s="13"/>
      <c r="Y362" s="13"/>
      <c r="Z362" s="13"/>
      <c r="AA362" s="13"/>
      <c r="AB362" s="13"/>
      <c r="AC362" s="13"/>
      <c r="AD362" s="13"/>
      <c r="AE362" s="13"/>
      <c r="AT362" s="263" t="s">
        <v>147</v>
      </c>
      <c r="AU362" s="263" t="s">
        <v>83</v>
      </c>
      <c r="AV362" s="13" t="s">
        <v>81</v>
      </c>
      <c r="AW362" s="13" t="s">
        <v>30</v>
      </c>
      <c r="AX362" s="13" t="s">
        <v>73</v>
      </c>
      <c r="AY362" s="263" t="s">
        <v>134</v>
      </c>
    </row>
    <row r="363" s="14" customFormat="1">
      <c r="A363" s="14"/>
      <c r="B363" s="264"/>
      <c r="C363" s="265"/>
      <c r="D363" s="249" t="s">
        <v>147</v>
      </c>
      <c r="E363" s="266" t="s">
        <v>1</v>
      </c>
      <c r="F363" s="267" t="s">
        <v>820</v>
      </c>
      <c r="G363" s="265"/>
      <c r="H363" s="268">
        <v>99.646000000000001</v>
      </c>
      <c r="I363" s="269"/>
      <c r="J363" s="265"/>
      <c r="K363" s="265"/>
      <c r="L363" s="270"/>
      <c r="M363" s="271"/>
      <c r="N363" s="272"/>
      <c r="O363" s="272"/>
      <c r="P363" s="272"/>
      <c r="Q363" s="272"/>
      <c r="R363" s="272"/>
      <c r="S363" s="272"/>
      <c r="T363" s="273"/>
      <c r="U363" s="14"/>
      <c r="V363" s="14"/>
      <c r="W363" s="14"/>
      <c r="X363" s="14"/>
      <c r="Y363" s="14"/>
      <c r="Z363" s="14"/>
      <c r="AA363" s="14"/>
      <c r="AB363" s="14"/>
      <c r="AC363" s="14"/>
      <c r="AD363" s="14"/>
      <c r="AE363" s="14"/>
      <c r="AT363" s="274" t="s">
        <v>147</v>
      </c>
      <c r="AU363" s="274" t="s">
        <v>83</v>
      </c>
      <c r="AV363" s="14" t="s">
        <v>83</v>
      </c>
      <c r="AW363" s="14" t="s">
        <v>30</v>
      </c>
      <c r="AX363" s="14" t="s">
        <v>73</v>
      </c>
      <c r="AY363" s="274" t="s">
        <v>134</v>
      </c>
    </row>
    <row r="364" s="15" customFormat="1">
      <c r="A364" s="15"/>
      <c r="B364" s="275"/>
      <c r="C364" s="276"/>
      <c r="D364" s="249" t="s">
        <v>147</v>
      </c>
      <c r="E364" s="277" t="s">
        <v>1</v>
      </c>
      <c r="F364" s="278" t="s">
        <v>150</v>
      </c>
      <c r="G364" s="276"/>
      <c r="H364" s="279">
        <v>99.646000000000001</v>
      </c>
      <c r="I364" s="280"/>
      <c r="J364" s="276"/>
      <c r="K364" s="276"/>
      <c r="L364" s="281"/>
      <c r="M364" s="282"/>
      <c r="N364" s="283"/>
      <c r="O364" s="283"/>
      <c r="P364" s="283"/>
      <c r="Q364" s="283"/>
      <c r="R364" s="283"/>
      <c r="S364" s="283"/>
      <c r="T364" s="284"/>
      <c r="U364" s="15"/>
      <c r="V364" s="15"/>
      <c r="W364" s="15"/>
      <c r="X364" s="15"/>
      <c r="Y364" s="15"/>
      <c r="Z364" s="15"/>
      <c r="AA364" s="15"/>
      <c r="AB364" s="15"/>
      <c r="AC364" s="15"/>
      <c r="AD364" s="15"/>
      <c r="AE364" s="15"/>
      <c r="AT364" s="285" t="s">
        <v>147</v>
      </c>
      <c r="AU364" s="285" t="s">
        <v>83</v>
      </c>
      <c r="AV364" s="15" t="s">
        <v>141</v>
      </c>
      <c r="AW364" s="15" t="s">
        <v>30</v>
      </c>
      <c r="AX364" s="15" t="s">
        <v>81</v>
      </c>
      <c r="AY364" s="285" t="s">
        <v>134</v>
      </c>
    </row>
    <row r="365" s="2" customFormat="1" ht="24" customHeight="1">
      <c r="A365" s="39"/>
      <c r="B365" s="40"/>
      <c r="C365" s="236" t="s">
        <v>456</v>
      </c>
      <c r="D365" s="236" t="s">
        <v>136</v>
      </c>
      <c r="E365" s="237" t="s">
        <v>620</v>
      </c>
      <c r="F365" s="238" t="s">
        <v>621</v>
      </c>
      <c r="G365" s="239" t="s">
        <v>139</v>
      </c>
      <c r="H365" s="240">
        <v>99.646000000000001</v>
      </c>
      <c r="I365" s="241"/>
      <c r="J365" s="242">
        <f>ROUND(I365*H365,2)</f>
        <v>0</v>
      </c>
      <c r="K365" s="238" t="s">
        <v>140</v>
      </c>
      <c r="L365" s="45"/>
      <c r="M365" s="243" t="s">
        <v>1</v>
      </c>
      <c r="N365" s="244" t="s">
        <v>38</v>
      </c>
      <c r="O365" s="92"/>
      <c r="P365" s="245">
        <f>O365*H365</f>
        <v>0</v>
      </c>
      <c r="Q365" s="245">
        <v>0</v>
      </c>
      <c r="R365" s="245">
        <f>Q365*H365</f>
        <v>0</v>
      </c>
      <c r="S365" s="245">
        <v>0</v>
      </c>
      <c r="T365" s="246">
        <f>S365*H365</f>
        <v>0</v>
      </c>
      <c r="U365" s="39"/>
      <c r="V365" s="39"/>
      <c r="W365" s="39"/>
      <c r="X365" s="39"/>
      <c r="Y365" s="39"/>
      <c r="Z365" s="39"/>
      <c r="AA365" s="39"/>
      <c r="AB365" s="39"/>
      <c r="AC365" s="39"/>
      <c r="AD365" s="39"/>
      <c r="AE365" s="39"/>
      <c r="AR365" s="247" t="s">
        <v>141</v>
      </c>
      <c r="AT365" s="247" t="s">
        <v>136</v>
      </c>
      <c r="AU365" s="247" t="s">
        <v>83</v>
      </c>
      <c r="AY365" s="18" t="s">
        <v>134</v>
      </c>
      <c r="BE365" s="248">
        <f>IF(N365="základní",J365,0)</f>
        <v>0</v>
      </c>
      <c r="BF365" s="248">
        <f>IF(N365="snížená",J365,0)</f>
        <v>0</v>
      </c>
      <c r="BG365" s="248">
        <f>IF(N365="zákl. přenesená",J365,0)</f>
        <v>0</v>
      </c>
      <c r="BH365" s="248">
        <f>IF(N365="sníž. přenesená",J365,0)</f>
        <v>0</v>
      </c>
      <c r="BI365" s="248">
        <f>IF(N365="nulová",J365,0)</f>
        <v>0</v>
      </c>
      <c r="BJ365" s="18" t="s">
        <v>81</v>
      </c>
      <c r="BK365" s="248">
        <f>ROUND(I365*H365,2)</f>
        <v>0</v>
      </c>
      <c r="BL365" s="18" t="s">
        <v>141</v>
      </c>
      <c r="BM365" s="247" t="s">
        <v>831</v>
      </c>
    </row>
    <row r="366" s="2" customFormat="1">
      <c r="A366" s="39"/>
      <c r="B366" s="40"/>
      <c r="C366" s="41"/>
      <c r="D366" s="249" t="s">
        <v>143</v>
      </c>
      <c r="E366" s="41"/>
      <c r="F366" s="250" t="s">
        <v>623</v>
      </c>
      <c r="G366" s="41"/>
      <c r="H366" s="41"/>
      <c r="I366" s="145"/>
      <c r="J366" s="41"/>
      <c r="K366" s="41"/>
      <c r="L366" s="45"/>
      <c r="M366" s="251"/>
      <c r="N366" s="252"/>
      <c r="O366" s="92"/>
      <c r="P366" s="92"/>
      <c r="Q366" s="92"/>
      <c r="R366" s="92"/>
      <c r="S366" s="92"/>
      <c r="T366" s="93"/>
      <c r="U366" s="39"/>
      <c r="V366" s="39"/>
      <c r="W366" s="39"/>
      <c r="X366" s="39"/>
      <c r="Y366" s="39"/>
      <c r="Z366" s="39"/>
      <c r="AA366" s="39"/>
      <c r="AB366" s="39"/>
      <c r="AC366" s="39"/>
      <c r="AD366" s="39"/>
      <c r="AE366" s="39"/>
      <c r="AT366" s="18" t="s">
        <v>143</v>
      </c>
      <c r="AU366" s="18" t="s">
        <v>83</v>
      </c>
    </row>
    <row r="367" s="2" customFormat="1">
      <c r="A367" s="39"/>
      <c r="B367" s="40"/>
      <c r="C367" s="41"/>
      <c r="D367" s="249" t="s">
        <v>145</v>
      </c>
      <c r="E367" s="41"/>
      <c r="F367" s="253" t="s">
        <v>618</v>
      </c>
      <c r="G367" s="41"/>
      <c r="H367" s="41"/>
      <c r="I367" s="145"/>
      <c r="J367" s="41"/>
      <c r="K367" s="41"/>
      <c r="L367" s="45"/>
      <c r="M367" s="251"/>
      <c r="N367" s="252"/>
      <c r="O367" s="92"/>
      <c r="P367" s="92"/>
      <c r="Q367" s="92"/>
      <c r="R367" s="92"/>
      <c r="S367" s="92"/>
      <c r="T367" s="93"/>
      <c r="U367" s="39"/>
      <c r="V367" s="39"/>
      <c r="W367" s="39"/>
      <c r="X367" s="39"/>
      <c r="Y367" s="39"/>
      <c r="Z367" s="39"/>
      <c r="AA367" s="39"/>
      <c r="AB367" s="39"/>
      <c r="AC367" s="39"/>
      <c r="AD367" s="39"/>
      <c r="AE367" s="39"/>
      <c r="AT367" s="18" t="s">
        <v>145</v>
      </c>
      <c r="AU367" s="18" t="s">
        <v>83</v>
      </c>
    </row>
    <row r="368" s="13" customFormat="1">
      <c r="A368" s="13"/>
      <c r="B368" s="254"/>
      <c r="C368" s="255"/>
      <c r="D368" s="249" t="s">
        <v>147</v>
      </c>
      <c r="E368" s="256" t="s">
        <v>1</v>
      </c>
      <c r="F368" s="257" t="s">
        <v>819</v>
      </c>
      <c r="G368" s="255"/>
      <c r="H368" s="256" t="s">
        <v>1</v>
      </c>
      <c r="I368" s="258"/>
      <c r="J368" s="255"/>
      <c r="K368" s="255"/>
      <c r="L368" s="259"/>
      <c r="M368" s="260"/>
      <c r="N368" s="261"/>
      <c r="O368" s="261"/>
      <c r="P368" s="261"/>
      <c r="Q368" s="261"/>
      <c r="R368" s="261"/>
      <c r="S368" s="261"/>
      <c r="T368" s="262"/>
      <c r="U368" s="13"/>
      <c r="V368" s="13"/>
      <c r="W368" s="13"/>
      <c r="X368" s="13"/>
      <c r="Y368" s="13"/>
      <c r="Z368" s="13"/>
      <c r="AA368" s="13"/>
      <c r="AB368" s="13"/>
      <c r="AC368" s="13"/>
      <c r="AD368" s="13"/>
      <c r="AE368" s="13"/>
      <c r="AT368" s="263" t="s">
        <v>147</v>
      </c>
      <c r="AU368" s="263" t="s">
        <v>83</v>
      </c>
      <c r="AV368" s="13" t="s">
        <v>81</v>
      </c>
      <c r="AW368" s="13" t="s">
        <v>30</v>
      </c>
      <c r="AX368" s="13" t="s">
        <v>73</v>
      </c>
      <c r="AY368" s="263" t="s">
        <v>134</v>
      </c>
    </row>
    <row r="369" s="14" customFormat="1">
      <c r="A369" s="14"/>
      <c r="B369" s="264"/>
      <c r="C369" s="265"/>
      <c r="D369" s="249" t="s">
        <v>147</v>
      </c>
      <c r="E369" s="266" t="s">
        <v>1</v>
      </c>
      <c r="F369" s="267" t="s">
        <v>820</v>
      </c>
      <c r="G369" s="265"/>
      <c r="H369" s="268">
        <v>99.646000000000001</v>
      </c>
      <c r="I369" s="269"/>
      <c r="J369" s="265"/>
      <c r="K369" s="265"/>
      <c r="L369" s="270"/>
      <c r="M369" s="271"/>
      <c r="N369" s="272"/>
      <c r="O369" s="272"/>
      <c r="P369" s="272"/>
      <c r="Q369" s="272"/>
      <c r="R369" s="272"/>
      <c r="S369" s="272"/>
      <c r="T369" s="273"/>
      <c r="U369" s="14"/>
      <c r="V369" s="14"/>
      <c r="W369" s="14"/>
      <c r="X369" s="14"/>
      <c r="Y369" s="14"/>
      <c r="Z369" s="14"/>
      <c r="AA369" s="14"/>
      <c r="AB369" s="14"/>
      <c r="AC369" s="14"/>
      <c r="AD369" s="14"/>
      <c r="AE369" s="14"/>
      <c r="AT369" s="274" t="s">
        <v>147</v>
      </c>
      <c r="AU369" s="274" t="s">
        <v>83</v>
      </c>
      <c r="AV369" s="14" t="s">
        <v>83</v>
      </c>
      <c r="AW369" s="14" t="s">
        <v>30</v>
      </c>
      <c r="AX369" s="14" t="s">
        <v>73</v>
      </c>
      <c r="AY369" s="274" t="s">
        <v>134</v>
      </c>
    </row>
    <row r="370" s="15" customFormat="1">
      <c r="A370" s="15"/>
      <c r="B370" s="275"/>
      <c r="C370" s="276"/>
      <c r="D370" s="249" t="s">
        <v>147</v>
      </c>
      <c r="E370" s="277" t="s">
        <v>1</v>
      </c>
      <c r="F370" s="278" t="s">
        <v>150</v>
      </c>
      <c r="G370" s="276"/>
      <c r="H370" s="279">
        <v>99.646000000000001</v>
      </c>
      <c r="I370" s="280"/>
      <c r="J370" s="276"/>
      <c r="K370" s="276"/>
      <c r="L370" s="281"/>
      <c r="M370" s="282"/>
      <c r="N370" s="283"/>
      <c r="O370" s="283"/>
      <c r="P370" s="283"/>
      <c r="Q370" s="283"/>
      <c r="R370" s="283"/>
      <c r="S370" s="283"/>
      <c r="T370" s="284"/>
      <c r="U370" s="15"/>
      <c r="V370" s="15"/>
      <c r="W370" s="15"/>
      <c r="X370" s="15"/>
      <c r="Y370" s="15"/>
      <c r="Z370" s="15"/>
      <c r="AA370" s="15"/>
      <c r="AB370" s="15"/>
      <c r="AC370" s="15"/>
      <c r="AD370" s="15"/>
      <c r="AE370" s="15"/>
      <c r="AT370" s="285" t="s">
        <v>147</v>
      </c>
      <c r="AU370" s="285" t="s">
        <v>83</v>
      </c>
      <c r="AV370" s="15" t="s">
        <v>141</v>
      </c>
      <c r="AW370" s="15" t="s">
        <v>30</v>
      </c>
      <c r="AX370" s="15" t="s">
        <v>81</v>
      </c>
      <c r="AY370" s="285" t="s">
        <v>134</v>
      </c>
    </row>
    <row r="371" s="2" customFormat="1" ht="24" customHeight="1">
      <c r="A371" s="39"/>
      <c r="B371" s="40"/>
      <c r="C371" s="236" t="s">
        <v>463</v>
      </c>
      <c r="D371" s="236" t="s">
        <v>136</v>
      </c>
      <c r="E371" s="237" t="s">
        <v>625</v>
      </c>
      <c r="F371" s="238" t="s">
        <v>626</v>
      </c>
      <c r="G371" s="239" t="s">
        <v>139</v>
      </c>
      <c r="H371" s="240">
        <v>99.646000000000001</v>
      </c>
      <c r="I371" s="241"/>
      <c r="J371" s="242">
        <f>ROUND(I371*H371,2)</f>
        <v>0</v>
      </c>
      <c r="K371" s="238" t="s">
        <v>140</v>
      </c>
      <c r="L371" s="45"/>
      <c r="M371" s="243" t="s">
        <v>1</v>
      </c>
      <c r="N371" s="244" t="s">
        <v>38</v>
      </c>
      <c r="O371" s="92"/>
      <c r="P371" s="245">
        <f>O371*H371</f>
        <v>0</v>
      </c>
      <c r="Q371" s="245">
        <v>0.00158</v>
      </c>
      <c r="R371" s="245">
        <f>Q371*H371</f>
        <v>0.15744068</v>
      </c>
      <c r="S371" s="245">
        <v>0</v>
      </c>
      <c r="T371" s="246">
        <f>S371*H371</f>
        <v>0</v>
      </c>
      <c r="U371" s="39"/>
      <c r="V371" s="39"/>
      <c r="W371" s="39"/>
      <c r="X371" s="39"/>
      <c r="Y371" s="39"/>
      <c r="Z371" s="39"/>
      <c r="AA371" s="39"/>
      <c r="AB371" s="39"/>
      <c r="AC371" s="39"/>
      <c r="AD371" s="39"/>
      <c r="AE371" s="39"/>
      <c r="AR371" s="247" t="s">
        <v>141</v>
      </c>
      <c r="AT371" s="247" t="s">
        <v>136</v>
      </c>
      <c r="AU371" s="247" t="s">
        <v>83</v>
      </c>
      <c r="AY371" s="18" t="s">
        <v>134</v>
      </c>
      <c r="BE371" s="248">
        <f>IF(N371="základní",J371,0)</f>
        <v>0</v>
      </c>
      <c r="BF371" s="248">
        <f>IF(N371="snížená",J371,0)</f>
        <v>0</v>
      </c>
      <c r="BG371" s="248">
        <f>IF(N371="zákl. přenesená",J371,0)</f>
        <v>0</v>
      </c>
      <c r="BH371" s="248">
        <f>IF(N371="sníž. přenesená",J371,0)</f>
        <v>0</v>
      </c>
      <c r="BI371" s="248">
        <f>IF(N371="nulová",J371,0)</f>
        <v>0</v>
      </c>
      <c r="BJ371" s="18" t="s">
        <v>81</v>
      </c>
      <c r="BK371" s="248">
        <f>ROUND(I371*H371,2)</f>
        <v>0</v>
      </c>
      <c r="BL371" s="18" t="s">
        <v>141</v>
      </c>
      <c r="BM371" s="247" t="s">
        <v>832</v>
      </c>
    </row>
    <row r="372" s="2" customFormat="1">
      <c r="A372" s="39"/>
      <c r="B372" s="40"/>
      <c r="C372" s="41"/>
      <c r="D372" s="249" t="s">
        <v>143</v>
      </c>
      <c r="E372" s="41"/>
      <c r="F372" s="250" t="s">
        <v>628</v>
      </c>
      <c r="G372" s="41"/>
      <c r="H372" s="41"/>
      <c r="I372" s="145"/>
      <c r="J372" s="41"/>
      <c r="K372" s="41"/>
      <c r="L372" s="45"/>
      <c r="M372" s="251"/>
      <c r="N372" s="252"/>
      <c r="O372" s="92"/>
      <c r="P372" s="92"/>
      <c r="Q372" s="92"/>
      <c r="R372" s="92"/>
      <c r="S372" s="92"/>
      <c r="T372" s="93"/>
      <c r="U372" s="39"/>
      <c r="V372" s="39"/>
      <c r="W372" s="39"/>
      <c r="X372" s="39"/>
      <c r="Y372" s="39"/>
      <c r="Z372" s="39"/>
      <c r="AA372" s="39"/>
      <c r="AB372" s="39"/>
      <c r="AC372" s="39"/>
      <c r="AD372" s="39"/>
      <c r="AE372" s="39"/>
      <c r="AT372" s="18" t="s">
        <v>143</v>
      </c>
      <c r="AU372" s="18" t="s">
        <v>83</v>
      </c>
    </row>
    <row r="373" s="13" customFormat="1">
      <c r="A373" s="13"/>
      <c r="B373" s="254"/>
      <c r="C373" s="255"/>
      <c r="D373" s="249" t="s">
        <v>147</v>
      </c>
      <c r="E373" s="256" t="s">
        <v>1</v>
      </c>
      <c r="F373" s="257" t="s">
        <v>819</v>
      </c>
      <c r="G373" s="255"/>
      <c r="H373" s="256" t="s">
        <v>1</v>
      </c>
      <c r="I373" s="258"/>
      <c r="J373" s="255"/>
      <c r="K373" s="255"/>
      <c r="L373" s="259"/>
      <c r="M373" s="260"/>
      <c r="N373" s="261"/>
      <c r="O373" s="261"/>
      <c r="P373" s="261"/>
      <c r="Q373" s="261"/>
      <c r="R373" s="261"/>
      <c r="S373" s="261"/>
      <c r="T373" s="262"/>
      <c r="U373" s="13"/>
      <c r="V373" s="13"/>
      <c r="W373" s="13"/>
      <c r="X373" s="13"/>
      <c r="Y373" s="13"/>
      <c r="Z373" s="13"/>
      <c r="AA373" s="13"/>
      <c r="AB373" s="13"/>
      <c r="AC373" s="13"/>
      <c r="AD373" s="13"/>
      <c r="AE373" s="13"/>
      <c r="AT373" s="263" t="s">
        <v>147</v>
      </c>
      <c r="AU373" s="263" t="s">
        <v>83</v>
      </c>
      <c r="AV373" s="13" t="s">
        <v>81</v>
      </c>
      <c r="AW373" s="13" t="s">
        <v>30</v>
      </c>
      <c r="AX373" s="13" t="s">
        <v>73</v>
      </c>
      <c r="AY373" s="263" t="s">
        <v>134</v>
      </c>
    </row>
    <row r="374" s="14" customFormat="1">
      <c r="A374" s="14"/>
      <c r="B374" s="264"/>
      <c r="C374" s="265"/>
      <c r="D374" s="249" t="s">
        <v>147</v>
      </c>
      <c r="E374" s="266" t="s">
        <v>1</v>
      </c>
      <c r="F374" s="267" t="s">
        <v>820</v>
      </c>
      <c r="G374" s="265"/>
      <c r="H374" s="268">
        <v>99.646000000000001</v>
      </c>
      <c r="I374" s="269"/>
      <c r="J374" s="265"/>
      <c r="K374" s="265"/>
      <c r="L374" s="270"/>
      <c r="M374" s="271"/>
      <c r="N374" s="272"/>
      <c r="O374" s="272"/>
      <c r="P374" s="272"/>
      <c r="Q374" s="272"/>
      <c r="R374" s="272"/>
      <c r="S374" s="272"/>
      <c r="T374" s="273"/>
      <c r="U374" s="14"/>
      <c r="V374" s="14"/>
      <c r="W374" s="14"/>
      <c r="X374" s="14"/>
      <c r="Y374" s="14"/>
      <c r="Z374" s="14"/>
      <c r="AA374" s="14"/>
      <c r="AB374" s="14"/>
      <c r="AC374" s="14"/>
      <c r="AD374" s="14"/>
      <c r="AE374" s="14"/>
      <c r="AT374" s="274" t="s">
        <v>147</v>
      </c>
      <c r="AU374" s="274" t="s">
        <v>83</v>
      </c>
      <c r="AV374" s="14" t="s">
        <v>83</v>
      </c>
      <c r="AW374" s="14" t="s">
        <v>30</v>
      </c>
      <c r="AX374" s="14" t="s">
        <v>73</v>
      </c>
      <c r="AY374" s="274" t="s">
        <v>134</v>
      </c>
    </row>
    <row r="375" s="15" customFormat="1">
      <c r="A375" s="15"/>
      <c r="B375" s="275"/>
      <c r="C375" s="276"/>
      <c r="D375" s="249" t="s">
        <v>147</v>
      </c>
      <c r="E375" s="277" t="s">
        <v>1</v>
      </c>
      <c r="F375" s="278" t="s">
        <v>150</v>
      </c>
      <c r="G375" s="276"/>
      <c r="H375" s="279">
        <v>99.646000000000001</v>
      </c>
      <c r="I375" s="280"/>
      <c r="J375" s="276"/>
      <c r="K375" s="276"/>
      <c r="L375" s="281"/>
      <c r="M375" s="282"/>
      <c r="N375" s="283"/>
      <c r="O375" s="283"/>
      <c r="P375" s="283"/>
      <c r="Q375" s="283"/>
      <c r="R375" s="283"/>
      <c r="S375" s="283"/>
      <c r="T375" s="284"/>
      <c r="U375" s="15"/>
      <c r="V375" s="15"/>
      <c r="W375" s="15"/>
      <c r="X375" s="15"/>
      <c r="Y375" s="15"/>
      <c r="Z375" s="15"/>
      <c r="AA375" s="15"/>
      <c r="AB375" s="15"/>
      <c r="AC375" s="15"/>
      <c r="AD375" s="15"/>
      <c r="AE375" s="15"/>
      <c r="AT375" s="285" t="s">
        <v>147</v>
      </c>
      <c r="AU375" s="285" t="s">
        <v>83</v>
      </c>
      <c r="AV375" s="15" t="s">
        <v>141</v>
      </c>
      <c r="AW375" s="15" t="s">
        <v>30</v>
      </c>
      <c r="AX375" s="15" t="s">
        <v>81</v>
      </c>
      <c r="AY375" s="285" t="s">
        <v>134</v>
      </c>
    </row>
    <row r="376" s="2" customFormat="1" ht="24" customHeight="1">
      <c r="A376" s="39"/>
      <c r="B376" s="40"/>
      <c r="C376" s="236" t="s">
        <v>470</v>
      </c>
      <c r="D376" s="236" t="s">
        <v>136</v>
      </c>
      <c r="E376" s="237" t="s">
        <v>630</v>
      </c>
      <c r="F376" s="238" t="s">
        <v>631</v>
      </c>
      <c r="G376" s="239" t="s">
        <v>139</v>
      </c>
      <c r="H376" s="240">
        <v>99.646000000000001</v>
      </c>
      <c r="I376" s="241"/>
      <c r="J376" s="242">
        <f>ROUND(I376*H376,2)</f>
        <v>0</v>
      </c>
      <c r="K376" s="238" t="s">
        <v>140</v>
      </c>
      <c r="L376" s="45"/>
      <c r="M376" s="243" t="s">
        <v>1</v>
      </c>
      <c r="N376" s="244" t="s">
        <v>38</v>
      </c>
      <c r="O376" s="92"/>
      <c r="P376" s="245">
        <f>O376*H376</f>
        <v>0</v>
      </c>
      <c r="Q376" s="245">
        <v>0.0030294499999999999</v>
      </c>
      <c r="R376" s="245">
        <f>Q376*H376</f>
        <v>0.30187257470000001</v>
      </c>
      <c r="S376" s="245">
        <v>0</v>
      </c>
      <c r="T376" s="246">
        <f>S376*H376</f>
        <v>0</v>
      </c>
      <c r="U376" s="39"/>
      <c r="V376" s="39"/>
      <c r="W376" s="39"/>
      <c r="X376" s="39"/>
      <c r="Y376" s="39"/>
      <c r="Z376" s="39"/>
      <c r="AA376" s="39"/>
      <c r="AB376" s="39"/>
      <c r="AC376" s="39"/>
      <c r="AD376" s="39"/>
      <c r="AE376" s="39"/>
      <c r="AR376" s="247" t="s">
        <v>141</v>
      </c>
      <c r="AT376" s="247" t="s">
        <v>136</v>
      </c>
      <c r="AU376" s="247" t="s">
        <v>83</v>
      </c>
      <c r="AY376" s="18" t="s">
        <v>134</v>
      </c>
      <c r="BE376" s="248">
        <f>IF(N376="základní",J376,0)</f>
        <v>0</v>
      </c>
      <c r="BF376" s="248">
        <f>IF(N376="snížená",J376,0)</f>
        <v>0</v>
      </c>
      <c r="BG376" s="248">
        <f>IF(N376="zákl. přenesená",J376,0)</f>
        <v>0</v>
      </c>
      <c r="BH376" s="248">
        <f>IF(N376="sníž. přenesená",J376,0)</f>
        <v>0</v>
      </c>
      <c r="BI376" s="248">
        <f>IF(N376="nulová",J376,0)</f>
        <v>0</v>
      </c>
      <c r="BJ376" s="18" t="s">
        <v>81</v>
      </c>
      <c r="BK376" s="248">
        <f>ROUND(I376*H376,2)</f>
        <v>0</v>
      </c>
      <c r="BL376" s="18" t="s">
        <v>141</v>
      </c>
      <c r="BM376" s="247" t="s">
        <v>833</v>
      </c>
    </row>
    <row r="377" s="2" customFormat="1">
      <c r="A377" s="39"/>
      <c r="B377" s="40"/>
      <c r="C377" s="41"/>
      <c r="D377" s="249" t="s">
        <v>143</v>
      </c>
      <c r="E377" s="41"/>
      <c r="F377" s="250" t="s">
        <v>633</v>
      </c>
      <c r="G377" s="41"/>
      <c r="H377" s="41"/>
      <c r="I377" s="145"/>
      <c r="J377" s="41"/>
      <c r="K377" s="41"/>
      <c r="L377" s="45"/>
      <c r="M377" s="251"/>
      <c r="N377" s="252"/>
      <c r="O377" s="92"/>
      <c r="P377" s="92"/>
      <c r="Q377" s="92"/>
      <c r="R377" s="92"/>
      <c r="S377" s="92"/>
      <c r="T377" s="93"/>
      <c r="U377" s="39"/>
      <c r="V377" s="39"/>
      <c r="W377" s="39"/>
      <c r="X377" s="39"/>
      <c r="Y377" s="39"/>
      <c r="Z377" s="39"/>
      <c r="AA377" s="39"/>
      <c r="AB377" s="39"/>
      <c r="AC377" s="39"/>
      <c r="AD377" s="39"/>
      <c r="AE377" s="39"/>
      <c r="AT377" s="18" t="s">
        <v>143</v>
      </c>
      <c r="AU377" s="18" t="s">
        <v>83</v>
      </c>
    </row>
    <row r="378" s="13" customFormat="1">
      <c r="A378" s="13"/>
      <c r="B378" s="254"/>
      <c r="C378" s="255"/>
      <c r="D378" s="249" t="s">
        <v>147</v>
      </c>
      <c r="E378" s="256" t="s">
        <v>1</v>
      </c>
      <c r="F378" s="257" t="s">
        <v>819</v>
      </c>
      <c r="G378" s="255"/>
      <c r="H378" s="256" t="s">
        <v>1</v>
      </c>
      <c r="I378" s="258"/>
      <c r="J378" s="255"/>
      <c r="K378" s="255"/>
      <c r="L378" s="259"/>
      <c r="M378" s="260"/>
      <c r="N378" s="261"/>
      <c r="O378" s="261"/>
      <c r="P378" s="261"/>
      <c r="Q378" s="261"/>
      <c r="R378" s="261"/>
      <c r="S378" s="261"/>
      <c r="T378" s="262"/>
      <c r="U378" s="13"/>
      <c r="V378" s="13"/>
      <c r="W378" s="13"/>
      <c r="X378" s="13"/>
      <c r="Y378" s="13"/>
      <c r="Z378" s="13"/>
      <c r="AA378" s="13"/>
      <c r="AB378" s="13"/>
      <c r="AC378" s="13"/>
      <c r="AD378" s="13"/>
      <c r="AE378" s="13"/>
      <c r="AT378" s="263" t="s">
        <v>147</v>
      </c>
      <c r="AU378" s="263" t="s">
        <v>83</v>
      </c>
      <c r="AV378" s="13" t="s">
        <v>81</v>
      </c>
      <c r="AW378" s="13" t="s">
        <v>30</v>
      </c>
      <c r="AX378" s="13" t="s">
        <v>73</v>
      </c>
      <c r="AY378" s="263" t="s">
        <v>134</v>
      </c>
    </row>
    <row r="379" s="14" customFormat="1">
      <c r="A379" s="14"/>
      <c r="B379" s="264"/>
      <c r="C379" s="265"/>
      <c r="D379" s="249" t="s">
        <v>147</v>
      </c>
      <c r="E379" s="266" t="s">
        <v>1</v>
      </c>
      <c r="F379" s="267" t="s">
        <v>820</v>
      </c>
      <c r="G379" s="265"/>
      <c r="H379" s="268">
        <v>99.646000000000001</v>
      </c>
      <c r="I379" s="269"/>
      <c r="J379" s="265"/>
      <c r="K379" s="265"/>
      <c r="L379" s="270"/>
      <c r="M379" s="271"/>
      <c r="N379" s="272"/>
      <c r="O379" s="272"/>
      <c r="P379" s="272"/>
      <c r="Q379" s="272"/>
      <c r="R379" s="272"/>
      <c r="S379" s="272"/>
      <c r="T379" s="273"/>
      <c r="U379" s="14"/>
      <c r="V379" s="14"/>
      <c r="W379" s="14"/>
      <c r="X379" s="14"/>
      <c r="Y379" s="14"/>
      <c r="Z379" s="14"/>
      <c r="AA379" s="14"/>
      <c r="AB379" s="14"/>
      <c r="AC379" s="14"/>
      <c r="AD379" s="14"/>
      <c r="AE379" s="14"/>
      <c r="AT379" s="274" t="s">
        <v>147</v>
      </c>
      <c r="AU379" s="274" t="s">
        <v>83</v>
      </c>
      <c r="AV379" s="14" t="s">
        <v>83</v>
      </c>
      <c r="AW379" s="14" t="s">
        <v>30</v>
      </c>
      <c r="AX379" s="14" t="s">
        <v>73</v>
      </c>
      <c r="AY379" s="274" t="s">
        <v>134</v>
      </c>
    </row>
    <row r="380" s="15" customFormat="1">
      <c r="A380" s="15"/>
      <c r="B380" s="275"/>
      <c r="C380" s="276"/>
      <c r="D380" s="249" t="s">
        <v>147</v>
      </c>
      <c r="E380" s="277" t="s">
        <v>1</v>
      </c>
      <c r="F380" s="278" t="s">
        <v>150</v>
      </c>
      <c r="G380" s="276"/>
      <c r="H380" s="279">
        <v>99.646000000000001</v>
      </c>
      <c r="I380" s="280"/>
      <c r="J380" s="276"/>
      <c r="K380" s="276"/>
      <c r="L380" s="281"/>
      <c r="M380" s="282"/>
      <c r="N380" s="283"/>
      <c r="O380" s="283"/>
      <c r="P380" s="283"/>
      <c r="Q380" s="283"/>
      <c r="R380" s="283"/>
      <c r="S380" s="283"/>
      <c r="T380" s="284"/>
      <c r="U380" s="15"/>
      <c r="V380" s="15"/>
      <c r="W380" s="15"/>
      <c r="X380" s="15"/>
      <c r="Y380" s="15"/>
      <c r="Z380" s="15"/>
      <c r="AA380" s="15"/>
      <c r="AB380" s="15"/>
      <c r="AC380" s="15"/>
      <c r="AD380" s="15"/>
      <c r="AE380" s="15"/>
      <c r="AT380" s="285" t="s">
        <v>147</v>
      </c>
      <c r="AU380" s="285" t="s">
        <v>83</v>
      </c>
      <c r="AV380" s="15" t="s">
        <v>141</v>
      </c>
      <c r="AW380" s="15" t="s">
        <v>30</v>
      </c>
      <c r="AX380" s="15" t="s">
        <v>81</v>
      </c>
      <c r="AY380" s="285" t="s">
        <v>134</v>
      </c>
    </row>
    <row r="381" s="12" customFormat="1" ht="22.8" customHeight="1">
      <c r="A381" s="12"/>
      <c r="B381" s="220"/>
      <c r="C381" s="221"/>
      <c r="D381" s="222" t="s">
        <v>72</v>
      </c>
      <c r="E381" s="234" t="s">
        <v>634</v>
      </c>
      <c r="F381" s="234" t="s">
        <v>635</v>
      </c>
      <c r="G381" s="221"/>
      <c r="H381" s="221"/>
      <c r="I381" s="224"/>
      <c r="J381" s="235">
        <f>BK381</f>
        <v>0</v>
      </c>
      <c r="K381" s="221"/>
      <c r="L381" s="226"/>
      <c r="M381" s="227"/>
      <c r="N381" s="228"/>
      <c r="O381" s="228"/>
      <c r="P381" s="229">
        <f>SUM(P382:P407)</f>
        <v>0</v>
      </c>
      <c r="Q381" s="228"/>
      <c r="R381" s="229">
        <f>SUM(R382:R407)</f>
        <v>0</v>
      </c>
      <c r="S381" s="228"/>
      <c r="T381" s="230">
        <f>SUM(T382:T407)</f>
        <v>0</v>
      </c>
      <c r="U381" s="12"/>
      <c r="V381" s="12"/>
      <c r="W381" s="12"/>
      <c r="X381" s="12"/>
      <c r="Y381" s="12"/>
      <c r="Z381" s="12"/>
      <c r="AA381" s="12"/>
      <c r="AB381" s="12"/>
      <c r="AC381" s="12"/>
      <c r="AD381" s="12"/>
      <c r="AE381" s="12"/>
      <c r="AR381" s="231" t="s">
        <v>81</v>
      </c>
      <c r="AT381" s="232" t="s">
        <v>72</v>
      </c>
      <c r="AU381" s="232" t="s">
        <v>81</v>
      </c>
      <c r="AY381" s="231" t="s">
        <v>134</v>
      </c>
      <c r="BK381" s="233">
        <f>SUM(BK382:BK407)</f>
        <v>0</v>
      </c>
    </row>
    <row r="382" s="2" customFormat="1" ht="16.5" customHeight="1">
      <c r="A382" s="39"/>
      <c r="B382" s="40"/>
      <c r="C382" s="236" t="s">
        <v>476</v>
      </c>
      <c r="D382" s="236" t="s">
        <v>136</v>
      </c>
      <c r="E382" s="237" t="s">
        <v>637</v>
      </c>
      <c r="F382" s="238" t="s">
        <v>638</v>
      </c>
      <c r="G382" s="239" t="s">
        <v>229</v>
      </c>
      <c r="H382" s="240">
        <v>22.283999999999999</v>
      </c>
      <c r="I382" s="241"/>
      <c r="J382" s="242">
        <f>ROUND(I382*H382,2)</f>
        <v>0</v>
      </c>
      <c r="K382" s="238" t="s">
        <v>140</v>
      </c>
      <c r="L382" s="45"/>
      <c r="M382" s="243" t="s">
        <v>1</v>
      </c>
      <c r="N382" s="244" t="s">
        <v>38</v>
      </c>
      <c r="O382" s="92"/>
      <c r="P382" s="245">
        <f>O382*H382</f>
        <v>0</v>
      </c>
      <c r="Q382" s="245">
        <v>0</v>
      </c>
      <c r="R382" s="245">
        <f>Q382*H382</f>
        <v>0</v>
      </c>
      <c r="S382" s="245">
        <v>0</v>
      </c>
      <c r="T382" s="246">
        <f>S382*H382</f>
        <v>0</v>
      </c>
      <c r="U382" s="39"/>
      <c r="V382" s="39"/>
      <c r="W382" s="39"/>
      <c r="X382" s="39"/>
      <c r="Y382" s="39"/>
      <c r="Z382" s="39"/>
      <c r="AA382" s="39"/>
      <c r="AB382" s="39"/>
      <c r="AC382" s="39"/>
      <c r="AD382" s="39"/>
      <c r="AE382" s="39"/>
      <c r="AR382" s="247" t="s">
        <v>141</v>
      </c>
      <c r="AT382" s="247" t="s">
        <v>136</v>
      </c>
      <c r="AU382" s="247" t="s">
        <v>83</v>
      </c>
      <c r="AY382" s="18" t="s">
        <v>134</v>
      </c>
      <c r="BE382" s="248">
        <f>IF(N382="základní",J382,0)</f>
        <v>0</v>
      </c>
      <c r="BF382" s="248">
        <f>IF(N382="snížená",J382,0)</f>
        <v>0</v>
      </c>
      <c r="BG382" s="248">
        <f>IF(N382="zákl. přenesená",J382,0)</f>
        <v>0</v>
      </c>
      <c r="BH382" s="248">
        <f>IF(N382="sníž. přenesená",J382,0)</f>
        <v>0</v>
      </c>
      <c r="BI382" s="248">
        <f>IF(N382="nulová",J382,0)</f>
        <v>0</v>
      </c>
      <c r="BJ382" s="18" t="s">
        <v>81</v>
      </c>
      <c r="BK382" s="248">
        <f>ROUND(I382*H382,2)</f>
        <v>0</v>
      </c>
      <c r="BL382" s="18" t="s">
        <v>141</v>
      </c>
      <c r="BM382" s="247" t="s">
        <v>834</v>
      </c>
    </row>
    <row r="383" s="2" customFormat="1">
      <c r="A383" s="39"/>
      <c r="B383" s="40"/>
      <c r="C383" s="41"/>
      <c r="D383" s="249" t="s">
        <v>143</v>
      </c>
      <c r="E383" s="41"/>
      <c r="F383" s="250" t="s">
        <v>640</v>
      </c>
      <c r="G383" s="41"/>
      <c r="H383" s="41"/>
      <c r="I383" s="145"/>
      <c r="J383" s="41"/>
      <c r="K383" s="41"/>
      <c r="L383" s="45"/>
      <c r="M383" s="251"/>
      <c r="N383" s="252"/>
      <c r="O383" s="92"/>
      <c r="P383" s="92"/>
      <c r="Q383" s="92"/>
      <c r="R383" s="92"/>
      <c r="S383" s="92"/>
      <c r="T383" s="93"/>
      <c r="U383" s="39"/>
      <c r="V383" s="39"/>
      <c r="W383" s="39"/>
      <c r="X383" s="39"/>
      <c r="Y383" s="39"/>
      <c r="Z383" s="39"/>
      <c r="AA383" s="39"/>
      <c r="AB383" s="39"/>
      <c r="AC383" s="39"/>
      <c r="AD383" s="39"/>
      <c r="AE383" s="39"/>
      <c r="AT383" s="18" t="s">
        <v>143</v>
      </c>
      <c r="AU383" s="18" t="s">
        <v>83</v>
      </c>
    </row>
    <row r="384" s="2" customFormat="1">
      <c r="A384" s="39"/>
      <c r="B384" s="40"/>
      <c r="C384" s="41"/>
      <c r="D384" s="249" t="s">
        <v>145</v>
      </c>
      <c r="E384" s="41"/>
      <c r="F384" s="253" t="s">
        <v>641</v>
      </c>
      <c r="G384" s="41"/>
      <c r="H384" s="41"/>
      <c r="I384" s="145"/>
      <c r="J384" s="41"/>
      <c r="K384" s="41"/>
      <c r="L384" s="45"/>
      <c r="M384" s="251"/>
      <c r="N384" s="252"/>
      <c r="O384" s="92"/>
      <c r="P384" s="92"/>
      <c r="Q384" s="92"/>
      <c r="R384" s="92"/>
      <c r="S384" s="92"/>
      <c r="T384" s="93"/>
      <c r="U384" s="39"/>
      <c r="V384" s="39"/>
      <c r="W384" s="39"/>
      <c r="X384" s="39"/>
      <c r="Y384" s="39"/>
      <c r="Z384" s="39"/>
      <c r="AA384" s="39"/>
      <c r="AB384" s="39"/>
      <c r="AC384" s="39"/>
      <c r="AD384" s="39"/>
      <c r="AE384" s="39"/>
      <c r="AT384" s="18" t="s">
        <v>145</v>
      </c>
      <c r="AU384" s="18" t="s">
        <v>83</v>
      </c>
    </row>
    <row r="385" s="2" customFormat="1">
      <c r="A385" s="39"/>
      <c r="B385" s="40"/>
      <c r="C385" s="41"/>
      <c r="D385" s="249" t="s">
        <v>164</v>
      </c>
      <c r="E385" s="41"/>
      <c r="F385" s="253" t="s">
        <v>835</v>
      </c>
      <c r="G385" s="41"/>
      <c r="H385" s="41"/>
      <c r="I385" s="145"/>
      <c r="J385" s="41"/>
      <c r="K385" s="41"/>
      <c r="L385" s="45"/>
      <c r="M385" s="251"/>
      <c r="N385" s="252"/>
      <c r="O385" s="92"/>
      <c r="P385" s="92"/>
      <c r="Q385" s="92"/>
      <c r="R385" s="92"/>
      <c r="S385" s="92"/>
      <c r="T385" s="93"/>
      <c r="U385" s="39"/>
      <c r="V385" s="39"/>
      <c r="W385" s="39"/>
      <c r="X385" s="39"/>
      <c r="Y385" s="39"/>
      <c r="Z385" s="39"/>
      <c r="AA385" s="39"/>
      <c r="AB385" s="39"/>
      <c r="AC385" s="39"/>
      <c r="AD385" s="39"/>
      <c r="AE385" s="39"/>
      <c r="AT385" s="18" t="s">
        <v>164</v>
      </c>
      <c r="AU385" s="18" t="s">
        <v>83</v>
      </c>
    </row>
    <row r="386" s="2" customFormat="1" ht="24" customHeight="1">
      <c r="A386" s="39"/>
      <c r="B386" s="40"/>
      <c r="C386" s="236" t="s">
        <v>483</v>
      </c>
      <c r="D386" s="236" t="s">
        <v>136</v>
      </c>
      <c r="E386" s="237" t="s">
        <v>649</v>
      </c>
      <c r="F386" s="238" t="s">
        <v>650</v>
      </c>
      <c r="G386" s="239" t="s">
        <v>229</v>
      </c>
      <c r="H386" s="240">
        <v>22.283999999999999</v>
      </c>
      <c r="I386" s="241"/>
      <c r="J386" s="242">
        <f>ROUND(I386*H386,2)</f>
        <v>0</v>
      </c>
      <c r="K386" s="238" t="s">
        <v>140</v>
      </c>
      <c r="L386" s="45"/>
      <c r="M386" s="243" t="s">
        <v>1</v>
      </c>
      <c r="N386" s="244" t="s">
        <v>38</v>
      </c>
      <c r="O386" s="92"/>
      <c r="P386" s="245">
        <f>O386*H386</f>
        <v>0</v>
      </c>
      <c r="Q386" s="245">
        <v>0</v>
      </c>
      <c r="R386" s="245">
        <f>Q386*H386</f>
        <v>0</v>
      </c>
      <c r="S386" s="245">
        <v>0</v>
      </c>
      <c r="T386" s="246">
        <f>S386*H386</f>
        <v>0</v>
      </c>
      <c r="U386" s="39"/>
      <c r="V386" s="39"/>
      <c r="W386" s="39"/>
      <c r="X386" s="39"/>
      <c r="Y386" s="39"/>
      <c r="Z386" s="39"/>
      <c r="AA386" s="39"/>
      <c r="AB386" s="39"/>
      <c r="AC386" s="39"/>
      <c r="AD386" s="39"/>
      <c r="AE386" s="39"/>
      <c r="AR386" s="247" t="s">
        <v>141</v>
      </c>
      <c r="AT386" s="247" t="s">
        <v>136</v>
      </c>
      <c r="AU386" s="247" t="s">
        <v>83</v>
      </c>
      <c r="AY386" s="18" t="s">
        <v>134</v>
      </c>
      <c r="BE386" s="248">
        <f>IF(N386="základní",J386,0)</f>
        <v>0</v>
      </c>
      <c r="BF386" s="248">
        <f>IF(N386="snížená",J386,0)</f>
        <v>0</v>
      </c>
      <c r="BG386" s="248">
        <f>IF(N386="zákl. přenesená",J386,0)</f>
        <v>0</v>
      </c>
      <c r="BH386" s="248">
        <f>IF(N386="sníž. přenesená",J386,0)</f>
        <v>0</v>
      </c>
      <c r="BI386" s="248">
        <f>IF(N386="nulová",J386,0)</f>
        <v>0</v>
      </c>
      <c r="BJ386" s="18" t="s">
        <v>81</v>
      </c>
      <c r="BK386" s="248">
        <f>ROUND(I386*H386,2)</f>
        <v>0</v>
      </c>
      <c r="BL386" s="18" t="s">
        <v>141</v>
      </c>
      <c r="BM386" s="247" t="s">
        <v>836</v>
      </c>
    </row>
    <row r="387" s="2" customFormat="1">
      <c r="A387" s="39"/>
      <c r="B387" s="40"/>
      <c r="C387" s="41"/>
      <c r="D387" s="249" t="s">
        <v>143</v>
      </c>
      <c r="E387" s="41"/>
      <c r="F387" s="250" t="s">
        <v>652</v>
      </c>
      <c r="G387" s="41"/>
      <c r="H387" s="41"/>
      <c r="I387" s="145"/>
      <c r="J387" s="41"/>
      <c r="K387" s="41"/>
      <c r="L387" s="45"/>
      <c r="M387" s="251"/>
      <c r="N387" s="252"/>
      <c r="O387" s="92"/>
      <c r="P387" s="92"/>
      <c r="Q387" s="92"/>
      <c r="R387" s="92"/>
      <c r="S387" s="92"/>
      <c r="T387" s="93"/>
      <c r="U387" s="39"/>
      <c r="V387" s="39"/>
      <c r="W387" s="39"/>
      <c r="X387" s="39"/>
      <c r="Y387" s="39"/>
      <c r="Z387" s="39"/>
      <c r="AA387" s="39"/>
      <c r="AB387" s="39"/>
      <c r="AC387" s="39"/>
      <c r="AD387" s="39"/>
      <c r="AE387" s="39"/>
      <c r="AT387" s="18" t="s">
        <v>143</v>
      </c>
      <c r="AU387" s="18" t="s">
        <v>83</v>
      </c>
    </row>
    <row r="388" s="2" customFormat="1">
      <c r="A388" s="39"/>
      <c r="B388" s="40"/>
      <c r="C388" s="41"/>
      <c r="D388" s="249" t="s">
        <v>145</v>
      </c>
      <c r="E388" s="41"/>
      <c r="F388" s="253" t="s">
        <v>653</v>
      </c>
      <c r="G388" s="41"/>
      <c r="H388" s="41"/>
      <c r="I388" s="145"/>
      <c r="J388" s="41"/>
      <c r="K388" s="41"/>
      <c r="L388" s="45"/>
      <c r="M388" s="251"/>
      <c r="N388" s="252"/>
      <c r="O388" s="92"/>
      <c r="P388" s="92"/>
      <c r="Q388" s="92"/>
      <c r="R388" s="92"/>
      <c r="S388" s="92"/>
      <c r="T388" s="93"/>
      <c r="U388" s="39"/>
      <c r="V388" s="39"/>
      <c r="W388" s="39"/>
      <c r="X388" s="39"/>
      <c r="Y388" s="39"/>
      <c r="Z388" s="39"/>
      <c r="AA388" s="39"/>
      <c r="AB388" s="39"/>
      <c r="AC388" s="39"/>
      <c r="AD388" s="39"/>
      <c r="AE388" s="39"/>
      <c r="AT388" s="18" t="s">
        <v>145</v>
      </c>
      <c r="AU388" s="18" t="s">
        <v>83</v>
      </c>
    </row>
    <row r="389" s="13" customFormat="1">
      <c r="A389" s="13"/>
      <c r="B389" s="254"/>
      <c r="C389" s="255"/>
      <c r="D389" s="249" t="s">
        <v>147</v>
      </c>
      <c r="E389" s="256" t="s">
        <v>1</v>
      </c>
      <c r="F389" s="257" t="s">
        <v>654</v>
      </c>
      <c r="G389" s="255"/>
      <c r="H389" s="256" t="s">
        <v>1</v>
      </c>
      <c r="I389" s="258"/>
      <c r="J389" s="255"/>
      <c r="K389" s="255"/>
      <c r="L389" s="259"/>
      <c r="M389" s="260"/>
      <c r="N389" s="261"/>
      <c r="O389" s="261"/>
      <c r="P389" s="261"/>
      <c r="Q389" s="261"/>
      <c r="R389" s="261"/>
      <c r="S389" s="261"/>
      <c r="T389" s="262"/>
      <c r="U389" s="13"/>
      <c r="V389" s="13"/>
      <c r="W389" s="13"/>
      <c r="X389" s="13"/>
      <c r="Y389" s="13"/>
      <c r="Z389" s="13"/>
      <c r="AA389" s="13"/>
      <c r="AB389" s="13"/>
      <c r="AC389" s="13"/>
      <c r="AD389" s="13"/>
      <c r="AE389" s="13"/>
      <c r="AT389" s="263" t="s">
        <v>147</v>
      </c>
      <c r="AU389" s="263" t="s">
        <v>83</v>
      </c>
      <c r="AV389" s="13" t="s">
        <v>81</v>
      </c>
      <c r="AW389" s="13" t="s">
        <v>30</v>
      </c>
      <c r="AX389" s="13" t="s">
        <v>73</v>
      </c>
      <c r="AY389" s="263" t="s">
        <v>134</v>
      </c>
    </row>
    <row r="390" s="14" customFormat="1">
      <c r="A390" s="14"/>
      <c r="B390" s="264"/>
      <c r="C390" s="265"/>
      <c r="D390" s="249" t="s">
        <v>147</v>
      </c>
      <c r="E390" s="266" t="s">
        <v>1</v>
      </c>
      <c r="F390" s="267" t="s">
        <v>837</v>
      </c>
      <c r="G390" s="265"/>
      <c r="H390" s="268">
        <v>21.341999999999999</v>
      </c>
      <c r="I390" s="269"/>
      <c r="J390" s="265"/>
      <c r="K390" s="265"/>
      <c r="L390" s="270"/>
      <c r="M390" s="271"/>
      <c r="N390" s="272"/>
      <c r="O390" s="272"/>
      <c r="P390" s="272"/>
      <c r="Q390" s="272"/>
      <c r="R390" s="272"/>
      <c r="S390" s="272"/>
      <c r="T390" s="273"/>
      <c r="U390" s="14"/>
      <c r="V390" s="14"/>
      <c r="W390" s="14"/>
      <c r="X390" s="14"/>
      <c r="Y390" s="14"/>
      <c r="Z390" s="14"/>
      <c r="AA390" s="14"/>
      <c r="AB390" s="14"/>
      <c r="AC390" s="14"/>
      <c r="AD390" s="14"/>
      <c r="AE390" s="14"/>
      <c r="AT390" s="274" t="s">
        <v>147</v>
      </c>
      <c r="AU390" s="274" t="s">
        <v>83</v>
      </c>
      <c r="AV390" s="14" t="s">
        <v>83</v>
      </c>
      <c r="AW390" s="14" t="s">
        <v>30</v>
      </c>
      <c r="AX390" s="14" t="s">
        <v>73</v>
      </c>
      <c r="AY390" s="274" t="s">
        <v>134</v>
      </c>
    </row>
    <row r="391" s="13" customFormat="1">
      <c r="A391" s="13"/>
      <c r="B391" s="254"/>
      <c r="C391" s="255"/>
      <c r="D391" s="249" t="s">
        <v>147</v>
      </c>
      <c r="E391" s="256" t="s">
        <v>1</v>
      </c>
      <c r="F391" s="257" t="s">
        <v>838</v>
      </c>
      <c r="G391" s="255"/>
      <c r="H391" s="256" t="s">
        <v>1</v>
      </c>
      <c r="I391" s="258"/>
      <c r="J391" s="255"/>
      <c r="K391" s="255"/>
      <c r="L391" s="259"/>
      <c r="M391" s="260"/>
      <c r="N391" s="261"/>
      <c r="O391" s="261"/>
      <c r="P391" s="261"/>
      <c r="Q391" s="261"/>
      <c r="R391" s="261"/>
      <c r="S391" s="261"/>
      <c r="T391" s="262"/>
      <c r="U391" s="13"/>
      <c r="V391" s="13"/>
      <c r="W391" s="13"/>
      <c r="X391" s="13"/>
      <c r="Y391" s="13"/>
      <c r="Z391" s="13"/>
      <c r="AA391" s="13"/>
      <c r="AB391" s="13"/>
      <c r="AC391" s="13"/>
      <c r="AD391" s="13"/>
      <c r="AE391" s="13"/>
      <c r="AT391" s="263" t="s">
        <v>147</v>
      </c>
      <c r="AU391" s="263" t="s">
        <v>83</v>
      </c>
      <c r="AV391" s="13" t="s">
        <v>81</v>
      </c>
      <c r="AW391" s="13" t="s">
        <v>30</v>
      </c>
      <c r="AX391" s="13" t="s">
        <v>73</v>
      </c>
      <c r="AY391" s="263" t="s">
        <v>134</v>
      </c>
    </row>
    <row r="392" s="14" customFormat="1">
      <c r="A392" s="14"/>
      <c r="B392" s="264"/>
      <c r="C392" s="265"/>
      <c r="D392" s="249" t="s">
        <v>147</v>
      </c>
      <c r="E392" s="266" t="s">
        <v>1</v>
      </c>
      <c r="F392" s="267" t="s">
        <v>839</v>
      </c>
      <c r="G392" s="265"/>
      <c r="H392" s="268">
        <v>0.94199999999999995</v>
      </c>
      <c r="I392" s="269"/>
      <c r="J392" s="265"/>
      <c r="K392" s="265"/>
      <c r="L392" s="270"/>
      <c r="M392" s="271"/>
      <c r="N392" s="272"/>
      <c r="O392" s="272"/>
      <c r="P392" s="272"/>
      <c r="Q392" s="272"/>
      <c r="R392" s="272"/>
      <c r="S392" s="272"/>
      <c r="T392" s="273"/>
      <c r="U392" s="14"/>
      <c r="V392" s="14"/>
      <c r="W392" s="14"/>
      <c r="X392" s="14"/>
      <c r="Y392" s="14"/>
      <c r="Z392" s="14"/>
      <c r="AA392" s="14"/>
      <c r="AB392" s="14"/>
      <c r="AC392" s="14"/>
      <c r="AD392" s="14"/>
      <c r="AE392" s="14"/>
      <c r="AT392" s="274" t="s">
        <v>147</v>
      </c>
      <c r="AU392" s="274" t="s">
        <v>83</v>
      </c>
      <c r="AV392" s="14" t="s">
        <v>83</v>
      </c>
      <c r="AW392" s="14" t="s">
        <v>30</v>
      </c>
      <c r="AX392" s="14" t="s">
        <v>73</v>
      </c>
      <c r="AY392" s="274" t="s">
        <v>134</v>
      </c>
    </row>
    <row r="393" s="15" customFormat="1">
      <c r="A393" s="15"/>
      <c r="B393" s="275"/>
      <c r="C393" s="276"/>
      <c r="D393" s="249" t="s">
        <v>147</v>
      </c>
      <c r="E393" s="277" t="s">
        <v>1</v>
      </c>
      <c r="F393" s="278" t="s">
        <v>150</v>
      </c>
      <c r="G393" s="276"/>
      <c r="H393" s="279">
        <v>22.283999999999999</v>
      </c>
      <c r="I393" s="280"/>
      <c r="J393" s="276"/>
      <c r="K393" s="276"/>
      <c r="L393" s="281"/>
      <c r="M393" s="282"/>
      <c r="N393" s="283"/>
      <c r="O393" s="283"/>
      <c r="P393" s="283"/>
      <c r="Q393" s="283"/>
      <c r="R393" s="283"/>
      <c r="S393" s="283"/>
      <c r="T393" s="284"/>
      <c r="U393" s="15"/>
      <c r="V393" s="15"/>
      <c r="W393" s="15"/>
      <c r="X393" s="15"/>
      <c r="Y393" s="15"/>
      <c r="Z393" s="15"/>
      <c r="AA393" s="15"/>
      <c r="AB393" s="15"/>
      <c r="AC393" s="15"/>
      <c r="AD393" s="15"/>
      <c r="AE393" s="15"/>
      <c r="AT393" s="285" t="s">
        <v>147</v>
      </c>
      <c r="AU393" s="285" t="s">
        <v>83</v>
      </c>
      <c r="AV393" s="15" t="s">
        <v>141</v>
      </c>
      <c r="AW393" s="15" t="s">
        <v>30</v>
      </c>
      <c r="AX393" s="15" t="s">
        <v>81</v>
      </c>
      <c r="AY393" s="285" t="s">
        <v>134</v>
      </c>
    </row>
    <row r="394" s="2" customFormat="1" ht="16.5" customHeight="1">
      <c r="A394" s="39"/>
      <c r="B394" s="40"/>
      <c r="C394" s="236" t="s">
        <v>489</v>
      </c>
      <c r="D394" s="236" t="s">
        <v>136</v>
      </c>
      <c r="E394" s="237" t="s">
        <v>659</v>
      </c>
      <c r="F394" s="238" t="s">
        <v>660</v>
      </c>
      <c r="G394" s="239" t="s">
        <v>229</v>
      </c>
      <c r="H394" s="240">
        <v>356.54399999999998</v>
      </c>
      <c r="I394" s="241"/>
      <c r="J394" s="242">
        <f>ROUND(I394*H394,2)</f>
        <v>0</v>
      </c>
      <c r="K394" s="238" t="s">
        <v>140</v>
      </c>
      <c r="L394" s="45"/>
      <c r="M394" s="243" t="s">
        <v>1</v>
      </c>
      <c r="N394" s="244" t="s">
        <v>38</v>
      </c>
      <c r="O394" s="92"/>
      <c r="P394" s="245">
        <f>O394*H394</f>
        <v>0</v>
      </c>
      <c r="Q394" s="245">
        <v>0</v>
      </c>
      <c r="R394" s="245">
        <f>Q394*H394</f>
        <v>0</v>
      </c>
      <c r="S394" s="245">
        <v>0</v>
      </c>
      <c r="T394" s="246">
        <f>S394*H394</f>
        <v>0</v>
      </c>
      <c r="U394" s="39"/>
      <c r="V394" s="39"/>
      <c r="W394" s="39"/>
      <c r="X394" s="39"/>
      <c r="Y394" s="39"/>
      <c r="Z394" s="39"/>
      <c r="AA394" s="39"/>
      <c r="AB394" s="39"/>
      <c r="AC394" s="39"/>
      <c r="AD394" s="39"/>
      <c r="AE394" s="39"/>
      <c r="AR394" s="247" t="s">
        <v>141</v>
      </c>
      <c r="AT394" s="247" t="s">
        <v>136</v>
      </c>
      <c r="AU394" s="247" t="s">
        <v>83</v>
      </c>
      <c r="AY394" s="18" t="s">
        <v>134</v>
      </c>
      <c r="BE394" s="248">
        <f>IF(N394="základní",J394,0)</f>
        <v>0</v>
      </c>
      <c r="BF394" s="248">
        <f>IF(N394="snížená",J394,0)</f>
        <v>0</v>
      </c>
      <c r="BG394" s="248">
        <f>IF(N394="zákl. přenesená",J394,0)</f>
        <v>0</v>
      </c>
      <c r="BH394" s="248">
        <f>IF(N394="sníž. přenesená",J394,0)</f>
        <v>0</v>
      </c>
      <c r="BI394" s="248">
        <f>IF(N394="nulová",J394,0)</f>
        <v>0</v>
      </c>
      <c r="BJ394" s="18" t="s">
        <v>81</v>
      </c>
      <c r="BK394" s="248">
        <f>ROUND(I394*H394,2)</f>
        <v>0</v>
      </c>
      <c r="BL394" s="18" t="s">
        <v>141</v>
      </c>
      <c r="BM394" s="247" t="s">
        <v>840</v>
      </c>
    </row>
    <row r="395" s="2" customFormat="1">
      <c r="A395" s="39"/>
      <c r="B395" s="40"/>
      <c r="C395" s="41"/>
      <c r="D395" s="249" t="s">
        <v>143</v>
      </c>
      <c r="E395" s="41"/>
      <c r="F395" s="250" t="s">
        <v>662</v>
      </c>
      <c r="G395" s="41"/>
      <c r="H395" s="41"/>
      <c r="I395" s="145"/>
      <c r="J395" s="41"/>
      <c r="K395" s="41"/>
      <c r="L395" s="45"/>
      <c r="M395" s="251"/>
      <c r="N395" s="252"/>
      <c r="O395" s="92"/>
      <c r="P395" s="92"/>
      <c r="Q395" s="92"/>
      <c r="R395" s="92"/>
      <c r="S395" s="92"/>
      <c r="T395" s="93"/>
      <c r="U395" s="39"/>
      <c r="V395" s="39"/>
      <c r="W395" s="39"/>
      <c r="X395" s="39"/>
      <c r="Y395" s="39"/>
      <c r="Z395" s="39"/>
      <c r="AA395" s="39"/>
      <c r="AB395" s="39"/>
      <c r="AC395" s="39"/>
      <c r="AD395" s="39"/>
      <c r="AE395" s="39"/>
      <c r="AT395" s="18" t="s">
        <v>143</v>
      </c>
      <c r="AU395" s="18" t="s">
        <v>83</v>
      </c>
    </row>
    <row r="396" s="2" customFormat="1">
      <c r="A396" s="39"/>
      <c r="B396" s="40"/>
      <c r="C396" s="41"/>
      <c r="D396" s="249" t="s">
        <v>145</v>
      </c>
      <c r="E396" s="41"/>
      <c r="F396" s="253" t="s">
        <v>653</v>
      </c>
      <c r="G396" s="41"/>
      <c r="H396" s="41"/>
      <c r="I396" s="145"/>
      <c r="J396" s="41"/>
      <c r="K396" s="41"/>
      <c r="L396" s="45"/>
      <c r="M396" s="251"/>
      <c r="N396" s="252"/>
      <c r="O396" s="92"/>
      <c r="P396" s="92"/>
      <c r="Q396" s="92"/>
      <c r="R396" s="92"/>
      <c r="S396" s="92"/>
      <c r="T396" s="93"/>
      <c r="U396" s="39"/>
      <c r="V396" s="39"/>
      <c r="W396" s="39"/>
      <c r="X396" s="39"/>
      <c r="Y396" s="39"/>
      <c r="Z396" s="39"/>
      <c r="AA396" s="39"/>
      <c r="AB396" s="39"/>
      <c r="AC396" s="39"/>
      <c r="AD396" s="39"/>
      <c r="AE396" s="39"/>
      <c r="AT396" s="18" t="s">
        <v>145</v>
      </c>
      <c r="AU396" s="18" t="s">
        <v>83</v>
      </c>
    </row>
    <row r="397" s="2" customFormat="1">
      <c r="A397" s="39"/>
      <c r="B397" s="40"/>
      <c r="C397" s="41"/>
      <c r="D397" s="249" t="s">
        <v>164</v>
      </c>
      <c r="E397" s="41"/>
      <c r="F397" s="253" t="s">
        <v>841</v>
      </c>
      <c r="G397" s="41"/>
      <c r="H397" s="41"/>
      <c r="I397" s="145"/>
      <c r="J397" s="41"/>
      <c r="K397" s="41"/>
      <c r="L397" s="45"/>
      <c r="M397" s="251"/>
      <c r="N397" s="252"/>
      <c r="O397" s="92"/>
      <c r="P397" s="92"/>
      <c r="Q397" s="92"/>
      <c r="R397" s="92"/>
      <c r="S397" s="92"/>
      <c r="T397" s="93"/>
      <c r="U397" s="39"/>
      <c r="V397" s="39"/>
      <c r="W397" s="39"/>
      <c r="X397" s="39"/>
      <c r="Y397" s="39"/>
      <c r="Z397" s="39"/>
      <c r="AA397" s="39"/>
      <c r="AB397" s="39"/>
      <c r="AC397" s="39"/>
      <c r="AD397" s="39"/>
      <c r="AE397" s="39"/>
      <c r="AT397" s="18" t="s">
        <v>164</v>
      </c>
      <c r="AU397" s="18" t="s">
        <v>83</v>
      </c>
    </row>
    <row r="398" s="14" customFormat="1">
      <c r="A398" s="14"/>
      <c r="B398" s="264"/>
      <c r="C398" s="265"/>
      <c r="D398" s="249" t="s">
        <v>147</v>
      </c>
      <c r="E398" s="266" t="s">
        <v>1</v>
      </c>
      <c r="F398" s="267" t="s">
        <v>842</v>
      </c>
      <c r="G398" s="265"/>
      <c r="H398" s="268">
        <v>356.54399999999998</v>
      </c>
      <c r="I398" s="269"/>
      <c r="J398" s="265"/>
      <c r="K398" s="265"/>
      <c r="L398" s="270"/>
      <c r="M398" s="271"/>
      <c r="N398" s="272"/>
      <c r="O398" s="272"/>
      <c r="P398" s="272"/>
      <c r="Q398" s="272"/>
      <c r="R398" s="272"/>
      <c r="S398" s="272"/>
      <c r="T398" s="273"/>
      <c r="U398" s="14"/>
      <c r="V398" s="14"/>
      <c r="W398" s="14"/>
      <c r="X398" s="14"/>
      <c r="Y398" s="14"/>
      <c r="Z398" s="14"/>
      <c r="AA398" s="14"/>
      <c r="AB398" s="14"/>
      <c r="AC398" s="14"/>
      <c r="AD398" s="14"/>
      <c r="AE398" s="14"/>
      <c r="AT398" s="274" t="s">
        <v>147</v>
      </c>
      <c r="AU398" s="274" t="s">
        <v>83</v>
      </c>
      <c r="AV398" s="14" t="s">
        <v>83</v>
      </c>
      <c r="AW398" s="14" t="s">
        <v>30</v>
      </c>
      <c r="AX398" s="14" t="s">
        <v>81</v>
      </c>
      <c r="AY398" s="274" t="s">
        <v>134</v>
      </c>
    </row>
    <row r="399" s="2" customFormat="1" ht="24" customHeight="1">
      <c r="A399" s="39"/>
      <c r="B399" s="40"/>
      <c r="C399" s="236" t="s">
        <v>494</v>
      </c>
      <c r="D399" s="236" t="s">
        <v>136</v>
      </c>
      <c r="E399" s="237" t="s">
        <v>666</v>
      </c>
      <c r="F399" s="238" t="s">
        <v>667</v>
      </c>
      <c r="G399" s="239" t="s">
        <v>229</v>
      </c>
      <c r="H399" s="240">
        <v>44.567999999999998</v>
      </c>
      <c r="I399" s="241"/>
      <c r="J399" s="242">
        <f>ROUND(I399*H399,2)</f>
        <v>0</v>
      </c>
      <c r="K399" s="238" t="s">
        <v>140</v>
      </c>
      <c r="L399" s="45"/>
      <c r="M399" s="243" t="s">
        <v>1</v>
      </c>
      <c r="N399" s="244" t="s">
        <v>38</v>
      </c>
      <c r="O399" s="92"/>
      <c r="P399" s="245">
        <f>O399*H399</f>
        <v>0</v>
      </c>
      <c r="Q399" s="245">
        <v>0</v>
      </c>
      <c r="R399" s="245">
        <f>Q399*H399</f>
        <v>0</v>
      </c>
      <c r="S399" s="245">
        <v>0</v>
      </c>
      <c r="T399" s="246">
        <f>S399*H399</f>
        <v>0</v>
      </c>
      <c r="U399" s="39"/>
      <c r="V399" s="39"/>
      <c r="W399" s="39"/>
      <c r="X399" s="39"/>
      <c r="Y399" s="39"/>
      <c r="Z399" s="39"/>
      <c r="AA399" s="39"/>
      <c r="AB399" s="39"/>
      <c r="AC399" s="39"/>
      <c r="AD399" s="39"/>
      <c r="AE399" s="39"/>
      <c r="AR399" s="247" t="s">
        <v>141</v>
      </c>
      <c r="AT399" s="247" t="s">
        <v>136</v>
      </c>
      <c r="AU399" s="247" t="s">
        <v>83</v>
      </c>
      <c r="AY399" s="18" t="s">
        <v>134</v>
      </c>
      <c r="BE399" s="248">
        <f>IF(N399="základní",J399,0)</f>
        <v>0</v>
      </c>
      <c r="BF399" s="248">
        <f>IF(N399="snížená",J399,0)</f>
        <v>0</v>
      </c>
      <c r="BG399" s="248">
        <f>IF(N399="zákl. přenesená",J399,0)</f>
        <v>0</v>
      </c>
      <c r="BH399" s="248">
        <f>IF(N399="sníž. přenesená",J399,0)</f>
        <v>0</v>
      </c>
      <c r="BI399" s="248">
        <f>IF(N399="nulová",J399,0)</f>
        <v>0</v>
      </c>
      <c r="BJ399" s="18" t="s">
        <v>81</v>
      </c>
      <c r="BK399" s="248">
        <f>ROUND(I399*H399,2)</f>
        <v>0</v>
      </c>
      <c r="BL399" s="18" t="s">
        <v>141</v>
      </c>
      <c r="BM399" s="247" t="s">
        <v>843</v>
      </c>
    </row>
    <row r="400" s="2" customFormat="1">
      <c r="A400" s="39"/>
      <c r="B400" s="40"/>
      <c r="C400" s="41"/>
      <c r="D400" s="249" t="s">
        <v>143</v>
      </c>
      <c r="E400" s="41"/>
      <c r="F400" s="250" t="s">
        <v>669</v>
      </c>
      <c r="G400" s="41"/>
      <c r="H400" s="41"/>
      <c r="I400" s="145"/>
      <c r="J400" s="41"/>
      <c r="K400" s="41"/>
      <c r="L400" s="45"/>
      <c r="M400" s="251"/>
      <c r="N400" s="252"/>
      <c r="O400" s="92"/>
      <c r="P400" s="92"/>
      <c r="Q400" s="92"/>
      <c r="R400" s="92"/>
      <c r="S400" s="92"/>
      <c r="T400" s="93"/>
      <c r="U400" s="39"/>
      <c r="V400" s="39"/>
      <c r="W400" s="39"/>
      <c r="X400" s="39"/>
      <c r="Y400" s="39"/>
      <c r="Z400" s="39"/>
      <c r="AA400" s="39"/>
      <c r="AB400" s="39"/>
      <c r="AC400" s="39"/>
      <c r="AD400" s="39"/>
      <c r="AE400" s="39"/>
      <c r="AT400" s="18" t="s">
        <v>143</v>
      </c>
      <c r="AU400" s="18" t="s">
        <v>83</v>
      </c>
    </row>
    <row r="401" s="13" customFormat="1">
      <c r="A401" s="13"/>
      <c r="B401" s="254"/>
      <c r="C401" s="255"/>
      <c r="D401" s="249" t="s">
        <v>147</v>
      </c>
      <c r="E401" s="256" t="s">
        <v>1</v>
      </c>
      <c r="F401" s="257" t="s">
        <v>844</v>
      </c>
      <c r="G401" s="255"/>
      <c r="H401" s="256" t="s">
        <v>1</v>
      </c>
      <c r="I401" s="258"/>
      <c r="J401" s="255"/>
      <c r="K401" s="255"/>
      <c r="L401" s="259"/>
      <c r="M401" s="260"/>
      <c r="N401" s="261"/>
      <c r="O401" s="261"/>
      <c r="P401" s="261"/>
      <c r="Q401" s="261"/>
      <c r="R401" s="261"/>
      <c r="S401" s="261"/>
      <c r="T401" s="262"/>
      <c r="U401" s="13"/>
      <c r="V401" s="13"/>
      <c r="W401" s="13"/>
      <c r="X401" s="13"/>
      <c r="Y401" s="13"/>
      <c r="Z401" s="13"/>
      <c r="AA401" s="13"/>
      <c r="AB401" s="13"/>
      <c r="AC401" s="13"/>
      <c r="AD401" s="13"/>
      <c r="AE401" s="13"/>
      <c r="AT401" s="263" t="s">
        <v>147</v>
      </c>
      <c r="AU401" s="263" t="s">
        <v>83</v>
      </c>
      <c r="AV401" s="13" t="s">
        <v>81</v>
      </c>
      <c r="AW401" s="13" t="s">
        <v>30</v>
      </c>
      <c r="AX401" s="13" t="s">
        <v>73</v>
      </c>
      <c r="AY401" s="263" t="s">
        <v>134</v>
      </c>
    </row>
    <row r="402" s="14" customFormat="1">
      <c r="A402" s="14"/>
      <c r="B402" s="264"/>
      <c r="C402" s="265"/>
      <c r="D402" s="249" t="s">
        <v>147</v>
      </c>
      <c r="E402" s="266" t="s">
        <v>1</v>
      </c>
      <c r="F402" s="267" t="s">
        <v>845</v>
      </c>
      <c r="G402" s="265"/>
      <c r="H402" s="268">
        <v>44.567999999999998</v>
      </c>
      <c r="I402" s="269"/>
      <c r="J402" s="265"/>
      <c r="K402" s="265"/>
      <c r="L402" s="270"/>
      <c r="M402" s="271"/>
      <c r="N402" s="272"/>
      <c r="O402" s="272"/>
      <c r="P402" s="272"/>
      <c r="Q402" s="272"/>
      <c r="R402" s="272"/>
      <c r="S402" s="272"/>
      <c r="T402" s="273"/>
      <c r="U402" s="14"/>
      <c r="V402" s="14"/>
      <c r="W402" s="14"/>
      <c r="X402" s="14"/>
      <c r="Y402" s="14"/>
      <c r="Z402" s="14"/>
      <c r="AA402" s="14"/>
      <c r="AB402" s="14"/>
      <c r="AC402" s="14"/>
      <c r="AD402" s="14"/>
      <c r="AE402" s="14"/>
      <c r="AT402" s="274" t="s">
        <v>147</v>
      </c>
      <c r="AU402" s="274" t="s">
        <v>83</v>
      </c>
      <c r="AV402" s="14" t="s">
        <v>83</v>
      </c>
      <c r="AW402" s="14" t="s">
        <v>30</v>
      </c>
      <c r="AX402" s="14" t="s">
        <v>73</v>
      </c>
      <c r="AY402" s="274" t="s">
        <v>134</v>
      </c>
    </row>
    <row r="403" s="15" customFormat="1">
      <c r="A403" s="15"/>
      <c r="B403" s="275"/>
      <c r="C403" s="276"/>
      <c r="D403" s="249" t="s">
        <v>147</v>
      </c>
      <c r="E403" s="277" t="s">
        <v>1</v>
      </c>
      <c r="F403" s="278" t="s">
        <v>150</v>
      </c>
      <c r="G403" s="276"/>
      <c r="H403" s="279">
        <v>44.567999999999998</v>
      </c>
      <c r="I403" s="280"/>
      <c r="J403" s="276"/>
      <c r="K403" s="276"/>
      <c r="L403" s="281"/>
      <c r="M403" s="282"/>
      <c r="N403" s="283"/>
      <c r="O403" s="283"/>
      <c r="P403" s="283"/>
      <c r="Q403" s="283"/>
      <c r="R403" s="283"/>
      <c r="S403" s="283"/>
      <c r="T403" s="284"/>
      <c r="U403" s="15"/>
      <c r="V403" s="15"/>
      <c r="W403" s="15"/>
      <c r="X403" s="15"/>
      <c r="Y403" s="15"/>
      <c r="Z403" s="15"/>
      <c r="AA403" s="15"/>
      <c r="AB403" s="15"/>
      <c r="AC403" s="15"/>
      <c r="AD403" s="15"/>
      <c r="AE403" s="15"/>
      <c r="AT403" s="285" t="s">
        <v>147</v>
      </c>
      <c r="AU403" s="285" t="s">
        <v>83</v>
      </c>
      <c r="AV403" s="15" t="s">
        <v>141</v>
      </c>
      <c r="AW403" s="15" t="s">
        <v>30</v>
      </c>
      <c r="AX403" s="15" t="s">
        <v>81</v>
      </c>
      <c r="AY403" s="285" t="s">
        <v>134</v>
      </c>
    </row>
    <row r="404" s="2" customFormat="1" ht="24" customHeight="1">
      <c r="A404" s="39"/>
      <c r="B404" s="40"/>
      <c r="C404" s="236" t="s">
        <v>499</v>
      </c>
      <c r="D404" s="236" t="s">
        <v>136</v>
      </c>
      <c r="E404" s="237" t="s">
        <v>680</v>
      </c>
      <c r="F404" s="238" t="s">
        <v>681</v>
      </c>
      <c r="G404" s="239" t="s">
        <v>229</v>
      </c>
      <c r="H404" s="240">
        <v>21.341999999999999</v>
      </c>
      <c r="I404" s="241"/>
      <c r="J404" s="242">
        <f>ROUND(I404*H404,2)</f>
        <v>0</v>
      </c>
      <c r="K404" s="238" t="s">
        <v>140</v>
      </c>
      <c r="L404" s="45"/>
      <c r="M404" s="243" t="s">
        <v>1</v>
      </c>
      <c r="N404" s="244" t="s">
        <v>38</v>
      </c>
      <c r="O404" s="92"/>
      <c r="P404" s="245">
        <f>O404*H404</f>
        <v>0</v>
      </c>
      <c r="Q404" s="245">
        <v>0</v>
      </c>
      <c r="R404" s="245">
        <f>Q404*H404</f>
        <v>0</v>
      </c>
      <c r="S404" s="245">
        <v>0</v>
      </c>
      <c r="T404" s="246">
        <f>S404*H404</f>
        <v>0</v>
      </c>
      <c r="U404" s="39"/>
      <c r="V404" s="39"/>
      <c r="W404" s="39"/>
      <c r="X404" s="39"/>
      <c r="Y404" s="39"/>
      <c r="Z404" s="39"/>
      <c r="AA404" s="39"/>
      <c r="AB404" s="39"/>
      <c r="AC404" s="39"/>
      <c r="AD404" s="39"/>
      <c r="AE404" s="39"/>
      <c r="AR404" s="247" t="s">
        <v>141</v>
      </c>
      <c r="AT404" s="247" t="s">
        <v>136</v>
      </c>
      <c r="AU404" s="247" t="s">
        <v>83</v>
      </c>
      <c r="AY404" s="18" t="s">
        <v>134</v>
      </c>
      <c r="BE404" s="248">
        <f>IF(N404="základní",J404,0)</f>
        <v>0</v>
      </c>
      <c r="BF404" s="248">
        <f>IF(N404="snížená",J404,0)</f>
        <v>0</v>
      </c>
      <c r="BG404" s="248">
        <f>IF(N404="zákl. přenesená",J404,0)</f>
        <v>0</v>
      </c>
      <c r="BH404" s="248">
        <f>IF(N404="sníž. přenesená",J404,0)</f>
        <v>0</v>
      </c>
      <c r="BI404" s="248">
        <f>IF(N404="nulová",J404,0)</f>
        <v>0</v>
      </c>
      <c r="BJ404" s="18" t="s">
        <v>81</v>
      </c>
      <c r="BK404" s="248">
        <f>ROUND(I404*H404,2)</f>
        <v>0</v>
      </c>
      <c r="BL404" s="18" t="s">
        <v>141</v>
      </c>
      <c r="BM404" s="247" t="s">
        <v>846</v>
      </c>
    </row>
    <row r="405" s="2" customFormat="1">
      <c r="A405" s="39"/>
      <c r="B405" s="40"/>
      <c r="C405" s="41"/>
      <c r="D405" s="249" t="s">
        <v>143</v>
      </c>
      <c r="E405" s="41"/>
      <c r="F405" s="250" t="s">
        <v>256</v>
      </c>
      <c r="G405" s="41"/>
      <c r="H405" s="41"/>
      <c r="I405" s="145"/>
      <c r="J405" s="41"/>
      <c r="K405" s="41"/>
      <c r="L405" s="45"/>
      <c r="M405" s="251"/>
      <c r="N405" s="252"/>
      <c r="O405" s="92"/>
      <c r="P405" s="92"/>
      <c r="Q405" s="92"/>
      <c r="R405" s="92"/>
      <c r="S405" s="92"/>
      <c r="T405" s="93"/>
      <c r="U405" s="39"/>
      <c r="V405" s="39"/>
      <c r="W405" s="39"/>
      <c r="X405" s="39"/>
      <c r="Y405" s="39"/>
      <c r="Z405" s="39"/>
      <c r="AA405" s="39"/>
      <c r="AB405" s="39"/>
      <c r="AC405" s="39"/>
      <c r="AD405" s="39"/>
      <c r="AE405" s="39"/>
      <c r="AT405" s="18" t="s">
        <v>143</v>
      </c>
      <c r="AU405" s="18" t="s">
        <v>83</v>
      </c>
    </row>
    <row r="406" s="2" customFormat="1">
      <c r="A406" s="39"/>
      <c r="B406" s="40"/>
      <c r="C406" s="41"/>
      <c r="D406" s="249" t="s">
        <v>145</v>
      </c>
      <c r="E406" s="41"/>
      <c r="F406" s="253" t="s">
        <v>677</v>
      </c>
      <c r="G406" s="41"/>
      <c r="H406" s="41"/>
      <c r="I406" s="145"/>
      <c r="J406" s="41"/>
      <c r="K406" s="41"/>
      <c r="L406" s="45"/>
      <c r="M406" s="251"/>
      <c r="N406" s="252"/>
      <c r="O406" s="92"/>
      <c r="P406" s="92"/>
      <c r="Q406" s="92"/>
      <c r="R406" s="92"/>
      <c r="S406" s="92"/>
      <c r="T406" s="93"/>
      <c r="U406" s="39"/>
      <c r="V406" s="39"/>
      <c r="W406" s="39"/>
      <c r="X406" s="39"/>
      <c r="Y406" s="39"/>
      <c r="Z406" s="39"/>
      <c r="AA406" s="39"/>
      <c r="AB406" s="39"/>
      <c r="AC406" s="39"/>
      <c r="AD406" s="39"/>
      <c r="AE406" s="39"/>
      <c r="AT406" s="18" t="s">
        <v>145</v>
      </c>
      <c r="AU406" s="18" t="s">
        <v>83</v>
      </c>
    </row>
    <row r="407" s="14" customFormat="1">
      <c r="A407" s="14"/>
      <c r="B407" s="264"/>
      <c r="C407" s="265"/>
      <c r="D407" s="249" t="s">
        <v>147</v>
      </c>
      <c r="E407" s="266" t="s">
        <v>1</v>
      </c>
      <c r="F407" s="267" t="s">
        <v>847</v>
      </c>
      <c r="G407" s="265"/>
      <c r="H407" s="268">
        <v>21.341999999999999</v>
      </c>
      <c r="I407" s="269"/>
      <c r="J407" s="265"/>
      <c r="K407" s="265"/>
      <c r="L407" s="270"/>
      <c r="M407" s="271"/>
      <c r="N407" s="272"/>
      <c r="O407" s="272"/>
      <c r="P407" s="272"/>
      <c r="Q407" s="272"/>
      <c r="R407" s="272"/>
      <c r="S407" s="272"/>
      <c r="T407" s="273"/>
      <c r="U407" s="14"/>
      <c r="V407" s="14"/>
      <c r="W407" s="14"/>
      <c r="X407" s="14"/>
      <c r="Y407" s="14"/>
      <c r="Z407" s="14"/>
      <c r="AA407" s="14"/>
      <c r="AB407" s="14"/>
      <c r="AC407" s="14"/>
      <c r="AD407" s="14"/>
      <c r="AE407" s="14"/>
      <c r="AT407" s="274" t="s">
        <v>147</v>
      </c>
      <c r="AU407" s="274" t="s">
        <v>83</v>
      </c>
      <c r="AV407" s="14" t="s">
        <v>83</v>
      </c>
      <c r="AW407" s="14" t="s">
        <v>30</v>
      </c>
      <c r="AX407" s="14" t="s">
        <v>81</v>
      </c>
      <c r="AY407" s="274" t="s">
        <v>134</v>
      </c>
    </row>
    <row r="408" s="12" customFormat="1" ht="22.8" customHeight="1">
      <c r="A408" s="12"/>
      <c r="B408" s="220"/>
      <c r="C408" s="221"/>
      <c r="D408" s="222" t="s">
        <v>72</v>
      </c>
      <c r="E408" s="234" t="s">
        <v>684</v>
      </c>
      <c r="F408" s="234" t="s">
        <v>685</v>
      </c>
      <c r="G408" s="221"/>
      <c r="H408" s="221"/>
      <c r="I408" s="224"/>
      <c r="J408" s="235">
        <f>BK408</f>
        <v>0</v>
      </c>
      <c r="K408" s="221"/>
      <c r="L408" s="226"/>
      <c r="M408" s="227"/>
      <c r="N408" s="228"/>
      <c r="O408" s="228"/>
      <c r="P408" s="229">
        <f>SUM(P409:P418)</f>
        <v>0</v>
      </c>
      <c r="Q408" s="228"/>
      <c r="R408" s="229">
        <f>SUM(R409:R418)</f>
        <v>0</v>
      </c>
      <c r="S408" s="228"/>
      <c r="T408" s="230">
        <f>SUM(T409:T418)</f>
        <v>0</v>
      </c>
      <c r="U408" s="12"/>
      <c r="V408" s="12"/>
      <c r="W408" s="12"/>
      <c r="X408" s="12"/>
      <c r="Y408" s="12"/>
      <c r="Z408" s="12"/>
      <c r="AA408" s="12"/>
      <c r="AB408" s="12"/>
      <c r="AC408" s="12"/>
      <c r="AD408" s="12"/>
      <c r="AE408" s="12"/>
      <c r="AR408" s="231" t="s">
        <v>81</v>
      </c>
      <c r="AT408" s="232" t="s">
        <v>72</v>
      </c>
      <c r="AU408" s="232" t="s">
        <v>81</v>
      </c>
      <c r="AY408" s="231" t="s">
        <v>134</v>
      </c>
      <c r="BK408" s="233">
        <f>SUM(BK409:BK418)</f>
        <v>0</v>
      </c>
    </row>
    <row r="409" s="2" customFormat="1" ht="24" customHeight="1">
      <c r="A409" s="39"/>
      <c r="B409" s="40"/>
      <c r="C409" s="236" t="s">
        <v>507</v>
      </c>
      <c r="D409" s="236" t="s">
        <v>136</v>
      </c>
      <c r="E409" s="237" t="s">
        <v>687</v>
      </c>
      <c r="F409" s="238" t="s">
        <v>688</v>
      </c>
      <c r="G409" s="239" t="s">
        <v>229</v>
      </c>
      <c r="H409" s="240">
        <v>71.066000000000002</v>
      </c>
      <c r="I409" s="241"/>
      <c r="J409" s="242">
        <f>ROUND(I409*H409,2)</f>
        <v>0</v>
      </c>
      <c r="K409" s="238" t="s">
        <v>140</v>
      </c>
      <c r="L409" s="45"/>
      <c r="M409" s="243" t="s">
        <v>1</v>
      </c>
      <c r="N409" s="244" t="s">
        <v>38</v>
      </c>
      <c r="O409" s="92"/>
      <c r="P409" s="245">
        <f>O409*H409</f>
        <v>0</v>
      </c>
      <c r="Q409" s="245">
        <v>0</v>
      </c>
      <c r="R409" s="245">
        <f>Q409*H409</f>
        <v>0</v>
      </c>
      <c r="S409" s="245">
        <v>0</v>
      </c>
      <c r="T409" s="246">
        <f>S409*H409</f>
        <v>0</v>
      </c>
      <c r="U409" s="39"/>
      <c r="V409" s="39"/>
      <c r="W409" s="39"/>
      <c r="X409" s="39"/>
      <c r="Y409" s="39"/>
      <c r="Z409" s="39"/>
      <c r="AA409" s="39"/>
      <c r="AB409" s="39"/>
      <c r="AC409" s="39"/>
      <c r="AD409" s="39"/>
      <c r="AE409" s="39"/>
      <c r="AR409" s="247" t="s">
        <v>141</v>
      </c>
      <c r="AT409" s="247" t="s">
        <v>136</v>
      </c>
      <c r="AU409" s="247" t="s">
        <v>83</v>
      </c>
      <c r="AY409" s="18" t="s">
        <v>134</v>
      </c>
      <c r="BE409" s="248">
        <f>IF(N409="základní",J409,0)</f>
        <v>0</v>
      </c>
      <c r="BF409" s="248">
        <f>IF(N409="snížená",J409,0)</f>
        <v>0</v>
      </c>
      <c r="BG409" s="248">
        <f>IF(N409="zákl. přenesená",J409,0)</f>
        <v>0</v>
      </c>
      <c r="BH409" s="248">
        <f>IF(N409="sníž. přenesená",J409,0)</f>
        <v>0</v>
      </c>
      <c r="BI409" s="248">
        <f>IF(N409="nulová",J409,0)</f>
        <v>0</v>
      </c>
      <c r="BJ409" s="18" t="s">
        <v>81</v>
      </c>
      <c r="BK409" s="248">
        <f>ROUND(I409*H409,2)</f>
        <v>0</v>
      </c>
      <c r="BL409" s="18" t="s">
        <v>141</v>
      </c>
      <c r="BM409" s="247" t="s">
        <v>848</v>
      </c>
    </row>
    <row r="410" s="2" customFormat="1">
      <c r="A410" s="39"/>
      <c r="B410" s="40"/>
      <c r="C410" s="41"/>
      <c r="D410" s="249" t="s">
        <v>143</v>
      </c>
      <c r="E410" s="41"/>
      <c r="F410" s="250" t="s">
        <v>690</v>
      </c>
      <c r="G410" s="41"/>
      <c r="H410" s="41"/>
      <c r="I410" s="145"/>
      <c r="J410" s="41"/>
      <c r="K410" s="41"/>
      <c r="L410" s="45"/>
      <c r="M410" s="251"/>
      <c r="N410" s="252"/>
      <c r="O410" s="92"/>
      <c r="P410" s="92"/>
      <c r="Q410" s="92"/>
      <c r="R410" s="92"/>
      <c r="S410" s="92"/>
      <c r="T410" s="93"/>
      <c r="U410" s="39"/>
      <c r="V410" s="39"/>
      <c r="W410" s="39"/>
      <c r="X410" s="39"/>
      <c r="Y410" s="39"/>
      <c r="Z410" s="39"/>
      <c r="AA410" s="39"/>
      <c r="AB410" s="39"/>
      <c r="AC410" s="39"/>
      <c r="AD410" s="39"/>
      <c r="AE410" s="39"/>
      <c r="AT410" s="18" t="s">
        <v>143</v>
      </c>
      <c r="AU410" s="18" t="s">
        <v>83</v>
      </c>
    </row>
    <row r="411" s="2" customFormat="1">
      <c r="A411" s="39"/>
      <c r="B411" s="40"/>
      <c r="C411" s="41"/>
      <c r="D411" s="249" t="s">
        <v>145</v>
      </c>
      <c r="E411" s="41"/>
      <c r="F411" s="253" t="s">
        <v>691</v>
      </c>
      <c r="G411" s="41"/>
      <c r="H411" s="41"/>
      <c r="I411" s="145"/>
      <c r="J411" s="41"/>
      <c r="K411" s="41"/>
      <c r="L411" s="45"/>
      <c r="M411" s="251"/>
      <c r="N411" s="252"/>
      <c r="O411" s="92"/>
      <c r="P411" s="92"/>
      <c r="Q411" s="92"/>
      <c r="R411" s="92"/>
      <c r="S411" s="92"/>
      <c r="T411" s="93"/>
      <c r="U411" s="39"/>
      <c r="V411" s="39"/>
      <c r="W411" s="39"/>
      <c r="X411" s="39"/>
      <c r="Y411" s="39"/>
      <c r="Z411" s="39"/>
      <c r="AA411" s="39"/>
      <c r="AB411" s="39"/>
      <c r="AC411" s="39"/>
      <c r="AD411" s="39"/>
      <c r="AE411" s="39"/>
      <c r="AT411" s="18" t="s">
        <v>145</v>
      </c>
      <c r="AU411" s="18" t="s">
        <v>83</v>
      </c>
    </row>
    <row r="412" s="2" customFormat="1" ht="24" customHeight="1">
      <c r="A412" s="39"/>
      <c r="B412" s="40"/>
      <c r="C412" s="236" t="s">
        <v>512</v>
      </c>
      <c r="D412" s="236" t="s">
        <v>136</v>
      </c>
      <c r="E412" s="237" t="s">
        <v>693</v>
      </c>
      <c r="F412" s="238" t="s">
        <v>694</v>
      </c>
      <c r="G412" s="239" t="s">
        <v>229</v>
      </c>
      <c r="H412" s="240">
        <v>71.066000000000002</v>
      </c>
      <c r="I412" s="241"/>
      <c r="J412" s="242">
        <f>ROUND(I412*H412,2)</f>
        <v>0</v>
      </c>
      <c r="K412" s="238" t="s">
        <v>140</v>
      </c>
      <c r="L412" s="45"/>
      <c r="M412" s="243" t="s">
        <v>1</v>
      </c>
      <c r="N412" s="244" t="s">
        <v>38</v>
      </c>
      <c r="O412" s="92"/>
      <c r="P412" s="245">
        <f>O412*H412</f>
        <v>0</v>
      </c>
      <c r="Q412" s="245">
        <v>0</v>
      </c>
      <c r="R412" s="245">
        <f>Q412*H412</f>
        <v>0</v>
      </c>
      <c r="S412" s="245">
        <v>0</v>
      </c>
      <c r="T412" s="246">
        <f>S412*H412</f>
        <v>0</v>
      </c>
      <c r="U412" s="39"/>
      <c r="V412" s="39"/>
      <c r="W412" s="39"/>
      <c r="X412" s="39"/>
      <c r="Y412" s="39"/>
      <c r="Z412" s="39"/>
      <c r="AA412" s="39"/>
      <c r="AB412" s="39"/>
      <c r="AC412" s="39"/>
      <c r="AD412" s="39"/>
      <c r="AE412" s="39"/>
      <c r="AR412" s="247" t="s">
        <v>141</v>
      </c>
      <c r="AT412" s="247" t="s">
        <v>136</v>
      </c>
      <c r="AU412" s="247" t="s">
        <v>83</v>
      </c>
      <c r="AY412" s="18" t="s">
        <v>134</v>
      </c>
      <c r="BE412" s="248">
        <f>IF(N412="základní",J412,0)</f>
        <v>0</v>
      </c>
      <c r="BF412" s="248">
        <f>IF(N412="snížená",J412,0)</f>
        <v>0</v>
      </c>
      <c r="BG412" s="248">
        <f>IF(N412="zákl. přenesená",J412,0)</f>
        <v>0</v>
      </c>
      <c r="BH412" s="248">
        <f>IF(N412="sníž. přenesená",J412,0)</f>
        <v>0</v>
      </c>
      <c r="BI412" s="248">
        <f>IF(N412="nulová",J412,0)</f>
        <v>0</v>
      </c>
      <c r="BJ412" s="18" t="s">
        <v>81</v>
      </c>
      <c r="BK412" s="248">
        <f>ROUND(I412*H412,2)</f>
        <v>0</v>
      </c>
      <c r="BL412" s="18" t="s">
        <v>141</v>
      </c>
      <c r="BM412" s="247" t="s">
        <v>849</v>
      </c>
    </row>
    <row r="413" s="2" customFormat="1">
      <c r="A413" s="39"/>
      <c r="B413" s="40"/>
      <c r="C413" s="41"/>
      <c r="D413" s="249" t="s">
        <v>143</v>
      </c>
      <c r="E413" s="41"/>
      <c r="F413" s="250" t="s">
        <v>696</v>
      </c>
      <c r="G413" s="41"/>
      <c r="H413" s="41"/>
      <c r="I413" s="145"/>
      <c r="J413" s="41"/>
      <c r="K413" s="41"/>
      <c r="L413" s="45"/>
      <c r="M413" s="251"/>
      <c r="N413" s="252"/>
      <c r="O413" s="92"/>
      <c r="P413" s="92"/>
      <c r="Q413" s="92"/>
      <c r="R413" s="92"/>
      <c r="S413" s="92"/>
      <c r="T413" s="93"/>
      <c r="U413" s="39"/>
      <c r="V413" s="39"/>
      <c r="W413" s="39"/>
      <c r="X413" s="39"/>
      <c r="Y413" s="39"/>
      <c r="Z413" s="39"/>
      <c r="AA413" s="39"/>
      <c r="AB413" s="39"/>
      <c r="AC413" s="39"/>
      <c r="AD413" s="39"/>
      <c r="AE413" s="39"/>
      <c r="AT413" s="18" t="s">
        <v>143</v>
      </c>
      <c r="AU413" s="18" t="s">
        <v>83</v>
      </c>
    </row>
    <row r="414" s="2" customFormat="1">
      <c r="A414" s="39"/>
      <c r="B414" s="40"/>
      <c r="C414" s="41"/>
      <c r="D414" s="249" t="s">
        <v>145</v>
      </c>
      <c r="E414" s="41"/>
      <c r="F414" s="253" t="s">
        <v>691</v>
      </c>
      <c r="G414" s="41"/>
      <c r="H414" s="41"/>
      <c r="I414" s="145"/>
      <c r="J414" s="41"/>
      <c r="K414" s="41"/>
      <c r="L414" s="45"/>
      <c r="M414" s="251"/>
      <c r="N414" s="252"/>
      <c r="O414" s="92"/>
      <c r="P414" s="92"/>
      <c r="Q414" s="92"/>
      <c r="R414" s="92"/>
      <c r="S414" s="92"/>
      <c r="T414" s="93"/>
      <c r="U414" s="39"/>
      <c r="V414" s="39"/>
      <c r="W414" s="39"/>
      <c r="X414" s="39"/>
      <c r="Y414" s="39"/>
      <c r="Z414" s="39"/>
      <c r="AA414" s="39"/>
      <c r="AB414" s="39"/>
      <c r="AC414" s="39"/>
      <c r="AD414" s="39"/>
      <c r="AE414" s="39"/>
      <c r="AT414" s="18" t="s">
        <v>145</v>
      </c>
      <c r="AU414" s="18" t="s">
        <v>83</v>
      </c>
    </row>
    <row r="415" s="2" customFormat="1">
      <c r="A415" s="39"/>
      <c r="B415" s="40"/>
      <c r="C415" s="41"/>
      <c r="D415" s="249" t="s">
        <v>164</v>
      </c>
      <c r="E415" s="41"/>
      <c r="F415" s="253" t="s">
        <v>850</v>
      </c>
      <c r="G415" s="41"/>
      <c r="H415" s="41"/>
      <c r="I415" s="145"/>
      <c r="J415" s="41"/>
      <c r="K415" s="41"/>
      <c r="L415" s="45"/>
      <c r="M415" s="251"/>
      <c r="N415" s="252"/>
      <c r="O415" s="92"/>
      <c r="P415" s="92"/>
      <c r="Q415" s="92"/>
      <c r="R415" s="92"/>
      <c r="S415" s="92"/>
      <c r="T415" s="93"/>
      <c r="U415" s="39"/>
      <c r="V415" s="39"/>
      <c r="W415" s="39"/>
      <c r="X415" s="39"/>
      <c r="Y415" s="39"/>
      <c r="Z415" s="39"/>
      <c r="AA415" s="39"/>
      <c r="AB415" s="39"/>
      <c r="AC415" s="39"/>
      <c r="AD415" s="39"/>
      <c r="AE415" s="39"/>
      <c r="AT415" s="18" t="s">
        <v>164</v>
      </c>
      <c r="AU415" s="18" t="s">
        <v>83</v>
      </c>
    </row>
    <row r="416" s="2" customFormat="1" ht="24" customHeight="1">
      <c r="A416" s="39"/>
      <c r="B416" s="40"/>
      <c r="C416" s="236" t="s">
        <v>520</v>
      </c>
      <c r="D416" s="236" t="s">
        <v>136</v>
      </c>
      <c r="E416" s="237" t="s">
        <v>699</v>
      </c>
      <c r="F416" s="238" t="s">
        <v>700</v>
      </c>
      <c r="G416" s="239" t="s">
        <v>229</v>
      </c>
      <c r="H416" s="240">
        <v>71.066000000000002</v>
      </c>
      <c r="I416" s="241"/>
      <c r="J416" s="242">
        <f>ROUND(I416*H416,2)</f>
        <v>0</v>
      </c>
      <c r="K416" s="238" t="s">
        <v>140</v>
      </c>
      <c r="L416" s="45"/>
      <c r="M416" s="243" t="s">
        <v>1</v>
      </c>
      <c r="N416" s="244" t="s">
        <v>38</v>
      </c>
      <c r="O416" s="92"/>
      <c r="P416" s="245">
        <f>O416*H416</f>
        <v>0</v>
      </c>
      <c r="Q416" s="245">
        <v>0</v>
      </c>
      <c r="R416" s="245">
        <f>Q416*H416</f>
        <v>0</v>
      </c>
      <c r="S416" s="245">
        <v>0</v>
      </c>
      <c r="T416" s="246">
        <f>S416*H416</f>
        <v>0</v>
      </c>
      <c r="U416" s="39"/>
      <c r="V416" s="39"/>
      <c r="W416" s="39"/>
      <c r="X416" s="39"/>
      <c r="Y416" s="39"/>
      <c r="Z416" s="39"/>
      <c r="AA416" s="39"/>
      <c r="AB416" s="39"/>
      <c r="AC416" s="39"/>
      <c r="AD416" s="39"/>
      <c r="AE416" s="39"/>
      <c r="AR416" s="247" t="s">
        <v>141</v>
      </c>
      <c r="AT416" s="247" t="s">
        <v>136</v>
      </c>
      <c r="AU416" s="247" t="s">
        <v>83</v>
      </c>
      <c r="AY416" s="18" t="s">
        <v>134</v>
      </c>
      <c r="BE416" s="248">
        <f>IF(N416="základní",J416,0)</f>
        <v>0</v>
      </c>
      <c r="BF416" s="248">
        <f>IF(N416="snížená",J416,0)</f>
        <v>0</v>
      </c>
      <c r="BG416" s="248">
        <f>IF(N416="zákl. přenesená",J416,0)</f>
        <v>0</v>
      </c>
      <c r="BH416" s="248">
        <f>IF(N416="sníž. přenesená",J416,0)</f>
        <v>0</v>
      </c>
      <c r="BI416" s="248">
        <f>IF(N416="nulová",J416,0)</f>
        <v>0</v>
      </c>
      <c r="BJ416" s="18" t="s">
        <v>81</v>
      </c>
      <c r="BK416" s="248">
        <f>ROUND(I416*H416,2)</f>
        <v>0</v>
      </c>
      <c r="BL416" s="18" t="s">
        <v>141</v>
      </c>
      <c r="BM416" s="247" t="s">
        <v>851</v>
      </c>
    </row>
    <row r="417" s="2" customFormat="1">
      <c r="A417" s="39"/>
      <c r="B417" s="40"/>
      <c r="C417" s="41"/>
      <c r="D417" s="249" t="s">
        <v>143</v>
      </c>
      <c r="E417" s="41"/>
      <c r="F417" s="250" t="s">
        <v>702</v>
      </c>
      <c r="G417" s="41"/>
      <c r="H417" s="41"/>
      <c r="I417" s="145"/>
      <c r="J417" s="41"/>
      <c r="K417" s="41"/>
      <c r="L417" s="45"/>
      <c r="M417" s="251"/>
      <c r="N417" s="252"/>
      <c r="O417" s="92"/>
      <c r="P417" s="92"/>
      <c r="Q417" s="92"/>
      <c r="R417" s="92"/>
      <c r="S417" s="92"/>
      <c r="T417" s="93"/>
      <c r="U417" s="39"/>
      <c r="V417" s="39"/>
      <c r="W417" s="39"/>
      <c r="X417" s="39"/>
      <c r="Y417" s="39"/>
      <c r="Z417" s="39"/>
      <c r="AA417" s="39"/>
      <c r="AB417" s="39"/>
      <c r="AC417" s="39"/>
      <c r="AD417" s="39"/>
      <c r="AE417" s="39"/>
      <c r="AT417" s="18" t="s">
        <v>143</v>
      </c>
      <c r="AU417" s="18" t="s">
        <v>83</v>
      </c>
    </row>
    <row r="418" s="2" customFormat="1">
      <c r="A418" s="39"/>
      <c r="B418" s="40"/>
      <c r="C418" s="41"/>
      <c r="D418" s="249" t="s">
        <v>145</v>
      </c>
      <c r="E418" s="41"/>
      <c r="F418" s="253" t="s">
        <v>691</v>
      </c>
      <c r="G418" s="41"/>
      <c r="H418" s="41"/>
      <c r="I418" s="145"/>
      <c r="J418" s="41"/>
      <c r="K418" s="41"/>
      <c r="L418" s="45"/>
      <c r="M418" s="251"/>
      <c r="N418" s="252"/>
      <c r="O418" s="92"/>
      <c r="P418" s="92"/>
      <c r="Q418" s="92"/>
      <c r="R418" s="92"/>
      <c r="S418" s="92"/>
      <c r="T418" s="93"/>
      <c r="U418" s="39"/>
      <c r="V418" s="39"/>
      <c r="W418" s="39"/>
      <c r="X418" s="39"/>
      <c r="Y418" s="39"/>
      <c r="Z418" s="39"/>
      <c r="AA418" s="39"/>
      <c r="AB418" s="39"/>
      <c r="AC418" s="39"/>
      <c r="AD418" s="39"/>
      <c r="AE418" s="39"/>
      <c r="AT418" s="18" t="s">
        <v>145</v>
      </c>
      <c r="AU418" s="18" t="s">
        <v>83</v>
      </c>
    </row>
    <row r="419" s="12" customFormat="1" ht="25.92" customHeight="1">
      <c r="A419" s="12"/>
      <c r="B419" s="220"/>
      <c r="C419" s="221"/>
      <c r="D419" s="222" t="s">
        <v>72</v>
      </c>
      <c r="E419" s="223" t="s">
        <v>703</v>
      </c>
      <c r="F419" s="223" t="s">
        <v>704</v>
      </c>
      <c r="G419" s="221"/>
      <c r="H419" s="221"/>
      <c r="I419" s="224"/>
      <c r="J419" s="225">
        <f>BK419</f>
        <v>0</v>
      </c>
      <c r="K419" s="221"/>
      <c r="L419" s="226"/>
      <c r="M419" s="227"/>
      <c r="N419" s="228"/>
      <c r="O419" s="228"/>
      <c r="P419" s="229">
        <f>P420</f>
        <v>0</v>
      </c>
      <c r="Q419" s="228"/>
      <c r="R419" s="229">
        <f>R420</f>
        <v>0.029463840000000002</v>
      </c>
      <c r="S419" s="228"/>
      <c r="T419" s="230">
        <f>T420</f>
        <v>0</v>
      </c>
      <c r="U419" s="12"/>
      <c r="V419" s="12"/>
      <c r="W419" s="12"/>
      <c r="X419" s="12"/>
      <c r="Y419" s="12"/>
      <c r="Z419" s="12"/>
      <c r="AA419" s="12"/>
      <c r="AB419" s="12"/>
      <c r="AC419" s="12"/>
      <c r="AD419" s="12"/>
      <c r="AE419" s="12"/>
      <c r="AR419" s="231" t="s">
        <v>83</v>
      </c>
      <c r="AT419" s="232" t="s">
        <v>72</v>
      </c>
      <c r="AU419" s="232" t="s">
        <v>73</v>
      </c>
      <c r="AY419" s="231" t="s">
        <v>134</v>
      </c>
      <c r="BK419" s="233">
        <f>BK420</f>
        <v>0</v>
      </c>
    </row>
    <row r="420" s="12" customFormat="1" ht="22.8" customHeight="1">
      <c r="A420" s="12"/>
      <c r="B420" s="220"/>
      <c r="C420" s="221"/>
      <c r="D420" s="222" t="s">
        <v>72</v>
      </c>
      <c r="E420" s="234" t="s">
        <v>736</v>
      </c>
      <c r="F420" s="234" t="s">
        <v>737</v>
      </c>
      <c r="G420" s="221"/>
      <c r="H420" s="221"/>
      <c r="I420" s="224"/>
      <c r="J420" s="235">
        <f>BK420</f>
        <v>0</v>
      </c>
      <c r="K420" s="221"/>
      <c r="L420" s="226"/>
      <c r="M420" s="227"/>
      <c r="N420" s="228"/>
      <c r="O420" s="228"/>
      <c r="P420" s="229">
        <f>SUM(P421:P429)</f>
        <v>0</v>
      </c>
      <c r="Q420" s="228"/>
      <c r="R420" s="229">
        <f>SUM(R421:R429)</f>
        <v>0.029463840000000002</v>
      </c>
      <c r="S420" s="228"/>
      <c r="T420" s="230">
        <f>SUM(T421:T429)</f>
        <v>0</v>
      </c>
      <c r="U420" s="12"/>
      <c r="V420" s="12"/>
      <c r="W420" s="12"/>
      <c r="X420" s="12"/>
      <c r="Y420" s="12"/>
      <c r="Z420" s="12"/>
      <c r="AA420" s="12"/>
      <c r="AB420" s="12"/>
      <c r="AC420" s="12"/>
      <c r="AD420" s="12"/>
      <c r="AE420" s="12"/>
      <c r="AR420" s="231" t="s">
        <v>83</v>
      </c>
      <c r="AT420" s="232" t="s">
        <v>72</v>
      </c>
      <c r="AU420" s="232" t="s">
        <v>81</v>
      </c>
      <c r="AY420" s="231" t="s">
        <v>134</v>
      </c>
      <c r="BK420" s="233">
        <f>SUM(BK421:BK429)</f>
        <v>0</v>
      </c>
    </row>
    <row r="421" s="2" customFormat="1" ht="24" customHeight="1">
      <c r="A421" s="39"/>
      <c r="B421" s="40"/>
      <c r="C421" s="236" t="s">
        <v>526</v>
      </c>
      <c r="D421" s="236" t="s">
        <v>136</v>
      </c>
      <c r="E421" s="237" t="s">
        <v>739</v>
      </c>
      <c r="F421" s="238" t="s">
        <v>740</v>
      </c>
      <c r="G421" s="239" t="s">
        <v>139</v>
      </c>
      <c r="H421" s="240">
        <v>140.304</v>
      </c>
      <c r="I421" s="241"/>
      <c r="J421" s="242">
        <f>ROUND(I421*H421,2)</f>
        <v>0</v>
      </c>
      <c r="K421" s="238" t="s">
        <v>140</v>
      </c>
      <c r="L421" s="45"/>
      <c r="M421" s="243" t="s">
        <v>1</v>
      </c>
      <c r="N421" s="244" t="s">
        <v>38</v>
      </c>
      <c r="O421" s="92"/>
      <c r="P421" s="245">
        <f>O421*H421</f>
        <v>0</v>
      </c>
      <c r="Q421" s="245">
        <v>0.00021000000000000001</v>
      </c>
      <c r="R421" s="245">
        <f>Q421*H421</f>
        <v>0.029463840000000002</v>
      </c>
      <c r="S421" s="245">
        <v>0</v>
      </c>
      <c r="T421" s="246">
        <f>S421*H421</f>
        <v>0</v>
      </c>
      <c r="U421" s="39"/>
      <c r="V421" s="39"/>
      <c r="W421" s="39"/>
      <c r="X421" s="39"/>
      <c r="Y421" s="39"/>
      <c r="Z421" s="39"/>
      <c r="AA421" s="39"/>
      <c r="AB421" s="39"/>
      <c r="AC421" s="39"/>
      <c r="AD421" s="39"/>
      <c r="AE421" s="39"/>
      <c r="AR421" s="247" t="s">
        <v>258</v>
      </c>
      <c r="AT421" s="247" t="s">
        <v>136</v>
      </c>
      <c r="AU421" s="247" t="s">
        <v>83</v>
      </c>
      <c r="AY421" s="18" t="s">
        <v>134</v>
      </c>
      <c r="BE421" s="248">
        <f>IF(N421="základní",J421,0)</f>
        <v>0</v>
      </c>
      <c r="BF421" s="248">
        <f>IF(N421="snížená",J421,0)</f>
        <v>0</v>
      </c>
      <c r="BG421" s="248">
        <f>IF(N421="zákl. přenesená",J421,0)</f>
        <v>0</v>
      </c>
      <c r="BH421" s="248">
        <f>IF(N421="sníž. přenesená",J421,0)</f>
        <v>0</v>
      </c>
      <c r="BI421" s="248">
        <f>IF(N421="nulová",J421,0)</f>
        <v>0</v>
      </c>
      <c r="BJ421" s="18" t="s">
        <v>81</v>
      </c>
      <c r="BK421" s="248">
        <f>ROUND(I421*H421,2)</f>
        <v>0</v>
      </c>
      <c r="BL421" s="18" t="s">
        <v>258</v>
      </c>
      <c r="BM421" s="247" t="s">
        <v>852</v>
      </c>
    </row>
    <row r="422" s="2" customFormat="1">
      <c r="A422" s="39"/>
      <c r="B422" s="40"/>
      <c r="C422" s="41"/>
      <c r="D422" s="249" t="s">
        <v>143</v>
      </c>
      <c r="E422" s="41"/>
      <c r="F422" s="250" t="s">
        <v>742</v>
      </c>
      <c r="G422" s="41"/>
      <c r="H422" s="41"/>
      <c r="I422" s="145"/>
      <c r="J422" s="41"/>
      <c r="K422" s="41"/>
      <c r="L422" s="45"/>
      <c r="M422" s="251"/>
      <c r="N422" s="252"/>
      <c r="O422" s="92"/>
      <c r="P422" s="92"/>
      <c r="Q422" s="92"/>
      <c r="R422" s="92"/>
      <c r="S422" s="92"/>
      <c r="T422" s="93"/>
      <c r="U422" s="39"/>
      <c r="V422" s="39"/>
      <c r="W422" s="39"/>
      <c r="X422" s="39"/>
      <c r="Y422" s="39"/>
      <c r="Z422" s="39"/>
      <c r="AA422" s="39"/>
      <c r="AB422" s="39"/>
      <c r="AC422" s="39"/>
      <c r="AD422" s="39"/>
      <c r="AE422" s="39"/>
      <c r="AT422" s="18" t="s">
        <v>143</v>
      </c>
      <c r="AU422" s="18" t="s">
        <v>83</v>
      </c>
    </row>
    <row r="423" s="2" customFormat="1">
      <c r="A423" s="39"/>
      <c r="B423" s="40"/>
      <c r="C423" s="41"/>
      <c r="D423" s="249" t="s">
        <v>164</v>
      </c>
      <c r="E423" s="41"/>
      <c r="F423" s="253" t="s">
        <v>743</v>
      </c>
      <c r="G423" s="41"/>
      <c r="H423" s="41"/>
      <c r="I423" s="145"/>
      <c r="J423" s="41"/>
      <c r="K423" s="41"/>
      <c r="L423" s="45"/>
      <c r="M423" s="251"/>
      <c r="N423" s="252"/>
      <c r="O423" s="92"/>
      <c r="P423" s="92"/>
      <c r="Q423" s="92"/>
      <c r="R423" s="92"/>
      <c r="S423" s="92"/>
      <c r="T423" s="93"/>
      <c r="U423" s="39"/>
      <c r="V423" s="39"/>
      <c r="W423" s="39"/>
      <c r="X423" s="39"/>
      <c r="Y423" s="39"/>
      <c r="Z423" s="39"/>
      <c r="AA423" s="39"/>
      <c r="AB423" s="39"/>
      <c r="AC423" s="39"/>
      <c r="AD423" s="39"/>
      <c r="AE423" s="39"/>
      <c r="AT423" s="18" t="s">
        <v>164</v>
      </c>
      <c r="AU423" s="18" t="s">
        <v>83</v>
      </c>
    </row>
    <row r="424" s="13" customFormat="1">
      <c r="A424" s="13"/>
      <c r="B424" s="254"/>
      <c r="C424" s="255"/>
      <c r="D424" s="249" t="s">
        <v>147</v>
      </c>
      <c r="E424" s="256" t="s">
        <v>1</v>
      </c>
      <c r="F424" s="257" t="s">
        <v>853</v>
      </c>
      <c r="G424" s="255"/>
      <c r="H424" s="256" t="s">
        <v>1</v>
      </c>
      <c r="I424" s="258"/>
      <c r="J424" s="255"/>
      <c r="K424" s="255"/>
      <c r="L424" s="259"/>
      <c r="M424" s="260"/>
      <c r="N424" s="261"/>
      <c r="O424" s="261"/>
      <c r="P424" s="261"/>
      <c r="Q424" s="261"/>
      <c r="R424" s="261"/>
      <c r="S424" s="261"/>
      <c r="T424" s="262"/>
      <c r="U424" s="13"/>
      <c r="V424" s="13"/>
      <c r="W424" s="13"/>
      <c r="X424" s="13"/>
      <c r="Y424" s="13"/>
      <c r="Z424" s="13"/>
      <c r="AA424" s="13"/>
      <c r="AB424" s="13"/>
      <c r="AC424" s="13"/>
      <c r="AD424" s="13"/>
      <c r="AE424" s="13"/>
      <c r="AT424" s="263" t="s">
        <v>147</v>
      </c>
      <c r="AU424" s="263" t="s">
        <v>83</v>
      </c>
      <c r="AV424" s="13" t="s">
        <v>81</v>
      </c>
      <c r="AW424" s="13" t="s">
        <v>30</v>
      </c>
      <c r="AX424" s="13" t="s">
        <v>73</v>
      </c>
      <c r="AY424" s="263" t="s">
        <v>134</v>
      </c>
    </row>
    <row r="425" s="14" customFormat="1">
      <c r="A425" s="14"/>
      <c r="B425" s="264"/>
      <c r="C425" s="265"/>
      <c r="D425" s="249" t="s">
        <v>147</v>
      </c>
      <c r="E425" s="266" t="s">
        <v>1</v>
      </c>
      <c r="F425" s="267" t="s">
        <v>822</v>
      </c>
      <c r="G425" s="265"/>
      <c r="H425" s="268">
        <v>73.304000000000002</v>
      </c>
      <c r="I425" s="269"/>
      <c r="J425" s="265"/>
      <c r="K425" s="265"/>
      <c r="L425" s="270"/>
      <c r="M425" s="271"/>
      <c r="N425" s="272"/>
      <c r="O425" s="272"/>
      <c r="P425" s="272"/>
      <c r="Q425" s="272"/>
      <c r="R425" s="272"/>
      <c r="S425" s="272"/>
      <c r="T425" s="273"/>
      <c r="U425" s="14"/>
      <c r="V425" s="14"/>
      <c r="W425" s="14"/>
      <c r="X425" s="14"/>
      <c r="Y425" s="14"/>
      <c r="Z425" s="14"/>
      <c r="AA425" s="14"/>
      <c r="AB425" s="14"/>
      <c r="AC425" s="14"/>
      <c r="AD425" s="14"/>
      <c r="AE425" s="14"/>
      <c r="AT425" s="274" t="s">
        <v>147</v>
      </c>
      <c r="AU425" s="274" t="s">
        <v>83</v>
      </c>
      <c r="AV425" s="14" t="s">
        <v>83</v>
      </c>
      <c r="AW425" s="14" t="s">
        <v>30</v>
      </c>
      <c r="AX425" s="14" t="s">
        <v>73</v>
      </c>
      <c r="AY425" s="274" t="s">
        <v>134</v>
      </c>
    </row>
    <row r="426" s="16" customFormat="1">
      <c r="A426" s="16"/>
      <c r="B426" s="296"/>
      <c r="C426" s="297"/>
      <c r="D426" s="249" t="s">
        <v>147</v>
      </c>
      <c r="E426" s="298" t="s">
        <v>1</v>
      </c>
      <c r="F426" s="299" t="s">
        <v>560</v>
      </c>
      <c r="G426" s="297"/>
      <c r="H426" s="300">
        <v>73.304000000000002</v>
      </c>
      <c r="I426" s="301"/>
      <c r="J426" s="297"/>
      <c r="K426" s="297"/>
      <c r="L426" s="302"/>
      <c r="M426" s="303"/>
      <c r="N426" s="304"/>
      <c r="O426" s="304"/>
      <c r="P426" s="304"/>
      <c r="Q426" s="304"/>
      <c r="R426" s="304"/>
      <c r="S426" s="304"/>
      <c r="T426" s="305"/>
      <c r="U426" s="16"/>
      <c r="V426" s="16"/>
      <c r="W426" s="16"/>
      <c r="X426" s="16"/>
      <c r="Y426" s="16"/>
      <c r="Z426" s="16"/>
      <c r="AA426" s="16"/>
      <c r="AB426" s="16"/>
      <c r="AC426" s="16"/>
      <c r="AD426" s="16"/>
      <c r="AE426" s="16"/>
      <c r="AT426" s="306" t="s">
        <v>147</v>
      </c>
      <c r="AU426" s="306" t="s">
        <v>83</v>
      </c>
      <c r="AV426" s="16" t="s">
        <v>158</v>
      </c>
      <c r="AW426" s="16" t="s">
        <v>30</v>
      </c>
      <c r="AX426" s="16" t="s">
        <v>73</v>
      </c>
      <c r="AY426" s="306" t="s">
        <v>134</v>
      </c>
    </row>
    <row r="427" s="13" customFormat="1">
      <c r="A427" s="13"/>
      <c r="B427" s="254"/>
      <c r="C427" s="255"/>
      <c r="D427" s="249" t="s">
        <v>147</v>
      </c>
      <c r="E427" s="256" t="s">
        <v>1</v>
      </c>
      <c r="F427" s="257" t="s">
        <v>744</v>
      </c>
      <c r="G427" s="255"/>
      <c r="H427" s="256" t="s">
        <v>1</v>
      </c>
      <c r="I427" s="258"/>
      <c r="J427" s="255"/>
      <c r="K427" s="255"/>
      <c r="L427" s="259"/>
      <c r="M427" s="260"/>
      <c r="N427" s="261"/>
      <c r="O427" s="261"/>
      <c r="P427" s="261"/>
      <c r="Q427" s="261"/>
      <c r="R427" s="261"/>
      <c r="S427" s="261"/>
      <c r="T427" s="262"/>
      <c r="U427" s="13"/>
      <c r="V427" s="13"/>
      <c r="W427" s="13"/>
      <c r="X427" s="13"/>
      <c r="Y427" s="13"/>
      <c r="Z427" s="13"/>
      <c r="AA427" s="13"/>
      <c r="AB427" s="13"/>
      <c r="AC427" s="13"/>
      <c r="AD427" s="13"/>
      <c r="AE427" s="13"/>
      <c r="AT427" s="263" t="s">
        <v>147</v>
      </c>
      <c r="AU427" s="263" t="s">
        <v>83</v>
      </c>
      <c r="AV427" s="13" t="s">
        <v>81</v>
      </c>
      <c r="AW427" s="13" t="s">
        <v>30</v>
      </c>
      <c r="AX427" s="13" t="s">
        <v>73</v>
      </c>
      <c r="AY427" s="263" t="s">
        <v>134</v>
      </c>
    </row>
    <row r="428" s="14" customFormat="1">
      <c r="A428" s="14"/>
      <c r="B428" s="264"/>
      <c r="C428" s="265"/>
      <c r="D428" s="249" t="s">
        <v>147</v>
      </c>
      <c r="E428" s="266" t="s">
        <v>1</v>
      </c>
      <c r="F428" s="267" t="s">
        <v>636</v>
      </c>
      <c r="G428" s="265"/>
      <c r="H428" s="268">
        <v>67</v>
      </c>
      <c r="I428" s="269"/>
      <c r="J428" s="265"/>
      <c r="K428" s="265"/>
      <c r="L428" s="270"/>
      <c r="M428" s="271"/>
      <c r="N428" s="272"/>
      <c r="O428" s="272"/>
      <c r="P428" s="272"/>
      <c r="Q428" s="272"/>
      <c r="R428" s="272"/>
      <c r="S428" s="272"/>
      <c r="T428" s="273"/>
      <c r="U428" s="14"/>
      <c r="V428" s="14"/>
      <c r="W428" s="14"/>
      <c r="X428" s="14"/>
      <c r="Y428" s="14"/>
      <c r="Z428" s="14"/>
      <c r="AA428" s="14"/>
      <c r="AB428" s="14"/>
      <c r="AC428" s="14"/>
      <c r="AD428" s="14"/>
      <c r="AE428" s="14"/>
      <c r="AT428" s="274" t="s">
        <v>147</v>
      </c>
      <c r="AU428" s="274" t="s">
        <v>83</v>
      </c>
      <c r="AV428" s="14" t="s">
        <v>83</v>
      </c>
      <c r="AW428" s="14" t="s">
        <v>30</v>
      </c>
      <c r="AX428" s="14" t="s">
        <v>73</v>
      </c>
      <c r="AY428" s="274" t="s">
        <v>134</v>
      </c>
    </row>
    <row r="429" s="15" customFormat="1">
      <c r="A429" s="15"/>
      <c r="B429" s="275"/>
      <c r="C429" s="276"/>
      <c r="D429" s="249" t="s">
        <v>147</v>
      </c>
      <c r="E429" s="277" t="s">
        <v>1</v>
      </c>
      <c r="F429" s="278" t="s">
        <v>150</v>
      </c>
      <c r="G429" s="276"/>
      <c r="H429" s="279">
        <v>140.304</v>
      </c>
      <c r="I429" s="280"/>
      <c r="J429" s="276"/>
      <c r="K429" s="276"/>
      <c r="L429" s="281"/>
      <c r="M429" s="308"/>
      <c r="N429" s="309"/>
      <c r="O429" s="309"/>
      <c r="P429" s="309"/>
      <c r="Q429" s="309"/>
      <c r="R429" s="309"/>
      <c r="S429" s="309"/>
      <c r="T429" s="310"/>
      <c r="U429" s="15"/>
      <c r="V429" s="15"/>
      <c r="W429" s="15"/>
      <c r="X429" s="15"/>
      <c r="Y429" s="15"/>
      <c r="Z429" s="15"/>
      <c r="AA429" s="15"/>
      <c r="AB429" s="15"/>
      <c r="AC429" s="15"/>
      <c r="AD429" s="15"/>
      <c r="AE429" s="15"/>
      <c r="AT429" s="285" t="s">
        <v>147</v>
      </c>
      <c r="AU429" s="285" t="s">
        <v>83</v>
      </c>
      <c r="AV429" s="15" t="s">
        <v>141</v>
      </c>
      <c r="AW429" s="15" t="s">
        <v>30</v>
      </c>
      <c r="AX429" s="15" t="s">
        <v>81</v>
      </c>
      <c r="AY429" s="285" t="s">
        <v>134</v>
      </c>
    </row>
    <row r="430" s="2" customFormat="1" ht="6.96" customHeight="1">
      <c r="A430" s="39"/>
      <c r="B430" s="67"/>
      <c r="C430" s="68"/>
      <c r="D430" s="68"/>
      <c r="E430" s="68"/>
      <c r="F430" s="68"/>
      <c r="G430" s="68"/>
      <c r="H430" s="68"/>
      <c r="I430" s="184"/>
      <c r="J430" s="68"/>
      <c r="K430" s="68"/>
      <c r="L430" s="45"/>
      <c r="M430" s="39"/>
      <c r="O430" s="39"/>
      <c r="P430" s="39"/>
      <c r="Q430" s="39"/>
      <c r="R430" s="39"/>
      <c r="S430" s="39"/>
      <c r="T430" s="39"/>
      <c r="U430" s="39"/>
      <c r="V430" s="39"/>
      <c r="W430" s="39"/>
      <c r="X430" s="39"/>
      <c r="Y430" s="39"/>
      <c r="Z430" s="39"/>
      <c r="AA430" s="39"/>
      <c r="AB430" s="39"/>
      <c r="AC430" s="39"/>
      <c r="AD430" s="39"/>
      <c r="AE430" s="39"/>
    </row>
  </sheetData>
  <sheetProtection sheet="1" autoFilter="0" formatColumns="0" formatRows="0" objects="1" scenarios="1" spinCount="100000" saltValue="eZBhu32uvFBxusAiNde/NW39eDQyLydUAtf/XabNUBE8FRj7qLFe1Eb0/h7lJggE0phdl55jEsRg2LIoAoHrvg==" hashValue="bOvbVokHMygm1gEleWs05uVQedVlUf1s5PQfunTyJb2o69usSJCy2eFH92f4zKA3Q/ELZx6N0aYoNfljB05+ww==" algorithmName="SHA-512" password="CC35"/>
  <autoFilter ref="C125:K429"/>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8" t="s">
        <v>89</v>
      </c>
    </row>
    <row r="3" s="1" customFormat="1" ht="6.96" customHeight="1">
      <c r="B3" s="138"/>
      <c r="C3" s="139"/>
      <c r="D3" s="139"/>
      <c r="E3" s="139"/>
      <c r="F3" s="139"/>
      <c r="G3" s="139"/>
      <c r="H3" s="139"/>
      <c r="I3" s="140"/>
      <c r="J3" s="139"/>
      <c r="K3" s="139"/>
      <c r="L3" s="21"/>
      <c r="AT3" s="18" t="s">
        <v>83</v>
      </c>
    </row>
    <row r="4" s="1" customFormat="1" ht="24.96" customHeight="1">
      <c r="B4" s="21"/>
      <c r="D4" s="141" t="s">
        <v>99</v>
      </c>
      <c r="I4" s="137"/>
      <c r="L4" s="21"/>
      <c r="M4" s="142" t="s">
        <v>10</v>
      </c>
      <c r="AT4" s="18" t="s">
        <v>4</v>
      </c>
    </row>
    <row r="5" s="1" customFormat="1" ht="6.96" customHeight="1">
      <c r="B5" s="21"/>
      <c r="I5" s="137"/>
      <c r="L5" s="21"/>
    </row>
    <row r="6" s="1" customFormat="1" ht="12" customHeight="1">
      <c r="B6" s="21"/>
      <c r="D6" s="143" t="s">
        <v>16</v>
      </c>
      <c r="I6" s="137"/>
      <c r="L6" s="21"/>
    </row>
    <row r="7" s="1" customFormat="1" ht="16.5" customHeight="1">
      <c r="B7" s="21"/>
      <c r="E7" s="144" t="str">
        <f>'Rekapitulace zakázky'!K6</f>
        <v>Oprava mostních objektů v úseku Děčín-Prostřední Žleb – st. hranice SRN</v>
      </c>
      <c r="F7" s="143"/>
      <c r="G7" s="143"/>
      <c r="H7" s="143"/>
      <c r="I7" s="137"/>
      <c r="L7" s="21"/>
    </row>
    <row r="8" s="2" customFormat="1" ht="12" customHeight="1">
      <c r="A8" s="39"/>
      <c r="B8" s="45"/>
      <c r="C8" s="39"/>
      <c r="D8" s="143" t="s">
        <v>100</v>
      </c>
      <c r="E8" s="39"/>
      <c r="F8" s="39"/>
      <c r="G8" s="39"/>
      <c r="H8" s="39"/>
      <c r="I8" s="145"/>
      <c r="J8" s="39"/>
      <c r="K8" s="39"/>
      <c r="L8" s="64"/>
      <c r="S8" s="39"/>
      <c r="T8" s="39"/>
      <c r="U8" s="39"/>
      <c r="V8" s="39"/>
      <c r="W8" s="39"/>
      <c r="X8" s="39"/>
      <c r="Y8" s="39"/>
      <c r="Z8" s="39"/>
      <c r="AA8" s="39"/>
      <c r="AB8" s="39"/>
      <c r="AC8" s="39"/>
      <c r="AD8" s="39"/>
      <c r="AE8" s="39"/>
    </row>
    <row r="9" s="2" customFormat="1" ht="16.5" customHeight="1">
      <c r="A9" s="39"/>
      <c r="B9" s="45"/>
      <c r="C9" s="39"/>
      <c r="D9" s="39"/>
      <c r="E9" s="146" t="s">
        <v>854</v>
      </c>
      <c r="F9" s="39"/>
      <c r="G9" s="39"/>
      <c r="H9" s="39"/>
      <c r="I9" s="145"/>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s="2" customFormat="1" ht="12" customHeight="1">
      <c r="A11" s="39"/>
      <c r="B11" s="45"/>
      <c r="C11" s="39"/>
      <c r="D11" s="143" t="s">
        <v>18</v>
      </c>
      <c r="E11" s="39"/>
      <c r="F11" s="147" t="s">
        <v>1</v>
      </c>
      <c r="G11" s="39"/>
      <c r="H11" s="39"/>
      <c r="I11" s="148" t="s">
        <v>19</v>
      </c>
      <c r="J11" s="147" t="s">
        <v>1</v>
      </c>
      <c r="K11" s="39"/>
      <c r="L11" s="64"/>
      <c r="S11" s="39"/>
      <c r="T11" s="39"/>
      <c r="U11" s="39"/>
      <c r="V11" s="39"/>
      <c r="W11" s="39"/>
      <c r="X11" s="39"/>
      <c r="Y11" s="39"/>
      <c r="Z11" s="39"/>
      <c r="AA11" s="39"/>
      <c r="AB11" s="39"/>
      <c r="AC11" s="39"/>
      <c r="AD11" s="39"/>
      <c r="AE11" s="39"/>
    </row>
    <row r="12" s="2" customFormat="1" ht="12" customHeight="1">
      <c r="A12" s="39"/>
      <c r="B12" s="45"/>
      <c r="C12" s="39"/>
      <c r="D12" s="143" t="s">
        <v>20</v>
      </c>
      <c r="E12" s="39"/>
      <c r="F12" s="147" t="s">
        <v>21</v>
      </c>
      <c r="G12" s="39"/>
      <c r="H12" s="39"/>
      <c r="I12" s="148" t="s">
        <v>22</v>
      </c>
      <c r="J12" s="149" t="str">
        <f>'Rekapitulace zakázky'!AN8</f>
        <v>16. 8. 2019</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s="2" customFormat="1" ht="12" customHeight="1">
      <c r="A14" s="39"/>
      <c r="B14" s="45"/>
      <c r="C14" s="39"/>
      <c r="D14" s="143" t="s">
        <v>24</v>
      </c>
      <c r="E14" s="39"/>
      <c r="F14" s="39"/>
      <c r="G14" s="39"/>
      <c r="H14" s="39"/>
      <c r="I14" s="148" t="s">
        <v>25</v>
      </c>
      <c r="J14" s="147" t="str">
        <f>IF('Rekapitulace zakázky'!AN10="","",'Rekapitulace zakázky'!AN10)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7" t="str">
        <f>IF('Rekapitulace zakázky'!E11="","",'Rekapitulace zakázky'!E11)</f>
        <v xml:space="preserve"> </v>
      </c>
      <c r="F15" s="39"/>
      <c r="G15" s="39"/>
      <c r="H15" s="39"/>
      <c r="I15" s="148" t="s">
        <v>26</v>
      </c>
      <c r="J15" s="147" t="str">
        <f>IF('Rekapitulace zakázky'!AN11="","",'Rekapitulace zakázky'!AN11)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s="2" customFormat="1" ht="12" customHeight="1">
      <c r="A17" s="39"/>
      <c r="B17" s="45"/>
      <c r="C17" s="39"/>
      <c r="D17" s="143" t="s">
        <v>27</v>
      </c>
      <c r="E17" s="39"/>
      <c r="F17" s="39"/>
      <c r="G17" s="39"/>
      <c r="H17" s="39"/>
      <c r="I17" s="148" t="s">
        <v>25</v>
      </c>
      <c r="J17" s="34" t="str">
        <f>'Rekapitulace zakázky'!AN13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47"/>
      <c r="G18" s="147"/>
      <c r="H18" s="147"/>
      <c r="I18" s="148" t="s">
        <v>26</v>
      </c>
      <c r="J18" s="34" t="str">
        <f>'Rekapitulace zakázky'!AN14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s="2" customFormat="1" ht="12" customHeight="1">
      <c r="A20" s="39"/>
      <c r="B20" s="45"/>
      <c r="C20" s="39"/>
      <c r="D20" s="143" t="s">
        <v>29</v>
      </c>
      <c r="E20" s="39"/>
      <c r="F20" s="39"/>
      <c r="G20" s="39"/>
      <c r="H20" s="39"/>
      <c r="I20" s="148" t="s">
        <v>25</v>
      </c>
      <c r="J20" s="147" t="str">
        <f>IF('Rekapitulace zakázky'!AN16="","",'Rekapitulace zakázky'!AN16)</f>
        <v/>
      </c>
      <c r="K20" s="39"/>
      <c r="L20" s="64"/>
      <c r="S20" s="39"/>
      <c r="T20" s="39"/>
      <c r="U20" s="39"/>
      <c r="V20" s="39"/>
      <c r="W20" s="39"/>
      <c r="X20" s="39"/>
      <c r="Y20" s="39"/>
      <c r="Z20" s="39"/>
      <c r="AA20" s="39"/>
      <c r="AB20" s="39"/>
      <c r="AC20" s="39"/>
      <c r="AD20" s="39"/>
      <c r="AE20" s="39"/>
    </row>
    <row r="21" s="2" customFormat="1" ht="18" customHeight="1">
      <c r="A21" s="39"/>
      <c r="B21" s="45"/>
      <c r="C21" s="39"/>
      <c r="D21" s="39"/>
      <c r="E21" s="147" t="str">
        <f>IF('Rekapitulace zakázky'!E17="","",'Rekapitulace zakázky'!E17)</f>
        <v xml:space="preserve"> </v>
      </c>
      <c r="F21" s="39"/>
      <c r="G21" s="39"/>
      <c r="H21" s="39"/>
      <c r="I21" s="148" t="s">
        <v>26</v>
      </c>
      <c r="J21" s="147" t="str">
        <f>IF('Rekapitulace zakázky'!AN17="","",'Rekapitulace zakázky'!AN17)</f>
        <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s="2" customFormat="1" ht="12" customHeight="1">
      <c r="A23" s="39"/>
      <c r="B23" s="45"/>
      <c r="C23" s="39"/>
      <c r="D23" s="143" t="s">
        <v>31</v>
      </c>
      <c r="E23" s="39"/>
      <c r="F23" s="39"/>
      <c r="G23" s="39"/>
      <c r="H23" s="39"/>
      <c r="I23" s="148" t="s">
        <v>25</v>
      </c>
      <c r="J23" s="147" t="str">
        <f>IF('Rekapitulace zakázky'!AN19="","",'Rekapitulace zakázky'!AN19)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7" t="str">
        <f>IF('Rekapitulace zakázky'!E20="","",'Rekapitulace zakázky'!E20)</f>
        <v xml:space="preserve"> </v>
      </c>
      <c r="F24" s="39"/>
      <c r="G24" s="39"/>
      <c r="H24" s="39"/>
      <c r="I24" s="148" t="s">
        <v>26</v>
      </c>
      <c r="J24" s="147" t="str">
        <f>IF('Rekapitulace zakázky'!AN20="","",'Rekapitulace zakázky'!AN20)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s="2" customFormat="1" ht="12" customHeight="1">
      <c r="A26" s="39"/>
      <c r="B26" s="45"/>
      <c r="C26" s="39"/>
      <c r="D26" s="143" t="s">
        <v>32</v>
      </c>
      <c r="E26" s="39"/>
      <c r="F26" s="39"/>
      <c r="G26" s="39"/>
      <c r="H26" s="39"/>
      <c r="I26" s="145"/>
      <c r="J26" s="39"/>
      <c r="K26" s="39"/>
      <c r="L26" s="64"/>
      <c r="S26" s="39"/>
      <c r="T26" s="39"/>
      <c r="U26" s="39"/>
      <c r="V26" s="39"/>
      <c r="W26" s="39"/>
      <c r="X26" s="39"/>
      <c r="Y26" s="39"/>
      <c r="Z26" s="39"/>
      <c r="AA26" s="39"/>
      <c r="AB26" s="39"/>
      <c r="AC26" s="39"/>
      <c r="AD26" s="39"/>
      <c r="AE26" s="39"/>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s="2" customFormat="1" ht="25.44" customHeight="1">
      <c r="A30" s="39"/>
      <c r="B30" s="45"/>
      <c r="C30" s="39"/>
      <c r="D30" s="157" t="s">
        <v>33</v>
      </c>
      <c r="E30" s="39"/>
      <c r="F30" s="39"/>
      <c r="G30" s="39"/>
      <c r="H30" s="39"/>
      <c r="I30" s="145"/>
      <c r="J30" s="158">
        <f>ROUND(J127, 2)</f>
        <v>0</v>
      </c>
      <c r="K30" s="39"/>
      <c r="L30" s="64"/>
      <c r="S30" s="39"/>
      <c r="T30" s="39"/>
      <c r="U30" s="39"/>
      <c r="V30" s="39"/>
      <c r="W30" s="39"/>
      <c r="X30" s="39"/>
      <c r="Y30" s="39"/>
      <c r="Z30" s="39"/>
      <c r="AA30" s="39"/>
      <c r="AB30" s="39"/>
      <c r="AC30" s="39"/>
      <c r="AD30" s="39"/>
      <c r="AE30" s="39"/>
    </row>
    <row r="3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s="2" customFormat="1" ht="14.4" customHeight="1">
      <c r="A32" s="39"/>
      <c r="B32" s="45"/>
      <c r="C32" s="39"/>
      <c r="D32" s="39"/>
      <c r="E32" s="39"/>
      <c r="F32" s="159" t="s">
        <v>35</v>
      </c>
      <c r="G32" s="39"/>
      <c r="H32" s="39"/>
      <c r="I32" s="160" t="s">
        <v>34</v>
      </c>
      <c r="J32" s="159" t="s">
        <v>36</v>
      </c>
      <c r="K32" s="39"/>
      <c r="L32" s="64"/>
      <c r="S32" s="39"/>
      <c r="T32" s="39"/>
      <c r="U32" s="39"/>
      <c r="V32" s="39"/>
      <c r="W32" s="39"/>
      <c r="X32" s="39"/>
      <c r="Y32" s="39"/>
      <c r="Z32" s="39"/>
      <c r="AA32" s="39"/>
      <c r="AB32" s="39"/>
      <c r="AC32" s="39"/>
      <c r="AD32" s="39"/>
      <c r="AE32" s="39"/>
    </row>
    <row r="33" s="2" customFormat="1" ht="14.4" customHeight="1">
      <c r="A33" s="39"/>
      <c r="B33" s="45"/>
      <c r="C33" s="39"/>
      <c r="D33" s="161" t="s">
        <v>37</v>
      </c>
      <c r="E33" s="143" t="s">
        <v>38</v>
      </c>
      <c r="F33" s="162">
        <f>ROUND((SUM(BE127:BE514)),  2)</f>
        <v>0</v>
      </c>
      <c r="G33" s="39"/>
      <c r="H33" s="39"/>
      <c r="I33" s="163">
        <v>0.20999999999999999</v>
      </c>
      <c r="J33" s="162">
        <f>ROUND(((SUM(BE127:BE514))*I33),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3" t="s">
        <v>39</v>
      </c>
      <c r="F34" s="162">
        <f>ROUND((SUM(BF127:BF514)),  2)</f>
        <v>0</v>
      </c>
      <c r="G34" s="39"/>
      <c r="H34" s="39"/>
      <c r="I34" s="163">
        <v>0.14999999999999999</v>
      </c>
      <c r="J34" s="162">
        <f>ROUND(((SUM(BF127:BF514))*I34),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40</v>
      </c>
      <c r="F35" s="162">
        <f>ROUND((SUM(BG127:BG514)),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41</v>
      </c>
      <c r="F36" s="162">
        <f>ROUND((SUM(BH127:BH514)),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62">
        <f>ROUND((SUM(BI127:BI514)),  2)</f>
        <v>0</v>
      </c>
      <c r="G37" s="39"/>
      <c r="H37" s="39"/>
      <c r="I37" s="163">
        <v>0</v>
      </c>
      <c r="J37" s="162">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s="2" customFormat="1" ht="25.44" customHeight="1">
      <c r="A39" s="39"/>
      <c r="B39" s="45"/>
      <c r="C39" s="164"/>
      <c r="D39" s="165" t="s">
        <v>43</v>
      </c>
      <c r="E39" s="166"/>
      <c r="F39" s="166"/>
      <c r="G39" s="167" t="s">
        <v>44</v>
      </c>
      <c r="H39" s="168" t="s">
        <v>45</v>
      </c>
      <c r="I39" s="169"/>
      <c r="J39" s="170">
        <f>SUM(J30:J37)</f>
        <v>0</v>
      </c>
      <c r="K39" s="171"/>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s="1" customFormat="1" ht="14.4" customHeight="1">
      <c r="B41" s="21"/>
      <c r="I41" s="137"/>
      <c r="L41" s="21"/>
    </row>
    <row r="42" s="1" customFormat="1" ht="14.4" customHeight="1">
      <c r="B42" s="21"/>
      <c r="I42" s="137"/>
      <c r="L42" s="21"/>
    </row>
    <row r="43" s="1" customFormat="1" ht="14.4" customHeight="1">
      <c r="B43" s="21"/>
      <c r="I43" s="137"/>
      <c r="L43" s="21"/>
    </row>
    <row r="44" s="1" customFormat="1" ht="14.4" customHeight="1">
      <c r="B44" s="21"/>
      <c r="I44" s="137"/>
      <c r="L44" s="21"/>
    </row>
    <row r="45" s="1" customFormat="1" ht="14.4" customHeight="1">
      <c r="B45" s="21"/>
      <c r="I45" s="137"/>
      <c r="L45" s="21"/>
    </row>
    <row r="46" s="1" customFormat="1" ht="14.4" customHeight="1">
      <c r="B46" s="21"/>
      <c r="I46" s="137"/>
      <c r="L46" s="21"/>
    </row>
    <row r="47" s="1" customFormat="1" ht="14.4" customHeight="1">
      <c r="B47" s="21"/>
      <c r="I47" s="137"/>
      <c r="L47" s="21"/>
    </row>
    <row r="48" s="1" customFormat="1" ht="14.4" customHeight="1">
      <c r="B48" s="21"/>
      <c r="I48" s="137"/>
      <c r="L48" s="21"/>
    </row>
    <row r="49" s="1" customFormat="1" ht="14.4" customHeight="1">
      <c r="B49" s="21"/>
      <c r="I49" s="137"/>
      <c r="L49" s="21"/>
    </row>
    <row r="50" s="2" customFormat="1" ht="14.4" customHeight="1">
      <c r="B50" s="64"/>
      <c r="D50" s="172" t="s">
        <v>46</v>
      </c>
      <c r="E50" s="173"/>
      <c r="F50" s="173"/>
      <c r="G50" s="172" t="s">
        <v>47</v>
      </c>
      <c r="H50" s="173"/>
      <c r="I50" s="174"/>
      <c r="J50" s="173"/>
      <c r="K50" s="17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8"/>
      <c r="J61" s="179"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2" t="s">
        <v>50</v>
      </c>
      <c r="E65" s="180"/>
      <c r="F65" s="180"/>
      <c r="G65" s="172" t="s">
        <v>51</v>
      </c>
      <c r="H65" s="180"/>
      <c r="I65" s="181"/>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8"/>
      <c r="J76" s="179" t="s">
        <v>49</v>
      </c>
      <c r="K76" s="176"/>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8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s="2" customFormat="1" ht="24.96" customHeight="1">
      <c r="A82" s="39"/>
      <c r="B82" s="40"/>
      <c r="C82" s="24" t="s">
        <v>102</v>
      </c>
      <c r="D82" s="41"/>
      <c r="E82" s="41"/>
      <c r="F82" s="41"/>
      <c r="G82" s="41"/>
      <c r="H82" s="41"/>
      <c r="I82" s="14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45"/>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8" t="str">
        <f>E7</f>
        <v>Oprava mostních objektů v úseku Děčín-Prostřední Žleb – st. hranice SRN</v>
      </c>
      <c r="F85" s="33"/>
      <c r="G85" s="33"/>
      <c r="H85" s="33"/>
      <c r="I85" s="145"/>
      <c r="J85" s="41"/>
      <c r="K85" s="41"/>
      <c r="L85" s="64"/>
      <c r="S85" s="39"/>
      <c r="T85" s="39"/>
      <c r="U85" s="39"/>
      <c r="V85" s="39"/>
      <c r="W85" s="39"/>
      <c r="X85" s="39"/>
      <c r="Y85" s="39"/>
      <c r="Z85" s="39"/>
      <c r="AA85" s="39"/>
      <c r="AB85" s="39"/>
      <c r="AC85" s="39"/>
      <c r="AD85" s="39"/>
      <c r="AE85" s="39"/>
    </row>
    <row r="86" s="2" customFormat="1" ht="12" customHeight="1">
      <c r="A86" s="39"/>
      <c r="B86" s="40"/>
      <c r="C86" s="33" t="s">
        <v>100</v>
      </c>
      <c r="D86" s="41"/>
      <c r="E86" s="41"/>
      <c r="F86" s="41"/>
      <c r="G86" s="41"/>
      <c r="H86" s="41"/>
      <c r="I86" s="145"/>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 xml:space="preserve">003 - Oprava opěrné zdi  B</v>
      </c>
      <c r="F87" s="41"/>
      <c r="G87" s="41"/>
      <c r="H87" s="41"/>
      <c r="I87" s="145"/>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148" t="s">
        <v>22</v>
      </c>
      <c r="J89" s="80" t="str">
        <f>IF(J12="","",J12)</f>
        <v>16. 8. 2019</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148"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148"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s="2" customFormat="1" ht="29.28" customHeight="1">
      <c r="A94" s="39"/>
      <c r="B94" s="40"/>
      <c r="C94" s="189" t="s">
        <v>103</v>
      </c>
      <c r="D94" s="190"/>
      <c r="E94" s="190"/>
      <c r="F94" s="190"/>
      <c r="G94" s="190"/>
      <c r="H94" s="190"/>
      <c r="I94" s="191"/>
      <c r="J94" s="192" t="s">
        <v>104</v>
      </c>
      <c r="K94" s="190"/>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s="2" customFormat="1" ht="22.8" customHeight="1">
      <c r="A96" s="39"/>
      <c r="B96" s="40"/>
      <c r="C96" s="193" t="s">
        <v>105</v>
      </c>
      <c r="D96" s="41"/>
      <c r="E96" s="41"/>
      <c r="F96" s="41"/>
      <c r="G96" s="41"/>
      <c r="H96" s="41"/>
      <c r="I96" s="145"/>
      <c r="J96" s="111">
        <f>J127</f>
        <v>0</v>
      </c>
      <c r="K96" s="41"/>
      <c r="L96" s="64"/>
      <c r="S96" s="39"/>
      <c r="T96" s="39"/>
      <c r="U96" s="39"/>
      <c r="V96" s="39"/>
      <c r="W96" s="39"/>
      <c r="X96" s="39"/>
      <c r="Y96" s="39"/>
      <c r="Z96" s="39"/>
      <c r="AA96" s="39"/>
      <c r="AB96" s="39"/>
      <c r="AC96" s="39"/>
      <c r="AD96" s="39"/>
      <c r="AE96" s="39"/>
      <c r="AU96" s="18" t="s">
        <v>106</v>
      </c>
    </row>
    <row r="97" s="9" customFormat="1" ht="24.96" customHeight="1">
      <c r="A97" s="9"/>
      <c r="B97" s="194"/>
      <c r="C97" s="195"/>
      <c r="D97" s="196" t="s">
        <v>107</v>
      </c>
      <c r="E97" s="197"/>
      <c r="F97" s="197"/>
      <c r="G97" s="197"/>
      <c r="H97" s="197"/>
      <c r="I97" s="198"/>
      <c r="J97" s="199">
        <f>J128</f>
        <v>0</v>
      </c>
      <c r="K97" s="195"/>
      <c r="L97" s="200"/>
      <c r="S97" s="9"/>
      <c r="T97" s="9"/>
      <c r="U97" s="9"/>
      <c r="V97" s="9"/>
      <c r="W97" s="9"/>
      <c r="X97" s="9"/>
      <c r="Y97" s="9"/>
      <c r="Z97" s="9"/>
      <c r="AA97" s="9"/>
      <c r="AB97" s="9"/>
      <c r="AC97" s="9"/>
      <c r="AD97" s="9"/>
      <c r="AE97" s="9"/>
    </row>
    <row r="98" s="10" customFormat="1" ht="19.92" customHeight="1">
      <c r="A98" s="10"/>
      <c r="B98" s="201"/>
      <c r="C98" s="202"/>
      <c r="D98" s="203" t="s">
        <v>108</v>
      </c>
      <c r="E98" s="204"/>
      <c r="F98" s="204"/>
      <c r="G98" s="204"/>
      <c r="H98" s="204"/>
      <c r="I98" s="205"/>
      <c r="J98" s="206">
        <f>J129</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109</v>
      </c>
      <c r="E99" s="204"/>
      <c r="F99" s="204"/>
      <c r="G99" s="204"/>
      <c r="H99" s="204"/>
      <c r="I99" s="205"/>
      <c r="J99" s="206">
        <f>J206</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111</v>
      </c>
      <c r="E100" s="204"/>
      <c r="F100" s="204"/>
      <c r="G100" s="204"/>
      <c r="H100" s="204"/>
      <c r="I100" s="205"/>
      <c r="J100" s="206">
        <f>J229</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112</v>
      </c>
      <c r="E101" s="204"/>
      <c r="F101" s="204"/>
      <c r="G101" s="204"/>
      <c r="H101" s="204"/>
      <c r="I101" s="205"/>
      <c r="J101" s="206">
        <f>J253</f>
        <v>0</v>
      </c>
      <c r="K101" s="202"/>
      <c r="L101" s="207"/>
      <c r="S101" s="10"/>
      <c r="T101" s="10"/>
      <c r="U101" s="10"/>
      <c r="V101" s="10"/>
      <c r="W101" s="10"/>
      <c r="X101" s="10"/>
      <c r="Y101" s="10"/>
      <c r="Z101" s="10"/>
      <c r="AA101" s="10"/>
      <c r="AB101" s="10"/>
      <c r="AC101" s="10"/>
      <c r="AD101" s="10"/>
      <c r="AE101" s="10"/>
    </row>
    <row r="102" s="10" customFormat="1" ht="19.92" customHeight="1">
      <c r="A102" s="10"/>
      <c r="B102" s="201"/>
      <c r="C102" s="202"/>
      <c r="D102" s="203" t="s">
        <v>113</v>
      </c>
      <c r="E102" s="204"/>
      <c r="F102" s="204"/>
      <c r="G102" s="204"/>
      <c r="H102" s="204"/>
      <c r="I102" s="205"/>
      <c r="J102" s="206">
        <f>J279</f>
        <v>0</v>
      </c>
      <c r="K102" s="202"/>
      <c r="L102" s="207"/>
      <c r="S102" s="10"/>
      <c r="T102" s="10"/>
      <c r="U102" s="10"/>
      <c r="V102" s="10"/>
      <c r="W102" s="10"/>
      <c r="X102" s="10"/>
      <c r="Y102" s="10"/>
      <c r="Z102" s="10"/>
      <c r="AA102" s="10"/>
      <c r="AB102" s="10"/>
      <c r="AC102" s="10"/>
      <c r="AD102" s="10"/>
      <c r="AE102" s="10"/>
    </row>
    <row r="103" s="10" customFormat="1" ht="19.92" customHeight="1">
      <c r="A103" s="10"/>
      <c r="B103" s="201"/>
      <c r="C103" s="202"/>
      <c r="D103" s="203" t="s">
        <v>114</v>
      </c>
      <c r="E103" s="204"/>
      <c r="F103" s="204"/>
      <c r="G103" s="204"/>
      <c r="H103" s="204"/>
      <c r="I103" s="205"/>
      <c r="J103" s="206">
        <f>J440</f>
        <v>0</v>
      </c>
      <c r="K103" s="202"/>
      <c r="L103" s="207"/>
      <c r="S103" s="10"/>
      <c r="T103" s="10"/>
      <c r="U103" s="10"/>
      <c r="V103" s="10"/>
      <c r="W103" s="10"/>
      <c r="X103" s="10"/>
      <c r="Y103" s="10"/>
      <c r="Z103" s="10"/>
      <c r="AA103" s="10"/>
      <c r="AB103" s="10"/>
      <c r="AC103" s="10"/>
      <c r="AD103" s="10"/>
      <c r="AE103" s="10"/>
    </row>
    <row r="104" s="10" customFormat="1" ht="19.92" customHeight="1">
      <c r="A104" s="10"/>
      <c r="B104" s="201"/>
      <c r="C104" s="202"/>
      <c r="D104" s="203" t="s">
        <v>115</v>
      </c>
      <c r="E104" s="204"/>
      <c r="F104" s="204"/>
      <c r="G104" s="204"/>
      <c r="H104" s="204"/>
      <c r="I104" s="205"/>
      <c r="J104" s="206">
        <f>J471</f>
        <v>0</v>
      </c>
      <c r="K104" s="202"/>
      <c r="L104" s="207"/>
      <c r="S104" s="10"/>
      <c r="T104" s="10"/>
      <c r="U104" s="10"/>
      <c r="V104" s="10"/>
      <c r="W104" s="10"/>
      <c r="X104" s="10"/>
      <c r="Y104" s="10"/>
      <c r="Z104" s="10"/>
      <c r="AA104" s="10"/>
      <c r="AB104" s="10"/>
      <c r="AC104" s="10"/>
      <c r="AD104" s="10"/>
      <c r="AE104" s="10"/>
    </row>
    <row r="105" s="9" customFormat="1" ht="24.96" customHeight="1">
      <c r="A105" s="9"/>
      <c r="B105" s="194"/>
      <c r="C105" s="195"/>
      <c r="D105" s="196" t="s">
        <v>116</v>
      </c>
      <c r="E105" s="197"/>
      <c r="F105" s="197"/>
      <c r="G105" s="197"/>
      <c r="H105" s="197"/>
      <c r="I105" s="198"/>
      <c r="J105" s="199">
        <f>J482</f>
        <v>0</v>
      </c>
      <c r="K105" s="195"/>
      <c r="L105" s="200"/>
      <c r="S105" s="9"/>
      <c r="T105" s="9"/>
      <c r="U105" s="9"/>
      <c r="V105" s="9"/>
      <c r="W105" s="9"/>
      <c r="X105" s="9"/>
      <c r="Y105" s="9"/>
      <c r="Z105" s="9"/>
      <c r="AA105" s="9"/>
      <c r="AB105" s="9"/>
      <c r="AC105" s="9"/>
      <c r="AD105" s="9"/>
      <c r="AE105" s="9"/>
    </row>
    <row r="106" s="10" customFormat="1" ht="19.92" customHeight="1">
      <c r="A106" s="10"/>
      <c r="B106" s="201"/>
      <c r="C106" s="202"/>
      <c r="D106" s="203" t="s">
        <v>117</v>
      </c>
      <c r="E106" s="204"/>
      <c r="F106" s="204"/>
      <c r="G106" s="204"/>
      <c r="H106" s="204"/>
      <c r="I106" s="205"/>
      <c r="J106" s="206">
        <f>J483</f>
        <v>0</v>
      </c>
      <c r="K106" s="202"/>
      <c r="L106" s="207"/>
      <c r="S106" s="10"/>
      <c r="T106" s="10"/>
      <c r="U106" s="10"/>
      <c r="V106" s="10"/>
      <c r="W106" s="10"/>
      <c r="X106" s="10"/>
      <c r="Y106" s="10"/>
      <c r="Z106" s="10"/>
      <c r="AA106" s="10"/>
      <c r="AB106" s="10"/>
      <c r="AC106" s="10"/>
      <c r="AD106" s="10"/>
      <c r="AE106" s="10"/>
    </row>
    <row r="107" s="10" customFormat="1" ht="19.92" customHeight="1">
      <c r="A107" s="10"/>
      <c r="B107" s="201"/>
      <c r="C107" s="202"/>
      <c r="D107" s="203" t="s">
        <v>118</v>
      </c>
      <c r="E107" s="204"/>
      <c r="F107" s="204"/>
      <c r="G107" s="204"/>
      <c r="H107" s="204"/>
      <c r="I107" s="205"/>
      <c r="J107" s="206">
        <f>J505</f>
        <v>0</v>
      </c>
      <c r="K107" s="202"/>
      <c r="L107" s="207"/>
      <c r="S107" s="10"/>
      <c r="T107" s="10"/>
      <c r="U107" s="10"/>
      <c r="V107" s="10"/>
      <c r="W107" s="10"/>
      <c r="X107" s="10"/>
      <c r="Y107" s="10"/>
      <c r="Z107" s="10"/>
      <c r="AA107" s="10"/>
      <c r="AB107" s="10"/>
      <c r="AC107" s="10"/>
      <c r="AD107" s="10"/>
      <c r="AE107" s="10"/>
    </row>
    <row r="108" s="2" customFormat="1" ht="21.84" customHeight="1">
      <c r="A108" s="39"/>
      <c r="B108" s="40"/>
      <c r="C108" s="41"/>
      <c r="D108" s="41"/>
      <c r="E108" s="41"/>
      <c r="F108" s="41"/>
      <c r="G108" s="41"/>
      <c r="H108" s="41"/>
      <c r="I108" s="145"/>
      <c r="J108" s="41"/>
      <c r="K108" s="41"/>
      <c r="L108" s="64"/>
      <c r="S108" s="39"/>
      <c r="T108" s="39"/>
      <c r="U108" s="39"/>
      <c r="V108" s="39"/>
      <c r="W108" s="39"/>
      <c r="X108" s="39"/>
      <c r="Y108" s="39"/>
      <c r="Z108" s="39"/>
      <c r="AA108" s="39"/>
      <c r="AB108" s="39"/>
      <c r="AC108" s="39"/>
      <c r="AD108" s="39"/>
      <c r="AE108" s="39"/>
    </row>
    <row r="109" s="2" customFormat="1" ht="6.96" customHeight="1">
      <c r="A109" s="39"/>
      <c r="B109" s="67"/>
      <c r="C109" s="68"/>
      <c r="D109" s="68"/>
      <c r="E109" s="68"/>
      <c r="F109" s="68"/>
      <c r="G109" s="68"/>
      <c r="H109" s="68"/>
      <c r="I109" s="184"/>
      <c r="J109" s="68"/>
      <c r="K109" s="68"/>
      <c r="L109" s="64"/>
      <c r="S109" s="39"/>
      <c r="T109" s="39"/>
      <c r="U109" s="39"/>
      <c r="V109" s="39"/>
      <c r="W109" s="39"/>
      <c r="X109" s="39"/>
      <c r="Y109" s="39"/>
      <c r="Z109" s="39"/>
      <c r="AA109" s="39"/>
      <c r="AB109" s="39"/>
      <c r="AC109" s="39"/>
      <c r="AD109" s="39"/>
      <c r="AE109" s="39"/>
    </row>
    <row r="113" s="2" customFormat="1" ht="6.96" customHeight="1">
      <c r="A113" s="39"/>
      <c r="B113" s="69"/>
      <c r="C113" s="70"/>
      <c r="D113" s="70"/>
      <c r="E113" s="70"/>
      <c r="F113" s="70"/>
      <c r="G113" s="70"/>
      <c r="H113" s="70"/>
      <c r="I113" s="187"/>
      <c r="J113" s="70"/>
      <c r="K113" s="70"/>
      <c r="L113" s="64"/>
      <c r="S113" s="39"/>
      <c r="T113" s="39"/>
      <c r="U113" s="39"/>
      <c r="V113" s="39"/>
      <c r="W113" s="39"/>
      <c r="X113" s="39"/>
      <c r="Y113" s="39"/>
      <c r="Z113" s="39"/>
      <c r="AA113" s="39"/>
      <c r="AB113" s="39"/>
      <c r="AC113" s="39"/>
      <c r="AD113" s="39"/>
      <c r="AE113" s="39"/>
    </row>
    <row r="114" s="2" customFormat="1" ht="24.96" customHeight="1">
      <c r="A114" s="39"/>
      <c r="B114" s="40"/>
      <c r="C114" s="24" t="s">
        <v>119</v>
      </c>
      <c r="D114" s="41"/>
      <c r="E114" s="41"/>
      <c r="F114" s="41"/>
      <c r="G114" s="41"/>
      <c r="H114" s="41"/>
      <c r="I114" s="145"/>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145"/>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16</v>
      </c>
      <c r="D116" s="41"/>
      <c r="E116" s="41"/>
      <c r="F116" s="41"/>
      <c r="G116" s="41"/>
      <c r="H116" s="41"/>
      <c r="I116" s="145"/>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188" t="str">
        <f>E7</f>
        <v>Oprava mostních objektů v úseku Děčín-Prostřední Žleb – st. hranice SRN</v>
      </c>
      <c r="F117" s="33"/>
      <c r="G117" s="33"/>
      <c r="H117" s="33"/>
      <c r="I117" s="145"/>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100</v>
      </c>
      <c r="D118" s="41"/>
      <c r="E118" s="41"/>
      <c r="F118" s="41"/>
      <c r="G118" s="41"/>
      <c r="H118" s="41"/>
      <c r="I118" s="145"/>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E9</f>
        <v xml:space="preserve">003 - Oprava opěrné zdi  B</v>
      </c>
      <c r="F119" s="41"/>
      <c r="G119" s="41"/>
      <c r="H119" s="41"/>
      <c r="I119" s="145"/>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145"/>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20</v>
      </c>
      <c r="D121" s="41"/>
      <c r="E121" s="41"/>
      <c r="F121" s="28" t="str">
        <f>F12</f>
        <v xml:space="preserve"> </v>
      </c>
      <c r="G121" s="41"/>
      <c r="H121" s="41"/>
      <c r="I121" s="148" t="s">
        <v>22</v>
      </c>
      <c r="J121" s="80" t="str">
        <f>IF(J12="","",J12)</f>
        <v>16. 8. 2019</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145"/>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24</v>
      </c>
      <c r="D123" s="41"/>
      <c r="E123" s="41"/>
      <c r="F123" s="28" t="str">
        <f>E15</f>
        <v xml:space="preserve"> </v>
      </c>
      <c r="G123" s="41"/>
      <c r="H123" s="41"/>
      <c r="I123" s="148" t="s">
        <v>29</v>
      </c>
      <c r="J123" s="37" t="str">
        <f>E21</f>
        <v xml:space="preserve"> </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27</v>
      </c>
      <c r="D124" s="41"/>
      <c r="E124" s="41"/>
      <c r="F124" s="28" t="str">
        <f>IF(E18="","",E18)</f>
        <v>Vyplň údaj</v>
      </c>
      <c r="G124" s="41"/>
      <c r="H124" s="41"/>
      <c r="I124" s="148" t="s">
        <v>31</v>
      </c>
      <c r="J124" s="37" t="str">
        <f>E24</f>
        <v xml:space="preserve"> </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145"/>
      <c r="J125" s="41"/>
      <c r="K125" s="41"/>
      <c r="L125" s="64"/>
      <c r="S125" s="39"/>
      <c r="T125" s="39"/>
      <c r="U125" s="39"/>
      <c r="V125" s="39"/>
      <c r="W125" s="39"/>
      <c r="X125" s="39"/>
      <c r="Y125" s="39"/>
      <c r="Z125" s="39"/>
      <c r="AA125" s="39"/>
      <c r="AB125" s="39"/>
      <c r="AC125" s="39"/>
      <c r="AD125" s="39"/>
      <c r="AE125" s="39"/>
    </row>
    <row r="126" s="11" customFormat="1" ht="29.28" customHeight="1">
      <c r="A126" s="208"/>
      <c r="B126" s="209"/>
      <c r="C126" s="210" t="s">
        <v>120</v>
      </c>
      <c r="D126" s="211" t="s">
        <v>58</v>
      </c>
      <c r="E126" s="211" t="s">
        <v>54</v>
      </c>
      <c r="F126" s="211" t="s">
        <v>55</v>
      </c>
      <c r="G126" s="211" t="s">
        <v>121</v>
      </c>
      <c r="H126" s="211" t="s">
        <v>122</v>
      </c>
      <c r="I126" s="212" t="s">
        <v>123</v>
      </c>
      <c r="J126" s="211" t="s">
        <v>104</v>
      </c>
      <c r="K126" s="213" t="s">
        <v>124</v>
      </c>
      <c r="L126" s="214"/>
      <c r="M126" s="101" t="s">
        <v>1</v>
      </c>
      <c r="N126" s="102" t="s">
        <v>37</v>
      </c>
      <c r="O126" s="102" t="s">
        <v>125</v>
      </c>
      <c r="P126" s="102" t="s">
        <v>126</v>
      </c>
      <c r="Q126" s="102" t="s">
        <v>127</v>
      </c>
      <c r="R126" s="102" t="s">
        <v>128</v>
      </c>
      <c r="S126" s="102" t="s">
        <v>129</v>
      </c>
      <c r="T126" s="103" t="s">
        <v>130</v>
      </c>
      <c r="U126" s="208"/>
      <c r="V126" s="208"/>
      <c r="W126" s="208"/>
      <c r="X126" s="208"/>
      <c r="Y126" s="208"/>
      <c r="Z126" s="208"/>
      <c r="AA126" s="208"/>
      <c r="AB126" s="208"/>
      <c r="AC126" s="208"/>
      <c r="AD126" s="208"/>
      <c r="AE126" s="208"/>
    </row>
    <row r="127" s="2" customFormat="1" ht="22.8" customHeight="1">
      <c r="A127" s="39"/>
      <c r="B127" s="40"/>
      <c r="C127" s="108" t="s">
        <v>131</v>
      </c>
      <c r="D127" s="41"/>
      <c r="E127" s="41"/>
      <c r="F127" s="41"/>
      <c r="G127" s="41"/>
      <c r="H127" s="41"/>
      <c r="I127" s="145"/>
      <c r="J127" s="215">
        <f>BK127</f>
        <v>0</v>
      </c>
      <c r="K127" s="41"/>
      <c r="L127" s="45"/>
      <c r="M127" s="104"/>
      <c r="N127" s="216"/>
      <c r="O127" s="105"/>
      <c r="P127" s="217">
        <f>P128+P482</f>
        <v>0</v>
      </c>
      <c r="Q127" s="105"/>
      <c r="R127" s="217">
        <f>R128+R482</f>
        <v>177.77688789034204</v>
      </c>
      <c r="S127" s="105"/>
      <c r="T127" s="218">
        <f>T128+T482</f>
        <v>18.60483</v>
      </c>
      <c r="U127" s="39"/>
      <c r="V127" s="39"/>
      <c r="W127" s="39"/>
      <c r="X127" s="39"/>
      <c r="Y127" s="39"/>
      <c r="Z127" s="39"/>
      <c r="AA127" s="39"/>
      <c r="AB127" s="39"/>
      <c r="AC127" s="39"/>
      <c r="AD127" s="39"/>
      <c r="AE127" s="39"/>
      <c r="AT127" s="18" t="s">
        <v>72</v>
      </c>
      <c r="AU127" s="18" t="s">
        <v>106</v>
      </c>
      <c r="BK127" s="219">
        <f>BK128+BK482</f>
        <v>0</v>
      </c>
    </row>
    <row r="128" s="12" customFormat="1" ht="25.92" customHeight="1">
      <c r="A128" s="12"/>
      <c r="B128" s="220"/>
      <c r="C128" s="221"/>
      <c r="D128" s="222" t="s">
        <v>72</v>
      </c>
      <c r="E128" s="223" t="s">
        <v>132</v>
      </c>
      <c r="F128" s="223" t="s">
        <v>133</v>
      </c>
      <c r="G128" s="221"/>
      <c r="H128" s="221"/>
      <c r="I128" s="224"/>
      <c r="J128" s="225">
        <f>BK128</f>
        <v>0</v>
      </c>
      <c r="K128" s="221"/>
      <c r="L128" s="226"/>
      <c r="M128" s="227"/>
      <c r="N128" s="228"/>
      <c r="O128" s="228"/>
      <c r="P128" s="229">
        <f>P129+P206+P229+P253+P279+P440+P471</f>
        <v>0</v>
      </c>
      <c r="Q128" s="228"/>
      <c r="R128" s="229">
        <f>R129+R206+R229+R253+R279+R440+R471</f>
        <v>177.74874789034203</v>
      </c>
      <c r="S128" s="228"/>
      <c r="T128" s="230">
        <f>T129+T206+T229+T253+T279+T440+T471</f>
        <v>18.60483</v>
      </c>
      <c r="U128" s="12"/>
      <c r="V128" s="12"/>
      <c r="W128" s="12"/>
      <c r="X128" s="12"/>
      <c r="Y128" s="12"/>
      <c r="Z128" s="12"/>
      <c r="AA128" s="12"/>
      <c r="AB128" s="12"/>
      <c r="AC128" s="12"/>
      <c r="AD128" s="12"/>
      <c r="AE128" s="12"/>
      <c r="AR128" s="231" t="s">
        <v>81</v>
      </c>
      <c r="AT128" s="232" t="s">
        <v>72</v>
      </c>
      <c r="AU128" s="232" t="s">
        <v>73</v>
      </c>
      <c r="AY128" s="231" t="s">
        <v>134</v>
      </c>
      <c r="BK128" s="233">
        <f>BK129+BK206+BK229+BK253+BK279+BK440+BK471</f>
        <v>0</v>
      </c>
    </row>
    <row r="129" s="12" customFormat="1" ht="22.8" customHeight="1">
      <c r="A129" s="12"/>
      <c r="B129" s="220"/>
      <c r="C129" s="221"/>
      <c r="D129" s="222" t="s">
        <v>72</v>
      </c>
      <c r="E129" s="234" t="s">
        <v>81</v>
      </c>
      <c r="F129" s="234" t="s">
        <v>135</v>
      </c>
      <c r="G129" s="221"/>
      <c r="H129" s="221"/>
      <c r="I129" s="224"/>
      <c r="J129" s="235">
        <f>BK129</f>
        <v>0</v>
      </c>
      <c r="K129" s="221"/>
      <c r="L129" s="226"/>
      <c r="M129" s="227"/>
      <c r="N129" s="228"/>
      <c r="O129" s="228"/>
      <c r="P129" s="229">
        <f>SUM(P130:P205)</f>
        <v>0</v>
      </c>
      <c r="Q129" s="228"/>
      <c r="R129" s="229">
        <f>SUM(R130:R205)</f>
        <v>83.595349696</v>
      </c>
      <c r="S129" s="228"/>
      <c r="T129" s="230">
        <f>SUM(T130:T205)</f>
        <v>0</v>
      </c>
      <c r="U129" s="12"/>
      <c r="V129" s="12"/>
      <c r="W129" s="12"/>
      <c r="X129" s="12"/>
      <c r="Y129" s="12"/>
      <c r="Z129" s="12"/>
      <c r="AA129" s="12"/>
      <c r="AB129" s="12"/>
      <c r="AC129" s="12"/>
      <c r="AD129" s="12"/>
      <c r="AE129" s="12"/>
      <c r="AR129" s="231" t="s">
        <v>81</v>
      </c>
      <c r="AT129" s="232" t="s">
        <v>72</v>
      </c>
      <c r="AU129" s="232" t="s">
        <v>81</v>
      </c>
      <c r="AY129" s="231" t="s">
        <v>134</v>
      </c>
      <c r="BK129" s="233">
        <f>SUM(BK130:BK205)</f>
        <v>0</v>
      </c>
    </row>
    <row r="130" s="2" customFormat="1" ht="24" customHeight="1">
      <c r="A130" s="39"/>
      <c r="B130" s="40"/>
      <c r="C130" s="236" t="s">
        <v>81</v>
      </c>
      <c r="D130" s="236" t="s">
        <v>136</v>
      </c>
      <c r="E130" s="237" t="s">
        <v>137</v>
      </c>
      <c r="F130" s="238" t="s">
        <v>138</v>
      </c>
      <c r="G130" s="239" t="s">
        <v>139</v>
      </c>
      <c r="H130" s="240">
        <v>72</v>
      </c>
      <c r="I130" s="241"/>
      <c r="J130" s="242">
        <f>ROUND(I130*H130,2)</f>
        <v>0</v>
      </c>
      <c r="K130" s="238" t="s">
        <v>140</v>
      </c>
      <c r="L130" s="45"/>
      <c r="M130" s="243" t="s">
        <v>1</v>
      </c>
      <c r="N130" s="244" t="s">
        <v>38</v>
      </c>
      <c r="O130" s="92"/>
      <c r="P130" s="245">
        <f>O130*H130</f>
        <v>0</v>
      </c>
      <c r="Q130" s="245">
        <v>0</v>
      </c>
      <c r="R130" s="245">
        <f>Q130*H130</f>
        <v>0</v>
      </c>
      <c r="S130" s="245">
        <v>0</v>
      </c>
      <c r="T130" s="246">
        <f>S130*H130</f>
        <v>0</v>
      </c>
      <c r="U130" s="39"/>
      <c r="V130" s="39"/>
      <c r="W130" s="39"/>
      <c r="X130" s="39"/>
      <c r="Y130" s="39"/>
      <c r="Z130" s="39"/>
      <c r="AA130" s="39"/>
      <c r="AB130" s="39"/>
      <c r="AC130" s="39"/>
      <c r="AD130" s="39"/>
      <c r="AE130" s="39"/>
      <c r="AR130" s="247" t="s">
        <v>141</v>
      </c>
      <c r="AT130" s="247" t="s">
        <v>136</v>
      </c>
      <c r="AU130" s="247" t="s">
        <v>83</v>
      </c>
      <c r="AY130" s="18" t="s">
        <v>134</v>
      </c>
      <c r="BE130" s="248">
        <f>IF(N130="základní",J130,0)</f>
        <v>0</v>
      </c>
      <c r="BF130" s="248">
        <f>IF(N130="snížená",J130,0)</f>
        <v>0</v>
      </c>
      <c r="BG130" s="248">
        <f>IF(N130="zákl. přenesená",J130,0)</f>
        <v>0</v>
      </c>
      <c r="BH130" s="248">
        <f>IF(N130="sníž. přenesená",J130,0)</f>
        <v>0</v>
      </c>
      <c r="BI130" s="248">
        <f>IF(N130="nulová",J130,0)</f>
        <v>0</v>
      </c>
      <c r="BJ130" s="18" t="s">
        <v>81</v>
      </c>
      <c r="BK130" s="248">
        <f>ROUND(I130*H130,2)</f>
        <v>0</v>
      </c>
      <c r="BL130" s="18" t="s">
        <v>141</v>
      </c>
      <c r="BM130" s="247" t="s">
        <v>855</v>
      </c>
    </row>
    <row r="131" s="2" customFormat="1">
      <c r="A131" s="39"/>
      <c r="B131" s="40"/>
      <c r="C131" s="41"/>
      <c r="D131" s="249" t="s">
        <v>143</v>
      </c>
      <c r="E131" s="41"/>
      <c r="F131" s="250" t="s">
        <v>144</v>
      </c>
      <c r="G131" s="41"/>
      <c r="H131" s="41"/>
      <c r="I131" s="145"/>
      <c r="J131" s="41"/>
      <c r="K131" s="41"/>
      <c r="L131" s="45"/>
      <c r="M131" s="251"/>
      <c r="N131" s="252"/>
      <c r="O131" s="92"/>
      <c r="P131" s="92"/>
      <c r="Q131" s="92"/>
      <c r="R131" s="92"/>
      <c r="S131" s="92"/>
      <c r="T131" s="93"/>
      <c r="U131" s="39"/>
      <c r="V131" s="39"/>
      <c r="W131" s="39"/>
      <c r="X131" s="39"/>
      <c r="Y131" s="39"/>
      <c r="Z131" s="39"/>
      <c r="AA131" s="39"/>
      <c r="AB131" s="39"/>
      <c r="AC131" s="39"/>
      <c r="AD131" s="39"/>
      <c r="AE131" s="39"/>
      <c r="AT131" s="18" t="s">
        <v>143</v>
      </c>
      <c r="AU131" s="18" t="s">
        <v>83</v>
      </c>
    </row>
    <row r="132" s="2" customFormat="1">
      <c r="A132" s="39"/>
      <c r="B132" s="40"/>
      <c r="C132" s="41"/>
      <c r="D132" s="249" t="s">
        <v>145</v>
      </c>
      <c r="E132" s="41"/>
      <c r="F132" s="253" t="s">
        <v>146</v>
      </c>
      <c r="G132" s="41"/>
      <c r="H132" s="41"/>
      <c r="I132" s="145"/>
      <c r="J132" s="41"/>
      <c r="K132" s="41"/>
      <c r="L132" s="45"/>
      <c r="M132" s="251"/>
      <c r="N132" s="252"/>
      <c r="O132" s="92"/>
      <c r="P132" s="92"/>
      <c r="Q132" s="92"/>
      <c r="R132" s="92"/>
      <c r="S132" s="92"/>
      <c r="T132" s="93"/>
      <c r="U132" s="39"/>
      <c r="V132" s="39"/>
      <c r="W132" s="39"/>
      <c r="X132" s="39"/>
      <c r="Y132" s="39"/>
      <c r="Z132" s="39"/>
      <c r="AA132" s="39"/>
      <c r="AB132" s="39"/>
      <c r="AC132" s="39"/>
      <c r="AD132" s="39"/>
      <c r="AE132" s="39"/>
      <c r="AT132" s="18" t="s">
        <v>145</v>
      </c>
      <c r="AU132" s="18" t="s">
        <v>83</v>
      </c>
    </row>
    <row r="133" s="14" customFormat="1">
      <c r="A133" s="14"/>
      <c r="B133" s="264"/>
      <c r="C133" s="265"/>
      <c r="D133" s="249" t="s">
        <v>147</v>
      </c>
      <c r="E133" s="266" t="s">
        <v>1</v>
      </c>
      <c r="F133" s="267" t="s">
        <v>672</v>
      </c>
      <c r="G133" s="265"/>
      <c r="H133" s="268">
        <v>72</v>
      </c>
      <c r="I133" s="269"/>
      <c r="J133" s="265"/>
      <c r="K133" s="265"/>
      <c r="L133" s="270"/>
      <c r="M133" s="271"/>
      <c r="N133" s="272"/>
      <c r="O133" s="272"/>
      <c r="P133" s="272"/>
      <c r="Q133" s="272"/>
      <c r="R133" s="272"/>
      <c r="S133" s="272"/>
      <c r="T133" s="273"/>
      <c r="U133" s="14"/>
      <c r="V133" s="14"/>
      <c r="W133" s="14"/>
      <c r="X133" s="14"/>
      <c r="Y133" s="14"/>
      <c r="Z133" s="14"/>
      <c r="AA133" s="14"/>
      <c r="AB133" s="14"/>
      <c r="AC133" s="14"/>
      <c r="AD133" s="14"/>
      <c r="AE133" s="14"/>
      <c r="AT133" s="274" t="s">
        <v>147</v>
      </c>
      <c r="AU133" s="274" t="s">
        <v>83</v>
      </c>
      <c r="AV133" s="14" t="s">
        <v>83</v>
      </c>
      <c r="AW133" s="14" t="s">
        <v>30</v>
      </c>
      <c r="AX133" s="14" t="s">
        <v>81</v>
      </c>
      <c r="AY133" s="274" t="s">
        <v>134</v>
      </c>
    </row>
    <row r="134" s="2" customFormat="1" ht="24" customHeight="1">
      <c r="A134" s="39"/>
      <c r="B134" s="40"/>
      <c r="C134" s="236" t="s">
        <v>83</v>
      </c>
      <c r="D134" s="236" t="s">
        <v>136</v>
      </c>
      <c r="E134" s="237" t="s">
        <v>151</v>
      </c>
      <c r="F134" s="238" t="s">
        <v>152</v>
      </c>
      <c r="G134" s="239" t="s">
        <v>153</v>
      </c>
      <c r="H134" s="240">
        <v>2.1600000000000001</v>
      </c>
      <c r="I134" s="241"/>
      <c r="J134" s="242">
        <f>ROUND(I134*H134,2)</f>
        <v>0</v>
      </c>
      <c r="K134" s="238" t="s">
        <v>140</v>
      </c>
      <c r="L134" s="45"/>
      <c r="M134" s="243" t="s">
        <v>1</v>
      </c>
      <c r="N134" s="244" t="s">
        <v>38</v>
      </c>
      <c r="O134" s="92"/>
      <c r="P134" s="245">
        <f>O134*H134</f>
        <v>0</v>
      </c>
      <c r="Q134" s="245">
        <v>0</v>
      </c>
      <c r="R134" s="245">
        <f>Q134*H134</f>
        <v>0</v>
      </c>
      <c r="S134" s="245">
        <v>0</v>
      </c>
      <c r="T134" s="246">
        <f>S134*H134</f>
        <v>0</v>
      </c>
      <c r="U134" s="39"/>
      <c r="V134" s="39"/>
      <c r="W134" s="39"/>
      <c r="X134" s="39"/>
      <c r="Y134" s="39"/>
      <c r="Z134" s="39"/>
      <c r="AA134" s="39"/>
      <c r="AB134" s="39"/>
      <c r="AC134" s="39"/>
      <c r="AD134" s="39"/>
      <c r="AE134" s="39"/>
      <c r="AR134" s="247" t="s">
        <v>141</v>
      </c>
      <c r="AT134" s="247" t="s">
        <v>136</v>
      </c>
      <c r="AU134" s="247" t="s">
        <v>83</v>
      </c>
      <c r="AY134" s="18" t="s">
        <v>134</v>
      </c>
      <c r="BE134" s="248">
        <f>IF(N134="základní",J134,0)</f>
        <v>0</v>
      </c>
      <c r="BF134" s="248">
        <f>IF(N134="snížená",J134,0)</f>
        <v>0</v>
      </c>
      <c r="BG134" s="248">
        <f>IF(N134="zákl. přenesená",J134,0)</f>
        <v>0</v>
      </c>
      <c r="BH134" s="248">
        <f>IF(N134="sníž. přenesená",J134,0)</f>
        <v>0</v>
      </c>
      <c r="BI134" s="248">
        <f>IF(N134="nulová",J134,0)</f>
        <v>0</v>
      </c>
      <c r="BJ134" s="18" t="s">
        <v>81</v>
      </c>
      <c r="BK134" s="248">
        <f>ROUND(I134*H134,2)</f>
        <v>0</v>
      </c>
      <c r="BL134" s="18" t="s">
        <v>141</v>
      </c>
      <c r="BM134" s="247" t="s">
        <v>856</v>
      </c>
    </row>
    <row r="135" s="2" customFormat="1">
      <c r="A135" s="39"/>
      <c r="B135" s="40"/>
      <c r="C135" s="41"/>
      <c r="D135" s="249" t="s">
        <v>143</v>
      </c>
      <c r="E135" s="41"/>
      <c r="F135" s="250" t="s">
        <v>155</v>
      </c>
      <c r="G135" s="41"/>
      <c r="H135" s="41"/>
      <c r="I135" s="145"/>
      <c r="J135" s="41"/>
      <c r="K135" s="41"/>
      <c r="L135" s="45"/>
      <c r="M135" s="251"/>
      <c r="N135" s="252"/>
      <c r="O135" s="92"/>
      <c r="P135" s="92"/>
      <c r="Q135" s="92"/>
      <c r="R135" s="92"/>
      <c r="S135" s="92"/>
      <c r="T135" s="93"/>
      <c r="U135" s="39"/>
      <c r="V135" s="39"/>
      <c r="W135" s="39"/>
      <c r="X135" s="39"/>
      <c r="Y135" s="39"/>
      <c r="Z135" s="39"/>
      <c r="AA135" s="39"/>
      <c r="AB135" s="39"/>
      <c r="AC135" s="39"/>
      <c r="AD135" s="39"/>
      <c r="AE135" s="39"/>
      <c r="AT135" s="18" t="s">
        <v>143</v>
      </c>
      <c r="AU135" s="18" t="s">
        <v>83</v>
      </c>
    </row>
    <row r="136" s="2" customFormat="1">
      <c r="A136" s="39"/>
      <c r="B136" s="40"/>
      <c r="C136" s="41"/>
      <c r="D136" s="249" t="s">
        <v>145</v>
      </c>
      <c r="E136" s="41"/>
      <c r="F136" s="253" t="s">
        <v>156</v>
      </c>
      <c r="G136" s="41"/>
      <c r="H136" s="41"/>
      <c r="I136" s="145"/>
      <c r="J136" s="41"/>
      <c r="K136" s="41"/>
      <c r="L136" s="45"/>
      <c r="M136" s="251"/>
      <c r="N136" s="252"/>
      <c r="O136" s="92"/>
      <c r="P136" s="92"/>
      <c r="Q136" s="92"/>
      <c r="R136" s="92"/>
      <c r="S136" s="92"/>
      <c r="T136" s="93"/>
      <c r="U136" s="39"/>
      <c r="V136" s="39"/>
      <c r="W136" s="39"/>
      <c r="X136" s="39"/>
      <c r="Y136" s="39"/>
      <c r="Z136" s="39"/>
      <c r="AA136" s="39"/>
      <c r="AB136" s="39"/>
      <c r="AC136" s="39"/>
      <c r="AD136" s="39"/>
      <c r="AE136" s="39"/>
      <c r="AT136" s="18" t="s">
        <v>145</v>
      </c>
      <c r="AU136" s="18" t="s">
        <v>83</v>
      </c>
    </row>
    <row r="137" s="14" customFormat="1">
      <c r="A137" s="14"/>
      <c r="B137" s="264"/>
      <c r="C137" s="265"/>
      <c r="D137" s="249" t="s">
        <v>147</v>
      </c>
      <c r="E137" s="266" t="s">
        <v>1</v>
      </c>
      <c r="F137" s="267" t="s">
        <v>857</v>
      </c>
      <c r="G137" s="265"/>
      <c r="H137" s="268">
        <v>2.1600000000000001</v>
      </c>
      <c r="I137" s="269"/>
      <c r="J137" s="265"/>
      <c r="K137" s="265"/>
      <c r="L137" s="270"/>
      <c r="M137" s="271"/>
      <c r="N137" s="272"/>
      <c r="O137" s="272"/>
      <c r="P137" s="272"/>
      <c r="Q137" s="272"/>
      <c r="R137" s="272"/>
      <c r="S137" s="272"/>
      <c r="T137" s="273"/>
      <c r="U137" s="14"/>
      <c r="V137" s="14"/>
      <c r="W137" s="14"/>
      <c r="X137" s="14"/>
      <c r="Y137" s="14"/>
      <c r="Z137" s="14"/>
      <c r="AA137" s="14"/>
      <c r="AB137" s="14"/>
      <c r="AC137" s="14"/>
      <c r="AD137" s="14"/>
      <c r="AE137" s="14"/>
      <c r="AT137" s="274" t="s">
        <v>147</v>
      </c>
      <c r="AU137" s="274" t="s">
        <v>83</v>
      </c>
      <c r="AV137" s="14" t="s">
        <v>83</v>
      </c>
      <c r="AW137" s="14" t="s">
        <v>30</v>
      </c>
      <c r="AX137" s="14" t="s">
        <v>81</v>
      </c>
      <c r="AY137" s="274" t="s">
        <v>134</v>
      </c>
    </row>
    <row r="138" s="2" customFormat="1" ht="24" customHeight="1">
      <c r="A138" s="39"/>
      <c r="B138" s="40"/>
      <c r="C138" s="236" t="s">
        <v>158</v>
      </c>
      <c r="D138" s="236" t="s">
        <v>136</v>
      </c>
      <c r="E138" s="237" t="s">
        <v>174</v>
      </c>
      <c r="F138" s="238" t="s">
        <v>175</v>
      </c>
      <c r="G138" s="239" t="s">
        <v>153</v>
      </c>
      <c r="H138" s="240">
        <v>70.784000000000006</v>
      </c>
      <c r="I138" s="241"/>
      <c r="J138" s="242">
        <f>ROUND(I138*H138,2)</f>
        <v>0</v>
      </c>
      <c r="K138" s="238" t="s">
        <v>140</v>
      </c>
      <c r="L138" s="45"/>
      <c r="M138" s="243" t="s">
        <v>1</v>
      </c>
      <c r="N138" s="244" t="s">
        <v>38</v>
      </c>
      <c r="O138" s="92"/>
      <c r="P138" s="245">
        <f>O138*H138</f>
        <v>0</v>
      </c>
      <c r="Q138" s="245">
        <v>0</v>
      </c>
      <c r="R138" s="245">
        <f>Q138*H138</f>
        <v>0</v>
      </c>
      <c r="S138" s="245">
        <v>0</v>
      </c>
      <c r="T138" s="246">
        <f>S138*H138</f>
        <v>0</v>
      </c>
      <c r="U138" s="39"/>
      <c r="V138" s="39"/>
      <c r="W138" s="39"/>
      <c r="X138" s="39"/>
      <c r="Y138" s="39"/>
      <c r="Z138" s="39"/>
      <c r="AA138" s="39"/>
      <c r="AB138" s="39"/>
      <c r="AC138" s="39"/>
      <c r="AD138" s="39"/>
      <c r="AE138" s="39"/>
      <c r="AR138" s="247" t="s">
        <v>141</v>
      </c>
      <c r="AT138" s="247" t="s">
        <v>136</v>
      </c>
      <c r="AU138" s="247" t="s">
        <v>83</v>
      </c>
      <c r="AY138" s="18" t="s">
        <v>134</v>
      </c>
      <c r="BE138" s="248">
        <f>IF(N138="základní",J138,0)</f>
        <v>0</v>
      </c>
      <c r="BF138" s="248">
        <f>IF(N138="snížená",J138,0)</f>
        <v>0</v>
      </c>
      <c r="BG138" s="248">
        <f>IF(N138="zákl. přenesená",J138,0)</f>
        <v>0</v>
      </c>
      <c r="BH138" s="248">
        <f>IF(N138="sníž. přenesená",J138,0)</f>
        <v>0</v>
      </c>
      <c r="BI138" s="248">
        <f>IF(N138="nulová",J138,0)</f>
        <v>0</v>
      </c>
      <c r="BJ138" s="18" t="s">
        <v>81</v>
      </c>
      <c r="BK138" s="248">
        <f>ROUND(I138*H138,2)</f>
        <v>0</v>
      </c>
      <c r="BL138" s="18" t="s">
        <v>141</v>
      </c>
      <c r="BM138" s="247" t="s">
        <v>858</v>
      </c>
    </row>
    <row r="139" s="2" customFormat="1">
      <c r="A139" s="39"/>
      <c r="B139" s="40"/>
      <c r="C139" s="41"/>
      <c r="D139" s="249" t="s">
        <v>143</v>
      </c>
      <c r="E139" s="41"/>
      <c r="F139" s="250" t="s">
        <v>177</v>
      </c>
      <c r="G139" s="41"/>
      <c r="H139" s="41"/>
      <c r="I139" s="145"/>
      <c r="J139" s="41"/>
      <c r="K139" s="41"/>
      <c r="L139" s="45"/>
      <c r="M139" s="251"/>
      <c r="N139" s="252"/>
      <c r="O139" s="92"/>
      <c r="P139" s="92"/>
      <c r="Q139" s="92"/>
      <c r="R139" s="92"/>
      <c r="S139" s="92"/>
      <c r="T139" s="93"/>
      <c r="U139" s="39"/>
      <c r="V139" s="39"/>
      <c r="W139" s="39"/>
      <c r="X139" s="39"/>
      <c r="Y139" s="39"/>
      <c r="Z139" s="39"/>
      <c r="AA139" s="39"/>
      <c r="AB139" s="39"/>
      <c r="AC139" s="39"/>
      <c r="AD139" s="39"/>
      <c r="AE139" s="39"/>
      <c r="AT139" s="18" t="s">
        <v>143</v>
      </c>
      <c r="AU139" s="18" t="s">
        <v>83</v>
      </c>
    </row>
    <row r="140" s="2" customFormat="1">
      <c r="A140" s="39"/>
      <c r="B140" s="40"/>
      <c r="C140" s="41"/>
      <c r="D140" s="249" t="s">
        <v>145</v>
      </c>
      <c r="E140" s="41"/>
      <c r="F140" s="253" t="s">
        <v>178</v>
      </c>
      <c r="G140" s="41"/>
      <c r="H140" s="41"/>
      <c r="I140" s="145"/>
      <c r="J140" s="41"/>
      <c r="K140" s="41"/>
      <c r="L140" s="45"/>
      <c r="M140" s="251"/>
      <c r="N140" s="252"/>
      <c r="O140" s="92"/>
      <c r="P140" s="92"/>
      <c r="Q140" s="92"/>
      <c r="R140" s="92"/>
      <c r="S140" s="92"/>
      <c r="T140" s="93"/>
      <c r="U140" s="39"/>
      <c r="V140" s="39"/>
      <c r="W140" s="39"/>
      <c r="X140" s="39"/>
      <c r="Y140" s="39"/>
      <c r="Z140" s="39"/>
      <c r="AA140" s="39"/>
      <c r="AB140" s="39"/>
      <c r="AC140" s="39"/>
      <c r="AD140" s="39"/>
      <c r="AE140" s="39"/>
      <c r="AT140" s="18" t="s">
        <v>145</v>
      </c>
      <c r="AU140" s="18" t="s">
        <v>83</v>
      </c>
    </row>
    <row r="141" s="13" customFormat="1">
      <c r="A141" s="13"/>
      <c r="B141" s="254"/>
      <c r="C141" s="255"/>
      <c r="D141" s="249" t="s">
        <v>147</v>
      </c>
      <c r="E141" s="256" t="s">
        <v>1</v>
      </c>
      <c r="F141" s="257" t="s">
        <v>859</v>
      </c>
      <c r="G141" s="255"/>
      <c r="H141" s="256" t="s">
        <v>1</v>
      </c>
      <c r="I141" s="258"/>
      <c r="J141" s="255"/>
      <c r="K141" s="255"/>
      <c r="L141" s="259"/>
      <c r="M141" s="260"/>
      <c r="N141" s="261"/>
      <c r="O141" s="261"/>
      <c r="P141" s="261"/>
      <c r="Q141" s="261"/>
      <c r="R141" s="261"/>
      <c r="S141" s="261"/>
      <c r="T141" s="262"/>
      <c r="U141" s="13"/>
      <c r="V141" s="13"/>
      <c r="W141" s="13"/>
      <c r="X141" s="13"/>
      <c r="Y141" s="13"/>
      <c r="Z141" s="13"/>
      <c r="AA141" s="13"/>
      <c r="AB141" s="13"/>
      <c r="AC141" s="13"/>
      <c r="AD141" s="13"/>
      <c r="AE141" s="13"/>
      <c r="AT141" s="263" t="s">
        <v>147</v>
      </c>
      <c r="AU141" s="263" t="s">
        <v>83</v>
      </c>
      <c r="AV141" s="13" t="s">
        <v>81</v>
      </c>
      <c r="AW141" s="13" t="s">
        <v>30</v>
      </c>
      <c r="AX141" s="13" t="s">
        <v>73</v>
      </c>
      <c r="AY141" s="263" t="s">
        <v>134</v>
      </c>
    </row>
    <row r="142" s="14" customFormat="1">
      <c r="A142" s="14"/>
      <c r="B142" s="264"/>
      <c r="C142" s="265"/>
      <c r="D142" s="249" t="s">
        <v>147</v>
      </c>
      <c r="E142" s="266" t="s">
        <v>1</v>
      </c>
      <c r="F142" s="267" t="s">
        <v>860</v>
      </c>
      <c r="G142" s="265"/>
      <c r="H142" s="268">
        <v>70.784000000000006</v>
      </c>
      <c r="I142" s="269"/>
      <c r="J142" s="265"/>
      <c r="K142" s="265"/>
      <c r="L142" s="270"/>
      <c r="M142" s="271"/>
      <c r="N142" s="272"/>
      <c r="O142" s="272"/>
      <c r="P142" s="272"/>
      <c r="Q142" s="272"/>
      <c r="R142" s="272"/>
      <c r="S142" s="272"/>
      <c r="T142" s="273"/>
      <c r="U142" s="14"/>
      <c r="V142" s="14"/>
      <c r="W142" s="14"/>
      <c r="X142" s="14"/>
      <c r="Y142" s="14"/>
      <c r="Z142" s="14"/>
      <c r="AA142" s="14"/>
      <c r="AB142" s="14"/>
      <c r="AC142" s="14"/>
      <c r="AD142" s="14"/>
      <c r="AE142" s="14"/>
      <c r="AT142" s="274" t="s">
        <v>147</v>
      </c>
      <c r="AU142" s="274" t="s">
        <v>83</v>
      </c>
      <c r="AV142" s="14" t="s">
        <v>83</v>
      </c>
      <c r="AW142" s="14" t="s">
        <v>30</v>
      </c>
      <c r="AX142" s="14" t="s">
        <v>73</v>
      </c>
      <c r="AY142" s="274" t="s">
        <v>134</v>
      </c>
    </row>
    <row r="143" s="15" customFormat="1">
      <c r="A143" s="15"/>
      <c r="B143" s="275"/>
      <c r="C143" s="276"/>
      <c r="D143" s="249" t="s">
        <v>147</v>
      </c>
      <c r="E143" s="277" t="s">
        <v>1</v>
      </c>
      <c r="F143" s="278" t="s">
        <v>150</v>
      </c>
      <c r="G143" s="276"/>
      <c r="H143" s="279">
        <v>70.784000000000006</v>
      </c>
      <c r="I143" s="280"/>
      <c r="J143" s="276"/>
      <c r="K143" s="276"/>
      <c r="L143" s="281"/>
      <c r="M143" s="282"/>
      <c r="N143" s="283"/>
      <c r="O143" s="283"/>
      <c r="P143" s="283"/>
      <c r="Q143" s="283"/>
      <c r="R143" s="283"/>
      <c r="S143" s="283"/>
      <c r="T143" s="284"/>
      <c r="U143" s="15"/>
      <c r="V143" s="15"/>
      <c r="W143" s="15"/>
      <c r="X143" s="15"/>
      <c r="Y143" s="15"/>
      <c r="Z143" s="15"/>
      <c r="AA143" s="15"/>
      <c r="AB143" s="15"/>
      <c r="AC143" s="15"/>
      <c r="AD143" s="15"/>
      <c r="AE143" s="15"/>
      <c r="AT143" s="285" t="s">
        <v>147</v>
      </c>
      <c r="AU143" s="285" t="s">
        <v>83</v>
      </c>
      <c r="AV143" s="15" t="s">
        <v>141</v>
      </c>
      <c r="AW143" s="15" t="s">
        <v>30</v>
      </c>
      <c r="AX143" s="15" t="s">
        <v>81</v>
      </c>
      <c r="AY143" s="285" t="s">
        <v>134</v>
      </c>
    </row>
    <row r="144" s="2" customFormat="1" ht="24" customHeight="1">
      <c r="A144" s="39"/>
      <c r="B144" s="40"/>
      <c r="C144" s="236" t="s">
        <v>141</v>
      </c>
      <c r="D144" s="236" t="s">
        <v>136</v>
      </c>
      <c r="E144" s="237" t="s">
        <v>182</v>
      </c>
      <c r="F144" s="238" t="s">
        <v>183</v>
      </c>
      <c r="G144" s="239" t="s">
        <v>153</v>
      </c>
      <c r="H144" s="240">
        <v>35.392000000000003</v>
      </c>
      <c r="I144" s="241"/>
      <c r="J144" s="242">
        <f>ROUND(I144*H144,2)</f>
        <v>0</v>
      </c>
      <c r="K144" s="238" t="s">
        <v>140</v>
      </c>
      <c r="L144" s="45"/>
      <c r="M144" s="243" t="s">
        <v>1</v>
      </c>
      <c r="N144" s="244" t="s">
        <v>38</v>
      </c>
      <c r="O144" s="92"/>
      <c r="P144" s="245">
        <f>O144*H144</f>
        <v>0</v>
      </c>
      <c r="Q144" s="245">
        <v>0</v>
      </c>
      <c r="R144" s="245">
        <f>Q144*H144</f>
        <v>0</v>
      </c>
      <c r="S144" s="245">
        <v>0</v>
      </c>
      <c r="T144" s="246">
        <f>S144*H144</f>
        <v>0</v>
      </c>
      <c r="U144" s="39"/>
      <c r="V144" s="39"/>
      <c r="W144" s="39"/>
      <c r="X144" s="39"/>
      <c r="Y144" s="39"/>
      <c r="Z144" s="39"/>
      <c r="AA144" s="39"/>
      <c r="AB144" s="39"/>
      <c r="AC144" s="39"/>
      <c r="AD144" s="39"/>
      <c r="AE144" s="39"/>
      <c r="AR144" s="247" t="s">
        <v>141</v>
      </c>
      <c r="AT144" s="247" t="s">
        <v>136</v>
      </c>
      <c r="AU144" s="247" t="s">
        <v>83</v>
      </c>
      <c r="AY144" s="18" t="s">
        <v>134</v>
      </c>
      <c r="BE144" s="248">
        <f>IF(N144="základní",J144,0)</f>
        <v>0</v>
      </c>
      <c r="BF144" s="248">
        <f>IF(N144="snížená",J144,0)</f>
        <v>0</v>
      </c>
      <c r="BG144" s="248">
        <f>IF(N144="zákl. přenesená",J144,0)</f>
        <v>0</v>
      </c>
      <c r="BH144" s="248">
        <f>IF(N144="sníž. přenesená",J144,0)</f>
        <v>0</v>
      </c>
      <c r="BI144" s="248">
        <f>IF(N144="nulová",J144,0)</f>
        <v>0</v>
      </c>
      <c r="BJ144" s="18" t="s">
        <v>81</v>
      </c>
      <c r="BK144" s="248">
        <f>ROUND(I144*H144,2)</f>
        <v>0</v>
      </c>
      <c r="BL144" s="18" t="s">
        <v>141</v>
      </c>
      <c r="BM144" s="247" t="s">
        <v>861</v>
      </c>
    </row>
    <row r="145" s="2" customFormat="1">
      <c r="A145" s="39"/>
      <c r="B145" s="40"/>
      <c r="C145" s="41"/>
      <c r="D145" s="249" t="s">
        <v>143</v>
      </c>
      <c r="E145" s="41"/>
      <c r="F145" s="250" t="s">
        <v>185</v>
      </c>
      <c r="G145" s="41"/>
      <c r="H145" s="41"/>
      <c r="I145" s="145"/>
      <c r="J145" s="41"/>
      <c r="K145" s="41"/>
      <c r="L145" s="45"/>
      <c r="M145" s="251"/>
      <c r="N145" s="252"/>
      <c r="O145" s="92"/>
      <c r="P145" s="92"/>
      <c r="Q145" s="92"/>
      <c r="R145" s="92"/>
      <c r="S145" s="92"/>
      <c r="T145" s="93"/>
      <c r="U145" s="39"/>
      <c r="V145" s="39"/>
      <c r="W145" s="39"/>
      <c r="X145" s="39"/>
      <c r="Y145" s="39"/>
      <c r="Z145" s="39"/>
      <c r="AA145" s="39"/>
      <c r="AB145" s="39"/>
      <c r="AC145" s="39"/>
      <c r="AD145" s="39"/>
      <c r="AE145" s="39"/>
      <c r="AT145" s="18" t="s">
        <v>143</v>
      </c>
      <c r="AU145" s="18" t="s">
        <v>83</v>
      </c>
    </row>
    <row r="146" s="2" customFormat="1">
      <c r="A146" s="39"/>
      <c r="B146" s="40"/>
      <c r="C146" s="41"/>
      <c r="D146" s="249" t="s">
        <v>145</v>
      </c>
      <c r="E146" s="41"/>
      <c r="F146" s="253" t="s">
        <v>178</v>
      </c>
      <c r="G146" s="41"/>
      <c r="H146" s="41"/>
      <c r="I146" s="145"/>
      <c r="J146" s="41"/>
      <c r="K146" s="41"/>
      <c r="L146" s="45"/>
      <c r="M146" s="251"/>
      <c r="N146" s="252"/>
      <c r="O146" s="92"/>
      <c r="P146" s="92"/>
      <c r="Q146" s="92"/>
      <c r="R146" s="92"/>
      <c r="S146" s="92"/>
      <c r="T146" s="93"/>
      <c r="U146" s="39"/>
      <c r="V146" s="39"/>
      <c r="W146" s="39"/>
      <c r="X146" s="39"/>
      <c r="Y146" s="39"/>
      <c r="Z146" s="39"/>
      <c r="AA146" s="39"/>
      <c r="AB146" s="39"/>
      <c r="AC146" s="39"/>
      <c r="AD146" s="39"/>
      <c r="AE146" s="39"/>
      <c r="AT146" s="18" t="s">
        <v>145</v>
      </c>
      <c r="AU146" s="18" t="s">
        <v>83</v>
      </c>
    </row>
    <row r="147" s="14" customFormat="1">
      <c r="A147" s="14"/>
      <c r="B147" s="264"/>
      <c r="C147" s="265"/>
      <c r="D147" s="249" t="s">
        <v>147</v>
      </c>
      <c r="E147" s="266" t="s">
        <v>1</v>
      </c>
      <c r="F147" s="267" t="s">
        <v>862</v>
      </c>
      <c r="G147" s="265"/>
      <c r="H147" s="268">
        <v>35.392000000000003</v>
      </c>
      <c r="I147" s="269"/>
      <c r="J147" s="265"/>
      <c r="K147" s="265"/>
      <c r="L147" s="270"/>
      <c r="M147" s="271"/>
      <c r="N147" s="272"/>
      <c r="O147" s="272"/>
      <c r="P147" s="272"/>
      <c r="Q147" s="272"/>
      <c r="R147" s="272"/>
      <c r="S147" s="272"/>
      <c r="T147" s="273"/>
      <c r="U147" s="14"/>
      <c r="V147" s="14"/>
      <c r="W147" s="14"/>
      <c r="X147" s="14"/>
      <c r="Y147" s="14"/>
      <c r="Z147" s="14"/>
      <c r="AA147" s="14"/>
      <c r="AB147" s="14"/>
      <c r="AC147" s="14"/>
      <c r="AD147" s="14"/>
      <c r="AE147" s="14"/>
      <c r="AT147" s="274" t="s">
        <v>147</v>
      </c>
      <c r="AU147" s="274" t="s">
        <v>83</v>
      </c>
      <c r="AV147" s="14" t="s">
        <v>83</v>
      </c>
      <c r="AW147" s="14" t="s">
        <v>30</v>
      </c>
      <c r="AX147" s="14" t="s">
        <v>73</v>
      </c>
      <c r="AY147" s="274" t="s">
        <v>134</v>
      </c>
    </row>
    <row r="148" s="15" customFormat="1">
      <c r="A148" s="15"/>
      <c r="B148" s="275"/>
      <c r="C148" s="276"/>
      <c r="D148" s="249" t="s">
        <v>147</v>
      </c>
      <c r="E148" s="277" t="s">
        <v>1</v>
      </c>
      <c r="F148" s="278" t="s">
        <v>150</v>
      </c>
      <c r="G148" s="276"/>
      <c r="H148" s="279">
        <v>35.392000000000003</v>
      </c>
      <c r="I148" s="280"/>
      <c r="J148" s="276"/>
      <c r="K148" s="276"/>
      <c r="L148" s="281"/>
      <c r="M148" s="282"/>
      <c r="N148" s="283"/>
      <c r="O148" s="283"/>
      <c r="P148" s="283"/>
      <c r="Q148" s="283"/>
      <c r="R148" s="283"/>
      <c r="S148" s="283"/>
      <c r="T148" s="284"/>
      <c r="U148" s="15"/>
      <c r="V148" s="15"/>
      <c r="W148" s="15"/>
      <c r="X148" s="15"/>
      <c r="Y148" s="15"/>
      <c r="Z148" s="15"/>
      <c r="AA148" s="15"/>
      <c r="AB148" s="15"/>
      <c r="AC148" s="15"/>
      <c r="AD148" s="15"/>
      <c r="AE148" s="15"/>
      <c r="AT148" s="285" t="s">
        <v>147</v>
      </c>
      <c r="AU148" s="285" t="s">
        <v>83</v>
      </c>
      <c r="AV148" s="15" t="s">
        <v>141</v>
      </c>
      <c r="AW148" s="15" t="s">
        <v>30</v>
      </c>
      <c r="AX148" s="15" t="s">
        <v>81</v>
      </c>
      <c r="AY148" s="285" t="s">
        <v>134</v>
      </c>
    </row>
    <row r="149" s="2" customFormat="1" ht="24" customHeight="1">
      <c r="A149" s="39"/>
      <c r="B149" s="40"/>
      <c r="C149" s="236" t="s">
        <v>173</v>
      </c>
      <c r="D149" s="236" t="s">
        <v>136</v>
      </c>
      <c r="E149" s="237" t="s">
        <v>196</v>
      </c>
      <c r="F149" s="238" t="s">
        <v>197</v>
      </c>
      <c r="G149" s="239" t="s">
        <v>139</v>
      </c>
      <c r="H149" s="240">
        <v>49.700000000000003</v>
      </c>
      <c r="I149" s="241"/>
      <c r="J149" s="242">
        <f>ROUND(I149*H149,2)</f>
        <v>0</v>
      </c>
      <c r="K149" s="238" t="s">
        <v>140</v>
      </c>
      <c r="L149" s="45"/>
      <c r="M149" s="243" t="s">
        <v>1</v>
      </c>
      <c r="N149" s="244" t="s">
        <v>38</v>
      </c>
      <c r="O149" s="92"/>
      <c r="P149" s="245">
        <f>O149*H149</f>
        <v>0</v>
      </c>
      <c r="Q149" s="245">
        <v>0.0034476799999999998</v>
      </c>
      <c r="R149" s="245">
        <f>Q149*H149</f>
        <v>0.171349696</v>
      </c>
      <c r="S149" s="245">
        <v>0</v>
      </c>
      <c r="T149" s="246">
        <f>S149*H149</f>
        <v>0</v>
      </c>
      <c r="U149" s="39"/>
      <c r="V149" s="39"/>
      <c r="W149" s="39"/>
      <c r="X149" s="39"/>
      <c r="Y149" s="39"/>
      <c r="Z149" s="39"/>
      <c r="AA149" s="39"/>
      <c r="AB149" s="39"/>
      <c r="AC149" s="39"/>
      <c r="AD149" s="39"/>
      <c r="AE149" s="39"/>
      <c r="AR149" s="247" t="s">
        <v>141</v>
      </c>
      <c r="AT149" s="247" t="s">
        <v>136</v>
      </c>
      <c r="AU149" s="247" t="s">
        <v>83</v>
      </c>
      <c r="AY149" s="18" t="s">
        <v>134</v>
      </c>
      <c r="BE149" s="248">
        <f>IF(N149="základní",J149,0)</f>
        <v>0</v>
      </c>
      <c r="BF149" s="248">
        <f>IF(N149="snížená",J149,0)</f>
        <v>0</v>
      </c>
      <c r="BG149" s="248">
        <f>IF(N149="zákl. přenesená",J149,0)</f>
        <v>0</v>
      </c>
      <c r="BH149" s="248">
        <f>IF(N149="sníž. přenesená",J149,0)</f>
        <v>0</v>
      </c>
      <c r="BI149" s="248">
        <f>IF(N149="nulová",J149,0)</f>
        <v>0</v>
      </c>
      <c r="BJ149" s="18" t="s">
        <v>81</v>
      </c>
      <c r="BK149" s="248">
        <f>ROUND(I149*H149,2)</f>
        <v>0</v>
      </c>
      <c r="BL149" s="18" t="s">
        <v>141</v>
      </c>
      <c r="BM149" s="247" t="s">
        <v>863</v>
      </c>
    </row>
    <row r="150" s="2" customFormat="1">
      <c r="A150" s="39"/>
      <c r="B150" s="40"/>
      <c r="C150" s="41"/>
      <c r="D150" s="249" t="s">
        <v>143</v>
      </c>
      <c r="E150" s="41"/>
      <c r="F150" s="250" t="s">
        <v>199</v>
      </c>
      <c r="G150" s="41"/>
      <c r="H150" s="41"/>
      <c r="I150" s="145"/>
      <c r="J150" s="41"/>
      <c r="K150" s="41"/>
      <c r="L150" s="45"/>
      <c r="M150" s="251"/>
      <c r="N150" s="252"/>
      <c r="O150" s="92"/>
      <c r="P150" s="92"/>
      <c r="Q150" s="92"/>
      <c r="R150" s="92"/>
      <c r="S150" s="92"/>
      <c r="T150" s="93"/>
      <c r="U150" s="39"/>
      <c r="V150" s="39"/>
      <c r="W150" s="39"/>
      <c r="X150" s="39"/>
      <c r="Y150" s="39"/>
      <c r="Z150" s="39"/>
      <c r="AA150" s="39"/>
      <c r="AB150" s="39"/>
      <c r="AC150" s="39"/>
      <c r="AD150" s="39"/>
      <c r="AE150" s="39"/>
      <c r="AT150" s="18" t="s">
        <v>143</v>
      </c>
      <c r="AU150" s="18" t="s">
        <v>83</v>
      </c>
    </row>
    <row r="151" s="2" customFormat="1">
      <c r="A151" s="39"/>
      <c r="B151" s="40"/>
      <c r="C151" s="41"/>
      <c r="D151" s="249" t="s">
        <v>145</v>
      </c>
      <c r="E151" s="41"/>
      <c r="F151" s="253" t="s">
        <v>200</v>
      </c>
      <c r="G151" s="41"/>
      <c r="H151" s="41"/>
      <c r="I151" s="145"/>
      <c r="J151" s="41"/>
      <c r="K151" s="41"/>
      <c r="L151" s="45"/>
      <c r="M151" s="251"/>
      <c r="N151" s="252"/>
      <c r="O151" s="92"/>
      <c r="P151" s="92"/>
      <c r="Q151" s="92"/>
      <c r="R151" s="92"/>
      <c r="S151" s="92"/>
      <c r="T151" s="93"/>
      <c r="U151" s="39"/>
      <c r="V151" s="39"/>
      <c r="W151" s="39"/>
      <c r="X151" s="39"/>
      <c r="Y151" s="39"/>
      <c r="Z151" s="39"/>
      <c r="AA151" s="39"/>
      <c r="AB151" s="39"/>
      <c r="AC151" s="39"/>
      <c r="AD151" s="39"/>
      <c r="AE151" s="39"/>
      <c r="AT151" s="18" t="s">
        <v>145</v>
      </c>
      <c r="AU151" s="18" t="s">
        <v>83</v>
      </c>
    </row>
    <row r="152" s="13" customFormat="1">
      <c r="A152" s="13"/>
      <c r="B152" s="254"/>
      <c r="C152" s="255"/>
      <c r="D152" s="249" t="s">
        <v>147</v>
      </c>
      <c r="E152" s="256" t="s">
        <v>1</v>
      </c>
      <c r="F152" s="257" t="s">
        <v>201</v>
      </c>
      <c r="G152" s="255"/>
      <c r="H152" s="256" t="s">
        <v>1</v>
      </c>
      <c r="I152" s="258"/>
      <c r="J152" s="255"/>
      <c r="K152" s="255"/>
      <c r="L152" s="259"/>
      <c r="M152" s="260"/>
      <c r="N152" s="261"/>
      <c r="O152" s="261"/>
      <c r="P152" s="261"/>
      <c r="Q152" s="261"/>
      <c r="R152" s="261"/>
      <c r="S152" s="261"/>
      <c r="T152" s="262"/>
      <c r="U152" s="13"/>
      <c r="V152" s="13"/>
      <c r="W152" s="13"/>
      <c r="X152" s="13"/>
      <c r="Y152" s="13"/>
      <c r="Z152" s="13"/>
      <c r="AA152" s="13"/>
      <c r="AB152" s="13"/>
      <c r="AC152" s="13"/>
      <c r="AD152" s="13"/>
      <c r="AE152" s="13"/>
      <c r="AT152" s="263" t="s">
        <v>147</v>
      </c>
      <c r="AU152" s="263" t="s">
        <v>83</v>
      </c>
      <c r="AV152" s="13" t="s">
        <v>81</v>
      </c>
      <c r="AW152" s="13" t="s">
        <v>30</v>
      </c>
      <c r="AX152" s="13" t="s">
        <v>73</v>
      </c>
      <c r="AY152" s="263" t="s">
        <v>134</v>
      </c>
    </row>
    <row r="153" s="13" customFormat="1">
      <c r="A153" s="13"/>
      <c r="B153" s="254"/>
      <c r="C153" s="255"/>
      <c r="D153" s="249" t="s">
        <v>147</v>
      </c>
      <c r="E153" s="256" t="s">
        <v>1</v>
      </c>
      <c r="F153" s="257" t="s">
        <v>202</v>
      </c>
      <c r="G153" s="255"/>
      <c r="H153" s="256" t="s">
        <v>1</v>
      </c>
      <c r="I153" s="258"/>
      <c r="J153" s="255"/>
      <c r="K153" s="255"/>
      <c r="L153" s="259"/>
      <c r="M153" s="260"/>
      <c r="N153" s="261"/>
      <c r="O153" s="261"/>
      <c r="P153" s="261"/>
      <c r="Q153" s="261"/>
      <c r="R153" s="261"/>
      <c r="S153" s="261"/>
      <c r="T153" s="262"/>
      <c r="U153" s="13"/>
      <c r="V153" s="13"/>
      <c r="W153" s="13"/>
      <c r="X153" s="13"/>
      <c r="Y153" s="13"/>
      <c r="Z153" s="13"/>
      <c r="AA153" s="13"/>
      <c r="AB153" s="13"/>
      <c r="AC153" s="13"/>
      <c r="AD153" s="13"/>
      <c r="AE153" s="13"/>
      <c r="AT153" s="263" t="s">
        <v>147</v>
      </c>
      <c r="AU153" s="263" t="s">
        <v>83</v>
      </c>
      <c r="AV153" s="13" t="s">
        <v>81</v>
      </c>
      <c r="AW153" s="13" t="s">
        <v>30</v>
      </c>
      <c r="AX153" s="13" t="s">
        <v>73</v>
      </c>
      <c r="AY153" s="263" t="s">
        <v>134</v>
      </c>
    </row>
    <row r="154" s="14" customFormat="1">
      <c r="A154" s="14"/>
      <c r="B154" s="264"/>
      <c r="C154" s="265"/>
      <c r="D154" s="249" t="s">
        <v>147</v>
      </c>
      <c r="E154" s="266" t="s">
        <v>1</v>
      </c>
      <c r="F154" s="267" t="s">
        <v>864</v>
      </c>
      <c r="G154" s="265"/>
      <c r="H154" s="268">
        <v>16.800000000000001</v>
      </c>
      <c r="I154" s="269"/>
      <c r="J154" s="265"/>
      <c r="K154" s="265"/>
      <c r="L154" s="270"/>
      <c r="M154" s="271"/>
      <c r="N154" s="272"/>
      <c r="O154" s="272"/>
      <c r="P154" s="272"/>
      <c r="Q154" s="272"/>
      <c r="R154" s="272"/>
      <c r="S154" s="272"/>
      <c r="T154" s="273"/>
      <c r="U154" s="14"/>
      <c r="V154" s="14"/>
      <c r="W154" s="14"/>
      <c r="X154" s="14"/>
      <c r="Y154" s="14"/>
      <c r="Z154" s="14"/>
      <c r="AA154" s="14"/>
      <c r="AB154" s="14"/>
      <c r="AC154" s="14"/>
      <c r="AD154" s="14"/>
      <c r="AE154" s="14"/>
      <c r="AT154" s="274" t="s">
        <v>147</v>
      </c>
      <c r="AU154" s="274" t="s">
        <v>83</v>
      </c>
      <c r="AV154" s="14" t="s">
        <v>83</v>
      </c>
      <c r="AW154" s="14" t="s">
        <v>30</v>
      </c>
      <c r="AX154" s="14" t="s">
        <v>73</v>
      </c>
      <c r="AY154" s="274" t="s">
        <v>134</v>
      </c>
    </row>
    <row r="155" s="14" customFormat="1">
      <c r="A155" s="14"/>
      <c r="B155" s="264"/>
      <c r="C155" s="265"/>
      <c r="D155" s="249" t="s">
        <v>147</v>
      </c>
      <c r="E155" s="266" t="s">
        <v>1</v>
      </c>
      <c r="F155" s="267" t="s">
        <v>865</v>
      </c>
      <c r="G155" s="265"/>
      <c r="H155" s="268">
        <v>8.4000000000000004</v>
      </c>
      <c r="I155" s="269"/>
      <c r="J155" s="265"/>
      <c r="K155" s="265"/>
      <c r="L155" s="270"/>
      <c r="M155" s="271"/>
      <c r="N155" s="272"/>
      <c r="O155" s="272"/>
      <c r="P155" s="272"/>
      <c r="Q155" s="272"/>
      <c r="R155" s="272"/>
      <c r="S155" s="272"/>
      <c r="T155" s="273"/>
      <c r="U155" s="14"/>
      <c r="V155" s="14"/>
      <c r="W155" s="14"/>
      <c r="X155" s="14"/>
      <c r="Y155" s="14"/>
      <c r="Z155" s="14"/>
      <c r="AA155" s="14"/>
      <c r="AB155" s="14"/>
      <c r="AC155" s="14"/>
      <c r="AD155" s="14"/>
      <c r="AE155" s="14"/>
      <c r="AT155" s="274" t="s">
        <v>147</v>
      </c>
      <c r="AU155" s="274" t="s">
        <v>83</v>
      </c>
      <c r="AV155" s="14" t="s">
        <v>83</v>
      </c>
      <c r="AW155" s="14" t="s">
        <v>30</v>
      </c>
      <c r="AX155" s="14" t="s">
        <v>73</v>
      </c>
      <c r="AY155" s="274" t="s">
        <v>134</v>
      </c>
    </row>
    <row r="156" s="13" customFormat="1">
      <c r="A156" s="13"/>
      <c r="B156" s="254"/>
      <c r="C156" s="255"/>
      <c r="D156" s="249" t="s">
        <v>147</v>
      </c>
      <c r="E156" s="256" t="s">
        <v>1</v>
      </c>
      <c r="F156" s="257" t="s">
        <v>205</v>
      </c>
      <c r="G156" s="255"/>
      <c r="H156" s="256" t="s">
        <v>1</v>
      </c>
      <c r="I156" s="258"/>
      <c r="J156" s="255"/>
      <c r="K156" s="255"/>
      <c r="L156" s="259"/>
      <c r="M156" s="260"/>
      <c r="N156" s="261"/>
      <c r="O156" s="261"/>
      <c r="P156" s="261"/>
      <c r="Q156" s="261"/>
      <c r="R156" s="261"/>
      <c r="S156" s="261"/>
      <c r="T156" s="262"/>
      <c r="U156" s="13"/>
      <c r="V156" s="13"/>
      <c r="W156" s="13"/>
      <c r="X156" s="13"/>
      <c r="Y156" s="13"/>
      <c r="Z156" s="13"/>
      <c r="AA156" s="13"/>
      <c r="AB156" s="13"/>
      <c r="AC156" s="13"/>
      <c r="AD156" s="13"/>
      <c r="AE156" s="13"/>
      <c r="AT156" s="263" t="s">
        <v>147</v>
      </c>
      <c r="AU156" s="263" t="s">
        <v>83</v>
      </c>
      <c r="AV156" s="13" t="s">
        <v>81</v>
      </c>
      <c r="AW156" s="13" t="s">
        <v>30</v>
      </c>
      <c r="AX156" s="13" t="s">
        <v>73</v>
      </c>
      <c r="AY156" s="263" t="s">
        <v>134</v>
      </c>
    </row>
    <row r="157" s="14" customFormat="1">
      <c r="A157" s="14"/>
      <c r="B157" s="264"/>
      <c r="C157" s="265"/>
      <c r="D157" s="249" t="s">
        <v>147</v>
      </c>
      <c r="E157" s="266" t="s">
        <v>1</v>
      </c>
      <c r="F157" s="267" t="s">
        <v>866</v>
      </c>
      <c r="G157" s="265"/>
      <c r="H157" s="268">
        <v>12.25</v>
      </c>
      <c r="I157" s="269"/>
      <c r="J157" s="265"/>
      <c r="K157" s="265"/>
      <c r="L157" s="270"/>
      <c r="M157" s="271"/>
      <c r="N157" s="272"/>
      <c r="O157" s="272"/>
      <c r="P157" s="272"/>
      <c r="Q157" s="272"/>
      <c r="R157" s="272"/>
      <c r="S157" s="272"/>
      <c r="T157" s="273"/>
      <c r="U157" s="14"/>
      <c r="V157" s="14"/>
      <c r="W157" s="14"/>
      <c r="X157" s="14"/>
      <c r="Y157" s="14"/>
      <c r="Z157" s="14"/>
      <c r="AA157" s="14"/>
      <c r="AB157" s="14"/>
      <c r="AC157" s="14"/>
      <c r="AD157" s="14"/>
      <c r="AE157" s="14"/>
      <c r="AT157" s="274" t="s">
        <v>147</v>
      </c>
      <c r="AU157" s="274" t="s">
        <v>83</v>
      </c>
      <c r="AV157" s="14" t="s">
        <v>83</v>
      </c>
      <c r="AW157" s="14" t="s">
        <v>30</v>
      </c>
      <c r="AX157" s="14" t="s">
        <v>73</v>
      </c>
      <c r="AY157" s="274" t="s">
        <v>134</v>
      </c>
    </row>
    <row r="158" s="14" customFormat="1">
      <c r="A158" s="14"/>
      <c r="B158" s="264"/>
      <c r="C158" s="265"/>
      <c r="D158" s="249" t="s">
        <v>147</v>
      </c>
      <c r="E158" s="266" t="s">
        <v>1</v>
      </c>
      <c r="F158" s="267" t="s">
        <v>866</v>
      </c>
      <c r="G158" s="265"/>
      <c r="H158" s="268">
        <v>12.25</v>
      </c>
      <c r="I158" s="269"/>
      <c r="J158" s="265"/>
      <c r="K158" s="265"/>
      <c r="L158" s="270"/>
      <c r="M158" s="271"/>
      <c r="N158" s="272"/>
      <c r="O158" s="272"/>
      <c r="P158" s="272"/>
      <c r="Q158" s="272"/>
      <c r="R158" s="272"/>
      <c r="S158" s="272"/>
      <c r="T158" s="273"/>
      <c r="U158" s="14"/>
      <c r="V158" s="14"/>
      <c r="W158" s="14"/>
      <c r="X158" s="14"/>
      <c r="Y158" s="14"/>
      <c r="Z158" s="14"/>
      <c r="AA158" s="14"/>
      <c r="AB158" s="14"/>
      <c r="AC158" s="14"/>
      <c r="AD158" s="14"/>
      <c r="AE158" s="14"/>
      <c r="AT158" s="274" t="s">
        <v>147</v>
      </c>
      <c r="AU158" s="274" t="s">
        <v>83</v>
      </c>
      <c r="AV158" s="14" t="s">
        <v>83</v>
      </c>
      <c r="AW158" s="14" t="s">
        <v>30</v>
      </c>
      <c r="AX158" s="14" t="s">
        <v>73</v>
      </c>
      <c r="AY158" s="274" t="s">
        <v>134</v>
      </c>
    </row>
    <row r="159" s="15" customFormat="1">
      <c r="A159" s="15"/>
      <c r="B159" s="275"/>
      <c r="C159" s="276"/>
      <c r="D159" s="249" t="s">
        <v>147</v>
      </c>
      <c r="E159" s="277" t="s">
        <v>1</v>
      </c>
      <c r="F159" s="278" t="s">
        <v>150</v>
      </c>
      <c r="G159" s="276"/>
      <c r="H159" s="279">
        <v>49.700000000000003</v>
      </c>
      <c r="I159" s="280"/>
      <c r="J159" s="276"/>
      <c r="K159" s="276"/>
      <c r="L159" s="281"/>
      <c r="M159" s="282"/>
      <c r="N159" s="283"/>
      <c r="O159" s="283"/>
      <c r="P159" s="283"/>
      <c r="Q159" s="283"/>
      <c r="R159" s="283"/>
      <c r="S159" s="283"/>
      <c r="T159" s="284"/>
      <c r="U159" s="15"/>
      <c r="V159" s="15"/>
      <c r="W159" s="15"/>
      <c r="X159" s="15"/>
      <c r="Y159" s="15"/>
      <c r="Z159" s="15"/>
      <c r="AA159" s="15"/>
      <c r="AB159" s="15"/>
      <c r="AC159" s="15"/>
      <c r="AD159" s="15"/>
      <c r="AE159" s="15"/>
      <c r="AT159" s="285" t="s">
        <v>147</v>
      </c>
      <c r="AU159" s="285" t="s">
        <v>83</v>
      </c>
      <c r="AV159" s="15" t="s">
        <v>141</v>
      </c>
      <c r="AW159" s="15" t="s">
        <v>30</v>
      </c>
      <c r="AX159" s="15" t="s">
        <v>81</v>
      </c>
      <c r="AY159" s="285" t="s">
        <v>134</v>
      </c>
    </row>
    <row r="160" s="2" customFormat="1" ht="24" customHeight="1">
      <c r="A160" s="39"/>
      <c r="B160" s="40"/>
      <c r="C160" s="236" t="s">
        <v>181</v>
      </c>
      <c r="D160" s="236" t="s">
        <v>136</v>
      </c>
      <c r="E160" s="237" t="s">
        <v>208</v>
      </c>
      <c r="F160" s="238" t="s">
        <v>209</v>
      </c>
      <c r="G160" s="239" t="s">
        <v>139</v>
      </c>
      <c r="H160" s="240">
        <v>49.700000000000003</v>
      </c>
      <c r="I160" s="241"/>
      <c r="J160" s="242">
        <f>ROUND(I160*H160,2)</f>
        <v>0</v>
      </c>
      <c r="K160" s="238" t="s">
        <v>140</v>
      </c>
      <c r="L160" s="45"/>
      <c r="M160" s="243" t="s">
        <v>1</v>
      </c>
      <c r="N160" s="244" t="s">
        <v>38</v>
      </c>
      <c r="O160" s="92"/>
      <c r="P160" s="245">
        <f>O160*H160</f>
        <v>0</v>
      </c>
      <c r="Q160" s="245">
        <v>0</v>
      </c>
      <c r="R160" s="245">
        <f>Q160*H160</f>
        <v>0</v>
      </c>
      <c r="S160" s="245">
        <v>0</v>
      </c>
      <c r="T160" s="246">
        <f>S160*H160</f>
        <v>0</v>
      </c>
      <c r="U160" s="39"/>
      <c r="V160" s="39"/>
      <c r="W160" s="39"/>
      <c r="X160" s="39"/>
      <c r="Y160" s="39"/>
      <c r="Z160" s="39"/>
      <c r="AA160" s="39"/>
      <c r="AB160" s="39"/>
      <c r="AC160" s="39"/>
      <c r="AD160" s="39"/>
      <c r="AE160" s="39"/>
      <c r="AR160" s="247" t="s">
        <v>141</v>
      </c>
      <c r="AT160" s="247" t="s">
        <v>136</v>
      </c>
      <c r="AU160" s="247" t="s">
        <v>83</v>
      </c>
      <c r="AY160" s="18" t="s">
        <v>134</v>
      </c>
      <c r="BE160" s="248">
        <f>IF(N160="základní",J160,0)</f>
        <v>0</v>
      </c>
      <c r="BF160" s="248">
        <f>IF(N160="snížená",J160,0)</f>
        <v>0</v>
      </c>
      <c r="BG160" s="248">
        <f>IF(N160="zákl. přenesená",J160,0)</f>
        <v>0</v>
      </c>
      <c r="BH160" s="248">
        <f>IF(N160="sníž. přenesená",J160,0)</f>
        <v>0</v>
      </c>
      <c r="BI160" s="248">
        <f>IF(N160="nulová",J160,0)</f>
        <v>0</v>
      </c>
      <c r="BJ160" s="18" t="s">
        <v>81</v>
      </c>
      <c r="BK160" s="248">
        <f>ROUND(I160*H160,2)</f>
        <v>0</v>
      </c>
      <c r="BL160" s="18" t="s">
        <v>141</v>
      </c>
      <c r="BM160" s="247" t="s">
        <v>867</v>
      </c>
    </row>
    <row r="161" s="2" customFormat="1">
      <c r="A161" s="39"/>
      <c r="B161" s="40"/>
      <c r="C161" s="41"/>
      <c r="D161" s="249" t="s">
        <v>143</v>
      </c>
      <c r="E161" s="41"/>
      <c r="F161" s="250" t="s">
        <v>211</v>
      </c>
      <c r="G161" s="41"/>
      <c r="H161" s="41"/>
      <c r="I161" s="145"/>
      <c r="J161" s="41"/>
      <c r="K161" s="41"/>
      <c r="L161" s="45"/>
      <c r="M161" s="251"/>
      <c r="N161" s="252"/>
      <c r="O161" s="92"/>
      <c r="P161" s="92"/>
      <c r="Q161" s="92"/>
      <c r="R161" s="92"/>
      <c r="S161" s="92"/>
      <c r="T161" s="93"/>
      <c r="U161" s="39"/>
      <c r="V161" s="39"/>
      <c r="W161" s="39"/>
      <c r="X161" s="39"/>
      <c r="Y161" s="39"/>
      <c r="Z161" s="39"/>
      <c r="AA161" s="39"/>
      <c r="AB161" s="39"/>
      <c r="AC161" s="39"/>
      <c r="AD161" s="39"/>
      <c r="AE161" s="39"/>
      <c r="AT161" s="18" t="s">
        <v>143</v>
      </c>
      <c r="AU161" s="18" t="s">
        <v>83</v>
      </c>
    </row>
    <row r="162" s="2" customFormat="1" ht="24" customHeight="1">
      <c r="A162" s="39"/>
      <c r="B162" s="40"/>
      <c r="C162" s="236" t="s">
        <v>187</v>
      </c>
      <c r="D162" s="236" t="s">
        <v>136</v>
      </c>
      <c r="E162" s="237" t="s">
        <v>213</v>
      </c>
      <c r="F162" s="238" t="s">
        <v>214</v>
      </c>
      <c r="G162" s="239" t="s">
        <v>153</v>
      </c>
      <c r="H162" s="240">
        <v>70.784000000000006</v>
      </c>
      <c r="I162" s="241"/>
      <c r="J162" s="242">
        <f>ROUND(I162*H162,2)</f>
        <v>0</v>
      </c>
      <c r="K162" s="238" t="s">
        <v>140</v>
      </c>
      <c r="L162" s="45"/>
      <c r="M162" s="243" t="s">
        <v>1</v>
      </c>
      <c r="N162" s="244" t="s">
        <v>38</v>
      </c>
      <c r="O162" s="92"/>
      <c r="P162" s="245">
        <f>O162*H162</f>
        <v>0</v>
      </c>
      <c r="Q162" s="245">
        <v>0</v>
      </c>
      <c r="R162" s="245">
        <f>Q162*H162</f>
        <v>0</v>
      </c>
      <c r="S162" s="245">
        <v>0</v>
      </c>
      <c r="T162" s="246">
        <f>S162*H162</f>
        <v>0</v>
      </c>
      <c r="U162" s="39"/>
      <c r="V162" s="39"/>
      <c r="W162" s="39"/>
      <c r="X162" s="39"/>
      <c r="Y162" s="39"/>
      <c r="Z162" s="39"/>
      <c r="AA162" s="39"/>
      <c r="AB162" s="39"/>
      <c r="AC162" s="39"/>
      <c r="AD162" s="39"/>
      <c r="AE162" s="39"/>
      <c r="AR162" s="247" t="s">
        <v>141</v>
      </c>
      <c r="AT162" s="247" t="s">
        <v>136</v>
      </c>
      <c r="AU162" s="247" t="s">
        <v>83</v>
      </c>
      <c r="AY162" s="18" t="s">
        <v>134</v>
      </c>
      <c r="BE162" s="248">
        <f>IF(N162="základní",J162,0)</f>
        <v>0</v>
      </c>
      <c r="BF162" s="248">
        <f>IF(N162="snížená",J162,0)</f>
        <v>0</v>
      </c>
      <c r="BG162" s="248">
        <f>IF(N162="zákl. přenesená",J162,0)</f>
        <v>0</v>
      </c>
      <c r="BH162" s="248">
        <f>IF(N162="sníž. přenesená",J162,0)</f>
        <v>0</v>
      </c>
      <c r="BI162" s="248">
        <f>IF(N162="nulová",J162,0)</f>
        <v>0</v>
      </c>
      <c r="BJ162" s="18" t="s">
        <v>81</v>
      </c>
      <c r="BK162" s="248">
        <f>ROUND(I162*H162,2)</f>
        <v>0</v>
      </c>
      <c r="BL162" s="18" t="s">
        <v>141</v>
      </c>
      <c r="BM162" s="247" t="s">
        <v>868</v>
      </c>
    </row>
    <row r="163" s="2" customFormat="1">
      <c r="A163" s="39"/>
      <c r="B163" s="40"/>
      <c r="C163" s="41"/>
      <c r="D163" s="249" t="s">
        <v>143</v>
      </c>
      <c r="E163" s="41"/>
      <c r="F163" s="250" t="s">
        <v>216</v>
      </c>
      <c r="G163" s="41"/>
      <c r="H163" s="41"/>
      <c r="I163" s="145"/>
      <c r="J163" s="41"/>
      <c r="K163" s="41"/>
      <c r="L163" s="45"/>
      <c r="M163" s="251"/>
      <c r="N163" s="252"/>
      <c r="O163" s="92"/>
      <c r="P163" s="92"/>
      <c r="Q163" s="92"/>
      <c r="R163" s="92"/>
      <c r="S163" s="92"/>
      <c r="T163" s="93"/>
      <c r="U163" s="39"/>
      <c r="V163" s="39"/>
      <c r="W163" s="39"/>
      <c r="X163" s="39"/>
      <c r="Y163" s="39"/>
      <c r="Z163" s="39"/>
      <c r="AA163" s="39"/>
      <c r="AB163" s="39"/>
      <c r="AC163" s="39"/>
      <c r="AD163" s="39"/>
      <c r="AE163" s="39"/>
      <c r="AT163" s="18" t="s">
        <v>143</v>
      </c>
      <c r="AU163" s="18" t="s">
        <v>83</v>
      </c>
    </row>
    <row r="164" s="2" customFormat="1">
      <c r="A164" s="39"/>
      <c r="B164" s="40"/>
      <c r="C164" s="41"/>
      <c r="D164" s="249" t="s">
        <v>145</v>
      </c>
      <c r="E164" s="41"/>
      <c r="F164" s="253" t="s">
        <v>217</v>
      </c>
      <c r="G164" s="41"/>
      <c r="H164" s="41"/>
      <c r="I164" s="145"/>
      <c r="J164" s="41"/>
      <c r="K164" s="41"/>
      <c r="L164" s="45"/>
      <c r="M164" s="251"/>
      <c r="N164" s="252"/>
      <c r="O164" s="92"/>
      <c r="P164" s="92"/>
      <c r="Q164" s="92"/>
      <c r="R164" s="92"/>
      <c r="S164" s="92"/>
      <c r="T164" s="93"/>
      <c r="U164" s="39"/>
      <c r="V164" s="39"/>
      <c r="W164" s="39"/>
      <c r="X164" s="39"/>
      <c r="Y164" s="39"/>
      <c r="Z164" s="39"/>
      <c r="AA164" s="39"/>
      <c r="AB164" s="39"/>
      <c r="AC164" s="39"/>
      <c r="AD164" s="39"/>
      <c r="AE164" s="39"/>
      <c r="AT164" s="18" t="s">
        <v>145</v>
      </c>
      <c r="AU164" s="18" t="s">
        <v>83</v>
      </c>
    </row>
    <row r="165" s="14" customFormat="1">
      <c r="A165" s="14"/>
      <c r="B165" s="264"/>
      <c r="C165" s="265"/>
      <c r="D165" s="249" t="s">
        <v>147</v>
      </c>
      <c r="E165" s="266" t="s">
        <v>1</v>
      </c>
      <c r="F165" s="267" t="s">
        <v>869</v>
      </c>
      <c r="G165" s="265"/>
      <c r="H165" s="268">
        <v>70.784000000000006</v>
      </c>
      <c r="I165" s="269"/>
      <c r="J165" s="265"/>
      <c r="K165" s="265"/>
      <c r="L165" s="270"/>
      <c r="M165" s="271"/>
      <c r="N165" s="272"/>
      <c r="O165" s="272"/>
      <c r="P165" s="272"/>
      <c r="Q165" s="272"/>
      <c r="R165" s="272"/>
      <c r="S165" s="272"/>
      <c r="T165" s="273"/>
      <c r="U165" s="14"/>
      <c r="V165" s="14"/>
      <c r="W165" s="14"/>
      <c r="X165" s="14"/>
      <c r="Y165" s="14"/>
      <c r="Z165" s="14"/>
      <c r="AA165" s="14"/>
      <c r="AB165" s="14"/>
      <c r="AC165" s="14"/>
      <c r="AD165" s="14"/>
      <c r="AE165" s="14"/>
      <c r="AT165" s="274" t="s">
        <v>147</v>
      </c>
      <c r="AU165" s="274" t="s">
        <v>83</v>
      </c>
      <c r="AV165" s="14" t="s">
        <v>83</v>
      </c>
      <c r="AW165" s="14" t="s">
        <v>30</v>
      </c>
      <c r="AX165" s="14" t="s">
        <v>73</v>
      </c>
      <c r="AY165" s="274" t="s">
        <v>134</v>
      </c>
    </row>
    <row r="166" s="15" customFormat="1">
      <c r="A166" s="15"/>
      <c r="B166" s="275"/>
      <c r="C166" s="276"/>
      <c r="D166" s="249" t="s">
        <v>147</v>
      </c>
      <c r="E166" s="277" t="s">
        <v>1</v>
      </c>
      <c r="F166" s="278" t="s">
        <v>150</v>
      </c>
      <c r="G166" s="276"/>
      <c r="H166" s="279">
        <v>70.784000000000006</v>
      </c>
      <c r="I166" s="280"/>
      <c r="J166" s="276"/>
      <c r="K166" s="276"/>
      <c r="L166" s="281"/>
      <c r="M166" s="282"/>
      <c r="N166" s="283"/>
      <c r="O166" s="283"/>
      <c r="P166" s="283"/>
      <c r="Q166" s="283"/>
      <c r="R166" s="283"/>
      <c r="S166" s="283"/>
      <c r="T166" s="284"/>
      <c r="U166" s="15"/>
      <c r="V166" s="15"/>
      <c r="W166" s="15"/>
      <c r="X166" s="15"/>
      <c r="Y166" s="15"/>
      <c r="Z166" s="15"/>
      <c r="AA166" s="15"/>
      <c r="AB166" s="15"/>
      <c r="AC166" s="15"/>
      <c r="AD166" s="15"/>
      <c r="AE166" s="15"/>
      <c r="AT166" s="285" t="s">
        <v>147</v>
      </c>
      <c r="AU166" s="285" t="s">
        <v>83</v>
      </c>
      <c r="AV166" s="15" t="s">
        <v>141</v>
      </c>
      <c r="AW166" s="15" t="s">
        <v>30</v>
      </c>
      <c r="AX166" s="15" t="s">
        <v>81</v>
      </c>
      <c r="AY166" s="285" t="s">
        <v>134</v>
      </c>
    </row>
    <row r="167" s="2" customFormat="1" ht="24" customHeight="1">
      <c r="A167" s="39"/>
      <c r="B167" s="40"/>
      <c r="C167" s="236" t="s">
        <v>195</v>
      </c>
      <c r="D167" s="236" t="s">
        <v>136</v>
      </c>
      <c r="E167" s="237" t="s">
        <v>220</v>
      </c>
      <c r="F167" s="238" t="s">
        <v>221</v>
      </c>
      <c r="G167" s="239" t="s">
        <v>153</v>
      </c>
      <c r="H167" s="240">
        <v>495.488</v>
      </c>
      <c r="I167" s="241"/>
      <c r="J167" s="242">
        <f>ROUND(I167*H167,2)</f>
        <v>0</v>
      </c>
      <c r="K167" s="238" t="s">
        <v>140</v>
      </c>
      <c r="L167" s="45"/>
      <c r="M167" s="243" t="s">
        <v>1</v>
      </c>
      <c r="N167" s="244" t="s">
        <v>38</v>
      </c>
      <c r="O167" s="92"/>
      <c r="P167" s="245">
        <f>O167*H167</f>
        <v>0</v>
      </c>
      <c r="Q167" s="245">
        <v>0</v>
      </c>
      <c r="R167" s="245">
        <f>Q167*H167</f>
        <v>0</v>
      </c>
      <c r="S167" s="245">
        <v>0</v>
      </c>
      <c r="T167" s="246">
        <f>S167*H167</f>
        <v>0</v>
      </c>
      <c r="U167" s="39"/>
      <c r="V167" s="39"/>
      <c r="W167" s="39"/>
      <c r="X167" s="39"/>
      <c r="Y167" s="39"/>
      <c r="Z167" s="39"/>
      <c r="AA167" s="39"/>
      <c r="AB167" s="39"/>
      <c r="AC167" s="39"/>
      <c r="AD167" s="39"/>
      <c r="AE167" s="39"/>
      <c r="AR167" s="247" t="s">
        <v>141</v>
      </c>
      <c r="AT167" s="247" t="s">
        <v>136</v>
      </c>
      <c r="AU167" s="247" t="s">
        <v>83</v>
      </c>
      <c r="AY167" s="18" t="s">
        <v>134</v>
      </c>
      <c r="BE167" s="248">
        <f>IF(N167="základní",J167,0)</f>
        <v>0</v>
      </c>
      <c r="BF167" s="248">
        <f>IF(N167="snížená",J167,0)</f>
        <v>0</v>
      </c>
      <c r="BG167" s="248">
        <f>IF(N167="zákl. přenesená",J167,0)</f>
        <v>0</v>
      </c>
      <c r="BH167" s="248">
        <f>IF(N167="sníž. přenesená",J167,0)</f>
        <v>0</v>
      </c>
      <c r="BI167" s="248">
        <f>IF(N167="nulová",J167,0)</f>
        <v>0</v>
      </c>
      <c r="BJ167" s="18" t="s">
        <v>81</v>
      </c>
      <c r="BK167" s="248">
        <f>ROUND(I167*H167,2)</f>
        <v>0</v>
      </c>
      <c r="BL167" s="18" t="s">
        <v>141</v>
      </c>
      <c r="BM167" s="247" t="s">
        <v>870</v>
      </c>
    </row>
    <row r="168" s="2" customFormat="1">
      <c r="A168" s="39"/>
      <c r="B168" s="40"/>
      <c r="C168" s="41"/>
      <c r="D168" s="249" t="s">
        <v>143</v>
      </c>
      <c r="E168" s="41"/>
      <c r="F168" s="250" t="s">
        <v>223</v>
      </c>
      <c r="G168" s="41"/>
      <c r="H168" s="41"/>
      <c r="I168" s="145"/>
      <c r="J168" s="41"/>
      <c r="K168" s="41"/>
      <c r="L168" s="45"/>
      <c r="M168" s="251"/>
      <c r="N168" s="252"/>
      <c r="O168" s="92"/>
      <c r="P168" s="92"/>
      <c r="Q168" s="92"/>
      <c r="R168" s="92"/>
      <c r="S168" s="92"/>
      <c r="T168" s="93"/>
      <c r="U168" s="39"/>
      <c r="V168" s="39"/>
      <c r="W168" s="39"/>
      <c r="X168" s="39"/>
      <c r="Y168" s="39"/>
      <c r="Z168" s="39"/>
      <c r="AA168" s="39"/>
      <c r="AB168" s="39"/>
      <c r="AC168" s="39"/>
      <c r="AD168" s="39"/>
      <c r="AE168" s="39"/>
      <c r="AT168" s="18" t="s">
        <v>143</v>
      </c>
      <c r="AU168" s="18" t="s">
        <v>83</v>
      </c>
    </row>
    <row r="169" s="2" customFormat="1">
      <c r="A169" s="39"/>
      <c r="B169" s="40"/>
      <c r="C169" s="41"/>
      <c r="D169" s="249" t="s">
        <v>145</v>
      </c>
      <c r="E169" s="41"/>
      <c r="F169" s="253" t="s">
        <v>217</v>
      </c>
      <c r="G169" s="41"/>
      <c r="H169" s="41"/>
      <c r="I169" s="145"/>
      <c r="J169" s="41"/>
      <c r="K169" s="41"/>
      <c r="L169" s="45"/>
      <c r="M169" s="251"/>
      <c r="N169" s="252"/>
      <c r="O169" s="92"/>
      <c r="P169" s="92"/>
      <c r="Q169" s="92"/>
      <c r="R169" s="92"/>
      <c r="S169" s="92"/>
      <c r="T169" s="93"/>
      <c r="U169" s="39"/>
      <c r="V169" s="39"/>
      <c r="W169" s="39"/>
      <c r="X169" s="39"/>
      <c r="Y169" s="39"/>
      <c r="Z169" s="39"/>
      <c r="AA169" s="39"/>
      <c r="AB169" s="39"/>
      <c r="AC169" s="39"/>
      <c r="AD169" s="39"/>
      <c r="AE169" s="39"/>
      <c r="AT169" s="18" t="s">
        <v>145</v>
      </c>
      <c r="AU169" s="18" t="s">
        <v>83</v>
      </c>
    </row>
    <row r="170" s="2" customFormat="1">
      <c r="A170" s="39"/>
      <c r="B170" s="40"/>
      <c r="C170" s="41"/>
      <c r="D170" s="249" t="s">
        <v>164</v>
      </c>
      <c r="E170" s="41"/>
      <c r="F170" s="253" t="s">
        <v>224</v>
      </c>
      <c r="G170" s="41"/>
      <c r="H170" s="41"/>
      <c r="I170" s="145"/>
      <c r="J170" s="41"/>
      <c r="K170" s="41"/>
      <c r="L170" s="45"/>
      <c r="M170" s="251"/>
      <c r="N170" s="252"/>
      <c r="O170" s="92"/>
      <c r="P170" s="92"/>
      <c r="Q170" s="92"/>
      <c r="R170" s="92"/>
      <c r="S170" s="92"/>
      <c r="T170" s="93"/>
      <c r="U170" s="39"/>
      <c r="V170" s="39"/>
      <c r="W170" s="39"/>
      <c r="X170" s="39"/>
      <c r="Y170" s="39"/>
      <c r="Z170" s="39"/>
      <c r="AA170" s="39"/>
      <c r="AB170" s="39"/>
      <c r="AC170" s="39"/>
      <c r="AD170" s="39"/>
      <c r="AE170" s="39"/>
      <c r="AT170" s="18" t="s">
        <v>164</v>
      </c>
      <c r="AU170" s="18" t="s">
        <v>83</v>
      </c>
    </row>
    <row r="171" s="14" customFormat="1">
      <c r="A171" s="14"/>
      <c r="B171" s="264"/>
      <c r="C171" s="265"/>
      <c r="D171" s="249" t="s">
        <v>147</v>
      </c>
      <c r="E171" s="266" t="s">
        <v>1</v>
      </c>
      <c r="F171" s="267" t="s">
        <v>871</v>
      </c>
      <c r="G171" s="265"/>
      <c r="H171" s="268">
        <v>495.488</v>
      </c>
      <c r="I171" s="269"/>
      <c r="J171" s="265"/>
      <c r="K171" s="265"/>
      <c r="L171" s="270"/>
      <c r="M171" s="271"/>
      <c r="N171" s="272"/>
      <c r="O171" s="272"/>
      <c r="P171" s="272"/>
      <c r="Q171" s="272"/>
      <c r="R171" s="272"/>
      <c r="S171" s="272"/>
      <c r="T171" s="273"/>
      <c r="U171" s="14"/>
      <c r="V171" s="14"/>
      <c r="W171" s="14"/>
      <c r="X171" s="14"/>
      <c r="Y171" s="14"/>
      <c r="Z171" s="14"/>
      <c r="AA171" s="14"/>
      <c r="AB171" s="14"/>
      <c r="AC171" s="14"/>
      <c r="AD171" s="14"/>
      <c r="AE171" s="14"/>
      <c r="AT171" s="274" t="s">
        <v>147</v>
      </c>
      <c r="AU171" s="274" t="s">
        <v>83</v>
      </c>
      <c r="AV171" s="14" t="s">
        <v>83</v>
      </c>
      <c r="AW171" s="14" t="s">
        <v>30</v>
      </c>
      <c r="AX171" s="14" t="s">
        <v>81</v>
      </c>
      <c r="AY171" s="274" t="s">
        <v>134</v>
      </c>
    </row>
    <row r="172" s="2" customFormat="1" ht="24" customHeight="1">
      <c r="A172" s="39"/>
      <c r="B172" s="40"/>
      <c r="C172" s="236" t="s">
        <v>207</v>
      </c>
      <c r="D172" s="236" t="s">
        <v>136</v>
      </c>
      <c r="E172" s="237" t="s">
        <v>227</v>
      </c>
      <c r="F172" s="238" t="s">
        <v>228</v>
      </c>
      <c r="G172" s="239" t="s">
        <v>229</v>
      </c>
      <c r="H172" s="240">
        <v>153.55099999999999</v>
      </c>
      <c r="I172" s="241"/>
      <c r="J172" s="242">
        <f>ROUND(I172*H172,2)</f>
        <v>0</v>
      </c>
      <c r="K172" s="238" t="s">
        <v>140</v>
      </c>
      <c r="L172" s="45"/>
      <c r="M172" s="243" t="s">
        <v>1</v>
      </c>
      <c r="N172" s="244" t="s">
        <v>38</v>
      </c>
      <c r="O172" s="92"/>
      <c r="P172" s="245">
        <f>O172*H172</f>
        <v>0</v>
      </c>
      <c r="Q172" s="245">
        <v>0</v>
      </c>
      <c r="R172" s="245">
        <f>Q172*H172</f>
        <v>0</v>
      </c>
      <c r="S172" s="245">
        <v>0</v>
      </c>
      <c r="T172" s="246">
        <f>S172*H172</f>
        <v>0</v>
      </c>
      <c r="U172" s="39"/>
      <c r="V172" s="39"/>
      <c r="W172" s="39"/>
      <c r="X172" s="39"/>
      <c r="Y172" s="39"/>
      <c r="Z172" s="39"/>
      <c r="AA172" s="39"/>
      <c r="AB172" s="39"/>
      <c r="AC172" s="39"/>
      <c r="AD172" s="39"/>
      <c r="AE172" s="39"/>
      <c r="AR172" s="247" t="s">
        <v>141</v>
      </c>
      <c r="AT172" s="247" t="s">
        <v>136</v>
      </c>
      <c r="AU172" s="247" t="s">
        <v>83</v>
      </c>
      <c r="AY172" s="18" t="s">
        <v>134</v>
      </c>
      <c r="BE172" s="248">
        <f>IF(N172="základní",J172,0)</f>
        <v>0</v>
      </c>
      <c r="BF172" s="248">
        <f>IF(N172="snížená",J172,0)</f>
        <v>0</v>
      </c>
      <c r="BG172" s="248">
        <f>IF(N172="zákl. přenesená",J172,0)</f>
        <v>0</v>
      </c>
      <c r="BH172" s="248">
        <f>IF(N172="sníž. přenesená",J172,0)</f>
        <v>0</v>
      </c>
      <c r="BI172" s="248">
        <f>IF(N172="nulová",J172,0)</f>
        <v>0</v>
      </c>
      <c r="BJ172" s="18" t="s">
        <v>81</v>
      </c>
      <c r="BK172" s="248">
        <f>ROUND(I172*H172,2)</f>
        <v>0</v>
      </c>
      <c r="BL172" s="18" t="s">
        <v>141</v>
      </c>
      <c r="BM172" s="247" t="s">
        <v>872</v>
      </c>
    </row>
    <row r="173" s="2" customFormat="1">
      <c r="A173" s="39"/>
      <c r="B173" s="40"/>
      <c r="C173" s="41"/>
      <c r="D173" s="249" t="s">
        <v>143</v>
      </c>
      <c r="E173" s="41"/>
      <c r="F173" s="250" t="s">
        <v>231</v>
      </c>
      <c r="G173" s="41"/>
      <c r="H173" s="41"/>
      <c r="I173" s="145"/>
      <c r="J173" s="41"/>
      <c r="K173" s="41"/>
      <c r="L173" s="45"/>
      <c r="M173" s="251"/>
      <c r="N173" s="252"/>
      <c r="O173" s="92"/>
      <c r="P173" s="92"/>
      <c r="Q173" s="92"/>
      <c r="R173" s="92"/>
      <c r="S173" s="92"/>
      <c r="T173" s="93"/>
      <c r="U173" s="39"/>
      <c r="V173" s="39"/>
      <c r="W173" s="39"/>
      <c r="X173" s="39"/>
      <c r="Y173" s="39"/>
      <c r="Z173" s="39"/>
      <c r="AA173" s="39"/>
      <c r="AB173" s="39"/>
      <c r="AC173" s="39"/>
      <c r="AD173" s="39"/>
      <c r="AE173" s="39"/>
      <c r="AT173" s="18" t="s">
        <v>143</v>
      </c>
      <c r="AU173" s="18" t="s">
        <v>83</v>
      </c>
    </row>
    <row r="174" s="2" customFormat="1">
      <c r="A174" s="39"/>
      <c r="B174" s="40"/>
      <c r="C174" s="41"/>
      <c r="D174" s="249" t="s">
        <v>164</v>
      </c>
      <c r="E174" s="41"/>
      <c r="F174" s="253" t="s">
        <v>761</v>
      </c>
      <c r="G174" s="41"/>
      <c r="H174" s="41"/>
      <c r="I174" s="145"/>
      <c r="J174" s="41"/>
      <c r="K174" s="41"/>
      <c r="L174" s="45"/>
      <c r="M174" s="251"/>
      <c r="N174" s="252"/>
      <c r="O174" s="92"/>
      <c r="P174" s="92"/>
      <c r="Q174" s="92"/>
      <c r="R174" s="92"/>
      <c r="S174" s="92"/>
      <c r="T174" s="93"/>
      <c r="U174" s="39"/>
      <c r="V174" s="39"/>
      <c r="W174" s="39"/>
      <c r="X174" s="39"/>
      <c r="Y174" s="39"/>
      <c r="Z174" s="39"/>
      <c r="AA174" s="39"/>
      <c r="AB174" s="39"/>
      <c r="AC174" s="39"/>
      <c r="AD174" s="39"/>
      <c r="AE174" s="39"/>
      <c r="AT174" s="18" t="s">
        <v>164</v>
      </c>
      <c r="AU174" s="18" t="s">
        <v>83</v>
      </c>
    </row>
    <row r="175" s="13" customFormat="1">
      <c r="A175" s="13"/>
      <c r="B175" s="254"/>
      <c r="C175" s="255"/>
      <c r="D175" s="249" t="s">
        <v>147</v>
      </c>
      <c r="E175" s="256" t="s">
        <v>1</v>
      </c>
      <c r="F175" s="257" t="s">
        <v>233</v>
      </c>
      <c r="G175" s="255"/>
      <c r="H175" s="256" t="s">
        <v>1</v>
      </c>
      <c r="I175" s="258"/>
      <c r="J175" s="255"/>
      <c r="K175" s="255"/>
      <c r="L175" s="259"/>
      <c r="M175" s="260"/>
      <c r="N175" s="261"/>
      <c r="O175" s="261"/>
      <c r="P175" s="261"/>
      <c r="Q175" s="261"/>
      <c r="R175" s="261"/>
      <c r="S175" s="261"/>
      <c r="T175" s="262"/>
      <c r="U175" s="13"/>
      <c r="V175" s="13"/>
      <c r="W175" s="13"/>
      <c r="X175" s="13"/>
      <c r="Y175" s="13"/>
      <c r="Z175" s="13"/>
      <c r="AA175" s="13"/>
      <c r="AB175" s="13"/>
      <c r="AC175" s="13"/>
      <c r="AD175" s="13"/>
      <c r="AE175" s="13"/>
      <c r="AT175" s="263" t="s">
        <v>147</v>
      </c>
      <c r="AU175" s="263" t="s">
        <v>83</v>
      </c>
      <c r="AV175" s="13" t="s">
        <v>81</v>
      </c>
      <c r="AW175" s="13" t="s">
        <v>30</v>
      </c>
      <c r="AX175" s="13" t="s">
        <v>73</v>
      </c>
      <c r="AY175" s="263" t="s">
        <v>134</v>
      </c>
    </row>
    <row r="176" s="13" customFormat="1">
      <c r="A176" s="13"/>
      <c r="B176" s="254"/>
      <c r="C176" s="255"/>
      <c r="D176" s="249" t="s">
        <v>147</v>
      </c>
      <c r="E176" s="256" t="s">
        <v>1</v>
      </c>
      <c r="F176" s="257" t="s">
        <v>234</v>
      </c>
      <c r="G176" s="255"/>
      <c r="H176" s="256" t="s">
        <v>1</v>
      </c>
      <c r="I176" s="258"/>
      <c r="J176" s="255"/>
      <c r="K176" s="255"/>
      <c r="L176" s="259"/>
      <c r="M176" s="260"/>
      <c r="N176" s="261"/>
      <c r="O176" s="261"/>
      <c r="P176" s="261"/>
      <c r="Q176" s="261"/>
      <c r="R176" s="261"/>
      <c r="S176" s="261"/>
      <c r="T176" s="262"/>
      <c r="U176" s="13"/>
      <c r="V176" s="13"/>
      <c r="W176" s="13"/>
      <c r="X176" s="13"/>
      <c r="Y176" s="13"/>
      <c r="Z176" s="13"/>
      <c r="AA176" s="13"/>
      <c r="AB176" s="13"/>
      <c r="AC176" s="13"/>
      <c r="AD176" s="13"/>
      <c r="AE176" s="13"/>
      <c r="AT176" s="263" t="s">
        <v>147</v>
      </c>
      <c r="AU176" s="263" t="s">
        <v>83</v>
      </c>
      <c r="AV176" s="13" t="s">
        <v>81</v>
      </c>
      <c r="AW176" s="13" t="s">
        <v>30</v>
      </c>
      <c r="AX176" s="13" t="s">
        <v>73</v>
      </c>
      <c r="AY176" s="263" t="s">
        <v>134</v>
      </c>
    </row>
    <row r="177" s="14" customFormat="1">
      <c r="A177" s="14"/>
      <c r="B177" s="264"/>
      <c r="C177" s="265"/>
      <c r="D177" s="249" t="s">
        <v>147</v>
      </c>
      <c r="E177" s="266" t="s">
        <v>1</v>
      </c>
      <c r="F177" s="267" t="s">
        <v>873</v>
      </c>
      <c r="G177" s="265"/>
      <c r="H177" s="268">
        <v>141.56800000000001</v>
      </c>
      <c r="I177" s="269"/>
      <c r="J177" s="265"/>
      <c r="K177" s="265"/>
      <c r="L177" s="270"/>
      <c r="M177" s="271"/>
      <c r="N177" s="272"/>
      <c r="O177" s="272"/>
      <c r="P177" s="272"/>
      <c r="Q177" s="272"/>
      <c r="R177" s="272"/>
      <c r="S177" s="272"/>
      <c r="T177" s="273"/>
      <c r="U177" s="14"/>
      <c r="V177" s="14"/>
      <c r="W177" s="14"/>
      <c r="X177" s="14"/>
      <c r="Y177" s="14"/>
      <c r="Z177" s="14"/>
      <c r="AA177" s="14"/>
      <c r="AB177" s="14"/>
      <c r="AC177" s="14"/>
      <c r="AD177" s="14"/>
      <c r="AE177" s="14"/>
      <c r="AT177" s="274" t="s">
        <v>147</v>
      </c>
      <c r="AU177" s="274" t="s">
        <v>83</v>
      </c>
      <c r="AV177" s="14" t="s">
        <v>83</v>
      </c>
      <c r="AW177" s="14" t="s">
        <v>30</v>
      </c>
      <c r="AX177" s="14" t="s">
        <v>73</v>
      </c>
      <c r="AY177" s="274" t="s">
        <v>134</v>
      </c>
    </row>
    <row r="178" s="13" customFormat="1">
      <c r="A178" s="13"/>
      <c r="B178" s="254"/>
      <c r="C178" s="255"/>
      <c r="D178" s="249" t="s">
        <v>147</v>
      </c>
      <c r="E178" s="256" t="s">
        <v>1</v>
      </c>
      <c r="F178" s="257" t="s">
        <v>236</v>
      </c>
      <c r="G178" s="255"/>
      <c r="H178" s="256" t="s">
        <v>1</v>
      </c>
      <c r="I178" s="258"/>
      <c r="J178" s="255"/>
      <c r="K178" s="255"/>
      <c r="L178" s="259"/>
      <c r="M178" s="260"/>
      <c r="N178" s="261"/>
      <c r="O178" s="261"/>
      <c r="P178" s="261"/>
      <c r="Q178" s="261"/>
      <c r="R178" s="261"/>
      <c r="S178" s="261"/>
      <c r="T178" s="262"/>
      <c r="U178" s="13"/>
      <c r="V178" s="13"/>
      <c r="W178" s="13"/>
      <c r="X178" s="13"/>
      <c r="Y178" s="13"/>
      <c r="Z178" s="13"/>
      <c r="AA178" s="13"/>
      <c r="AB178" s="13"/>
      <c r="AC178" s="13"/>
      <c r="AD178" s="13"/>
      <c r="AE178" s="13"/>
      <c r="AT178" s="263" t="s">
        <v>147</v>
      </c>
      <c r="AU178" s="263" t="s">
        <v>83</v>
      </c>
      <c r="AV178" s="13" t="s">
        <v>81</v>
      </c>
      <c r="AW178" s="13" t="s">
        <v>30</v>
      </c>
      <c r="AX178" s="13" t="s">
        <v>73</v>
      </c>
      <c r="AY178" s="263" t="s">
        <v>134</v>
      </c>
    </row>
    <row r="179" s="14" customFormat="1">
      <c r="A179" s="14"/>
      <c r="B179" s="264"/>
      <c r="C179" s="265"/>
      <c r="D179" s="249" t="s">
        <v>147</v>
      </c>
      <c r="E179" s="266" t="s">
        <v>1</v>
      </c>
      <c r="F179" s="267" t="s">
        <v>874</v>
      </c>
      <c r="G179" s="265"/>
      <c r="H179" s="268">
        <v>11.983000000000001</v>
      </c>
      <c r="I179" s="269"/>
      <c r="J179" s="265"/>
      <c r="K179" s="265"/>
      <c r="L179" s="270"/>
      <c r="M179" s="271"/>
      <c r="N179" s="272"/>
      <c r="O179" s="272"/>
      <c r="P179" s="272"/>
      <c r="Q179" s="272"/>
      <c r="R179" s="272"/>
      <c r="S179" s="272"/>
      <c r="T179" s="273"/>
      <c r="U179" s="14"/>
      <c r="V179" s="14"/>
      <c r="W179" s="14"/>
      <c r="X179" s="14"/>
      <c r="Y179" s="14"/>
      <c r="Z179" s="14"/>
      <c r="AA179" s="14"/>
      <c r="AB179" s="14"/>
      <c r="AC179" s="14"/>
      <c r="AD179" s="14"/>
      <c r="AE179" s="14"/>
      <c r="AT179" s="274" t="s">
        <v>147</v>
      </c>
      <c r="AU179" s="274" t="s">
        <v>83</v>
      </c>
      <c r="AV179" s="14" t="s">
        <v>83</v>
      </c>
      <c r="AW179" s="14" t="s">
        <v>30</v>
      </c>
      <c r="AX179" s="14" t="s">
        <v>73</v>
      </c>
      <c r="AY179" s="274" t="s">
        <v>134</v>
      </c>
    </row>
    <row r="180" s="15" customFormat="1">
      <c r="A180" s="15"/>
      <c r="B180" s="275"/>
      <c r="C180" s="276"/>
      <c r="D180" s="249" t="s">
        <v>147</v>
      </c>
      <c r="E180" s="277" t="s">
        <v>1</v>
      </c>
      <c r="F180" s="278" t="s">
        <v>150</v>
      </c>
      <c r="G180" s="276"/>
      <c r="H180" s="279">
        <v>153.55099999999999</v>
      </c>
      <c r="I180" s="280"/>
      <c r="J180" s="276"/>
      <c r="K180" s="276"/>
      <c r="L180" s="281"/>
      <c r="M180" s="282"/>
      <c r="N180" s="283"/>
      <c r="O180" s="283"/>
      <c r="P180" s="283"/>
      <c r="Q180" s="283"/>
      <c r="R180" s="283"/>
      <c r="S180" s="283"/>
      <c r="T180" s="284"/>
      <c r="U180" s="15"/>
      <c r="V180" s="15"/>
      <c r="W180" s="15"/>
      <c r="X180" s="15"/>
      <c r="Y180" s="15"/>
      <c r="Z180" s="15"/>
      <c r="AA180" s="15"/>
      <c r="AB180" s="15"/>
      <c r="AC180" s="15"/>
      <c r="AD180" s="15"/>
      <c r="AE180" s="15"/>
      <c r="AT180" s="285" t="s">
        <v>147</v>
      </c>
      <c r="AU180" s="285" t="s">
        <v>83</v>
      </c>
      <c r="AV180" s="15" t="s">
        <v>141</v>
      </c>
      <c r="AW180" s="15" t="s">
        <v>30</v>
      </c>
      <c r="AX180" s="15" t="s">
        <v>81</v>
      </c>
      <c r="AY180" s="285" t="s">
        <v>134</v>
      </c>
    </row>
    <row r="181" s="2" customFormat="1" ht="16.5" customHeight="1">
      <c r="A181" s="39"/>
      <c r="B181" s="40"/>
      <c r="C181" s="236" t="s">
        <v>212</v>
      </c>
      <c r="D181" s="236" t="s">
        <v>136</v>
      </c>
      <c r="E181" s="237" t="s">
        <v>239</v>
      </c>
      <c r="F181" s="238" t="s">
        <v>240</v>
      </c>
      <c r="G181" s="239" t="s">
        <v>153</v>
      </c>
      <c r="H181" s="240">
        <v>70.784000000000006</v>
      </c>
      <c r="I181" s="241"/>
      <c r="J181" s="242">
        <f>ROUND(I181*H181,2)</f>
        <v>0</v>
      </c>
      <c r="K181" s="238" t="s">
        <v>140</v>
      </c>
      <c r="L181" s="45"/>
      <c r="M181" s="243" t="s">
        <v>1</v>
      </c>
      <c r="N181" s="244" t="s">
        <v>38</v>
      </c>
      <c r="O181" s="92"/>
      <c r="P181" s="245">
        <f>O181*H181</f>
        <v>0</v>
      </c>
      <c r="Q181" s="245">
        <v>0</v>
      </c>
      <c r="R181" s="245">
        <f>Q181*H181</f>
        <v>0</v>
      </c>
      <c r="S181" s="245">
        <v>0</v>
      </c>
      <c r="T181" s="246">
        <f>S181*H181</f>
        <v>0</v>
      </c>
      <c r="U181" s="39"/>
      <c r="V181" s="39"/>
      <c r="W181" s="39"/>
      <c r="X181" s="39"/>
      <c r="Y181" s="39"/>
      <c r="Z181" s="39"/>
      <c r="AA181" s="39"/>
      <c r="AB181" s="39"/>
      <c r="AC181" s="39"/>
      <c r="AD181" s="39"/>
      <c r="AE181" s="39"/>
      <c r="AR181" s="247" t="s">
        <v>141</v>
      </c>
      <c r="AT181" s="247" t="s">
        <v>136</v>
      </c>
      <c r="AU181" s="247" t="s">
        <v>83</v>
      </c>
      <c r="AY181" s="18" t="s">
        <v>134</v>
      </c>
      <c r="BE181" s="248">
        <f>IF(N181="základní",J181,0)</f>
        <v>0</v>
      </c>
      <c r="BF181" s="248">
        <f>IF(N181="snížená",J181,0)</f>
        <v>0</v>
      </c>
      <c r="BG181" s="248">
        <f>IF(N181="zákl. přenesená",J181,0)</f>
        <v>0</v>
      </c>
      <c r="BH181" s="248">
        <f>IF(N181="sníž. přenesená",J181,0)</f>
        <v>0</v>
      </c>
      <c r="BI181" s="248">
        <f>IF(N181="nulová",J181,0)</f>
        <v>0</v>
      </c>
      <c r="BJ181" s="18" t="s">
        <v>81</v>
      </c>
      <c r="BK181" s="248">
        <f>ROUND(I181*H181,2)</f>
        <v>0</v>
      </c>
      <c r="BL181" s="18" t="s">
        <v>141</v>
      </c>
      <c r="BM181" s="247" t="s">
        <v>875</v>
      </c>
    </row>
    <row r="182" s="2" customFormat="1">
      <c r="A182" s="39"/>
      <c r="B182" s="40"/>
      <c r="C182" s="41"/>
      <c r="D182" s="249" t="s">
        <v>143</v>
      </c>
      <c r="E182" s="41"/>
      <c r="F182" s="250" t="s">
        <v>242</v>
      </c>
      <c r="G182" s="41"/>
      <c r="H182" s="41"/>
      <c r="I182" s="145"/>
      <c r="J182" s="41"/>
      <c r="K182" s="41"/>
      <c r="L182" s="45"/>
      <c r="M182" s="251"/>
      <c r="N182" s="252"/>
      <c r="O182" s="92"/>
      <c r="P182" s="92"/>
      <c r="Q182" s="92"/>
      <c r="R182" s="92"/>
      <c r="S182" s="92"/>
      <c r="T182" s="93"/>
      <c r="U182" s="39"/>
      <c r="V182" s="39"/>
      <c r="W182" s="39"/>
      <c r="X182" s="39"/>
      <c r="Y182" s="39"/>
      <c r="Z182" s="39"/>
      <c r="AA182" s="39"/>
      <c r="AB182" s="39"/>
      <c r="AC182" s="39"/>
      <c r="AD182" s="39"/>
      <c r="AE182" s="39"/>
      <c r="AT182" s="18" t="s">
        <v>143</v>
      </c>
      <c r="AU182" s="18" t="s">
        <v>83</v>
      </c>
    </row>
    <row r="183" s="2" customFormat="1">
      <c r="A183" s="39"/>
      <c r="B183" s="40"/>
      <c r="C183" s="41"/>
      <c r="D183" s="249" t="s">
        <v>145</v>
      </c>
      <c r="E183" s="41"/>
      <c r="F183" s="253" t="s">
        <v>243</v>
      </c>
      <c r="G183" s="41"/>
      <c r="H183" s="41"/>
      <c r="I183" s="145"/>
      <c r="J183" s="41"/>
      <c r="K183" s="41"/>
      <c r="L183" s="45"/>
      <c r="M183" s="251"/>
      <c r="N183" s="252"/>
      <c r="O183" s="92"/>
      <c r="P183" s="92"/>
      <c r="Q183" s="92"/>
      <c r="R183" s="92"/>
      <c r="S183" s="92"/>
      <c r="T183" s="93"/>
      <c r="U183" s="39"/>
      <c r="V183" s="39"/>
      <c r="W183" s="39"/>
      <c r="X183" s="39"/>
      <c r="Y183" s="39"/>
      <c r="Z183" s="39"/>
      <c r="AA183" s="39"/>
      <c r="AB183" s="39"/>
      <c r="AC183" s="39"/>
      <c r="AD183" s="39"/>
      <c r="AE183" s="39"/>
      <c r="AT183" s="18" t="s">
        <v>145</v>
      </c>
      <c r="AU183" s="18" t="s">
        <v>83</v>
      </c>
    </row>
    <row r="184" s="13" customFormat="1">
      <c r="A184" s="13"/>
      <c r="B184" s="254"/>
      <c r="C184" s="255"/>
      <c r="D184" s="249" t="s">
        <v>147</v>
      </c>
      <c r="E184" s="256" t="s">
        <v>1</v>
      </c>
      <c r="F184" s="257" t="s">
        <v>765</v>
      </c>
      <c r="G184" s="255"/>
      <c r="H184" s="256" t="s">
        <v>1</v>
      </c>
      <c r="I184" s="258"/>
      <c r="J184" s="255"/>
      <c r="K184" s="255"/>
      <c r="L184" s="259"/>
      <c r="M184" s="260"/>
      <c r="N184" s="261"/>
      <c r="O184" s="261"/>
      <c r="P184" s="261"/>
      <c r="Q184" s="261"/>
      <c r="R184" s="261"/>
      <c r="S184" s="261"/>
      <c r="T184" s="262"/>
      <c r="U184" s="13"/>
      <c r="V184" s="13"/>
      <c r="W184" s="13"/>
      <c r="X184" s="13"/>
      <c r="Y184" s="13"/>
      <c r="Z184" s="13"/>
      <c r="AA184" s="13"/>
      <c r="AB184" s="13"/>
      <c r="AC184" s="13"/>
      <c r="AD184" s="13"/>
      <c r="AE184" s="13"/>
      <c r="AT184" s="263" t="s">
        <v>147</v>
      </c>
      <c r="AU184" s="263" t="s">
        <v>83</v>
      </c>
      <c r="AV184" s="13" t="s">
        <v>81</v>
      </c>
      <c r="AW184" s="13" t="s">
        <v>30</v>
      </c>
      <c r="AX184" s="13" t="s">
        <v>73</v>
      </c>
      <c r="AY184" s="263" t="s">
        <v>134</v>
      </c>
    </row>
    <row r="185" s="14" customFormat="1">
      <c r="A185" s="14"/>
      <c r="B185" s="264"/>
      <c r="C185" s="265"/>
      <c r="D185" s="249" t="s">
        <v>147</v>
      </c>
      <c r="E185" s="266" t="s">
        <v>1</v>
      </c>
      <c r="F185" s="267" t="s">
        <v>869</v>
      </c>
      <c r="G185" s="265"/>
      <c r="H185" s="268">
        <v>70.784000000000006</v>
      </c>
      <c r="I185" s="269"/>
      <c r="J185" s="265"/>
      <c r="K185" s="265"/>
      <c r="L185" s="270"/>
      <c r="M185" s="271"/>
      <c r="N185" s="272"/>
      <c r="O185" s="272"/>
      <c r="P185" s="272"/>
      <c r="Q185" s="272"/>
      <c r="R185" s="272"/>
      <c r="S185" s="272"/>
      <c r="T185" s="273"/>
      <c r="U185" s="14"/>
      <c r="V185" s="14"/>
      <c r="W185" s="14"/>
      <c r="X185" s="14"/>
      <c r="Y185" s="14"/>
      <c r="Z185" s="14"/>
      <c r="AA185" s="14"/>
      <c r="AB185" s="14"/>
      <c r="AC185" s="14"/>
      <c r="AD185" s="14"/>
      <c r="AE185" s="14"/>
      <c r="AT185" s="274" t="s">
        <v>147</v>
      </c>
      <c r="AU185" s="274" t="s">
        <v>83</v>
      </c>
      <c r="AV185" s="14" t="s">
        <v>83</v>
      </c>
      <c r="AW185" s="14" t="s">
        <v>30</v>
      </c>
      <c r="AX185" s="14" t="s">
        <v>73</v>
      </c>
      <c r="AY185" s="274" t="s">
        <v>134</v>
      </c>
    </row>
    <row r="186" s="15" customFormat="1">
      <c r="A186" s="15"/>
      <c r="B186" s="275"/>
      <c r="C186" s="276"/>
      <c r="D186" s="249" t="s">
        <v>147</v>
      </c>
      <c r="E186" s="277" t="s">
        <v>1</v>
      </c>
      <c r="F186" s="278" t="s">
        <v>150</v>
      </c>
      <c r="G186" s="276"/>
      <c r="H186" s="279">
        <v>70.784000000000006</v>
      </c>
      <c r="I186" s="280"/>
      <c r="J186" s="276"/>
      <c r="K186" s="276"/>
      <c r="L186" s="281"/>
      <c r="M186" s="282"/>
      <c r="N186" s="283"/>
      <c r="O186" s="283"/>
      <c r="P186" s="283"/>
      <c r="Q186" s="283"/>
      <c r="R186" s="283"/>
      <c r="S186" s="283"/>
      <c r="T186" s="284"/>
      <c r="U186" s="15"/>
      <c r="V186" s="15"/>
      <c r="W186" s="15"/>
      <c r="X186" s="15"/>
      <c r="Y186" s="15"/>
      <c r="Z186" s="15"/>
      <c r="AA186" s="15"/>
      <c r="AB186" s="15"/>
      <c r="AC186" s="15"/>
      <c r="AD186" s="15"/>
      <c r="AE186" s="15"/>
      <c r="AT186" s="285" t="s">
        <v>147</v>
      </c>
      <c r="AU186" s="285" t="s">
        <v>83</v>
      </c>
      <c r="AV186" s="15" t="s">
        <v>141</v>
      </c>
      <c r="AW186" s="15" t="s">
        <v>30</v>
      </c>
      <c r="AX186" s="15" t="s">
        <v>81</v>
      </c>
      <c r="AY186" s="285" t="s">
        <v>134</v>
      </c>
    </row>
    <row r="187" s="2" customFormat="1" ht="16.5" customHeight="1">
      <c r="A187" s="39"/>
      <c r="B187" s="40"/>
      <c r="C187" s="236" t="s">
        <v>219</v>
      </c>
      <c r="D187" s="236" t="s">
        <v>136</v>
      </c>
      <c r="E187" s="237" t="s">
        <v>246</v>
      </c>
      <c r="F187" s="238" t="s">
        <v>247</v>
      </c>
      <c r="G187" s="239" t="s">
        <v>139</v>
      </c>
      <c r="H187" s="240">
        <v>115.34</v>
      </c>
      <c r="I187" s="241"/>
      <c r="J187" s="242">
        <f>ROUND(I187*H187,2)</f>
        <v>0</v>
      </c>
      <c r="K187" s="238" t="s">
        <v>140</v>
      </c>
      <c r="L187" s="45"/>
      <c r="M187" s="243" t="s">
        <v>1</v>
      </c>
      <c r="N187" s="244" t="s">
        <v>38</v>
      </c>
      <c r="O187" s="92"/>
      <c r="P187" s="245">
        <f>O187*H187</f>
        <v>0</v>
      </c>
      <c r="Q187" s="245">
        <v>0</v>
      </c>
      <c r="R187" s="245">
        <f>Q187*H187</f>
        <v>0</v>
      </c>
      <c r="S187" s="245">
        <v>0</v>
      </c>
      <c r="T187" s="246">
        <f>S187*H187</f>
        <v>0</v>
      </c>
      <c r="U187" s="39"/>
      <c r="V187" s="39"/>
      <c r="W187" s="39"/>
      <c r="X187" s="39"/>
      <c r="Y187" s="39"/>
      <c r="Z187" s="39"/>
      <c r="AA187" s="39"/>
      <c r="AB187" s="39"/>
      <c r="AC187" s="39"/>
      <c r="AD187" s="39"/>
      <c r="AE187" s="39"/>
      <c r="AR187" s="247" t="s">
        <v>141</v>
      </c>
      <c r="AT187" s="247" t="s">
        <v>136</v>
      </c>
      <c r="AU187" s="247" t="s">
        <v>83</v>
      </c>
      <c r="AY187" s="18" t="s">
        <v>134</v>
      </c>
      <c r="BE187" s="248">
        <f>IF(N187="základní",J187,0)</f>
        <v>0</v>
      </c>
      <c r="BF187" s="248">
        <f>IF(N187="snížená",J187,0)</f>
        <v>0</v>
      </c>
      <c r="BG187" s="248">
        <f>IF(N187="zákl. přenesená",J187,0)</f>
        <v>0</v>
      </c>
      <c r="BH187" s="248">
        <f>IF(N187="sníž. přenesená",J187,0)</f>
        <v>0</v>
      </c>
      <c r="BI187" s="248">
        <f>IF(N187="nulová",J187,0)</f>
        <v>0</v>
      </c>
      <c r="BJ187" s="18" t="s">
        <v>81</v>
      </c>
      <c r="BK187" s="248">
        <f>ROUND(I187*H187,2)</f>
        <v>0</v>
      </c>
      <c r="BL187" s="18" t="s">
        <v>141</v>
      </c>
      <c r="BM187" s="247" t="s">
        <v>876</v>
      </c>
    </row>
    <row r="188" s="2" customFormat="1">
      <c r="A188" s="39"/>
      <c r="B188" s="40"/>
      <c r="C188" s="41"/>
      <c r="D188" s="249" t="s">
        <v>143</v>
      </c>
      <c r="E188" s="41"/>
      <c r="F188" s="250" t="s">
        <v>249</v>
      </c>
      <c r="G188" s="41"/>
      <c r="H188" s="41"/>
      <c r="I188" s="145"/>
      <c r="J188" s="41"/>
      <c r="K188" s="41"/>
      <c r="L188" s="45"/>
      <c r="M188" s="251"/>
      <c r="N188" s="252"/>
      <c r="O188" s="92"/>
      <c r="P188" s="92"/>
      <c r="Q188" s="92"/>
      <c r="R188" s="92"/>
      <c r="S188" s="92"/>
      <c r="T188" s="93"/>
      <c r="U188" s="39"/>
      <c r="V188" s="39"/>
      <c r="W188" s="39"/>
      <c r="X188" s="39"/>
      <c r="Y188" s="39"/>
      <c r="Z188" s="39"/>
      <c r="AA188" s="39"/>
      <c r="AB188" s="39"/>
      <c r="AC188" s="39"/>
      <c r="AD188" s="39"/>
      <c r="AE188" s="39"/>
      <c r="AT188" s="18" t="s">
        <v>143</v>
      </c>
      <c r="AU188" s="18" t="s">
        <v>83</v>
      </c>
    </row>
    <row r="189" s="2" customFormat="1">
      <c r="A189" s="39"/>
      <c r="B189" s="40"/>
      <c r="C189" s="41"/>
      <c r="D189" s="249" t="s">
        <v>164</v>
      </c>
      <c r="E189" s="41"/>
      <c r="F189" s="253" t="s">
        <v>250</v>
      </c>
      <c r="G189" s="41"/>
      <c r="H189" s="41"/>
      <c r="I189" s="145"/>
      <c r="J189" s="41"/>
      <c r="K189" s="41"/>
      <c r="L189" s="45"/>
      <c r="M189" s="251"/>
      <c r="N189" s="252"/>
      <c r="O189" s="92"/>
      <c r="P189" s="92"/>
      <c r="Q189" s="92"/>
      <c r="R189" s="92"/>
      <c r="S189" s="92"/>
      <c r="T189" s="93"/>
      <c r="U189" s="39"/>
      <c r="V189" s="39"/>
      <c r="W189" s="39"/>
      <c r="X189" s="39"/>
      <c r="Y189" s="39"/>
      <c r="Z189" s="39"/>
      <c r="AA189" s="39"/>
      <c r="AB189" s="39"/>
      <c r="AC189" s="39"/>
      <c r="AD189" s="39"/>
      <c r="AE189" s="39"/>
      <c r="AT189" s="18" t="s">
        <v>164</v>
      </c>
      <c r="AU189" s="18" t="s">
        <v>83</v>
      </c>
    </row>
    <row r="190" s="13" customFormat="1">
      <c r="A190" s="13"/>
      <c r="B190" s="254"/>
      <c r="C190" s="255"/>
      <c r="D190" s="249" t="s">
        <v>147</v>
      </c>
      <c r="E190" s="256" t="s">
        <v>1</v>
      </c>
      <c r="F190" s="257" t="s">
        <v>251</v>
      </c>
      <c r="G190" s="255"/>
      <c r="H190" s="256" t="s">
        <v>1</v>
      </c>
      <c r="I190" s="258"/>
      <c r="J190" s="255"/>
      <c r="K190" s="255"/>
      <c r="L190" s="259"/>
      <c r="M190" s="260"/>
      <c r="N190" s="261"/>
      <c r="O190" s="261"/>
      <c r="P190" s="261"/>
      <c r="Q190" s="261"/>
      <c r="R190" s="261"/>
      <c r="S190" s="261"/>
      <c r="T190" s="262"/>
      <c r="U190" s="13"/>
      <c r="V190" s="13"/>
      <c r="W190" s="13"/>
      <c r="X190" s="13"/>
      <c r="Y190" s="13"/>
      <c r="Z190" s="13"/>
      <c r="AA190" s="13"/>
      <c r="AB190" s="13"/>
      <c r="AC190" s="13"/>
      <c r="AD190" s="13"/>
      <c r="AE190" s="13"/>
      <c r="AT190" s="263" t="s">
        <v>147</v>
      </c>
      <c r="AU190" s="263" t="s">
        <v>83</v>
      </c>
      <c r="AV190" s="13" t="s">
        <v>81</v>
      </c>
      <c r="AW190" s="13" t="s">
        <v>30</v>
      </c>
      <c r="AX190" s="13" t="s">
        <v>73</v>
      </c>
      <c r="AY190" s="263" t="s">
        <v>134</v>
      </c>
    </row>
    <row r="191" s="14" customFormat="1">
      <c r="A191" s="14"/>
      <c r="B191" s="264"/>
      <c r="C191" s="265"/>
      <c r="D191" s="249" t="s">
        <v>147</v>
      </c>
      <c r="E191" s="266" t="s">
        <v>1</v>
      </c>
      <c r="F191" s="267" t="s">
        <v>877</v>
      </c>
      <c r="G191" s="265"/>
      <c r="H191" s="268">
        <v>115.34</v>
      </c>
      <c r="I191" s="269"/>
      <c r="J191" s="265"/>
      <c r="K191" s="265"/>
      <c r="L191" s="270"/>
      <c r="M191" s="271"/>
      <c r="N191" s="272"/>
      <c r="O191" s="272"/>
      <c r="P191" s="272"/>
      <c r="Q191" s="272"/>
      <c r="R191" s="272"/>
      <c r="S191" s="272"/>
      <c r="T191" s="273"/>
      <c r="U191" s="14"/>
      <c r="V191" s="14"/>
      <c r="W191" s="14"/>
      <c r="X191" s="14"/>
      <c r="Y191" s="14"/>
      <c r="Z191" s="14"/>
      <c r="AA191" s="14"/>
      <c r="AB191" s="14"/>
      <c r="AC191" s="14"/>
      <c r="AD191" s="14"/>
      <c r="AE191" s="14"/>
      <c r="AT191" s="274" t="s">
        <v>147</v>
      </c>
      <c r="AU191" s="274" t="s">
        <v>83</v>
      </c>
      <c r="AV191" s="14" t="s">
        <v>83</v>
      </c>
      <c r="AW191" s="14" t="s">
        <v>30</v>
      </c>
      <c r="AX191" s="14" t="s">
        <v>73</v>
      </c>
      <c r="AY191" s="274" t="s">
        <v>134</v>
      </c>
    </row>
    <row r="192" s="15" customFormat="1">
      <c r="A192" s="15"/>
      <c r="B192" s="275"/>
      <c r="C192" s="276"/>
      <c r="D192" s="249" t="s">
        <v>147</v>
      </c>
      <c r="E192" s="277" t="s">
        <v>1</v>
      </c>
      <c r="F192" s="278" t="s">
        <v>150</v>
      </c>
      <c r="G192" s="276"/>
      <c r="H192" s="279">
        <v>115.34</v>
      </c>
      <c r="I192" s="280"/>
      <c r="J192" s="276"/>
      <c r="K192" s="276"/>
      <c r="L192" s="281"/>
      <c r="M192" s="282"/>
      <c r="N192" s="283"/>
      <c r="O192" s="283"/>
      <c r="P192" s="283"/>
      <c r="Q192" s="283"/>
      <c r="R192" s="283"/>
      <c r="S192" s="283"/>
      <c r="T192" s="284"/>
      <c r="U192" s="15"/>
      <c r="V192" s="15"/>
      <c r="W192" s="15"/>
      <c r="X192" s="15"/>
      <c r="Y192" s="15"/>
      <c r="Z192" s="15"/>
      <c r="AA192" s="15"/>
      <c r="AB192" s="15"/>
      <c r="AC192" s="15"/>
      <c r="AD192" s="15"/>
      <c r="AE192" s="15"/>
      <c r="AT192" s="285" t="s">
        <v>147</v>
      </c>
      <c r="AU192" s="285" t="s">
        <v>83</v>
      </c>
      <c r="AV192" s="15" t="s">
        <v>141</v>
      </c>
      <c r="AW192" s="15" t="s">
        <v>30</v>
      </c>
      <c r="AX192" s="15" t="s">
        <v>81</v>
      </c>
      <c r="AY192" s="285" t="s">
        <v>134</v>
      </c>
    </row>
    <row r="193" s="2" customFormat="1" ht="24" customHeight="1">
      <c r="A193" s="39"/>
      <c r="B193" s="40"/>
      <c r="C193" s="236" t="s">
        <v>226</v>
      </c>
      <c r="D193" s="236" t="s">
        <v>136</v>
      </c>
      <c r="E193" s="237" t="s">
        <v>253</v>
      </c>
      <c r="F193" s="238" t="s">
        <v>254</v>
      </c>
      <c r="G193" s="239" t="s">
        <v>229</v>
      </c>
      <c r="H193" s="240">
        <v>141.56800000000001</v>
      </c>
      <c r="I193" s="241"/>
      <c r="J193" s="242">
        <f>ROUND(I193*H193,2)</f>
        <v>0</v>
      </c>
      <c r="K193" s="238" t="s">
        <v>140</v>
      </c>
      <c r="L193" s="45"/>
      <c r="M193" s="243" t="s">
        <v>1</v>
      </c>
      <c r="N193" s="244" t="s">
        <v>38</v>
      </c>
      <c r="O193" s="92"/>
      <c r="P193" s="245">
        <f>O193*H193</f>
        <v>0</v>
      </c>
      <c r="Q193" s="245">
        <v>0</v>
      </c>
      <c r="R193" s="245">
        <f>Q193*H193</f>
        <v>0</v>
      </c>
      <c r="S193" s="245">
        <v>0</v>
      </c>
      <c r="T193" s="246">
        <f>S193*H193</f>
        <v>0</v>
      </c>
      <c r="U193" s="39"/>
      <c r="V193" s="39"/>
      <c r="W193" s="39"/>
      <c r="X193" s="39"/>
      <c r="Y193" s="39"/>
      <c r="Z193" s="39"/>
      <c r="AA193" s="39"/>
      <c r="AB193" s="39"/>
      <c r="AC193" s="39"/>
      <c r="AD193" s="39"/>
      <c r="AE193" s="39"/>
      <c r="AR193" s="247" t="s">
        <v>141</v>
      </c>
      <c r="AT193" s="247" t="s">
        <v>136</v>
      </c>
      <c r="AU193" s="247" t="s">
        <v>83</v>
      </c>
      <c r="AY193" s="18" t="s">
        <v>134</v>
      </c>
      <c r="BE193" s="248">
        <f>IF(N193="základní",J193,0)</f>
        <v>0</v>
      </c>
      <c r="BF193" s="248">
        <f>IF(N193="snížená",J193,0)</f>
        <v>0</v>
      </c>
      <c r="BG193" s="248">
        <f>IF(N193="zákl. přenesená",J193,0)</f>
        <v>0</v>
      </c>
      <c r="BH193" s="248">
        <f>IF(N193="sníž. přenesená",J193,0)</f>
        <v>0</v>
      </c>
      <c r="BI193" s="248">
        <f>IF(N193="nulová",J193,0)</f>
        <v>0</v>
      </c>
      <c r="BJ193" s="18" t="s">
        <v>81</v>
      </c>
      <c r="BK193" s="248">
        <f>ROUND(I193*H193,2)</f>
        <v>0</v>
      </c>
      <c r="BL193" s="18" t="s">
        <v>141</v>
      </c>
      <c r="BM193" s="247" t="s">
        <v>878</v>
      </c>
    </row>
    <row r="194" s="2" customFormat="1">
      <c r="A194" s="39"/>
      <c r="B194" s="40"/>
      <c r="C194" s="41"/>
      <c r="D194" s="249" t="s">
        <v>143</v>
      </c>
      <c r="E194" s="41"/>
      <c r="F194" s="250" t="s">
        <v>256</v>
      </c>
      <c r="G194" s="41"/>
      <c r="H194" s="41"/>
      <c r="I194" s="145"/>
      <c r="J194" s="41"/>
      <c r="K194" s="41"/>
      <c r="L194" s="45"/>
      <c r="M194" s="251"/>
      <c r="N194" s="252"/>
      <c r="O194" s="92"/>
      <c r="P194" s="92"/>
      <c r="Q194" s="92"/>
      <c r="R194" s="92"/>
      <c r="S194" s="92"/>
      <c r="T194" s="93"/>
      <c r="U194" s="39"/>
      <c r="V194" s="39"/>
      <c r="W194" s="39"/>
      <c r="X194" s="39"/>
      <c r="Y194" s="39"/>
      <c r="Z194" s="39"/>
      <c r="AA194" s="39"/>
      <c r="AB194" s="39"/>
      <c r="AC194" s="39"/>
      <c r="AD194" s="39"/>
      <c r="AE194" s="39"/>
      <c r="AT194" s="18" t="s">
        <v>143</v>
      </c>
      <c r="AU194" s="18" t="s">
        <v>83</v>
      </c>
    </row>
    <row r="195" s="2" customFormat="1">
      <c r="A195" s="39"/>
      <c r="B195" s="40"/>
      <c r="C195" s="41"/>
      <c r="D195" s="249" t="s">
        <v>145</v>
      </c>
      <c r="E195" s="41"/>
      <c r="F195" s="253" t="s">
        <v>257</v>
      </c>
      <c r="G195" s="41"/>
      <c r="H195" s="41"/>
      <c r="I195" s="145"/>
      <c r="J195" s="41"/>
      <c r="K195" s="41"/>
      <c r="L195" s="45"/>
      <c r="M195" s="251"/>
      <c r="N195" s="252"/>
      <c r="O195" s="92"/>
      <c r="P195" s="92"/>
      <c r="Q195" s="92"/>
      <c r="R195" s="92"/>
      <c r="S195" s="92"/>
      <c r="T195" s="93"/>
      <c r="U195" s="39"/>
      <c r="V195" s="39"/>
      <c r="W195" s="39"/>
      <c r="X195" s="39"/>
      <c r="Y195" s="39"/>
      <c r="Z195" s="39"/>
      <c r="AA195" s="39"/>
      <c r="AB195" s="39"/>
      <c r="AC195" s="39"/>
      <c r="AD195" s="39"/>
      <c r="AE195" s="39"/>
      <c r="AT195" s="18" t="s">
        <v>145</v>
      </c>
      <c r="AU195" s="18" t="s">
        <v>83</v>
      </c>
    </row>
    <row r="196" s="14" customFormat="1">
      <c r="A196" s="14"/>
      <c r="B196" s="264"/>
      <c r="C196" s="265"/>
      <c r="D196" s="249" t="s">
        <v>147</v>
      </c>
      <c r="E196" s="266" t="s">
        <v>1</v>
      </c>
      <c r="F196" s="267" t="s">
        <v>873</v>
      </c>
      <c r="G196" s="265"/>
      <c r="H196" s="268">
        <v>141.56800000000001</v>
      </c>
      <c r="I196" s="269"/>
      <c r="J196" s="265"/>
      <c r="K196" s="265"/>
      <c r="L196" s="270"/>
      <c r="M196" s="271"/>
      <c r="N196" s="272"/>
      <c r="O196" s="272"/>
      <c r="P196" s="272"/>
      <c r="Q196" s="272"/>
      <c r="R196" s="272"/>
      <c r="S196" s="272"/>
      <c r="T196" s="273"/>
      <c r="U196" s="14"/>
      <c r="V196" s="14"/>
      <c r="W196" s="14"/>
      <c r="X196" s="14"/>
      <c r="Y196" s="14"/>
      <c r="Z196" s="14"/>
      <c r="AA196" s="14"/>
      <c r="AB196" s="14"/>
      <c r="AC196" s="14"/>
      <c r="AD196" s="14"/>
      <c r="AE196" s="14"/>
      <c r="AT196" s="274" t="s">
        <v>147</v>
      </c>
      <c r="AU196" s="274" t="s">
        <v>83</v>
      </c>
      <c r="AV196" s="14" t="s">
        <v>83</v>
      </c>
      <c r="AW196" s="14" t="s">
        <v>30</v>
      </c>
      <c r="AX196" s="14" t="s">
        <v>81</v>
      </c>
      <c r="AY196" s="274" t="s">
        <v>134</v>
      </c>
    </row>
    <row r="197" s="2" customFormat="1" ht="24" customHeight="1">
      <c r="A197" s="39"/>
      <c r="B197" s="40"/>
      <c r="C197" s="236" t="s">
        <v>238</v>
      </c>
      <c r="D197" s="236" t="s">
        <v>136</v>
      </c>
      <c r="E197" s="237" t="s">
        <v>259</v>
      </c>
      <c r="F197" s="238" t="s">
        <v>260</v>
      </c>
      <c r="G197" s="239" t="s">
        <v>153</v>
      </c>
      <c r="H197" s="240">
        <v>52.140000000000001</v>
      </c>
      <c r="I197" s="241"/>
      <c r="J197" s="242">
        <f>ROUND(I197*H197,2)</f>
        <v>0</v>
      </c>
      <c r="K197" s="238" t="s">
        <v>140</v>
      </c>
      <c r="L197" s="45"/>
      <c r="M197" s="243" t="s">
        <v>1</v>
      </c>
      <c r="N197" s="244" t="s">
        <v>38</v>
      </c>
      <c r="O197" s="92"/>
      <c r="P197" s="245">
        <f>O197*H197</f>
        <v>0</v>
      </c>
      <c r="Q197" s="245">
        <v>0</v>
      </c>
      <c r="R197" s="245">
        <f>Q197*H197</f>
        <v>0</v>
      </c>
      <c r="S197" s="245">
        <v>0</v>
      </c>
      <c r="T197" s="246">
        <f>S197*H197</f>
        <v>0</v>
      </c>
      <c r="U197" s="39"/>
      <c r="V197" s="39"/>
      <c r="W197" s="39"/>
      <c r="X197" s="39"/>
      <c r="Y197" s="39"/>
      <c r="Z197" s="39"/>
      <c r="AA197" s="39"/>
      <c r="AB197" s="39"/>
      <c r="AC197" s="39"/>
      <c r="AD197" s="39"/>
      <c r="AE197" s="39"/>
      <c r="AR197" s="247" t="s">
        <v>141</v>
      </c>
      <c r="AT197" s="247" t="s">
        <v>136</v>
      </c>
      <c r="AU197" s="247" t="s">
        <v>83</v>
      </c>
      <c r="AY197" s="18" t="s">
        <v>134</v>
      </c>
      <c r="BE197" s="248">
        <f>IF(N197="základní",J197,0)</f>
        <v>0</v>
      </c>
      <c r="BF197" s="248">
        <f>IF(N197="snížená",J197,0)</f>
        <v>0</v>
      </c>
      <c r="BG197" s="248">
        <f>IF(N197="zákl. přenesená",J197,0)</f>
        <v>0</v>
      </c>
      <c r="BH197" s="248">
        <f>IF(N197="sníž. přenesená",J197,0)</f>
        <v>0</v>
      </c>
      <c r="BI197" s="248">
        <f>IF(N197="nulová",J197,0)</f>
        <v>0</v>
      </c>
      <c r="BJ197" s="18" t="s">
        <v>81</v>
      </c>
      <c r="BK197" s="248">
        <f>ROUND(I197*H197,2)</f>
        <v>0</v>
      </c>
      <c r="BL197" s="18" t="s">
        <v>141</v>
      </c>
      <c r="BM197" s="247" t="s">
        <v>879</v>
      </c>
    </row>
    <row r="198" s="2" customFormat="1">
      <c r="A198" s="39"/>
      <c r="B198" s="40"/>
      <c r="C198" s="41"/>
      <c r="D198" s="249" t="s">
        <v>143</v>
      </c>
      <c r="E198" s="41"/>
      <c r="F198" s="250" t="s">
        <v>262</v>
      </c>
      <c r="G198" s="41"/>
      <c r="H198" s="41"/>
      <c r="I198" s="145"/>
      <c r="J198" s="41"/>
      <c r="K198" s="41"/>
      <c r="L198" s="45"/>
      <c r="M198" s="251"/>
      <c r="N198" s="252"/>
      <c r="O198" s="92"/>
      <c r="P198" s="92"/>
      <c r="Q198" s="92"/>
      <c r="R198" s="92"/>
      <c r="S198" s="92"/>
      <c r="T198" s="93"/>
      <c r="U198" s="39"/>
      <c r="V198" s="39"/>
      <c r="W198" s="39"/>
      <c r="X198" s="39"/>
      <c r="Y198" s="39"/>
      <c r="Z198" s="39"/>
      <c r="AA198" s="39"/>
      <c r="AB198" s="39"/>
      <c r="AC198" s="39"/>
      <c r="AD198" s="39"/>
      <c r="AE198" s="39"/>
      <c r="AT198" s="18" t="s">
        <v>143</v>
      </c>
      <c r="AU198" s="18" t="s">
        <v>83</v>
      </c>
    </row>
    <row r="199" s="2" customFormat="1">
      <c r="A199" s="39"/>
      <c r="B199" s="40"/>
      <c r="C199" s="41"/>
      <c r="D199" s="249" t="s">
        <v>145</v>
      </c>
      <c r="E199" s="41"/>
      <c r="F199" s="253" t="s">
        <v>263</v>
      </c>
      <c r="G199" s="41"/>
      <c r="H199" s="41"/>
      <c r="I199" s="145"/>
      <c r="J199" s="41"/>
      <c r="K199" s="41"/>
      <c r="L199" s="45"/>
      <c r="M199" s="251"/>
      <c r="N199" s="252"/>
      <c r="O199" s="92"/>
      <c r="P199" s="92"/>
      <c r="Q199" s="92"/>
      <c r="R199" s="92"/>
      <c r="S199" s="92"/>
      <c r="T199" s="93"/>
      <c r="U199" s="39"/>
      <c r="V199" s="39"/>
      <c r="W199" s="39"/>
      <c r="X199" s="39"/>
      <c r="Y199" s="39"/>
      <c r="Z199" s="39"/>
      <c r="AA199" s="39"/>
      <c r="AB199" s="39"/>
      <c r="AC199" s="39"/>
      <c r="AD199" s="39"/>
      <c r="AE199" s="39"/>
      <c r="AT199" s="18" t="s">
        <v>145</v>
      </c>
      <c r="AU199" s="18" t="s">
        <v>83</v>
      </c>
    </row>
    <row r="200" s="2" customFormat="1">
      <c r="A200" s="39"/>
      <c r="B200" s="40"/>
      <c r="C200" s="41"/>
      <c r="D200" s="249" t="s">
        <v>164</v>
      </c>
      <c r="E200" s="41"/>
      <c r="F200" s="253" t="s">
        <v>264</v>
      </c>
      <c r="G200" s="41"/>
      <c r="H200" s="41"/>
      <c r="I200" s="145"/>
      <c r="J200" s="41"/>
      <c r="K200" s="41"/>
      <c r="L200" s="45"/>
      <c r="M200" s="251"/>
      <c r="N200" s="252"/>
      <c r="O200" s="92"/>
      <c r="P200" s="92"/>
      <c r="Q200" s="92"/>
      <c r="R200" s="92"/>
      <c r="S200" s="92"/>
      <c r="T200" s="93"/>
      <c r="U200" s="39"/>
      <c r="V200" s="39"/>
      <c r="W200" s="39"/>
      <c r="X200" s="39"/>
      <c r="Y200" s="39"/>
      <c r="Z200" s="39"/>
      <c r="AA200" s="39"/>
      <c r="AB200" s="39"/>
      <c r="AC200" s="39"/>
      <c r="AD200" s="39"/>
      <c r="AE200" s="39"/>
      <c r="AT200" s="18" t="s">
        <v>164</v>
      </c>
      <c r="AU200" s="18" t="s">
        <v>83</v>
      </c>
    </row>
    <row r="201" s="13" customFormat="1">
      <c r="A201" s="13"/>
      <c r="B201" s="254"/>
      <c r="C201" s="255"/>
      <c r="D201" s="249" t="s">
        <v>147</v>
      </c>
      <c r="E201" s="256" t="s">
        <v>1</v>
      </c>
      <c r="F201" s="257" t="s">
        <v>265</v>
      </c>
      <c r="G201" s="255"/>
      <c r="H201" s="256" t="s">
        <v>1</v>
      </c>
      <c r="I201" s="258"/>
      <c r="J201" s="255"/>
      <c r="K201" s="255"/>
      <c r="L201" s="259"/>
      <c r="M201" s="260"/>
      <c r="N201" s="261"/>
      <c r="O201" s="261"/>
      <c r="P201" s="261"/>
      <c r="Q201" s="261"/>
      <c r="R201" s="261"/>
      <c r="S201" s="261"/>
      <c r="T201" s="262"/>
      <c r="U201" s="13"/>
      <c r="V201" s="13"/>
      <c r="W201" s="13"/>
      <c r="X201" s="13"/>
      <c r="Y201" s="13"/>
      <c r="Z201" s="13"/>
      <c r="AA201" s="13"/>
      <c r="AB201" s="13"/>
      <c r="AC201" s="13"/>
      <c r="AD201" s="13"/>
      <c r="AE201" s="13"/>
      <c r="AT201" s="263" t="s">
        <v>147</v>
      </c>
      <c r="AU201" s="263" t="s">
        <v>83</v>
      </c>
      <c r="AV201" s="13" t="s">
        <v>81</v>
      </c>
      <c r="AW201" s="13" t="s">
        <v>30</v>
      </c>
      <c r="AX201" s="13" t="s">
        <v>73</v>
      </c>
      <c r="AY201" s="263" t="s">
        <v>134</v>
      </c>
    </row>
    <row r="202" s="14" customFormat="1">
      <c r="A202" s="14"/>
      <c r="B202" s="264"/>
      <c r="C202" s="265"/>
      <c r="D202" s="249" t="s">
        <v>147</v>
      </c>
      <c r="E202" s="266" t="s">
        <v>1</v>
      </c>
      <c r="F202" s="267" t="s">
        <v>880</v>
      </c>
      <c r="G202" s="265"/>
      <c r="H202" s="268">
        <v>52.140000000000001</v>
      </c>
      <c r="I202" s="269"/>
      <c r="J202" s="265"/>
      <c r="K202" s="265"/>
      <c r="L202" s="270"/>
      <c r="M202" s="271"/>
      <c r="N202" s="272"/>
      <c r="O202" s="272"/>
      <c r="P202" s="272"/>
      <c r="Q202" s="272"/>
      <c r="R202" s="272"/>
      <c r="S202" s="272"/>
      <c r="T202" s="273"/>
      <c r="U202" s="14"/>
      <c r="V202" s="14"/>
      <c r="W202" s="14"/>
      <c r="X202" s="14"/>
      <c r="Y202" s="14"/>
      <c r="Z202" s="14"/>
      <c r="AA202" s="14"/>
      <c r="AB202" s="14"/>
      <c r="AC202" s="14"/>
      <c r="AD202" s="14"/>
      <c r="AE202" s="14"/>
      <c r="AT202" s="274" t="s">
        <v>147</v>
      </c>
      <c r="AU202" s="274" t="s">
        <v>83</v>
      </c>
      <c r="AV202" s="14" t="s">
        <v>83</v>
      </c>
      <c r="AW202" s="14" t="s">
        <v>30</v>
      </c>
      <c r="AX202" s="14" t="s">
        <v>81</v>
      </c>
      <c r="AY202" s="274" t="s">
        <v>134</v>
      </c>
    </row>
    <row r="203" s="2" customFormat="1" ht="16.5" customHeight="1">
      <c r="A203" s="39"/>
      <c r="B203" s="40"/>
      <c r="C203" s="286" t="s">
        <v>245</v>
      </c>
      <c r="D203" s="286" t="s">
        <v>268</v>
      </c>
      <c r="E203" s="287" t="s">
        <v>269</v>
      </c>
      <c r="F203" s="288" t="s">
        <v>270</v>
      </c>
      <c r="G203" s="289" t="s">
        <v>229</v>
      </c>
      <c r="H203" s="290">
        <v>83.424000000000007</v>
      </c>
      <c r="I203" s="291"/>
      <c r="J203" s="292">
        <f>ROUND(I203*H203,2)</f>
        <v>0</v>
      </c>
      <c r="K203" s="288" t="s">
        <v>140</v>
      </c>
      <c r="L203" s="293"/>
      <c r="M203" s="294" t="s">
        <v>1</v>
      </c>
      <c r="N203" s="295" t="s">
        <v>38</v>
      </c>
      <c r="O203" s="92"/>
      <c r="P203" s="245">
        <f>O203*H203</f>
        <v>0</v>
      </c>
      <c r="Q203" s="245">
        <v>1</v>
      </c>
      <c r="R203" s="245">
        <f>Q203*H203</f>
        <v>83.424000000000007</v>
      </c>
      <c r="S203" s="245">
        <v>0</v>
      </c>
      <c r="T203" s="246">
        <f>S203*H203</f>
        <v>0</v>
      </c>
      <c r="U203" s="39"/>
      <c r="V203" s="39"/>
      <c r="W203" s="39"/>
      <c r="X203" s="39"/>
      <c r="Y203" s="39"/>
      <c r="Z203" s="39"/>
      <c r="AA203" s="39"/>
      <c r="AB203" s="39"/>
      <c r="AC203" s="39"/>
      <c r="AD203" s="39"/>
      <c r="AE203" s="39"/>
      <c r="AR203" s="247" t="s">
        <v>195</v>
      </c>
      <c r="AT203" s="247" t="s">
        <v>268</v>
      </c>
      <c r="AU203" s="247" t="s">
        <v>83</v>
      </c>
      <c r="AY203" s="18" t="s">
        <v>134</v>
      </c>
      <c r="BE203" s="248">
        <f>IF(N203="základní",J203,0)</f>
        <v>0</v>
      </c>
      <c r="BF203" s="248">
        <f>IF(N203="snížená",J203,0)</f>
        <v>0</v>
      </c>
      <c r="BG203" s="248">
        <f>IF(N203="zákl. přenesená",J203,0)</f>
        <v>0</v>
      </c>
      <c r="BH203" s="248">
        <f>IF(N203="sníž. přenesená",J203,0)</f>
        <v>0</v>
      </c>
      <c r="BI203" s="248">
        <f>IF(N203="nulová",J203,0)</f>
        <v>0</v>
      </c>
      <c r="BJ203" s="18" t="s">
        <v>81</v>
      </c>
      <c r="BK203" s="248">
        <f>ROUND(I203*H203,2)</f>
        <v>0</v>
      </c>
      <c r="BL203" s="18" t="s">
        <v>141</v>
      </c>
      <c r="BM203" s="247" t="s">
        <v>881</v>
      </c>
    </row>
    <row r="204" s="2" customFormat="1">
      <c r="A204" s="39"/>
      <c r="B204" s="40"/>
      <c r="C204" s="41"/>
      <c r="D204" s="249" t="s">
        <v>143</v>
      </c>
      <c r="E204" s="41"/>
      <c r="F204" s="250" t="s">
        <v>270</v>
      </c>
      <c r="G204" s="41"/>
      <c r="H204" s="41"/>
      <c r="I204" s="145"/>
      <c r="J204" s="41"/>
      <c r="K204" s="41"/>
      <c r="L204" s="45"/>
      <c r="M204" s="251"/>
      <c r="N204" s="252"/>
      <c r="O204" s="92"/>
      <c r="P204" s="92"/>
      <c r="Q204" s="92"/>
      <c r="R204" s="92"/>
      <c r="S204" s="92"/>
      <c r="T204" s="93"/>
      <c r="U204" s="39"/>
      <c r="V204" s="39"/>
      <c r="W204" s="39"/>
      <c r="X204" s="39"/>
      <c r="Y204" s="39"/>
      <c r="Z204" s="39"/>
      <c r="AA204" s="39"/>
      <c r="AB204" s="39"/>
      <c r="AC204" s="39"/>
      <c r="AD204" s="39"/>
      <c r="AE204" s="39"/>
      <c r="AT204" s="18" t="s">
        <v>143</v>
      </c>
      <c r="AU204" s="18" t="s">
        <v>83</v>
      </c>
    </row>
    <row r="205" s="14" customFormat="1">
      <c r="A205" s="14"/>
      <c r="B205" s="264"/>
      <c r="C205" s="265"/>
      <c r="D205" s="249" t="s">
        <v>147</v>
      </c>
      <c r="E205" s="266" t="s">
        <v>1</v>
      </c>
      <c r="F205" s="267" t="s">
        <v>882</v>
      </c>
      <c r="G205" s="265"/>
      <c r="H205" s="268">
        <v>83.424000000000007</v>
      </c>
      <c r="I205" s="269"/>
      <c r="J205" s="265"/>
      <c r="K205" s="265"/>
      <c r="L205" s="270"/>
      <c r="M205" s="271"/>
      <c r="N205" s="272"/>
      <c r="O205" s="272"/>
      <c r="P205" s="272"/>
      <c r="Q205" s="272"/>
      <c r="R205" s="272"/>
      <c r="S205" s="272"/>
      <c r="T205" s="273"/>
      <c r="U205" s="14"/>
      <c r="V205" s="14"/>
      <c r="W205" s="14"/>
      <c r="X205" s="14"/>
      <c r="Y205" s="14"/>
      <c r="Z205" s="14"/>
      <c r="AA205" s="14"/>
      <c r="AB205" s="14"/>
      <c r="AC205" s="14"/>
      <c r="AD205" s="14"/>
      <c r="AE205" s="14"/>
      <c r="AT205" s="274" t="s">
        <v>147</v>
      </c>
      <c r="AU205" s="274" t="s">
        <v>83</v>
      </c>
      <c r="AV205" s="14" t="s">
        <v>83</v>
      </c>
      <c r="AW205" s="14" t="s">
        <v>30</v>
      </c>
      <c r="AX205" s="14" t="s">
        <v>81</v>
      </c>
      <c r="AY205" s="274" t="s">
        <v>134</v>
      </c>
    </row>
    <row r="206" s="12" customFormat="1" ht="22.8" customHeight="1">
      <c r="A206" s="12"/>
      <c r="B206" s="220"/>
      <c r="C206" s="221"/>
      <c r="D206" s="222" t="s">
        <v>72</v>
      </c>
      <c r="E206" s="234" t="s">
        <v>83</v>
      </c>
      <c r="F206" s="234" t="s">
        <v>273</v>
      </c>
      <c r="G206" s="221"/>
      <c r="H206" s="221"/>
      <c r="I206" s="224"/>
      <c r="J206" s="235">
        <f>BK206</f>
        <v>0</v>
      </c>
      <c r="K206" s="221"/>
      <c r="L206" s="226"/>
      <c r="M206" s="227"/>
      <c r="N206" s="228"/>
      <c r="O206" s="228"/>
      <c r="P206" s="229">
        <f>SUM(P207:P228)</f>
        <v>0</v>
      </c>
      <c r="Q206" s="228"/>
      <c r="R206" s="229">
        <f>SUM(R207:R228)</f>
        <v>33.360892834691995</v>
      </c>
      <c r="S206" s="228"/>
      <c r="T206" s="230">
        <f>SUM(T207:T228)</f>
        <v>0</v>
      </c>
      <c r="U206" s="12"/>
      <c r="V206" s="12"/>
      <c r="W206" s="12"/>
      <c r="X206" s="12"/>
      <c r="Y206" s="12"/>
      <c r="Z206" s="12"/>
      <c r="AA206" s="12"/>
      <c r="AB206" s="12"/>
      <c r="AC206" s="12"/>
      <c r="AD206" s="12"/>
      <c r="AE206" s="12"/>
      <c r="AR206" s="231" t="s">
        <v>81</v>
      </c>
      <c r="AT206" s="232" t="s">
        <v>72</v>
      </c>
      <c r="AU206" s="232" t="s">
        <v>81</v>
      </c>
      <c r="AY206" s="231" t="s">
        <v>134</v>
      </c>
      <c r="BK206" s="233">
        <f>SUM(BK207:BK228)</f>
        <v>0</v>
      </c>
    </row>
    <row r="207" s="2" customFormat="1" ht="24" customHeight="1">
      <c r="A207" s="39"/>
      <c r="B207" s="40"/>
      <c r="C207" s="236" t="s">
        <v>8</v>
      </c>
      <c r="D207" s="236" t="s">
        <v>136</v>
      </c>
      <c r="E207" s="237" t="s">
        <v>284</v>
      </c>
      <c r="F207" s="238" t="s">
        <v>285</v>
      </c>
      <c r="G207" s="239" t="s">
        <v>169</v>
      </c>
      <c r="H207" s="240">
        <v>8.6999999999999993</v>
      </c>
      <c r="I207" s="241"/>
      <c r="J207" s="242">
        <f>ROUND(I207*H207,2)</f>
        <v>0</v>
      </c>
      <c r="K207" s="238" t="s">
        <v>140</v>
      </c>
      <c r="L207" s="45"/>
      <c r="M207" s="243" t="s">
        <v>1</v>
      </c>
      <c r="N207" s="244" t="s">
        <v>38</v>
      </c>
      <c r="O207" s="92"/>
      <c r="P207" s="245">
        <f>O207*H207</f>
        <v>0</v>
      </c>
      <c r="Q207" s="245">
        <v>1.5247660000000001</v>
      </c>
      <c r="R207" s="245">
        <f>Q207*H207</f>
        <v>13.2654642</v>
      </c>
      <c r="S207" s="245">
        <v>0</v>
      </c>
      <c r="T207" s="246">
        <f>S207*H207</f>
        <v>0</v>
      </c>
      <c r="U207" s="39"/>
      <c r="V207" s="39"/>
      <c r="W207" s="39"/>
      <c r="X207" s="39"/>
      <c r="Y207" s="39"/>
      <c r="Z207" s="39"/>
      <c r="AA207" s="39"/>
      <c r="AB207" s="39"/>
      <c r="AC207" s="39"/>
      <c r="AD207" s="39"/>
      <c r="AE207" s="39"/>
      <c r="AR207" s="247" t="s">
        <v>141</v>
      </c>
      <c r="AT207" s="247" t="s">
        <v>136</v>
      </c>
      <c r="AU207" s="247" t="s">
        <v>83</v>
      </c>
      <c r="AY207" s="18" t="s">
        <v>134</v>
      </c>
      <c r="BE207" s="248">
        <f>IF(N207="základní",J207,0)</f>
        <v>0</v>
      </c>
      <c r="BF207" s="248">
        <f>IF(N207="snížená",J207,0)</f>
        <v>0</v>
      </c>
      <c r="BG207" s="248">
        <f>IF(N207="zákl. přenesená",J207,0)</f>
        <v>0</v>
      </c>
      <c r="BH207" s="248">
        <f>IF(N207="sníž. přenesená",J207,0)</f>
        <v>0</v>
      </c>
      <c r="BI207" s="248">
        <f>IF(N207="nulová",J207,0)</f>
        <v>0</v>
      </c>
      <c r="BJ207" s="18" t="s">
        <v>81</v>
      </c>
      <c r="BK207" s="248">
        <f>ROUND(I207*H207,2)</f>
        <v>0</v>
      </c>
      <c r="BL207" s="18" t="s">
        <v>141</v>
      </c>
      <c r="BM207" s="247" t="s">
        <v>883</v>
      </c>
    </row>
    <row r="208" s="2" customFormat="1">
      <c r="A208" s="39"/>
      <c r="B208" s="40"/>
      <c r="C208" s="41"/>
      <c r="D208" s="249" t="s">
        <v>143</v>
      </c>
      <c r="E208" s="41"/>
      <c r="F208" s="250" t="s">
        <v>287</v>
      </c>
      <c r="G208" s="41"/>
      <c r="H208" s="41"/>
      <c r="I208" s="145"/>
      <c r="J208" s="41"/>
      <c r="K208" s="41"/>
      <c r="L208" s="45"/>
      <c r="M208" s="251"/>
      <c r="N208" s="252"/>
      <c r="O208" s="92"/>
      <c r="P208" s="92"/>
      <c r="Q208" s="92"/>
      <c r="R208" s="92"/>
      <c r="S208" s="92"/>
      <c r="T208" s="93"/>
      <c r="U208" s="39"/>
      <c r="V208" s="39"/>
      <c r="W208" s="39"/>
      <c r="X208" s="39"/>
      <c r="Y208" s="39"/>
      <c r="Z208" s="39"/>
      <c r="AA208" s="39"/>
      <c r="AB208" s="39"/>
      <c r="AC208" s="39"/>
      <c r="AD208" s="39"/>
      <c r="AE208" s="39"/>
      <c r="AT208" s="18" t="s">
        <v>143</v>
      </c>
      <c r="AU208" s="18" t="s">
        <v>83</v>
      </c>
    </row>
    <row r="209" s="2" customFormat="1">
      <c r="A209" s="39"/>
      <c r="B209" s="40"/>
      <c r="C209" s="41"/>
      <c r="D209" s="249" t="s">
        <v>145</v>
      </c>
      <c r="E209" s="41"/>
      <c r="F209" s="253" t="s">
        <v>288</v>
      </c>
      <c r="G209" s="41"/>
      <c r="H209" s="41"/>
      <c r="I209" s="145"/>
      <c r="J209" s="41"/>
      <c r="K209" s="41"/>
      <c r="L209" s="45"/>
      <c r="M209" s="251"/>
      <c r="N209" s="252"/>
      <c r="O209" s="92"/>
      <c r="P209" s="92"/>
      <c r="Q209" s="92"/>
      <c r="R209" s="92"/>
      <c r="S209" s="92"/>
      <c r="T209" s="93"/>
      <c r="U209" s="39"/>
      <c r="V209" s="39"/>
      <c r="W209" s="39"/>
      <c r="X209" s="39"/>
      <c r="Y209" s="39"/>
      <c r="Z209" s="39"/>
      <c r="AA209" s="39"/>
      <c r="AB209" s="39"/>
      <c r="AC209" s="39"/>
      <c r="AD209" s="39"/>
      <c r="AE209" s="39"/>
      <c r="AT209" s="18" t="s">
        <v>145</v>
      </c>
      <c r="AU209" s="18" t="s">
        <v>83</v>
      </c>
    </row>
    <row r="210" s="2" customFormat="1">
      <c r="A210" s="39"/>
      <c r="B210" s="40"/>
      <c r="C210" s="41"/>
      <c r="D210" s="249" t="s">
        <v>164</v>
      </c>
      <c r="E210" s="41"/>
      <c r="F210" s="253" t="s">
        <v>280</v>
      </c>
      <c r="G210" s="41"/>
      <c r="H210" s="41"/>
      <c r="I210" s="145"/>
      <c r="J210" s="41"/>
      <c r="K210" s="41"/>
      <c r="L210" s="45"/>
      <c r="M210" s="251"/>
      <c r="N210" s="252"/>
      <c r="O210" s="92"/>
      <c r="P210" s="92"/>
      <c r="Q210" s="92"/>
      <c r="R210" s="92"/>
      <c r="S210" s="92"/>
      <c r="T210" s="93"/>
      <c r="U210" s="39"/>
      <c r="V210" s="39"/>
      <c r="W210" s="39"/>
      <c r="X210" s="39"/>
      <c r="Y210" s="39"/>
      <c r="Z210" s="39"/>
      <c r="AA210" s="39"/>
      <c r="AB210" s="39"/>
      <c r="AC210" s="39"/>
      <c r="AD210" s="39"/>
      <c r="AE210" s="39"/>
      <c r="AT210" s="18" t="s">
        <v>164</v>
      </c>
      <c r="AU210" s="18" t="s">
        <v>83</v>
      </c>
    </row>
    <row r="211" s="14" customFormat="1">
      <c r="A211" s="14"/>
      <c r="B211" s="264"/>
      <c r="C211" s="265"/>
      <c r="D211" s="249" t="s">
        <v>147</v>
      </c>
      <c r="E211" s="266" t="s">
        <v>1</v>
      </c>
      <c r="F211" s="267" t="s">
        <v>884</v>
      </c>
      <c r="G211" s="265"/>
      <c r="H211" s="268">
        <v>8.6999999999999993</v>
      </c>
      <c r="I211" s="269"/>
      <c r="J211" s="265"/>
      <c r="K211" s="265"/>
      <c r="L211" s="270"/>
      <c r="M211" s="271"/>
      <c r="N211" s="272"/>
      <c r="O211" s="272"/>
      <c r="P211" s="272"/>
      <c r="Q211" s="272"/>
      <c r="R211" s="272"/>
      <c r="S211" s="272"/>
      <c r="T211" s="273"/>
      <c r="U211" s="14"/>
      <c r="V211" s="14"/>
      <c r="W211" s="14"/>
      <c r="X211" s="14"/>
      <c r="Y211" s="14"/>
      <c r="Z211" s="14"/>
      <c r="AA211" s="14"/>
      <c r="AB211" s="14"/>
      <c r="AC211" s="14"/>
      <c r="AD211" s="14"/>
      <c r="AE211" s="14"/>
      <c r="AT211" s="274" t="s">
        <v>147</v>
      </c>
      <c r="AU211" s="274" t="s">
        <v>83</v>
      </c>
      <c r="AV211" s="14" t="s">
        <v>83</v>
      </c>
      <c r="AW211" s="14" t="s">
        <v>30</v>
      </c>
      <c r="AX211" s="14" t="s">
        <v>73</v>
      </c>
      <c r="AY211" s="274" t="s">
        <v>134</v>
      </c>
    </row>
    <row r="212" s="15" customFormat="1">
      <c r="A212" s="15"/>
      <c r="B212" s="275"/>
      <c r="C212" s="276"/>
      <c r="D212" s="249" t="s">
        <v>147</v>
      </c>
      <c r="E212" s="277" t="s">
        <v>1</v>
      </c>
      <c r="F212" s="278" t="s">
        <v>150</v>
      </c>
      <c r="G212" s="276"/>
      <c r="H212" s="279">
        <v>8.6999999999999993</v>
      </c>
      <c r="I212" s="280"/>
      <c r="J212" s="276"/>
      <c r="K212" s="276"/>
      <c r="L212" s="281"/>
      <c r="M212" s="282"/>
      <c r="N212" s="283"/>
      <c r="O212" s="283"/>
      <c r="P212" s="283"/>
      <c r="Q212" s="283"/>
      <c r="R212" s="283"/>
      <c r="S212" s="283"/>
      <c r="T212" s="284"/>
      <c r="U212" s="15"/>
      <c r="V212" s="15"/>
      <c r="W212" s="15"/>
      <c r="X212" s="15"/>
      <c r="Y212" s="15"/>
      <c r="Z212" s="15"/>
      <c r="AA212" s="15"/>
      <c r="AB212" s="15"/>
      <c r="AC212" s="15"/>
      <c r="AD212" s="15"/>
      <c r="AE212" s="15"/>
      <c r="AT212" s="285" t="s">
        <v>147</v>
      </c>
      <c r="AU212" s="285" t="s">
        <v>83</v>
      </c>
      <c r="AV212" s="15" t="s">
        <v>141</v>
      </c>
      <c r="AW212" s="15" t="s">
        <v>30</v>
      </c>
      <c r="AX212" s="15" t="s">
        <v>81</v>
      </c>
      <c r="AY212" s="285" t="s">
        <v>134</v>
      </c>
    </row>
    <row r="213" s="2" customFormat="1" ht="24" customHeight="1">
      <c r="A213" s="39"/>
      <c r="B213" s="40"/>
      <c r="C213" s="236" t="s">
        <v>258</v>
      </c>
      <c r="D213" s="236" t="s">
        <v>136</v>
      </c>
      <c r="E213" s="237" t="s">
        <v>291</v>
      </c>
      <c r="F213" s="238" t="s">
        <v>292</v>
      </c>
      <c r="G213" s="239" t="s">
        <v>169</v>
      </c>
      <c r="H213" s="240">
        <v>211.00999999999999</v>
      </c>
      <c r="I213" s="241"/>
      <c r="J213" s="242">
        <f>ROUND(I213*H213,2)</f>
        <v>0</v>
      </c>
      <c r="K213" s="238" t="s">
        <v>140</v>
      </c>
      <c r="L213" s="45"/>
      <c r="M213" s="243" t="s">
        <v>1</v>
      </c>
      <c r="N213" s="244" t="s">
        <v>38</v>
      </c>
      <c r="O213" s="92"/>
      <c r="P213" s="245">
        <f>O213*H213</f>
        <v>0</v>
      </c>
      <c r="Q213" s="245">
        <v>0.000156</v>
      </c>
      <c r="R213" s="245">
        <f>Q213*H213</f>
        <v>0.032917559999999998</v>
      </c>
      <c r="S213" s="245">
        <v>0</v>
      </c>
      <c r="T213" s="246">
        <f>S213*H213</f>
        <v>0</v>
      </c>
      <c r="U213" s="39"/>
      <c r="V213" s="39"/>
      <c r="W213" s="39"/>
      <c r="X213" s="39"/>
      <c r="Y213" s="39"/>
      <c r="Z213" s="39"/>
      <c r="AA213" s="39"/>
      <c r="AB213" s="39"/>
      <c r="AC213" s="39"/>
      <c r="AD213" s="39"/>
      <c r="AE213" s="39"/>
      <c r="AR213" s="247" t="s">
        <v>141</v>
      </c>
      <c r="AT213" s="247" t="s">
        <v>136</v>
      </c>
      <c r="AU213" s="247" t="s">
        <v>83</v>
      </c>
      <c r="AY213" s="18" t="s">
        <v>134</v>
      </c>
      <c r="BE213" s="248">
        <f>IF(N213="základní",J213,0)</f>
        <v>0</v>
      </c>
      <c r="BF213" s="248">
        <f>IF(N213="snížená",J213,0)</f>
        <v>0</v>
      </c>
      <c r="BG213" s="248">
        <f>IF(N213="zákl. přenesená",J213,0)</f>
        <v>0</v>
      </c>
      <c r="BH213" s="248">
        <f>IF(N213="sníž. přenesená",J213,0)</f>
        <v>0</v>
      </c>
      <c r="BI213" s="248">
        <f>IF(N213="nulová",J213,0)</f>
        <v>0</v>
      </c>
      <c r="BJ213" s="18" t="s">
        <v>81</v>
      </c>
      <c r="BK213" s="248">
        <f>ROUND(I213*H213,2)</f>
        <v>0</v>
      </c>
      <c r="BL213" s="18" t="s">
        <v>141</v>
      </c>
      <c r="BM213" s="247" t="s">
        <v>885</v>
      </c>
    </row>
    <row r="214" s="2" customFormat="1">
      <c r="A214" s="39"/>
      <c r="B214" s="40"/>
      <c r="C214" s="41"/>
      <c r="D214" s="249" t="s">
        <v>143</v>
      </c>
      <c r="E214" s="41"/>
      <c r="F214" s="250" t="s">
        <v>294</v>
      </c>
      <c r="G214" s="41"/>
      <c r="H214" s="41"/>
      <c r="I214" s="145"/>
      <c r="J214" s="41"/>
      <c r="K214" s="41"/>
      <c r="L214" s="45"/>
      <c r="M214" s="251"/>
      <c r="N214" s="252"/>
      <c r="O214" s="92"/>
      <c r="P214" s="92"/>
      <c r="Q214" s="92"/>
      <c r="R214" s="92"/>
      <c r="S214" s="92"/>
      <c r="T214" s="93"/>
      <c r="U214" s="39"/>
      <c r="V214" s="39"/>
      <c r="W214" s="39"/>
      <c r="X214" s="39"/>
      <c r="Y214" s="39"/>
      <c r="Z214" s="39"/>
      <c r="AA214" s="39"/>
      <c r="AB214" s="39"/>
      <c r="AC214" s="39"/>
      <c r="AD214" s="39"/>
      <c r="AE214" s="39"/>
      <c r="AT214" s="18" t="s">
        <v>143</v>
      </c>
      <c r="AU214" s="18" t="s">
        <v>83</v>
      </c>
    </row>
    <row r="215" s="2" customFormat="1">
      <c r="A215" s="39"/>
      <c r="B215" s="40"/>
      <c r="C215" s="41"/>
      <c r="D215" s="249" t="s">
        <v>164</v>
      </c>
      <c r="E215" s="41"/>
      <c r="F215" s="253" t="s">
        <v>295</v>
      </c>
      <c r="G215" s="41"/>
      <c r="H215" s="41"/>
      <c r="I215" s="145"/>
      <c r="J215" s="41"/>
      <c r="K215" s="41"/>
      <c r="L215" s="45"/>
      <c r="M215" s="251"/>
      <c r="N215" s="252"/>
      <c r="O215" s="92"/>
      <c r="P215" s="92"/>
      <c r="Q215" s="92"/>
      <c r="R215" s="92"/>
      <c r="S215" s="92"/>
      <c r="T215" s="93"/>
      <c r="U215" s="39"/>
      <c r="V215" s="39"/>
      <c r="W215" s="39"/>
      <c r="X215" s="39"/>
      <c r="Y215" s="39"/>
      <c r="Z215" s="39"/>
      <c r="AA215" s="39"/>
      <c r="AB215" s="39"/>
      <c r="AC215" s="39"/>
      <c r="AD215" s="39"/>
      <c r="AE215" s="39"/>
      <c r="AT215" s="18" t="s">
        <v>164</v>
      </c>
      <c r="AU215" s="18" t="s">
        <v>83</v>
      </c>
    </row>
    <row r="216" s="13" customFormat="1">
      <c r="A216" s="13"/>
      <c r="B216" s="254"/>
      <c r="C216" s="255"/>
      <c r="D216" s="249" t="s">
        <v>147</v>
      </c>
      <c r="E216" s="256" t="s">
        <v>1</v>
      </c>
      <c r="F216" s="257" t="s">
        <v>886</v>
      </c>
      <c r="G216" s="255"/>
      <c r="H216" s="256" t="s">
        <v>1</v>
      </c>
      <c r="I216" s="258"/>
      <c r="J216" s="255"/>
      <c r="K216" s="255"/>
      <c r="L216" s="259"/>
      <c r="M216" s="260"/>
      <c r="N216" s="261"/>
      <c r="O216" s="261"/>
      <c r="P216" s="261"/>
      <c r="Q216" s="261"/>
      <c r="R216" s="261"/>
      <c r="S216" s="261"/>
      <c r="T216" s="262"/>
      <c r="U216" s="13"/>
      <c r="V216" s="13"/>
      <c r="W216" s="13"/>
      <c r="X216" s="13"/>
      <c r="Y216" s="13"/>
      <c r="Z216" s="13"/>
      <c r="AA216" s="13"/>
      <c r="AB216" s="13"/>
      <c r="AC216" s="13"/>
      <c r="AD216" s="13"/>
      <c r="AE216" s="13"/>
      <c r="AT216" s="263" t="s">
        <v>147</v>
      </c>
      <c r="AU216" s="263" t="s">
        <v>83</v>
      </c>
      <c r="AV216" s="13" t="s">
        <v>81</v>
      </c>
      <c r="AW216" s="13" t="s">
        <v>30</v>
      </c>
      <c r="AX216" s="13" t="s">
        <v>73</v>
      </c>
      <c r="AY216" s="263" t="s">
        <v>134</v>
      </c>
    </row>
    <row r="217" s="14" customFormat="1">
      <c r="A217" s="14"/>
      <c r="B217" s="264"/>
      <c r="C217" s="265"/>
      <c r="D217" s="249" t="s">
        <v>147</v>
      </c>
      <c r="E217" s="266" t="s">
        <v>1</v>
      </c>
      <c r="F217" s="267" t="s">
        <v>887</v>
      </c>
      <c r="G217" s="265"/>
      <c r="H217" s="268">
        <v>211.00999999999999</v>
      </c>
      <c r="I217" s="269"/>
      <c r="J217" s="265"/>
      <c r="K217" s="265"/>
      <c r="L217" s="270"/>
      <c r="M217" s="271"/>
      <c r="N217" s="272"/>
      <c r="O217" s="272"/>
      <c r="P217" s="272"/>
      <c r="Q217" s="272"/>
      <c r="R217" s="272"/>
      <c r="S217" s="272"/>
      <c r="T217" s="273"/>
      <c r="U217" s="14"/>
      <c r="V217" s="14"/>
      <c r="W217" s="14"/>
      <c r="X217" s="14"/>
      <c r="Y217" s="14"/>
      <c r="Z217" s="14"/>
      <c r="AA217" s="14"/>
      <c r="AB217" s="14"/>
      <c r="AC217" s="14"/>
      <c r="AD217" s="14"/>
      <c r="AE217" s="14"/>
      <c r="AT217" s="274" t="s">
        <v>147</v>
      </c>
      <c r="AU217" s="274" t="s">
        <v>83</v>
      </c>
      <c r="AV217" s="14" t="s">
        <v>83</v>
      </c>
      <c r="AW217" s="14" t="s">
        <v>30</v>
      </c>
      <c r="AX217" s="14" t="s">
        <v>73</v>
      </c>
      <c r="AY217" s="274" t="s">
        <v>134</v>
      </c>
    </row>
    <row r="218" s="15" customFormat="1">
      <c r="A218" s="15"/>
      <c r="B218" s="275"/>
      <c r="C218" s="276"/>
      <c r="D218" s="249" t="s">
        <v>147</v>
      </c>
      <c r="E218" s="277" t="s">
        <v>1</v>
      </c>
      <c r="F218" s="278" t="s">
        <v>150</v>
      </c>
      <c r="G218" s="276"/>
      <c r="H218" s="279">
        <v>211.00999999999999</v>
      </c>
      <c r="I218" s="280"/>
      <c r="J218" s="276"/>
      <c r="K218" s="276"/>
      <c r="L218" s="281"/>
      <c r="M218" s="282"/>
      <c r="N218" s="283"/>
      <c r="O218" s="283"/>
      <c r="P218" s="283"/>
      <c r="Q218" s="283"/>
      <c r="R218" s="283"/>
      <c r="S218" s="283"/>
      <c r="T218" s="284"/>
      <c r="U218" s="15"/>
      <c r="V218" s="15"/>
      <c r="W218" s="15"/>
      <c r="X218" s="15"/>
      <c r="Y218" s="15"/>
      <c r="Z218" s="15"/>
      <c r="AA218" s="15"/>
      <c r="AB218" s="15"/>
      <c r="AC218" s="15"/>
      <c r="AD218" s="15"/>
      <c r="AE218" s="15"/>
      <c r="AT218" s="285" t="s">
        <v>147</v>
      </c>
      <c r="AU218" s="285" t="s">
        <v>83</v>
      </c>
      <c r="AV218" s="15" t="s">
        <v>141</v>
      </c>
      <c r="AW218" s="15" t="s">
        <v>30</v>
      </c>
      <c r="AX218" s="15" t="s">
        <v>81</v>
      </c>
      <c r="AY218" s="285" t="s">
        <v>134</v>
      </c>
    </row>
    <row r="219" s="2" customFormat="1" ht="24" customHeight="1">
      <c r="A219" s="39"/>
      <c r="B219" s="40"/>
      <c r="C219" s="236" t="s">
        <v>267</v>
      </c>
      <c r="D219" s="236" t="s">
        <v>136</v>
      </c>
      <c r="E219" s="237" t="s">
        <v>298</v>
      </c>
      <c r="F219" s="238" t="s">
        <v>299</v>
      </c>
      <c r="G219" s="239" t="s">
        <v>300</v>
      </c>
      <c r="H219" s="240">
        <v>70.209999999999994</v>
      </c>
      <c r="I219" s="241"/>
      <c r="J219" s="242">
        <f>ROUND(I219*H219,2)</f>
        <v>0</v>
      </c>
      <c r="K219" s="238" t="s">
        <v>140</v>
      </c>
      <c r="L219" s="45"/>
      <c r="M219" s="243" t="s">
        <v>1</v>
      </c>
      <c r="N219" s="244" t="s">
        <v>38</v>
      </c>
      <c r="O219" s="92"/>
      <c r="P219" s="245">
        <f>O219*H219</f>
        <v>0</v>
      </c>
      <c r="Q219" s="245">
        <v>3.5765200000000001E-05</v>
      </c>
      <c r="R219" s="245">
        <f>Q219*H219</f>
        <v>0.0025110746919999997</v>
      </c>
      <c r="S219" s="245">
        <v>0</v>
      </c>
      <c r="T219" s="246">
        <f>S219*H219</f>
        <v>0</v>
      </c>
      <c r="U219" s="39"/>
      <c r="V219" s="39"/>
      <c r="W219" s="39"/>
      <c r="X219" s="39"/>
      <c r="Y219" s="39"/>
      <c r="Z219" s="39"/>
      <c r="AA219" s="39"/>
      <c r="AB219" s="39"/>
      <c r="AC219" s="39"/>
      <c r="AD219" s="39"/>
      <c r="AE219" s="39"/>
      <c r="AR219" s="247" t="s">
        <v>141</v>
      </c>
      <c r="AT219" s="247" t="s">
        <v>136</v>
      </c>
      <c r="AU219" s="247" t="s">
        <v>83</v>
      </c>
      <c r="AY219" s="18" t="s">
        <v>134</v>
      </c>
      <c r="BE219" s="248">
        <f>IF(N219="základní",J219,0)</f>
        <v>0</v>
      </c>
      <c r="BF219" s="248">
        <f>IF(N219="snížená",J219,0)</f>
        <v>0</v>
      </c>
      <c r="BG219" s="248">
        <f>IF(N219="zákl. přenesená",J219,0)</f>
        <v>0</v>
      </c>
      <c r="BH219" s="248">
        <f>IF(N219="sníž. přenesená",J219,0)</f>
        <v>0</v>
      </c>
      <c r="BI219" s="248">
        <f>IF(N219="nulová",J219,0)</f>
        <v>0</v>
      </c>
      <c r="BJ219" s="18" t="s">
        <v>81</v>
      </c>
      <c r="BK219" s="248">
        <f>ROUND(I219*H219,2)</f>
        <v>0</v>
      </c>
      <c r="BL219" s="18" t="s">
        <v>141</v>
      </c>
      <c r="BM219" s="247" t="s">
        <v>888</v>
      </c>
    </row>
    <row r="220" s="2" customFormat="1">
      <c r="A220" s="39"/>
      <c r="B220" s="40"/>
      <c r="C220" s="41"/>
      <c r="D220" s="249" t="s">
        <v>143</v>
      </c>
      <c r="E220" s="41"/>
      <c r="F220" s="250" t="s">
        <v>302</v>
      </c>
      <c r="G220" s="41"/>
      <c r="H220" s="41"/>
      <c r="I220" s="145"/>
      <c r="J220" s="41"/>
      <c r="K220" s="41"/>
      <c r="L220" s="45"/>
      <c r="M220" s="251"/>
      <c r="N220" s="252"/>
      <c r="O220" s="92"/>
      <c r="P220" s="92"/>
      <c r="Q220" s="92"/>
      <c r="R220" s="92"/>
      <c r="S220" s="92"/>
      <c r="T220" s="93"/>
      <c r="U220" s="39"/>
      <c r="V220" s="39"/>
      <c r="W220" s="39"/>
      <c r="X220" s="39"/>
      <c r="Y220" s="39"/>
      <c r="Z220" s="39"/>
      <c r="AA220" s="39"/>
      <c r="AB220" s="39"/>
      <c r="AC220" s="39"/>
      <c r="AD220" s="39"/>
      <c r="AE220" s="39"/>
      <c r="AT220" s="18" t="s">
        <v>143</v>
      </c>
      <c r="AU220" s="18" t="s">
        <v>83</v>
      </c>
    </row>
    <row r="221" s="2" customFormat="1">
      <c r="A221" s="39"/>
      <c r="B221" s="40"/>
      <c r="C221" s="41"/>
      <c r="D221" s="249" t="s">
        <v>145</v>
      </c>
      <c r="E221" s="41"/>
      <c r="F221" s="253" t="s">
        <v>303</v>
      </c>
      <c r="G221" s="41"/>
      <c r="H221" s="41"/>
      <c r="I221" s="145"/>
      <c r="J221" s="41"/>
      <c r="K221" s="41"/>
      <c r="L221" s="45"/>
      <c r="M221" s="251"/>
      <c r="N221" s="252"/>
      <c r="O221" s="92"/>
      <c r="P221" s="92"/>
      <c r="Q221" s="92"/>
      <c r="R221" s="92"/>
      <c r="S221" s="92"/>
      <c r="T221" s="93"/>
      <c r="U221" s="39"/>
      <c r="V221" s="39"/>
      <c r="W221" s="39"/>
      <c r="X221" s="39"/>
      <c r="Y221" s="39"/>
      <c r="Z221" s="39"/>
      <c r="AA221" s="39"/>
      <c r="AB221" s="39"/>
      <c r="AC221" s="39"/>
      <c r="AD221" s="39"/>
      <c r="AE221" s="39"/>
      <c r="AT221" s="18" t="s">
        <v>145</v>
      </c>
      <c r="AU221" s="18" t="s">
        <v>83</v>
      </c>
    </row>
    <row r="222" s="14" customFormat="1">
      <c r="A222" s="14"/>
      <c r="B222" s="264"/>
      <c r="C222" s="265"/>
      <c r="D222" s="249" t="s">
        <v>147</v>
      </c>
      <c r="E222" s="266" t="s">
        <v>1</v>
      </c>
      <c r="F222" s="267" t="s">
        <v>889</v>
      </c>
      <c r="G222" s="265"/>
      <c r="H222" s="268">
        <v>70.209999999999994</v>
      </c>
      <c r="I222" s="269"/>
      <c r="J222" s="265"/>
      <c r="K222" s="265"/>
      <c r="L222" s="270"/>
      <c r="M222" s="271"/>
      <c r="N222" s="272"/>
      <c r="O222" s="272"/>
      <c r="P222" s="272"/>
      <c r="Q222" s="272"/>
      <c r="R222" s="272"/>
      <c r="S222" s="272"/>
      <c r="T222" s="273"/>
      <c r="U222" s="14"/>
      <c r="V222" s="14"/>
      <c r="W222" s="14"/>
      <c r="X222" s="14"/>
      <c r="Y222" s="14"/>
      <c r="Z222" s="14"/>
      <c r="AA222" s="14"/>
      <c r="AB222" s="14"/>
      <c r="AC222" s="14"/>
      <c r="AD222" s="14"/>
      <c r="AE222" s="14"/>
      <c r="AT222" s="274" t="s">
        <v>147</v>
      </c>
      <c r="AU222" s="274" t="s">
        <v>83</v>
      </c>
      <c r="AV222" s="14" t="s">
        <v>83</v>
      </c>
      <c r="AW222" s="14" t="s">
        <v>30</v>
      </c>
      <c r="AX222" s="14" t="s">
        <v>81</v>
      </c>
      <c r="AY222" s="274" t="s">
        <v>134</v>
      </c>
    </row>
    <row r="223" s="2" customFormat="1" ht="16.5" customHeight="1">
      <c r="A223" s="39"/>
      <c r="B223" s="40"/>
      <c r="C223" s="286" t="s">
        <v>274</v>
      </c>
      <c r="D223" s="286" t="s">
        <v>268</v>
      </c>
      <c r="E223" s="287" t="s">
        <v>306</v>
      </c>
      <c r="F223" s="288" t="s">
        <v>307</v>
      </c>
      <c r="G223" s="289" t="s">
        <v>153</v>
      </c>
      <c r="H223" s="290">
        <v>20.059999999999999</v>
      </c>
      <c r="I223" s="291"/>
      <c r="J223" s="292">
        <f>ROUND(I223*H223,2)</f>
        <v>0</v>
      </c>
      <c r="K223" s="288" t="s">
        <v>1</v>
      </c>
      <c r="L223" s="293"/>
      <c r="M223" s="294" t="s">
        <v>1</v>
      </c>
      <c r="N223" s="295" t="s">
        <v>38</v>
      </c>
      <c r="O223" s="92"/>
      <c r="P223" s="245">
        <f>O223*H223</f>
        <v>0</v>
      </c>
      <c r="Q223" s="245">
        <v>1</v>
      </c>
      <c r="R223" s="245">
        <f>Q223*H223</f>
        <v>20.059999999999999</v>
      </c>
      <c r="S223" s="245">
        <v>0</v>
      </c>
      <c r="T223" s="246">
        <f>S223*H223</f>
        <v>0</v>
      </c>
      <c r="U223" s="39"/>
      <c r="V223" s="39"/>
      <c r="W223" s="39"/>
      <c r="X223" s="39"/>
      <c r="Y223" s="39"/>
      <c r="Z223" s="39"/>
      <c r="AA223" s="39"/>
      <c r="AB223" s="39"/>
      <c r="AC223" s="39"/>
      <c r="AD223" s="39"/>
      <c r="AE223" s="39"/>
      <c r="AR223" s="247" t="s">
        <v>195</v>
      </c>
      <c r="AT223" s="247" t="s">
        <v>268</v>
      </c>
      <c r="AU223" s="247" t="s">
        <v>83</v>
      </c>
      <c r="AY223" s="18" t="s">
        <v>134</v>
      </c>
      <c r="BE223" s="248">
        <f>IF(N223="základní",J223,0)</f>
        <v>0</v>
      </c>
      <c r="BF223" s="248">
        <f>IF(N223="snížená",J223,0)</f>
        <v>0</v>
      </c>
      <c r="BG223" s="248">
        <f>IF(N223="zákl. přenesená",J223,0)</f>
        <v>0</v>
      </c>
      <c r="BH223" s="248">
        <f>IF(N223="sníž. přenesená",J223,0)</f>
        <v>0</v>
      </c>
      <c r="BI223" s="248">
        <f>IF(N223="nulová",J223,0)</f>
        <v>0</v>
      </c>
      <c r="BJ223" s="18" t="s">
        <v>81</v>
      </c>
      <c r="BK223" s="248">
        <f>ROUND(I223*H223,2)</f>
        <v>0</v>
      </c>
      <c r="BL223" s="18" t="s">
        <v>141</v>
      </c>
      <c r="BM223" s="247" t="s">
        <v>890</v>
      </c>
    </row>
    <row r="224" s="2" customFormat="1">
      <c r="A224" s="39"/>
      <c r="B224" s="40"/>
      <c r="C224" s="41"/>
      <c r="D224" s="249" t="s">
        <v>143</v>
      </c>
      <c r="E224" s="41"/>
      <c r="F224" s="250" t="s">
        <v>307</v>
      </c>
      <c r="G224" s="41"/>
      <c r="H224" s="41"/>
      <c r="I224" s="145"/>
      <c r="J224" s="41"/>
      <c r="K224" s="41"/>
      <c r="L224" s="45"/>
      <c r="M224" s="251"/>
      <c r="N224" s="252"/>
      <c r="O224" s="92"/>
      <c r="P224" s="92"/>
      <c r="Q224" s="92"/>
      <c r="R224" s="92"/>
      <c r="S224" s="92"/>
      <c r="T224" s="93"/>
      <c r="U224" s="39"/>
      <c r="V224" s="39"/>
      <c r="W224" s="39"/>
      <c r="X224" s="39"/>
      <c r="Y224" s="39"/>
      <c r="Z224" s="39"/>
      <c r="AA224" s="39"/>
      <c r="AB224" s="39"/>
      <c r="AC224" s="39"/>
      <c r="AD224" s="39"/>
      <c r="AE224" s="39"/>
      <c r="AT224" s="18" t="s">
        <v>143</v>
      </c>
      <c r="AU224" s="18" t="s">
        <v>83</v>
      </c>
    </row>
    <row r="225" s="13" customFormat="1">
      <c r="A225" s="13"/>
      <c r="B225" s="254"/>
      <c r="C225" s="255"/>
      <c r="D225" s="249" t="s">
        <v>147</v>
      </c>
      <c r="E225" s="256" t="s">
        <v>1</v>
      </c>
      <c r="F225" s="257" t="s">
        <v>309</v>
      </c>
      <c r="G225" s="255"/>
      <c r="H225" s="256" t="s">
        <v>1</v>
      </c>
      <c r="I225" s="258"/>
      <c r="J225" s="255"/>
      <c r="K225" s="255"/>
      <c r="L225" s="259"/>
      <c r="M225" s="260"/>
      <c r="N225" s="261"/>
      <c r="O225" s="261"/>
      <c r="P225" s="261"/>
      <c r="Q225" s="261"/>
      <c r="R225" s="261"/>
      <c r="S225" s="261"/>
      <c r="T225" s="262"/>
      <c r="U225" s="13"/>
      <c r="V225" s="13"/>
      <c r="W225" s="13"/>
      <c r="X225" s="13"/>
      <c r="Y225" s="13"/>
      <c r="Z225" s="13"/>
      <c r="AA225" s="13"/>
      <c r="AB225" s="13"/>
      <c r="AC225" s="13"/>
      <c r="AD225" s="13"/>
      <c r="AE225" s="13"/>
      <c r="AT225" s="263" t="s">
        <v>147</v>
      </c>
      <c r="AU225" s="263" t="s">
        <v>83</v>
      </c>
      <c r="AV225" s="13" t="s">
        <v>81</v>
      </c>
      <c r="AW225" s="13" t="s">
        <v>30</v>
      </c>
      <c r="AX225" s="13" t="s">
        <v>73</v>
      </c>
      <c r="AY225" s="263" t="s">
        <v>134</v>
      </c>
    </row>
    <row r="226" s="13" customFormat="1">
      <c r="A226" s="13"/>
      <c r="B226" s="254"/>
      <c r="C226" s="255"/>
      <c r="D226" s="249" t="s">
        <v>147</v>
      </c>
      <c r="E226" s="256" t="s">
        <v>1</v>
      </c>
      <c r="F226" s="257" t="s">
        <v>891</v>
      </c>
      <c r="G226" s="255"/>
      <c r="H226" s="256" t="s">
        <v>1</v>
      </c>
      <c r="I226" s="258"/>
      <c r="J226" s="255"/>
      <c r="K226" s="255"/>
      <c r="L226" s="259"/>
      <c r="M226" s="260"/>
      <c r="N226" s="261"/>
      <c r="O226" s="261"/>
      <c r="P226" s="261"/>
      <c r="Q226" s="261"/>
      <c r="R226" s="261"/>
      <c r="S226" s="261"/>
      <c r="T226" s="262"/>
      <c r="U226" s="13"/>
      <c r="V226" s="13"/>
      <c r="W226" s="13"/>
      <c r="X226" s="13"/>
      <c r="Y226" s="13"/>
      <c r="Z226" s="13"/>
      <c r="AA226" s="13"/>
      <c r="AB226" s="13"/>
      <c r="AC226" s="13"/>
      <c r="AD226" s="13"/>
      <c r="AE226" s="13"/>
      <c r="AT226" s="263" t="s">
        <v>147</v>
      </c>
      <c r="AU226" s="263" t="s">
        <v>83</v>
      </c>
      <c r="AV226" s="13" t="s">
        <v>81</v>
      </c>
      <c r="AW226" s="13" t="s">
        <v>30</v>
      </c>
      <c r="AX226" s="13" t="s">
        <v>73</v>
      </c>
      <c r="AY226" s="263" t="s">
        <v>134</v>
      </c>
    </row>
    <row r="227" s="14" customFormat="1">
      <c r="A227" s="14"/>
      <c r="B227" s="264"/>
      <c r="C227" s="265"/>
      <c r="D227" s="249" t="s">
        <v>147</v>
      </c>
      <c r="E227" s="266" t="s">
        <v>1</v>
      </c>
      <c r="F227" s="267" t="s">
        <v>892</v>
      </c>
      <c r="G227" s="265"/>
      <c r="H227" s="268">
        <v>20.059999999999999</v>
      </c>
      <c r="I227" s="269"/>
      <c r="J227" s="265"/>
      <c r="K227" s="265"/>
      <c r="L227" s="270"/>
      <c r="M227" s="271"/>
      <c r="N227" s="272"/>
      <c r="O227" s="272"/>
      <c r="P227" s="272"/>
      <c r="Q227" s="272"/>
      <c r="R227" s="272"/>
      <c r="S227" s="272"/>
      <c r="T227" s="273"/>
      <c r="U227" s="14"/>
      <c r="V227" s="14"/>
      <c r="W227" s="14"/>
      <c r="X227" s="14"/>
      <c r="Y227" s="14"/>
      <c r="Z227" s="14"/>
      <c r="AA227" s="14"/>
      <c r="AB227" s="14"/>
      <c r="AC227" s="14"/>
      <c r="AD227" s="14"/>
      <c r="AE227" s="14"/>
      <c r="AT227" s="274" t="s">
        <v>147</v>
      </c>
      <c r="AU227" s="274" t="s">
        <v>83</v>
      </c>
      <c r="AV227" s="14" t="s">
        <v>83</v>
      </c>
      <c r="AW227" s="14" t="s">
        <v>30</v>
      </c>
      <c r="AX227" s="14" t="s">
        <v>73</v>
      </c>
      <c r="AY227" s="274" t="s">
        <v>134</v>
      </c>
    </row>
    <row r="228" s="15" customFormat="1">
      <c r="A228" s="15"/>
      <c r="B228" s="275"/>
      <c r="C228" s="276"/>
      <c r="D228" s="249" t="s">
        <v>147</v>
      </c>
      <c r="E228" s="277" t="s">
        <v>1</v>
      </c>
      <c r="F228" s="278" t="s">
        <v>150</v>
      </c>
      <c r="G228" s="276"/>
      <c r="H228" s="279">
        <v>20.059999999999999</v>
      </c>
      <c r="I228" s="280"/>
      <c r="J228" s="276"/>
      <c r="K228" s="276"/>
      <c r="L228" s="281"/>
      <c r="M228" s="282"/>
      <c r="N228" s="283"/>
      <c r="O228" s="283"/>
      <c r="P228" s="283"/>
      <c r="Q228" s="283"/>
      <c r="R228" s="283"/>
      <c r="S228" s="283"/>
      <c r="T228" s="284"/>
      <c r="U228" s="15"/>
      <c r="V228" s="15"/>
      <c r="W228" s="15"/>
      <c r="X228" s="15"/>
      <c r="Y228" s="15"/>
      <c r="Z228" s="15"/>
      <c r="AA228" s="15"/>
      <c r="AB228" s="15"/>
      <c r="AC228" s="15"/>
      <c r="AD228" s="15"/>
      <c r="AE228" s="15"/>
      <c r="AT228" s="285" t="s">
        <v>147</v>
      </c>
      <c r="AU228" s="285" t="s">
        <v>83</v>
      </c>
      <c r="AV228" s="15" t="s">
        <v>141</v>
      </c>
      <c r="AW228" s="15" t="s">
        <v>30</v>
      </c>
      <c r="AX228" s="15" t="s">
        <v>81</v>
      </c>
      <c r="AY228" s="285" t="s">
        <v>134</v>
      </c>
    </row>
    <row r="229" s="12" customFormat="1" ht="22.8" customHeight="1">
      <c r="A229" s="12"/>
      <c r="B229" s="220"/>
      <c r="C229" s="221"/>
      <c r="D229" s="222" t="s">
        <v>72</v>
      </c>
      <c r="E229" s="234" t="s">
        <v>141</v>
      </c>
      <c r="F229" s="234" t="s">
        <v>319</v>
      </c>
      <c r="G229" s="221"/>
      <c r="H229" s="221"/>
      <c r="I229" s="224"/>
      <c r="J229" s="235">
        <f>BK229</f>
        <v>0</v>
      </c>
      <c r="K229" s="221"/>
      <c r="L229" s="226"/>
      <c r="M229" s="227"/>
      <c r="N229" s="228"/>
      <c r="O229" s="228"/>
      <c r="P229" s="229">
        <f>SUM(P230:P252)</f>
        <v>0</v>
      </c>
      <c r="Q229" s="228"/>
      <c r="R229" s="229">
        <f>SUM(R230:R252)</f>
        <v>38.796771320000005</v>
      </c>
      <c r="S229" s="228"/>
      <c r="T229" s="230">
        <f>SUM(T230:T252)</f>
        <v>0</v>
      </c>
      <c r="U229" s="12"/>
      <c r="V229" s="12"/>
      <c r="W229" s="12"/>
      <c r="X229" s="12"/>
      <c r="Y229" s="12"/>
      <c r="Z229" s="12"/>
      <c r="AA229" s="12"/>
      <c r="AB229" s="12"/>
      <c r="AC229" s="12"/>
      <c r="AD229" s="12"/>
      <c r="AE229" s="12"/>
      <c r="AR229" s="231" t="s">
        <v>81</v>
      </c>
      <c r="AT229" s="232" t="s">
        <v>72</v>
      </c>
      <c r="AU229" s="232" t="s">
        <v>81</v>
      </c>
      <c r="AY229" s="231" t="s">
        <v>134</v>
      </c>
      <c r="BK229" s="233">
        <f>SUM(BK230:BK252)</f>
        <v>0</v>
      </c>
    </row>
    <row r="230" s="2" customFormat="1" ht="24" customHeight="1">
      <c r="A230" s="39"/>
      <c r="B230" s="40"/>
      <c r="C230" s="236" t="s">
        <v>283</v>
      </c>
      <c r="D230" s="236" t="s">
        <v>136</v>
      </c>
      <c r="E230" s="237" t="s">
        <v>321</v>
      </c>
      <c r="F230" s="238" t="s">
        <v>322</v>
      </c>
      <c r="G230" s="239" t="s">
        <v>229</v>
      </c>
      <c r="H230" s="240">
        <v>1.7</v>
      </c>
      <c r="I230" s="241"/>
      <c r="J230" s="242">
        <f>ROUND(I230*H230,2)</f>
        <v>0</v>
      </c>
      <c r="K230" s="238" t="s">
        <v>140</v>
      </c>
      <c r="L230" s="45"/>
      <c r="M230" s="243" t="s">
        <v>1</v>
      </c>
      <c r="N230" s="244" t="s">
        <v>38</v>
      </c>
      <c r="O230" s="92"/>
      <c r="P230" s="245">
        <f>O230*H230</f>
        <v>0</v>
      </c>
      <c r="Q230" s="245">
        <v>1.0597380000000001</v>
      </c>
      <c r="R230" s="245">
        <f>Q230*H230</f>
        <v>1.8015546</v>
      </c>
      <c r="S230" s="245">
        <v>0</v>
      </c>
      <c r="T230" s="246">
        <f>S230*H230</f>
        <v>0</v>
      </c>
      <c r="U230" s="39"/>
      <c r="V230" s="39"/>
      <c r="W230" s="39"/>
      <c r="X230" s="39"/>
      <c r="Y230" s="39"/>
      <c r="Z230" s="39"/>
      <c r="AA230" s="39"/>
      <c r="AB230" s="39"/>
      <c r="AC230" s="39"/>
      <c r="AD230" s="39"/>
      <c r="AE230" s="39"/>
      <c r="AR230" s="247" t="s">
        <v>141</v>
      </c>
      <c r="AT230" s="247" t="s">
        <v>136</v>
      </c>
      <c r="AU230" s="247" t="s">
        <v>83</v>
      </c>
      <c r="AY230" s="18" t="s">
        <v>134</v>
      </c>
      <c r="BE230" s="248">
        <f>IF(N230="základní",J230,0)</f>
        <v>0</v>
      </c>
      <c r="BF230" s="248">
        <f>IF(N230="snížená",J230,0)</f>
        <v>0</v>
      </c>
      <c r="BG230" s="248">
        <f>IF(N230="zákl. přenesená",J230,0)</f>
        <v>0</v>
      </c>
      <c r="BH230" s="248">
        <f>IF(N230="sníž. přenesená",J230,0)</f>
        <v>0</v>
      </c>
      <c r="BI230" s="248">
        <f>IF(N230="nulová",J230,0)</f>
        <v>0</v>
      </c>
      <c r="BJ230" s="18" t="s">
        <v>81</v>
      </c>
      <c r="BK230" s="248">
        <f>ROUND(I230*H230,2)</f>
        <v>0</v>
      </c>
      <c r="BL230" s="18" t="s">
        <v>141</v>
      </c>
      <c r="BM230" s="247" t="s">
        <v>893</v>
      </c>
    </row>
    <row r="231" s="2" customFormat="1">
      <c r="A231" s="39"/>
      <c r="B231" s="40"/>
      <c r="C231" s="41"/>
      <c r="D231" s="249" t="s">
        <v>143</v>
      </c>
      <c r="E231" s="41"/>
      <c r="F231" s="250" t="s">
        <v>324</v>
      </c>
      <c r="G231" s="41"/>
      <c r="H231" s="41"/>
      <c r="I231" s="145"/>
      <c r="J231" s="41"/>
      <c r="K231" s="41"/>
      <c r="L231" s="45"/>
      <c r="M231" s="251"/>
      <c r="N231" s="252"/>
      <c r="O231" s="92"/>
      <c r="P231" s="92"/>
      <c r="Q231" s="92"/>
      <c r="R231" s="92"/>
      <c r="S231" s="92"/>
      <c r="T231" s="93"/>
      <c r="U231" s="39"/>
      <c r="V231" s="39"/>
      <c r="W231" s="39"/>
      <c r="X231" s="39"/>
      <c r="Y231" s="39"/>
      <c r="Z231" s="39"/>
      <c r="AA231" s="39"/>
      <c r="AB231" s="39"/>
      <c r="AC231" s="39"/>
      <c r="AD231" s="39"/>
      <c r="AE231" s="39"/>
      <c r="AT231" s="18" t="s">
        <v>143</v>
      </c>
      <c r="AU231" s="18" t="s">
        <v>83</v>
      </c>
    </row>
    <row r="232" s="2" customFormat="1">
      <c r="A232" s="39"/>
      <c r="B232" s="40"/>
      <c r="C232" s="41"/>
      <c r="D232" s="249" t="s">
        <v>145</v>
      </c>
      <c r="E232" s="41"/>
      <c r="F232" s="253" t="s">
        <v>325</v>
      </c>
      <c r="G232" s="41"/>
      <c r="H232" s="41"/>
      <c r="I232" s="145"/>
      <c r="J232" s="41"/>
      <c r="K232" s="41"/>
      <c r="L232" s="45"/>
      <c r="M232" s="251"/>
      <c r="N232" s="252"/>
      <c r="O232" s="92"/>
      <c r="P232" s="92"/>
      <c r="Q232" s="92"/>
      <c r="R232" s="92"/>
      <c r="S232" s="92"/>
      <c r="T232" s="93"/>
      <c r="U232" s="39"/>
      <c r="V232" s="39"/>
      <c r="W232" s="39"/>
      <c r="X232" s="39"/>
      <c r="Y232" s="39"/>
      <c r="Z232" s="39"/>
      <c r="AA232" s="39"/>
      <c r="AB232" s="39"/>
      <c r="AC232" s="39"/>
      <c r="AD232" s="39"/>
      <c r="AE232" s="39"/>
      <c r="AT232" s="18" t="s">
        <v>145</v>
      </c>
      <c r="AU232" s="18" t="s">
        <v>83</v>
      </c>
    </row>
    <row r="233" s="13" customFormat="1">
      <c r="A233" s="13"/>
      <c r="B233" s="254"/>
      <c r="C233" s="255"/>
      <c r="D233" s="249" t="s">
        <v>147</v>
      </c>
      <c r="E233" s="256" t="s">
        <v>1</v>
      </c>
      <c r="F233" s="257" t="s">
        <v>894</v>
      </c>
      <c r="G233" s="255"/>
      <c r="H233" s="256" t="s">
        <v>1</v>
      </c>
      <c r="I233" s="258"/>
      <c r="J233" s="255"/>
      <c r="K233" s="255"/>
      <c r="L233" s="259"/>
      <c r="M233" s="260"/>
      <c r="N233" s="261"/>
      <c r="O233" s="261"/>
      <c r="P233" s="261"/>
      <c r="Q233" s="261"/>
      <c r="R233" s="261"/>
      <c r="S233" s="261"/>
      <c r="T233" s="262"/>
      <c r="U233" s="13"/>
      <c r="V233" s="13"/>
      <c r="W233" s="13"/>
      <c r="X233" s="13"/>
      <c r="Y233" s="13"/>
      <c r="Z233" s="13"/>
      <c r="AA233" s="13"/>
      <c r="AB233" s="13"/>
      <c r="AC233" s="13"/>
      <c r="AD233" s="13"/>
      <c r="AE233" s="13"/>
      <c r="AT233" s="263" t="s">
        <v>147</v>
      </c>
      <c r="AU233" s="263" t="s">
        <v>83</v>
      </c>
      <c r="AV233" s="13" t="s">
        <v>81</v>
      </c>
      <c r="AW233" s="13" t="s">
        <v>30</v>
      </c>
      <c r="AX233" s="13" t="s">
        <v>73</v>
      </c>
      <c r="AY233" s="263" t="s">
        <v>134</v>
      </c>
    </row>
    <row r="234" s="14" customFormat="1">
      <c r="A234" s="14"/>
      <c r="B234" s="264"/>
      <c r="C234" s="265"/>
      <c r="D234" s="249" t="s">
        <v>147</v>
      </c>
      <c r="E234" s="266" t="s">
        <v>1</v>
      </c>
      <c r="F234" s="267" t="s">
        <v>895</v>
      </c>
      <c r="G234" s="265"/>
      <c r="H234" s="268">
        <v>1.7</v>
      </c>
      <c r="I234" s="269"/>
      <c r="J234" s="265"/>
      <c r="K234" s="265"/>
      <c r="L234" s="270"/>
      <c r="M234" s="271"/>
      <c r="N234" s="272"/>
      <c r="O234" s="272"/>
      <c r="P234" s="272"/>
      <c r="Q234" s="272"/>
      <c r="R234" s="272"/>
      <c r="S234" s="272"/>
      <c r="T234" s="273"/>
      <c r="U234" s="14"/>
      <c r="V234" s="14"/>
      <c r="W234" s="14"/>
      <c r="X234" s="14"/>
      <c r="Y234" s="14"/>
      <c r="Z234" s="14"/>
      <c r="AA234" s="14"/>
      <c r="AB234" s="14"/>
      <c r="AC234" s="14"/>
      <c r="AD234" s="14"/>
      <c r="AE234" s="14"/>
      <c r="AT234" s="274" t="s">
        <v>147</v>
      </c>
      <c r="AU234" s="274" t="s">
        <v>83</v>
      </c>
      <c r="AV234" s="14" t="s">
        <v>83</v>
      </c>
      <c r="AW234" s="14" t="s">
        <v>30</v>
      </c>
      <c r="AX234" s="14" t="s">
        <v>73</v>
      </c>
      <c r="AY234" s="274" t="s">
        <v>134</v>
      </c>
    </row>
    <row r="235" s="15" customFormat="1">
      <c r="A235" s="15"/>
      <c r="B235" s="275"/>
      <c r="C235" s="276"/>
      <c r="D235" s="249" t="s">
        <v>147</v>
      </c>
      <c r="E235" s="277" t="s">
        <v>1</v>
      </c>
      <c r="F235" s="278" t="s">
        <v>150</v>
      </c>
      <c r="G235" s="276"/>
      <c r="H235" s="279">
        <v>1.7</v>
      </c>
      <c r="I235" s="280"/>
      <c r="J235" s="276"/>
      <c r="K235" s="276"/>
      <c r="L235" s="281"/>
      <c r="M235" s="282"/>
      <c r="N235" s="283"/>
      <c r="O235" s="283"/>
      <c r="P235" s="283"/>
      <c r="Q235" s="283"/>
      <c r="R235" s="283"/>
      <c r="S235" s="283"/>
      <c r="T235" s="284"/>
      <c r="U235" s="15"/>
      <c r="V235" s="15"/>
      <c r="W235" s="15"/>
      <c r="X235" s="15"/>
      <c r="Y235" s="15"/>
      <c r="Z235" s="15"/>
      <c r="AA235" s="15"/>
      <c r="AB235" s="15"/>
      <c r="AC235" s="15"/>
      <c r="AD235" s="15"/>
      <c r="AE235" s="15"/>
      <c r="AT235" s="285" t="s">
        <v>147</v>
      </c>
      <c r="AU235" s="285" t="s">
        <v>83</v>
      </c>
      <c r="AV235" s="15" t="s">
        <v>141</v>
      </c>
      <c r="AW235" s="15" t="s">
        <v>30</v>
      </c>
      <c r="AX235" s="15" t="s">
        <v>81</v>
      </c>
      <c r="AY235" s="285" t="s">
        <v>134</v>
      </c>
    </row>
    <row r="236" s="2" customFormat="1" ht="24" customHeight="1">
      <c r="A236" s="39"/>
      <c r="B236" s="40"/>
      <c r="C236" s="236" t="s">
        <v>290</v>
      </c>
      <c r="D236" s="236" t="s">
        <v>136</v>
      </c>
      <c r="E236" s="237" t="s">
        <v>329</v>
      </c>
      <c r="F236" s="238" t="s">
        <v>330</v>
      </c>
      <c r="G236" s="239" t="s">
        <v>139</v>
      </c>
      <c r="H236" s="240">
        <v>0.46800000000000003</v>
      </c>
      <c r="I236" s="241"/>
      <c r="J236" s="242">
        <f>ROUND(I236*H236,2)</f>
        <v>0</v>
      </c>
      <c r="K236" s="238" t="s">
        <v>140</v>
      </c>
      <c r="L236" s="45"/>
      <c r="M236" s="243" t="s">
        <v>1</v>
      </c>
      <c r="N236" s="244" t="s">
        <v>38</v>
      </c>
      <c r="O236" s="92"/>
      <c r="P236" s="245">
        <f>O236*H236</f>
        <v>0</v>
      </c>
      <c r="Q236" s="245">
        <v>0.02102</v>
      </c>
      <c r="R236" s="245">
        <f>Q236*H236</f>
        <v>0.0098373600000000016</v>
      </c>
      <c r="S236" s="245">
        <v>0</v>
      </c>
      <c r="T236" s="246">
        <f>S236*H236</f>
        <v>0</v>
      </c>
      <c r="U236" s="39"/>
      <c r="V236" s="39"/>
      <c r="W236" s="39"/>
      <c r="X236" s="39"/>
      <c r="Y236" s="39"/>
      <c r="Z236" s="39"/>
      <c r="AA236" s="39"/>
      <c r="AB236" s="39"/>
      <c r="AC236" s="39"/>
      <c r="AD236" s="39"/>
      <c r="AE236" s="39"/>
      <c r="AR236" s="247" t="s">
        <v>141</v>
      </c>
      <c r="AT236" s="247" t="s">
        <v>136</v>
      </c>
      <c r="AU236" s="247" t="s">
        <v>83</v>
      </c>
      <c r="AY236" s="18" t="s">
        <v>134</v>
      </c>
      <c r="BE236" s="248">
        <f>IF(N236="základní",J236,0)</f>
        <v>0</v>
      </c>
      <c r="BF236" s="248">
        <f>IF(N236="snížená",J236,0)</f>
        <v>0</v>
      </c>
      <c r="BG236" s="248">
        <f>IF(N236="zákl. přenesená",J236,0)</f>
        <v>0</v>
      </c>
      <c r="BH236" s="248">
        <f>IF(N236="sníž. přenesená",J236,0)</f>
        <v>0</v>
      </c>
      <c r="BI236" s="248">
        <f>IF(N236="nulová",J236,0)</f>
        <v>0</v>
      </c>
      <c r="BJ236" s="18" t="s">
        <v>81</v>
      </c>
      <c r="BK236" s="248">
        <f>ROUND(I236*H236,2)</f>
        <v>0</v>
      </c>
      <c r="BL236" s="18" t="s">
        <v>141</v>
      </c>
      <c r="BM236" s="247" t="s">
        <v>896</v>
      </c>
    </row>
    <row r="237" s="2" customFormat="1">
      <c r="A237" s="39"/>
      <c r="B237" s="40"/>
      <c r="C237" s="41"/>
      <c r="D237" s="249" t="s">
        <v>143</v>
      </c>
      <c r="E237" s="41"/>
      <c r="F237" s="250" t="s">
        <v>332</v>
      </c>
      <c r="G237" s="41"/>
      <c r="H237" s="41"/>
      <c r="I237" s="145"/>
      <c r="J237" s="41"/>
      <c r="K237" s="41"/>
      <c r="L237" s="45"/>
      <c r="M237" s="251"/>
      <c r="N237" s="252"/>
      <c r="O237" s="92"/>
      <c r="P237" s="92"/>
      <c r="Q237" s="92"/>
      <c r="R237" s="92"/>
      <c r="S237" s="92"/>
      <c r="T237" s="93"/>
      <c r="U237" s="39"/>
      <c r="V237" s="39"/>
      <c r="W237" s="39"/>
      <c r="X237" s="39"/>
      <c r="Y237" s="39"/>
      <c r="Z237" s="39"/>
      <c r="AA237" s="39"/>
      <c r="AB237" s="39"/>
      <c r="AC237" s="39"/>
      <c r="AD237" s="39"/>
      <c r="AE237" s="39"/>
      <c r="AT237" s="18" t="s">
        <v>143</v>
      </c>
      <c r="AU237" s="18" t="s">
        <v>83</v>
      </c>
    </row>
    <row r="238" s="2" customFormat="1">
      <c r="A238" s="39"/>
      <c r="B238" s="40"/>
      <c r="C238" s="41"/>
      <c r="D238" s="249" t="s">
        <v>145</v>
      </c>
      <c r="E238" s="41"/>
      <c r="F238" s="253" t="s">
        <v>333</v>
      </c>
      <c r="G238" s="41"/>
      <c r="H238" s="41"/>
      <c r="I238" s="145"/>
      <c r="J238" s="41"/>
      <c r="K238" s="41"/>
      <c r="L238" s="45"/>
      <c r="M238" s="251"/>
      <c r="N238" s="252"/>
      <c r="O238" s="92"/>
      <c r="P238" s="92"/>
      <c r="Q238" s="92"/>
      <c r="R238" s="92"/>
      <c r="S238" s="92"/>
      <c r="T238" s="93"/>
      <c r="U238" s="39"/>
      <c r="V238" s="39"/>
      <c r="W238" s="39"/>
      <c r="X238" s="39"/>
      <c r="Y238" s="39"/>
      <c r="Z238" s="39"/>
      <c r="AA238" s="39"/>
      <c r="AB238" s="39"/>
      <c r="AC238" s="39"/>
      <c r="AD238" s="39"/>
      <c r="AE238" s="39"/>
      <c r="AT238" s="18" t="s">
        <v>145</v>
      </c>
      <c r="AU238" s="18" t="s">
        <v>83</v>
      </c>
    </row>
    <row r="239" s="13" customFormat="1">
      <c r="A239" s="13"/>
      <c r="B239" s="254"/>
      <c r="C239" s="255"/>
      <c r="D239" s="249" t="s">
        <v>147</v>
      </c>
      <c r="E239" s="256" t="s">
        <v>1</v>
      </c>
      <c r="F239" s="257" t="s">
        <v>335</v>
      </c>
      <c r="G239" s="255"/>
      <c r="H239" s="256" t="s">
        <v>1</v>
      </c>
      <c r="I239" s="258"/>
      <c r="J239" s="255"/>
      <c r="K239" s="255"/>
      <c r="L239" s="259"/>
      <c r="M239" s="260"/>
      <c r="N239" s="261"/>
      <c r="O239" s="261"/>
      <c r="P239" s="261"/>
      <c r="Q239" s="261"/>
      <c r="R239" s="261"/>
      <c r="S239" s="261"/>
      <c r="T239" s="262"/>
      <c r="U239" s="13"/>
      <c r="V239" s="13"/>
      <c r="W239" s="13"/>
      <c r="X239" s="13"/>
      <c r="Y239" s="13"/>
      <c r="Z239" s="13"/>
      <c r="AA239" s="13"/>
      <c r="AB239" s="13"/>
      <c r="AC239" s="13"/>
      <c r="AD239" s="13"/>
      <c r="AE239" s="13"/>
      <c r="AT239" s="263" t="s">
        <v>147</v>
      </c>
      <c r="AU239" s="263" t="s">
        <v>83</v>
      </c>
      <c r="AV239" s="13" t="s">
        <v>81</v>
      </c>
      <c r="AW239" s="13" t="s">
        <v>30</v>
      </c>
      <c r="AX239" s="13" t="s">
        <v>73</v>
      </c>
      <c r="AY239" s="263" t="s">
        <v>134</v>
      </c>
    </row>
    <row r="240" s="14" customFormat="1">
      <c r="A240" s="14"/>
      <c r="B240" s="264"/>
      <c r="C240" s="265"/>
      <c r="D240" s="249" t="s">
        <v>147</v>
      </c>
      <c r="E240" s="266" t="s">
        <v>1</v>
      </c>
      <c r="F240" s="267" t="s">
        <v>336</v>
      </c>
      <c r="G240" s="265"/>
      <c r="H240" s="268">
        <v>0.28799999999999998</v>
      </c>
      <c r="I240" s="269"/>
      <c r="J240" s="265"/>
      <c r="K240" s="265"/>
      <c r="L240" s="270"/>
      <c r="M240" s="271"/>
      <c r="N240" s="272"/>
      <c r="O240" s="272"/>
      <c r="P240" s="272"/>
      <c r="Q240" s="272"/>
      <c r="R240" s="272"/>
      <c r="S240" s="272"/>
      <c r="T240" s="273"/>
      <c r="U240" s="14"/>
      <c r="V240" s="14"/>
      <c r="W240" s="14"/>
      <c r="X240" s="14"/>
      <c r="Y240" s="14"/>
      <c r="Z240" s="14"/>
      <c r="AA240" s="14"/>
      <c r="AB240" s="14"/>
      <c r="AC240" s="14"/>
      <c r="AD240" s="14"/>
      <c r="AE240" s="14"/>
      <c r="AT240" s="274" t="s">
        <v>147</v>
      </c>
      <c r="AU240" s="274" t="s">
        <v>83</v>
      </c>
      <c r="AV240" s="14" t="s">
        <v>83</v>
      </c>
      <c r="AW240" s="14" t="s">
        <v>30</v>
      </c>
      <c r="AX240" s="14" t="s">
        <v>73</v>
      </c>
      <c r="AY240" s="274" t="s">
        <v>134</v>
      </c>
    </row>
    <row r="241" s="14" customFormat="1">
      <c r="A241" s="14"/>
      <c r="B241" s="264"/>
      <c r="C241" s="265"/>
      <c r="D241" s="249" t="s">
        <v>147</v>
      </c>
      <c r="E241" s="266" t="s">
        <v>1</v>
      </c>
      <c r="F241" s="267" t="s">
        <v>777</v>
      </c>
      <c r="G241" s="265"/>
      <c r="H241" s="268">
        <v>0.17999999999999999</v>
      </c>
      <c r="I241" s="269"/>
      <c r="J241" s="265"/>
      <c r="K241" s="265"/>
      <c r="L241" s="270"/>
      <c r="M241" s="271"/>
      <c r="N241" s="272"/>
      <c r="O241" s="272"/>
      <c r="P241" s="272"/>
      <c r="Q241" s="272"/>
      <c r="R241" s="272"/>
      <c r="S241" s="272"/>
      <c r="T241" s="273"/>
      <c r="U241" s="14"/>
      <c r="V241" s="14"/>
      <c r="W241" s="14"/>
      <c r="X241" s="14"/>
      <c r="Y241" s="14"/>
      <c r="Z241" s="14"/>
      <c r="AA241" s="14"/>
      <c r="AB241" s="14"/>
      <c r="AC241" s="14"/>
      <c r="AD241" s="14"/>
      <c r="AE241" s="14"/>
      <c r="AT241" s="274" t="s">
        <v>147</v>
      </c>
      <c r="AU241" s="274" t="s">
        <v>83</v>
      </c>
      <c r="AV241" s="14" t="s">
        <v>83</v>
      </c>
      <c r="AW241" s="14" t="s">
        <v>30</v>
      </c>
      <c r="AX241" s="14" t="s">
        <v>73</v>
      </c>
      <c r="AY241" s="274" t="s">
        <v>134</v>
      </c>
    </row>
    <row r="242" s="15" customFormat="1">
      <c r="A242" s="15"/>
      <c r="B242" s="275"/>
      <c r="C242" s="276"/>
      <c r="D242" s="249" t="s">
        <v>147</v>
      </c>
      <c r="E242" s="277" t="s">
        <v>1</v>
      </c>
      <c r="F242" s="278" t="s">
        <v>150</v>
      </c>
      <c r="G242" s="276"/>
      <c r="H242" s="279">
        <v>0.46800000000000003</v>
      </c>
      <c r="I242" s="280"/>
      <c r="J242" s="276"/>
      <c r="K242" s="276"/>
      <c r="L242" s="281"/>
      <c r="M242" s="282"/>
      <c r="N242" s="283"/>
      <c r="O242" s="283"/>
      <c r="P242" s="283"/>
      <c r="Q242" s="283"/>
      <c r="R242" s="283"/>
      <c r="S242" s="283"/>
      <c r="T242" s="284"/>
      <c r="U242" s="15"/>
      <c r="V242" s="15"/>
      <c r="W242" s="15"/>
      <c r="X242" s="15"/>
      <c r="Y242" s="15"/>
      <c r="Z242" s="15"/>
      <c r="AA242" s="15"/>
      <c r="AB242" s="15"/>
      <c r="AC242" s="15"/>
      <c r="AD242" s="15"/>
      <c r="AE242" s="15"/>
      <c r="AT242" s="285" t="s">
        <v>147</v>
      </c>
      <c r="AU242" s="285" t="s">
        <v>83</v>
      </c>
      <c r="AV242" s="15" t="s">
        <v>141</v>
      </c>
      <c r="AW242" s="15" t="s">
        <v>30</v>
      </c>
      <c r="AX242" s="15" t="s">
        <v>81</v>
      </c>
      <c r="AY242" s="285" t="s">
        <v>134</v>
      </c>
    </row>
    <row r="243" s="2" customFormat="1" ht="24" customHeight="1">
      <c r="A243" s="39"/>
      <c r="B243" s="40"/>
      <c r="C243" s="236" t="s">
        <v>7</v>
      </c>
      <c r="D243" s="236" t="s">
        <v>136</v>
      </c>
      <c r="E243" s="237" t="s">
        <v>339</v>
      </c>
      <c r="F243" s="238" t="s">
        <v>340</v>
      </c>
      <c r="G243" s="239" t="s">
        <v>139</v>
      </c>
      <c r="H243" s="240">
        <v>0.46800000000000003</v>
      </c>
      <c r="I243" s="241"/>
      <c r="J243" s="242">
        <f>ROUND(I243*H243,2)</f>
        <v>0</v>
      </c>
      <c r="K243" s="238" t="s">
        <v>140</v>
      </c>
      <c r="L243" s="45"/>
      <c r="M243" s="243" t="s">
        <v>1</v>
      </c>
      <c r="N243" s="244" t="s">
        <v>38</v>
      </c>
      <c r="O243" s="92"/>
      <c r="P243" s="245">
        <f>O243*H243</f>
        <v>0</v>
      </c>
      <c r="Q243" s="245">
        <v>0.02102</v>
      </c>
      <c r="R243" s="245">
        <f>Q243*H243</f>
        <v>0.0098373600000000016</v>
      </c>
      <c r="S243" s="245">
        <v>0</v>
      </c>
      <c r="T243" s="246">
        <f>S243*H243</f>
        <v>0</v>
      </c>
      <c r="U243" s="39"/>
      <c r="V243" s="39"/>
      <c r="W243" s="39"/>
      <c r="X243" s="39"/>
      <c r="Y243" s="39"/>
      <c r="Z243" s="39"/>
      <c r="AA243" s="39"/>
      <c r="AB243" s="39"/>
      <c r="AC243" s="39"/>
      <c r="AD243" s="39"/>
      <c r="AE243" s="39"/>
      <c r="AR243" s="247" t="s">
        <v>141</v>
      </c>
      <c r="AT243" s="247" t="s">
        <v>136</v>
      </c>
      <c r="AU243" s="247" t="s">
        <v>83</v>
      </c>
      <c r="AY243" s="18" t="s">
        <v>134</v>
      </c>
      <c r="BE243" s="248">
        <f>IF(N243="základní",J243,0)</f>
        <v>0</v>
      </c>
      <c r="BF243" s="248">
        <f>IF(N243="snížená",J243,0)</f>
        <v>0</v>
      </c>
      <c r="BG243" s="248">
        <f>IF(N243="zákl. přenesená",J243,0)</f>
        <v>0</v>
      </c>
      <c r="BH243" s="248">
        <f>IF(N243="sníž. přenesená",J243,0)</f>
        <v>0</v>
      </c>
      <c r="BI243" s="248">
        <f>IF(N243="nulová",J243,0)</f>
        <v>0</v>
      </c>
      <c r="BJ243" s="18" t="s">
        <v>81</v>
      </c>
      <c r="BK243" s="248">
        <f>ROUND(I243*H243,2)</f>
        <v>0</v>
      </c>
      <c r="BL243" s="18" t="s">
        <v>141</v>
      </c>
      <c r="BM243" s="247" t="s">
        <v>897</v>
      </c>
    </row>
    <row r="244" s="2" customFormat="1">
      <c r="A244" s="39"/>
      <c r="B244" s="40"/>
      <c r="C244" s="41"/>
      <c r="D244" s="249" t="s">
        <v>143</v>
      </c>
      <c r="E244" s="41"/>
      <c r="F244" s="250" t="s">
        <v>342</v>
      </c>
      <c r="G244" s="41"/>
      <c r="H244" s="41"/>
      <c r="I244" s="145"/>
      <c r="J244" s="41"/>
      <c r="K244" s="41"/>
      <c r="L244" s="45"/>
      <c r="M244" s="251"/>
      <c r="N244" s="252"/>
      <c r="O244" s="92"/>
      <c r="P244" s="92"/>
      <c r="Q244" s="92"/>
      <c r="R244" s="92"/>
      <c r="S244" s="92"/>
      <c r="T244" s="93"/>
      <c r="U244" s="39"/>
      <c r="V244" s="39"/>
      <c r="W244" s="39"/>
      <c r="X244" s="39"/>
      <c r="Y244" s="39"/>
      <c r="Z244" s="39"/>
      <c r="AA244" s="39"/>
      <c r="AB244" s="39"/>
      <c r="AC244" s="39"/>
      <c r="AD244" s="39"/>
      <c r="AE244" s="39"/>
      <c r="AT244" s="18" t="s">
        <v>143</v>
      </c>
      <c r="AU244" s="18" t="s">
        <v>83</v>
      </c>
    </row>
    <row r="245" s="2" customFormat="1">
      <c r="A245" s="39"/>
      <c r="B245" s="40"/>
      <c r="C245" s="41"/>
      <c r="D245" s="249" t="s">
        <v>145</v>
      </c>
      <c r="E245" s="41"/>
      <c r="F245" s="253" t="s">
        <v>333</v>
      </c>
      <c r="G245" s="41"/>
      <c r="H245" s="41"/>
      <c r="I245" s="145"/>
      <c r="J245" s="41"/>
      <c r="K245" s="41"/>
      <c r="L245" s="45"/>
      <c r="M245" s="251"/>
      <c r="N245" s="252"/>
      <c r="O245" s="92"/>
      <c r="P245" s="92"/>
      <c r="Q245" s="92"/>
      <c r="R245" s="92"/>
      <c r="S245" s="92"/>
      <c r="T245" s="93"/>
      <c r="U245" s="39"/>
      <c r="V245" s="39"/>
      <c r="W245" s="39"/>
      <c r="X245" s="39"/>
      <c r="Y245" s="39"/>
      <c r="Z245" s="39"/>
      <c r="AA245" s="39"/>
      <c r="AB245" s="39"/>
      <c r="AC245" s="39"/>
      <c r="AD245" s="39"/>
      <c r="AE245" s="39"/>
      <c r="AT245" s="18" t="s">
        <v>145</v>
      </c>
      <c r="AU245" s="18" t="s">
        <v>83</v>
      </c>
    </row>
    <row r="246" s="14" customFormat="1">
      <c r="A246" s="14"/>
      <c r="B246" s="264"/>
      <c r="C246" s="265"/>
      <c r="D246" s="249" t="s">
        <v>147</v>
      </c>
      <c r="E246" s="266" t="s">
        <v>1</v>
      </c>
      <c r="F246" s="267" t="s">
        <v>898</v>
      </c>
      <c r="G246" s="265"/>
      <c r="H246" s="268">
        <v>0.46800000000000003</v>
      </c>
      <c r="I246" s="269"/>
      <c r="J246" s="265"/>
      <c r="K246" s="265"/>
      <c r="L246" s="270"/>
      <c r="M246" s="271"/>
      <c r="N246" s="272"/>
      <c r="O246" s="272"/>
      <c r="P246" s="272"/>
      <c r="Q246" s="272"/>
      <c r="R246" s="272"/>
      <c r="S246" s="272"/>
      <c r="T246" s="273"/>
      <c r="U246" s="14"/>
      <c r="V246" s="14"/>
      <c r="W246" s="14"/>
      <c r="X246" s="14"/>
      <c r="Y246" s="14"/>
      <c r="Z246" s="14"/>
      <c r="AA246" s="14"/>
      <c r="AB246" s="14"/>
      <c r="AC246" s="14"/>
      <c r="AD246" s="14"/>
      <c r="AE246" s="14"/>
      <c r="AT246" s="274" t="s">
        <v>147</v>
      </c>
      <c r="AU246" s="274" t="s">
        <v>83</v>
      </c>
      <c r="AV246" s="14" t="s">
        <v>83</v>
      </c>
      <c r="AW246" s="14" t="s">
        <v>30</v>
      </c>
      <c r="AX246" s="14" t="s">
        <v>81</v>
      </c>
      <c r="AY246" s="274" t="s">
        <v>134</v>
      </c>
    </row>
    <row r="247" s="2" customFormat="1" ht="24" customHeight="1">
      <c r="A247" s="39"/>
      <c r="B247" s="40"/>
      <c r="C247" s="236" t="s">
        <v>305</v>
      </c>
      <c r="D247" s="236" t="s">
        <v>136</v>
      </c>
      <c r="E247" s="237" t="s">
        <v>345</v>
      </c>
      <c r="F247" s="238" t="s">
        <v>346</v>
      </c>
      <c r="G247" s="239" t="s">
        <v>153</v>
      </c>
      <c r="H247" s="240">
        <v>14.9</v>
      </c>
      <c r="I247" s="241"/>
      <c r="J247" s="242">
        <f>ROUND(I247*H247,2)</f>
        <v>0</v>
      </c>
      <c r="K247" s="238" t="s">
        <v>140</v>
      </c>
      <c r="L247" s="45"/>
      <c r="M247" s="243" t="s">
        <v>1</v>
      </c>
      <c r="N247" s="244" t="s">
        <v>38</v>
      </c>
      <c r="O247" s="92"/>
      <c r="P247" s="245">
        <f>O247*H247</f>
        <v>0</v>
      </c>
      <c r="Q247" s="245">
        <v>2.4815800000000001</v>
      </c>
      <c r="R247" s="245">
        <f>Q247*H247</f>
        <v>36.975542000000004</v>
      </c>
      <c r="S247" s="245">
        <v>0</v>
      </c>
      <c r="T247" s="246">
        <f>S247*H247</f>
        <v>0</v>
      </c>
      <c r="U247" s="39"/>
      <c r="V247" s="39"/>
      <c r="W247" s="39"/>
      <c r="X247" s="39"/>
      <c r="Y247" s="39"/>
      <c r="Z247" s="39"/>
      <c r="AA247" s="39"/>
      <c r="AB247" s="39"/>
      <c r="AC247" s="39"/>
      <c r="AD247" s="39"/>
      <c r="AE247" s="39"/>
      <c r="AR247" s="247" t="s">
        <v>141</v>
      </c>
      <c r="AT247" s="247" t="s">
        <v>136</v>
      </c>
      <c r="AU247" s="247" t="s">
        <v>83</v>
      </c>
      <c r="AY247" s="18" t="s">
        <v>134</v>
      </c>
      <c r="BE247" s="248">
        <f>IF(N247="základní",J247,0)</f>
        <v>0</v>
      </c>
      <c r="BF247" s="248">
        <f>IF(N247="snížená",J247,0)</f>
        <v>0</v>
      </c>
      <c r="BG247" s="248">
        <f>IF(N247="zákl. přenesená",J247,0)</f>
        <v>0</v>
      </c>
      <c r="BH247" s="248">
        <f>IF(N247="sníž. přenesená",J247,0)</f>
        <v>0</v>
      </c>
      <c r="BI247" s="248">
        <f>IF(N247="nulová",J247,0)</f>
        <v>0</v>
      </c>
      <c r="BJ247" s="18" t="s">
        <v>81</v>
      </c>
      <c r="BK247" s="248">
        <f>ROUND(I247*H247,2)</f>
        <v>0</v>
      </c>
      <c r="BL247" s="18" t="s">
        <v>141</v>
      </c>
      <c r="BM247" s="247" t="s">
        <v>899</v>
      </c>
    </row>
    <row r="248" s="2" customFormat="1">
      <c r="A248" s="39"/>
      <c r="B248" s="40"/>
      <c r="C248" s="41"/>
      <c r="D248" s="249" t="s">
        <v>143</v>
      </c>
      <c r="E248" s="41"/>
      <c r="F248" s="250" t="s">
        <v>348</v>
      </c>
      <c r="G248" s="41"/>
      <c r="H248" s="41"/>
      <c r="I248" s="145"/>
      <c r="J248" s="41"/>
      <c r="K248" s="41"/>
      <c r="L248" s="45"/>
      <c r="M248" s="251"/>
      <c r="N248" s="252"/>
      <c r="O248" s="92"/>
      <c r="P248" s="92"/>
      <c r="Q248" s="92"/>
      <c r="R248" s="92"/>
      <c r="S248" s="92"/>
      <c r="T248" s="93"/>
      <c r="U248" s="39"/>
      <c r="V248" s="39"/>
      <c r="W248" s="39"/>
      <c r="X248" s="39"/>
      <c r="Y248" s="39"/>
      <c r="Z248" s="39"/>
      <c r="AA248" s="39"/>
      <c r="AB248" s="39"/>
      <c r="AC248" s="39"/>
      <c r="AD248" s="39"/>
      <c r="AE248" s="39"/>
      <c r="AT248" s="18" t="s">
        <v>143</v>
      </c>
      <c r="AU248" s="18" t="s">
        <v>83</v>
      </c>
    </row>
    <row r="249" s="2" customFormat="1">
      <c r="A249" s="39"/>
      <c r="B249" s="40"/>
      <c r="C249" s="41"/>
      <c r="D249" s="249" t="s">
        <v>145</v>
      </c>
      <c r="E249" s="41"/>
      <c r="F249" s="253" t="s">
        <v>349</v>
      </c>
      <c r="G249" s="41"/>
      <c r="H249" s="41"/>
      <c r="I249" s="145"/>
      <c r="J249" s="41"/>
      <c r="K249" s="41"/>
      <c r="L249" s="45"/>
      <c r="M249" s="251"/>
      <c r="N249" s="252"/>
      <c r="O249" s="92"/>
      <c r="P249" s="92"/>
      <c r="Q249" s="92"/>
      <c r="R249" s="92"/>
      <c r="S249" s="92"/>
      <c r="T249" s="93"/>
      <c r="U249" s="39"/>
      <c r="V249" s="39"/>
      <c r="W249" s="39"/>
      <c r="X249" s="39"/>
      <c r="Y249" s="39"/>
      <c r="Z249" s="39"/>
      <c r="AA249" s="39"/>
      <c r="AB249" s="39"/>
      <c r="AC249" s="39"/>
      <c r="AD249" s="39"/>
      <c r="AE249" s="39"/>
      <c r="AT249" s="18" t="s">
        <v>145</v>
      </c>
      <c r="AU249" s="18" t="s">
        <v>83</v>
      </c>
    </row>
    <row r="250" s="13" customFormat="1">
      <c r="A250" s="13"/>
      <c r="B250" s="254"/>
      <c r="C250" s="255"/>
      <c r="D250" s="249" t="s">
        <v>147</v>
      </c>
      <c r="E250" s="256" t="s">
        <v>1</v>
      </c>
      <c r="F250" s="257" t="s">
        <v>894</v>
      </c>
      <c r="G250" s="255"/>
      <c r="H250" s="256" t="s">
        <v>1</v>
      </c>
      <c r="I250" s="258"/>
      <c r="J250" s="255"/>
      <c r="K250" s="255"/>
      <c r="L250" s="259"/>
      <c r="M250" s="260"/>
      <c r="N250" s="261"/>
      <c r="O250" s="261"/>
      <c r="P250" s="261"/>
      <c r="Q250" s="261"/>
      <c r="R250" s="261"/>
      <c r="S250" s="261"/>
      <c r="T250" s="262"/>
      <c r="U250" s="13"/>
      <c r="V250" s="13"/>
      <c r="W250" s="13"/>
      <c r="X250" s="13"/>
      <c r="Y250" s="13"/>
      <c r="Z250" s="13"/>
      <c r="AA250" s="13"/>
      <c r="AB250" s="13"/>
      <c r="AC250" s="13"/>
      <c r="AD250" s="13"/>
      <c r="AE250" s="13"/>
      <c r="AT250" s="263" t="s">
        <v>147</v>
      </c>
      <c r="AU250" s="263" t="s">
        <v>83</v>
      </c>
      <c r="AV250" s="13" t="s">
        <v>81</v>
      </c>
      <c r="AW250" s="13" t="s">
        <v>30</v>
      </c>
      <c r="AX250" s="13" t="s">
        <v>73</v>
      </c>
      <c r="AY250" s="263" t="s">
        <v>134</v>
      </c>
    </row>
    <row r="251" s="14" customFormat="1">
      <c r="A251" s="14"/>
      <c r="B251" s="264"/>
      <c r="C251" s="265"/>
      <c r="D251" s="249" t="s">
        <v>147</v>
      </c>
      <c r="E251" s="266" t="s">
        <v>1</v>
      </c>
      <c r="F251" s="267" t="s">
        <v>900</v>
      </c>
      <c r="G251" s="265"/>
      <c r="H251" s="268">
        <v>14.9</v>
      </c>
      <c r="I251" s="269"/>
      <c r="J251" s="265"/>
      <c r="K251" s="265"/>
      <c r="L251" s="270"/>
      <c r="M251" s="271"/>
      <c r="N251" s="272"/>
      <c r="O251" s="272"/>
      <c r="P251" s="272"/>
      <c r="Q251" s="272"/>
      <c r="R251" s="272"/>
      <c r="S251" s="272"/>
      <c r="T251" s="273"/>
      <c r="U251" s="14"/>
      <c r="V251" s="14"/>
      <c r="W251" s="14"/>
      <c r="X251" s="14"/>
      <c r="Y251" s="14"/>
      <c r="Z251" s="14"/>
      <c r="AA251" s="14"/>
      <c r="AB251" s="14"/>
      <c r="AC251" s="14"/>
      <c r="AD251" s="14"/>
      <c r="AE251" s="14"/>
      <c r="AT251" s="274" t="s">
        <v>147</v>
      </c>
      <c r="AU251" s="274" t="s">
        <v>83</v>
      </c>
      <c r="AV251" s="14" t="s">
        <v>83</v>
      </c>
      <c r="AW251" s="14" t="s">
        <v>30</v>
      </c>
      <c r="AX251" s="14" t="s">
        <v>73</v>
      </c>
      <c r="AY251" s="274" t="s">
        <v>134</v>
      </c>
    </row>
    <row r="252" s="15" customFormat="1">
      <c r="A252" s="15"/>
      <c r="B252" s="275"/>
      <c r="C252" s="276"/>
      <c r="D252" s="249" t="s">
        <v>147</v>
      </c>
      <c r="E252" s="277" t="s">
        <v>1</v>
      </c>
      <c r="F252" s="278" t="s">
        <v>150</v>
      </c>
      <c r="G252" s="276"/>
      <c r="H252" s="279">
        <v>14.9</v>
      </c>
      <c r="I252" s="280"/>
      <c r="J252" s="276"/>
      <c r="K252" s="276"/>
      <c r="L252" s="281"/>
      <c r="M252" s="282"/>
      <c r="N252" s="283"/>
      <c r="O252" s="283"/>
      <c r="P252" s="283"/>
      <c r="Q252" s="283"/>
      <c r="R252" s="283"/>
      <c r="S252" s="283"/>
      <c r="T252" s="284"/>
      <c r="U252" s="15"/>
      <c r="V252" s="15"/>
      <c r="W252" s="15"/>
      <c r="X252" s="15"/>
      <c r="Y252" s="15"/>
      <c r="Z252" s="15"/>
      <c r="AA252" s="15"/>
      <c r="AB252" s="15"/>
      <c r="AC252" s="15"/>
      <c r="AD252" s="15"/>
      <c r="AE252" s="15"/>
      <c r="AT252" s="285" t="s">
        <v>147</v>
      </c>
      <c r="AU252" s="285" t="s">
        <v>83</v>
      </c>
      <c r="AV252" s="15" t="s">
        <v>141</v>
      </c>
      <c r="AW252" s="15" t="s">
        <v>30</v>
      </c>
      <c r="AX252" s="15" t="s">
        <v>81</v>
      </c>
      <c r="AY252" s="285" t="s">
        <v>134</v>
      </c>
    </row>
    <row r="253" s="12" customFormat="1" ht="22.8" customHeight="1">
      <c r="A253" s="12"/>
      <c r="B253" s="220"/>
      <c r="C253" s="221"/>
      <c r="D253" s="222" t="s">
        <v>72</v>
      </c>
      <c r="E253" s="234" t="s">
        <v>181</v>
      </c>
      <c r="F253" s="234" t="s">
        <v>361</v>
      </c>
      <c r="G253" s="221"/>
      <c r="H253" s="221"/>
      <c r="I253" s="224"/>
      <c r="J253" s="235">
        <f>BK253</f>
        <v>0</v>
      </c>
      <c r="K253" s="221"/>
      <c r="L253" s="226"/>
      <c r="M253" s="227"/>
      <c r="N253" s="228"/>
      <c r="O253" s="228"/>
      <c r="P253" s="229">
        <f>SUM(P254:P278)</f>
        <v>0</v>
      </c>
      <c r="Q253" s="228"/>
      <c r="R253" s="229">
        <f>SUM(R254:R278)</f>
        <v>1.2717866923999999</v>
      </c>
      <c r="S253" s="228"/>
      <c r="T253" s="230">
        <f>SUM(T254:T278)</f>
        <v>1.3928999999999998</v>
      </c>
      <c r="U253" s="12"/>
      <c r="V253" s="12"/>
      <c r="W253" s="12"/>
      <c r="X253" s="12"/>
      <c r="Y253" s="12"/>
      <c r="Z253" s="12"/>
      <c r="AA253" s="12"/>
      <c r="AB253" s="12"/>
      <c r="AC253" s="12"/>
      <c r="AD253" s="12"/>
      <c r="AE253" s="12"/>
      <c r="AR253" s="231" t="s">
        <v>81</v>
      </c>
      <c r="AT253" s="232" t="s">
        <v>72</v>
      </c>
      <c r="AU253" s="232" t="s">
        <v>81</v>
      </c>
      <c r="AY253" s="231" t="s">
        <v>134</v>
      </c>
      <c r="BK253" s="233">
        <f>SUM(BK254:BK278)</f>
        <v>0</v>
      </c>
    </row>
    <row r="254" s="2" customFormat="1" ht="24" customHeight="1">
      <c r="A254" s="39"/>
      <c r="B254" s="40"/>
      <c r="C254" s="236" t="s">
        <v>312</v>
      </c>
      <c r="D254" s="236" t="s">
        <v>136</v>
      </c>
      <c r="E254" s="237" t="s">
        <v>375</v>
      </c>
      <c r="F254" s="238" t="s">
        <v>376</v>
      </c>
      <c r="G254" s="239" t="s">
        <v>139</v>
      </c>
      <c r="H254" s="240">
        <v>18.571999999999999</v>
      </c>
      <c r="I254" s="241"/>
      <c r="J254" s="242">
        <f>ROUND(I254*H254,2)</f>
        <v>0</v>
      </c>
      <c r="K254" s="238" t="s">
        <v>140</v>
      </c>
      <c r="L254" s="45"/>
      <c r="M254" s="243" t="s">
        <v>1</v>
      </c>
      <c r="N254" s="244" t="s">
        <v>38</v>
      </c>
      <c r="O254" s="92"/>
      <c r="P254" s="245">
        <f>O254*H254</f>
        <v>0</v>
      </c>
      <c r="Q254" s="245">
        <v>0.066961699999999999</v>
      </c>
      <c r="R254" s="245">
        <f>Q254*H254</f>
        <v>1.2436126923999999</v>
      </c>
      <c r="S254" s="245">
        <v>0.074999999999999997</v>
      </c>
      <c r="T254" s="246">
        <f>S254*H254</f>
        <v>1.3928999999999998</v>
      </c>
      <c r="U254" s="39"/>
      <c r="V254" s="39"/>
      <c r="W254" s="39"/>
      <c r="X254" s="39"/>
      <c r="Y254" s="39"/>
      <c r="Z254" s="39"/>
      <c r="AA254" s="39"/>
      <c r="AB254" s="39"/>
      <c r="AC254" s="39"/>
      <c r="AD254" s="39"/>
      <c r="AE254" s="39"/>
      <c r="AR254" s="247" t="s">
        <v>141</v>
      </c>
      <c r="AT254" s="247" t="s">
        <v>136</v>
      </c>
      <c r="AU254" s="247" t="s">
        <v>83</v>
      </c>
      <c r="AY254" s="18" t="s">
        <v>134</v>
      </c>
      <c r="BE254" s="248">
        <f>IF(N254="základní",J254,0)</f>
        <v>0</v>
      </c>
      <c r="BF254" s="248">
        <f>IF(N254="snížená",J254,0)</f>
        <v>0</v>
      </c>
      <c r="BG254" s="248">
        <f>IF(N254="zákl. přenesená",J254,0)</f>
        <v>0</v>
      </c>
      <c r="BH254" s="248">
        <f>IF(N254="sníž. přenesená",J254,0)</f>
        <v>0</v>
      </c>
      <c r="BI254" s="248">
        <f>IF(N254="nulová",J254,0)</f>
        <v>0</v>
      </c>
      <c r="BJ254" s="18" t="s">
        <v>81</v>
      </c>
      <c r="BK254" s="248">
        <f>ROUND(I254*H254,2)</f>
        <v>0</v>
      </c>
      <c r="BL254" s="18" t="s">
        <v>141</v>
      </c>
      <c r="BM254" s="247" t="s">
        <v>901</v>
      </c>
    </row>
    <row r="255" s="2" customFormat="1">
      <c r="A255" s="39"/>
      <c r="B255" s="40"/>
      <c r="C255" s="41"/>
      <c r="D255" s="249" t="s">
        <v>143</v>
      </c>
      <c r="E255" s="41"/>
      <c r="F255" s="250" t="s">
        <v>378</v>
      </c>
      <c r="G255" s="41"/>
      <c r="H255" s="41"/>
      <c r="I255" s="145"/>
      <c r="J255" s="41"/>
      <c r="K255" s="41"/>
      <c r="L255" s="45"/>
      <c r="M255" s="251"/>
      <c r="N255" s="252"/>
      <c r="O255" s="92"/>
      <c r="P255" s="92"/>
      <c r="Q255" s="92"/>
      <c r="R255" s="92"/>
      <c r="S255" s="92"/>
      <c r="T255" s="93"/>
      <c r="U255" s="39"/>
      <c r="V255" s="39"/>
      <c r="W255" s="39"/>
      <c r="X255" s="39"/>
      <c r="Y255" s="39"/>
      <c r="Z255" s="39"/>
      <c r="AA255" s="39"/>
      <c r="AB255" s="39"/>
      <c r="AC255" s="39"/>
      <c r="AD255" s="39"/>
      <c r="AE255" s="39"/>
      <c r="AT255" s="18" t="s">
        <v>143</v>
      </c>
      <c r="AU255" s="18" t="s">
        <v>83</v>
      </c>
    </row>
    <row r="256" s="2" customFormat="1">
      <c r="A256" s="39"/>
      <c r="B256" s="40"/>
      <c r="C256" s="41"/>
      <c r="D256" s="249" t="s">
        <v>145</v>
      </c>
      <c r="E256" s="41"/>
      <c r="F256" s="253" t="s">
        <v>367</v>
      </c>
      <c r="G256" s="41"/>
      <c r="H256" s="41"/>
      <c r="I256" s="145"/>
      <c r="J256" s="41"/>
      <c r="K256" s="41"/>
      <c r="L256" s="45"/>
      <c r="M256" s="251"/>
      <c r="N256" s="252"/>
      <c r="O256" s="92"/>
      <c r="P256" s="92"/>
      <c r="Q256" s="92"/>
      <c r="R256" s="92"/>
      <c r="S256" s="92"/>
      <c r="T256" s="93"/>
      <c r="U256" s="39"/>
      <c r="V256" s="39"/>
      <c r="W256" s="39"/>
      <c r="X256" s="39"/>
      <c r="Y256" s="39"/>
      <c r="Z256" s="39"/>
      <c r="AA256" s="39"/>
      <c r="AB256" s="39"/>
      <c r="AC256" s="39"/>
      <c r="AD256" s="39"/>
      <c r="AE256" s="39"/>
      <c r="AT256" s="18" t="s">
        <v>145</v>
      </c>
      <c r="AU256" s="18" t="s">
        <v>83</v>
      </c>
    </row>
    <row r="257" s="2" customFormat="1">
      <c r="A257" s="39"/>
      <c r="B257" s="40"/>
      <c r="C257" s="41"/>
      <c r="D257" s="249" t="s">
        <v>164</v>
      </c>
      <c r="E257" s="41"/>
      <c r="F257" s="253" t="s">
        <v>379</v>
      </c>
      <c r="G257" s="41"/>
      <c r="H257" s="41"/>
      <c r="I257" s="145"/>
      <c r="J257" s="41"/>
      <c r="K257" s="41"/>
      <c r="L257" s="45"/>
      <c r="M257" s="251"/>
      <c r="N257" s="252"/>
      <c r="O257" s="92"/>
      <c r="P257" s="92"/>
      <c r="Q257" s="92"/>
      <c r="R257" s="92"/>
      <c r="S257" s="92"/>
      <c r="T257" s="93"/>
      <c r="U257" s="39"/>
      <c r="V257" s="39"/>
      <c r="W257" s="39"/>
      <c r="X257" s="39"/>
      <c r="Y257" s="39"/>
      <c r="Z257" s="39"/>
      <c r="AA257" s="39"/>
      <c r="AB257" s="39"/>
      <c r="AC257" s="39"/>
      <c r="AD257" s="39"/>
      <c r="AE257" s="39"/>
      <c r="AT257" s="18" t="s">
        <v>164</v>
      </c>
      <c r="AU257" s="18" t="s">
        <v>83</v>
      </c>
    </row>
    <row r="258" s="13" customFormat="1">
      <c r="A258" s="13"/>
      <c r="B258" s="254"/>
      <c r="C258" s="255"/>
      <c r="D258" s="249" t="s">
        <v>147</v>
      </c>
      <c r="E258" s="256" t="s">
        <v>1</v>
      </c>
      <c r="F258" s="257" t="s">
        <v>380</v>
      </c>
      <c r="G258" s="255"/>
      <c r="H258" s="256" t="s">
        <v>1</v>
      </c>
      <c r="I258" s="258"/>
      <c r="J258" s="255"/>
      <c r="K258" s="255"/>
      <c r="L258" s="259"/>
      <c r="M258" s="260"/>
      <c r="N258" s="261"/>
      <c r="O258" s="261"/>
      <c r="P258" s="261"/>
      <c r="Q258" s="261"/>
      <c r="R258" s="261"/>
      <c r="S258" s="261"/>
      <c r="T258" s="262"/>
      <c r="U258" s="13"/>
      <c r="V258" s="13"/>
      <c r="W258" s="13"/>
      <c r="X258" s="13"/>
      <c r="Y258" s="13"/>
      <c r="Z258" s="13"/>
      <c r="AA258" s="13"/>
      <c r="AB258" s="13"/>
      <c r="AC258" s="13"/>
      <c r="AD258" s="13"/>
      <c r="AE258" s="13"/>
      <c r="AT258" s="263" t="s">
        <v>147</v>
      </c>
      <c r="AU258" s="263" t="s">
        <v>83</v>
      </c>
      <c r="AV258" s="13" t="s">
        <v>81</v>
      </c>
      <c r="AW258" s="13" t="s">
        <v>30</v>
      </c>
      <c r="AX258" s="13" t="s">
        <v>73</v>
      </c>
      <c r="AY258" s="263" t="s">
        <v>134</v>
      </c>
    </row>
    <row r="259" s="13" customFormat="1">
      <c r="A259" s="13"/>
      <c r="B259" s="254"/>
      <c r="C259" s="255"/>
      <c r="D259" s="249" t="s">
        <v>147</v>
      </c>
      <c r="E259" s="256" t="s">
        <v>1</v>
      </c>
      <c r="F259" s="257" t="s">
        <v>381</v>
      </c>
      <c r="G259" s="255"/>
      <c r="H259" s="256" t="s">
        <v>1</v>
      </c>
      <c r="I259" s="258"/>
      <c r="J259" s="255"/>
      <c r="K259" s="255"/>
      <c r="L259" s="259"/>
      <c r="M259" s="260"/>
      <c r="N259" s="261"/>
      <c r="O259" s="261"/>
      <c r="P259" s="261"/>
      <c r="Q259" s="261"/>
      <c r="R259" s="261"/>
      <c r="S259" s="261"/>
      <c r="T259" s="262"/>
      <c r="U259" s="13"/>
      <c r="V259" s="13"/>
      <c r="W259" s="13"/>
      <c r="X259" s="13"/>
      <c r="Y259" s="13"/>
      <c r="Z259" s="13"/>
      <c r="AA259" s="13"/>
      <c r="AB259" s="13"/>
      <c r="AC259" s="13"/>
      <c r="AD259" s="13"/>
      <c r="AE259" s="13"/>
      <c r="AT259" s="263" t="s">
        <v>147</v>
      </c>
      <c r="AU259" s="263" t="s">
        <v>83</v>
      </c>
      <c r="AV259" s="13" t="s">
        <v>81</v>
      </c>
      <c r="AW259" s="13" t="s">
        <v>30</v>
      </c>
      <c r="AX259" s="13" t="s">
        <v>73</v>
      </c>
      <c r="AY259" s="263" t="s">
        <v>134</v>
      </c>
    </row>
    <row r="260" s="13" customFormat="1">
      <c r="A260" s="13"/>
      <c r="B260" s="254"/>
      <c r="C260" s="255"/>
      <c r="D260" s="249" t="s">
        <v>147</v>
      </c>
      <c r="E260" s="256" t="s">
        <v>1</v>
      </c>
      <c r="F260" s="257" t="s">
        <v>781</v>
      </c>
      <c r="G260" s="255"/>
      <c r="H260" s="256" t="s">
        <v>1</v>
      </c>
      <c r="I260" s="258"/>
      <c r="J260" s="255"/>
      <c r="K260" s="255"/>
      <c r="L260" s="259"/>
      <c r="M260" s="260"/>
      <c r="N260" s="261"/>
      <c r="O260" s="261"/>
      <c r="P260" s="261"/>
      <c r="Q260" s="261"/>
      <c r="R260" s="261"/>
      <c r="S260" s="261"/>
      <c r="T260" s="262"/>
      <c r="U260" s="13"/>
      <c r="V260" s="13"/>
      <c r="W260" s="13"/>
      <c r="X260" s="13"/>
      <c r="Y260" s="13"/>
      <c r="Z260" s="13"/>
      <c r="AA260" s="13"/>
      <c r="AB260" s="13"/>
      <c r="AC260" s="13"/>
      <c r="AD260" s="13"/>
      <c r="AE260" s="13"/>
      <c r="AT260" s="263" t="s">
        <v>147</v>
      </c>
      <c r="AU260" s="263" t="s">
        <v>83</v>
      </c>
      <c r="AV260" s="13" t="s">
        <v>81</v>
      </c>
      <c r="AW260" s="13" t="s">
        <v>30</v>
      </c>
      <c r="AX260" s="13" t="s">
        <v>73</v>
      </c>
      <c r="AY260" s="263" t="s">
        <v>134</v>
      </c>
    </row>
    <row r="261" s="14" customFormat="1">
      <c r="A261" s="14"/>
      <c r="B261" s="264"/>
      <c r="C261" s="265"/>
      <c r="D261" s="249" t="s">
        <v>147</v>
      </c>
      <c r="E261" s="266" t="s">
        <v>1</v>
      </c>
      <c r="F261" s="267" t="s">
        <v>902</v>
      </c>
      <c r="G261" s="265"/>
      <c r="H261" s="268">
        <v>9.8149999999999995</v>
      </c>
      <c r="I261" s="269"/>
      <c r="J261" s="265"/>
      <c r="K261" s="265"/>
      <c r="L261" s="270"/>
      <c r="M261" s="271"/>
      <c r="N261" s="272"/>
      <c r="O261" s="272"/>
      <c r="P261" s="272"/>
      <c r="Q261" s="272"/>
      <c r="R261" s="272"/>
      <c r="S261" s="272"/>
      <c r="T261" s="273"/>
      <c r="U261" s="14"/>
      <c r="V261" s="14"/>
      <c r="W261" s="14"/>
      <c r="X261" s="14"/>
      <c r="Y261" s="14"/>
      <c r="Z261" s="14"/>
      <c r="AA261" s="14"/>
      <c r="AB261" s="14"/>
      <c r="AC261" s="14"/>
      <c r="AD261" s="14"/>
      <c r="AE261" s="14"/>
      <c r="AT261" s="274" t="s">
        <v>147</v>
      </c>
      <c r="AU261" s="274" t="s">
        <v>83</v>
      </c>
      <c r="AV261" s="14" t="s">
        <v>83</v>
      </c>
      <c r="AW261" s="14" t="s">
        <v>30</v>
      </c>
      <c r="AX261" s="14" t="s">
        <v>73</v>
      </c>
      <c r="AY261" s="274" t="s">
        <v>134</v>
      </c>
    </row>
    <row r="262" s="13" customFormat="1">
      <c r="A262" s="13"/>
      <c r="B262" s="254"/>
      <c r="C262" s="255"/>
      <c r="D262" s="249" t="s">
        <v>147</v>
      </c>
      <c r="E262" s="256" t="s">
        <v>1</v>
      </c>
      <c r="F262" s="257" t="s">
        <v>903</v>
      </c>
      <c r="G262" s="255"/>
      <c r="H262" s="256" t="s">
        <v>1</v>
      </c>
      <c r="I262" s="258"/>
      <c r="J262" s="255"/>
      <c r="K262" s="255"/>
      <c r="L262" s="259"/>
      <c r="M262" s="260"/>
      <c r="N262" s="261"/>
      <c r="O262" s="261"/>
      <c r="P262" s="261"/>
      <c r="Q262" s="261"/>
      <c r="R262" s="261"/>
      <c r="S262" s="261"/>
      <c r="T262" s="262"/>
      <c r="U262" s="13"/>
      <c r="V262" s="13"/>
      <c r="W262" s="13"/>
      <c r="X262" s="13"/>
      <c r="Y262" s="13"/>
      <c r="Z262" s="13"/>
      <c r="AA262" s="13"/>
      <c r="AB262" s="13"/>
      <c r="AC262" s="13"/>
      <c r="AD262" s="13"/>
      <c r="AE262" s="13"/>
      <c r="AT262" s="263" t="s">
        <v>147</v>
      </c>
      <c r="AU262" s="263" t="s">
        <v>83</v>
      </c>
      <c r="AV262" s="13" t="s">
        <v>81</v>
      </c>
      <c r="AW262" s="13" t="s">
        <v>30</v>
      </c>
      <c r="AX262" s="13" t="s">
        <v>73</v>
      </c>
      <c r="AY262" s="263" t="s">
        <v>134</v>
      </c>
    </row>
    <row r="263" s="14" customFormat="1">
      <c r="A263" s="14"/>
      <c r="B263" s="264"/>
      <c r="C263" s="265"/>
      <c r="D263" s="249" t="s">
        <v>147</v>
      </c>
      <c r="E263" s="266" t="s">
        <v>1</v>
      </c>
      <c r="F263" s="267" t="s">
        <v>904</v>
      </c>
      <c r="G263" s="265"/>
      <c r="H263" s="268">
        <v>4.907</v>
      </c>
      <c r="I263" s="269"/>
      <c r="J263" s="265"/>
      <c r="K263" s="265"/>
      <c r="L263" s="270"/>
      <c r="M263" s="271"/>
      <c r="N263" s="272"/>
      <c r="O263" s="272"/>
      <c r="P263" s="272"/>
      <c r="Q263" s="272"/>
      <c r="R263" s="272"/>
      <c r="S263" s="272"/>
      <c r="T263" s="273"/>
      <c r="U263" s="14"/>
      <c r="V263" s="14"/>
      <c r="W263" s="14"/>
      <c r="X263" s="14"/>
      <c r="Y263" s="14"/>
      <c r="Z263" s="14"/>
      <c r="AA263" s="14"/>
      <c r="AB263" s="14"/>
      <c r="AC263" s="14"/>
      <c r="AD263" s="14"/>
      <c r="AE263" s="14"/>
      <c r="AT263" s="274" t="s">
        <v>147</v>
      </c>
      <c r="AU263" s="274" t="s">
        <v>83</v>
      </c>
      <c r="AV263" s="14" t="s">
        <v>83</v>
      </c>
      <c r="AW263" s="14" t="s">
        <v>30</v>
      </c>
      <c r="AX263" s="14" t="s">
        <v>73</v>
      </c>
      <c r="AY263" s="274" t="s">
        <v>134</v>
      </c>
    </row>
    <row r="264" s="13" customFormat="1">
      <c r="A264" s="13"/>
      <c r="B264" s="254"/>
      <c r="C264" s="255"/>
      <c r="D264" s="249" t="s">
        <v>147</v>
      </c>
      <c r="E264" s="256" t="s">
        <v>1</v>
      </c>
      <c r="F264" s="257" t="s">
        <v>386</v>
      </c>
      <c r="G264" s="255"/>
      <c r="H264" s="256" t="s">
        <v>1</v>
      </c>
      <c r="I264" s="258"/>
      <c r="J264" s="255"/>
      <c r="K264" s="255"/>
      <c r="L264" s="259"/>
      <c r="M264" s="260"/>
      <c r="N264" s="261"/>
      <c r="O264" s="261"/>
      <c r="P264" s="261"/>
      <c r="Q264" s="261"/>
      <c r="R264" s="261"/>
      <c r="S264" s="261"/>
      <c r="T264" s="262"/>
      <c r="U264" s="13"/>
      <c r="V264" s="13"/>
      <c r="W264" s="13"/>
      <c r="X264" s="13"/>
      <c r="Y264" s="13"/>
      <c r="Z264" s="13"/>
      <c r="AA264" s="13"/>
      <c r="AB264" s="13"/>
      <c r="AC264" s="13"/>
      <c r="AD264" s="13"/>
      <c r="AE264" s="13"/>
      <c r="AT264" s="263" t="s">
        <v>147</v>
      </c>
      <c r="AU264" s="263" t="s">
        <v>83</v>
      </c>
      <c r="AV264" s="13" t="s">
        <v>81</v>
      </c>
      <c r="AW264" s="13" t="s">
        <v>30</v>
      </c>
      <c r="AX264" s="13" t="s">
        <v>73</v>
      </c>
      <c r="AY264" s="263" t="s">
        <v>134</v>
      </c>
    </row>
    <row r="265" s="13" customFormat="1">
      <c r="A265" s="13"/>
      <c r="B265" s="254"/>
      <c r="C265" s="255"/>
      <c r="D265" s="249" t="s">
        <v>147</v>
      </c>
      <c r="E265" s="256" t="s">
        <v>1</v>
      </c>
      <c r="F265" s="257" t="s">
        <v>387</v>
      </c>
      <c r="G265" s="255"/>
      <c r="H265" s="256" t="s">
        <v>1</v>
      </c>
      <c r="I265" s="258"/>
      <c r="J265" s="255"/>
      <c r="K265" s="255"/>
      <c r="L265" s="259"/>
      <c r="M265" s="260"/>
      <c r="N265" s="261"/>
      <c r="O265" s="261"/>
      <c r="P265" s="261"/>
      <c r="Q265" s="261"/>
      <c r="R265" s="261"/>
      <c r="S265" s="261"/>
      <c r="T265" s="262"/>
      <c r="U265" s="13"/>
      <c r="V265" s="13"/>
      <c r="W265" s="13"/>
      <c r="X265" s="13"/>
      <c r="Y265" s="13"/>
      <c r="Z265" s="13"/>
      <c r="AA265" s="13"/>
      <c r="AB265" s="13"/>
      <c r="AC265" s="13"/>
      <c r="AD265" s="13"/>
      <c r="AE265" s="13"/>
      <c r="AT265" s="263" t="s">
        <v>147</v>
      </c>
      <c r="AU265" s="263" t="s">
        <v>83</v>
      </c>
      <c r="AV265" s="13" t="s">
        <v>81</v>
      </c>
      <c r="AW265" s="13" t="s">
        <v>30</v>
      </c>
      <c r="AX265" s="13" t="s">
        <v>73</v>
      </c>
      <c r="AY265" s="263" t="s">
        <v>134</v>
      </c>
    </row>
    <row r="266" s="13" customFormat="1">
      <c r="A266" s="13"/>
      <c r="B266" s="254"/>
      <c r="C266" s="255"/>
      <c r="D266" s="249" t="s">
        <v>147</v>
      </c>
      <c r="E266" s="256" t="s">
        <v>1</v>
      </c>
      <c r="F266" s="257" t="s">
        <v>781</v>
      </c>
      <c r="G266" s="255"/>
      <c r="H266" s="256" t="s">
        <v>1</v>
      </c>
      <c r="I266" s="258"/>
      <c r="J266" s="255"/>
      <c r="K266" s="255"/>
      <c r="L266" s="259"/>
      <c r="M266" s="260"/>
      <c r="N266" s="261"/>
      <c r="O266" s="261"/>
      <c r="P266" s="261"/>
      <c r="Q266" s="261"/>
      <c r="R266" s="261"/>
      <c r="S266" s="261"/>
      <c r="T266" s="262"/>
      <c r="U266" s="13"/>
      <c r="V266" s="13"/>
      <c r="W266" s="13"/>
      <c r="X266" s="13"/>
      <c r="Y266" s="13"/>
      <c r="Z266" s="13"/>
      <c r="AA266" s="13"/>
      <c r="AB266" s="13"/>
      <c r="AC266" s="13"/>
      <c r="AD266" s="13"/>
      <c r="AE266" s="13"/>
      <c r="AT266" s="263" t="s">
        <v>147</v>
      </c>
      <c r="AU266" s="263" t="s">
        <v>83</v>
      </c>
      <c r="AV266" s="13" t="s">
        <v>81</v>
      </c>
      <c r="AW266" s="13" t="s">
        <v>30</v>
      </c>
      <c r="AX266" s="13" t="s">
        <v>73</v>
      </c>
      <c r="AY266" s="263" t="s">
        <v>134</v>
      </c>
    </row>
    <row r="267" s="14" customFormat="1">
      <c r="A267" s="14"/>
      <c r="B267" s="264"/>
      <c r="C267" s="265"/>
      <c r="D267" s="249" t="s">
        <v>147</v>
      </c>
      <c r="E267" s="266" t="s">
        <v>1</v>
      </c>
      <c r="F267" s="267" t="s">
        <v>388</v>
      </c>
      <c r="G267" s="265"/>
      <c r="H267" s="268">
        <v>1.9910000000000001</v>
      </c>
      <c r="I267" s="269"/>
      <c r="J267" s="265"/>
      <c r="K267" s="265"/>
      <c r="L267" s="270"/>
      <c r="M267" s="271"/>
      <c r="N267" s="272"/>
      <c r="O267" s="272"/>
      <c r="P267" s="272"/>
      <c r="Q267" s="272"/>
      <c r="R267" s="272"/>
      <c r="S267" s="272"/>
      <c r="T267" s="273"/>
      <c r="U267" s="14"/>
      <c r="V267" s="14"/>
      <c r="W267" s="14"/>
      <c r="X267" s="14"/>
      <c r="Y267" s="14"/>
      <c r="Z267" s="14"/>
      <c r="AA267" s="14"/>
      <c r="AB267" s="14"/>
      <c r="AC267" s="14"/>
      <c r="AD267" s="14"/>
      <c r="AE267" s="14"/>
      <c r="AT267" s="274" t="s">
        <v>147</v>
      </c>
      <c r="AU267" s="274" t="s">
        <v>83</v>
      </c>
      <c r="AV267" s="14" t="s">
        <v>83</v>
      </c>
      <c r="AW267" s="14" t="s">
        <v>30</v>
      </c>
      <c r="AX267" s="14" t="s">
        <v>73</v>
      </c>
      <c r="AY267" s="274" t="s">
        <v>134</v>
      </c>
    </row>
    <row r="268" s="13" customFormat="1">
      <c r="A268" s="13"/>
      <c r="B268" s="254"/>
      <c r="C268" s="255"/>
      <c r="D268" s="249" t="s">
        <v>147</v>
      </c>
      <c r="E268" s="256" t="s">
        <v>1</v>
      </c>
      <c r="F268" s="257" t="s">
        <v>903</v>
      </c>
      <c r="G268" s="255"/>
      <c r="H268" s="256" t="s">
        <v>1</v>
      </c>
      <c r="I268" s="258"/>
      <c r="J268" s="255"/>
      <c r="K268" s="255"/>
      <c r="L268" s="259"/>
      <c r="M268" s="260"/>
      <c r="N268" s="261"/>
      <c r="O268" s="261"/>
      <c r="P268" s="261"/>
      <c r="Q268" s="261"/>
      <c r="R268" s="261"/>
      <c r="S268" s="261"/>
      <c r="T268" s="262"/>
      <c r="U268" s="13"/>
      <c r="V268" s="13"/>
      <c r="W268" s="13"/>
      <c r="X268" s="13"/>
      <c r="Y268" s="13"/>
      <c r="Z268" s="13"/>
      <c r="AA268" s="13"/>
      <c r="AB268" s="13"/>
      <c r="AC268" s="13"/>
      <c r="AD268" s="13"/>
      <c r="AE268" s="13"/>
      <c r="AT268" s="263" t="s">
        <v>147</v>
      </c>
      <c r="AU268" s="263" t="s">
        <v>83</v>
      </c>
      <c r="AV268" s="13" t="s">
        <v>81</v>
      </c>
      <c r="AW268" s="13" t="s">
        <v>30</v>
      </c>
      <c r="AX268" s="13" t="s">
        <v>73</v>
      </c>
      <c r="AY268" s="263" t="s">
        <v>134</v>
      </c>
    </row>
    <row r="269" s="14" customFormat="1">
      <c r="A269" s="14"/>
      <c r="B269" s="264"/>
      <c r="C269" s="265"/>
      <c r="D269" s="249" t="s">
        <v>147</v>
      </c>
      <c r="E269" s="266" t="s">
        <v>1</v>
      </c>
      <c r="F269" s="267" t="s">
        <v>389</v>
      </c>
      <c r="G269" s="265"/>
      <c r="H269" s="268">
        <v>0.995</v>
      </c>
      <c r="I269" s="269"/>
      <c r="J269" s="265"/>
      <c r="K269" s="265"/>
      <c r="L269" s="270"/>
      <c r="M269" s="271"/>
      <c r="N269" s="272"/>
      <c r="O269" s="272"/>
      <c r="P269" s="272"/>
      <c r="Q269" s="272"/>
      <c r="R269" s="272"/>
      <c r="S269" s="272"/>
      <c r="T269" s="273"/>
      <c r="U269" s="14"/>
      <c r="V269" s="14"/>
      <c r="W269" s="14"/>
      <c r="X269" s="14"/>
      <c r="Y269" s="14"/>
      <c r="Z269" s="14"/>
      <c r="AA269" s="14"/>
      <c r="AB269" s="14"/>
      <c r="AC269" s="14"/>
      <c r="AD269" s="14"/>
      <c r="AE269" s="14"/>
      <c r="AT269" s="274" t="s">
        <v>147</v>
      </c>
      <c r="AU269" s="274" t="s">
        <v>83</v>
      </c>
      <c r="AV269" s="14" t="s">
        <v>83</v>
      </c>
      <c r="AW269" s="14" t="s">
        <v>30</v>
      </c>
      <c r="AX269" s="14" t="s">
        <v>73</v>
      </c>
      <c r="AY269" s="274" t="s">
        <v>134</v>
      </c>
    </row>
    <row r="270" s="13" customFormat="1">
      <c r="A270" s="13"/>
      <c r="B270" s="254"/>
      <c r="C270" s="255"/>
      <c r="D270" s="249" t="s">
        <v>147</v>
      </c>
      <c r="E270" s="256" t="s">
        <v>1</v>
      </c>
      <c r="F270" s="257" t="s">
        <v>390</v>
      </c>
      <c r="G270" s="255"/>
      <c r="H270" s="256" t="s">
        <v>1</v>
      </c>
      <c r="I270" s="258"/>
      <c r="J270" s="255"/>
      <c r="K270" s="255"/>
      <c r="L270" s="259"/>
      <c r="M270" s="260"/>
      <c r="N270" s="261"/>
      <c r="O270" s="261"/>
      <c r="P270" s="261"/>
      <c r="Q270" s="261"/>
      <c r="R270" s="261"/>
      <c r="S270" s="261"/>
      <c r="T270" s="262"/>
      <c r="U270" s="13"/>
      <c r="V270" s="13"/>
      <c r="W270" s="13"/>
      <c r="X270" s="13"/>
      <c r="Y270" s="13"/>
      <c r="Z270" s="13"/>
      <c r="AA270" s="13"/>
      <c r="AB270" s="13"/>
      <c r="AC270" s="13"/>
      <c r="AD270" s="13"/>
      <c r="AE270" s="13"/>
      <c r="AT270" s="263" t="s">
        <v>147</v>
      </c>
      <c r="AU270" s="263" t="s">
        <v>83</v>
      </c>
      <c r="AV270" s="13" t="s">
        <v>81</v>
      </c>
      <c r="AW270" s="13" t="s">
        <v>30</v>
      </c>
      <c r="AX270" s="13" t="s">
        <v>73</v>
      </c>
      <c r="AY270" s="263" t="s">
        <v>134</v>
      </c>
    </row>
    <row r="271" s="13" customFormat="1">
      <c r="A271" s="13"/>
      <c r="B271" s="254"/>
      <c r="C271" s="255"/>
      <c r="D271" s="249" t="s">
        <v>147</v>
      </c>
      <c r="E271" s="256" t="s">
        <v>1</v>
      </c>
      <c r="F271" s="257" t="s">
        <v>781</v>
      </c>
      <c r="G271" s="255"/>
      <c r="H271" s="256" t="s">
        <v>1</v>
      </c>
      <c r="I271" s="258"/>
      <c r="J271" s="255"/>
      <c r="K271" s="255"/>
      <c r="L271" s="259"/>
      <c r="M271" s="260"/>
      <c r="N271" s="261"/>
      <c r="O271" s="261"/>
      <c r="P271" s="261"/>
      <c r="Q271" s="261"/>
      <c r="R271" s="261"/>
      <c r="S271" s="261"/>
      <c r="T271" s="262"/>
      <c r="U271" s="13"/>
      <c r="V271" s="13"/>
      <c r="W271" s="13"/>
      <c r="X271" s="13"/>
      <c r="Y271" s="13"/>
      <c r="Z271" s="13"/>
      <c r="AA271" s="13"/>
      <c r="AB271" s="13"/>
      <c r="AC271" s="13"/>
      <c r="AD271" s="13"/>
      <c r="AE271" s="13"/>
      <c r="AT271" s="263" t="s">
        <v>147</v>
      </c>
      <c r="AU271" s="263" t="s">
        <v>83</v>
      </c>
      <c r="AV271" s="13" t="s">
        <v>81</v>
      </c>
      <c r="AW271" s="13" t="s">
        <v>30</v>
      </c>
      <c r="AX271" s="13" t="s">
        <v>73</v>
      </c>
      <c r="AY271" s="263" t="s">
        <v>134</v>
      </c>
    </row>
    <row r="272" s="14" customFormat="1">
      <c r="A272" s="14"/>
      <c r="B272" s="264"/>
      <c r="C272" s="265"/>
      <c r="D272" s="249" t="s">
        <v>147</v>
      </c>
      <c r="E272" s="266" t="s">
        <v>1</v>
      </c>
      <c r="F272" s="267" t="s">
        <v>391</v>
      </c>
      <c r="G272" s="265"/>
      <c r="H272" s="268">
        <v>0.57599999999999996</v>
      </c>
      <c r="I272" s="269"/>
      <c r="J272" s="265"/>
      <c r="K272" s="265"/>
      <c r="L272" s="270"/>
      <c r="M272" s="271"/>
      <c r="N272" s="272"/>
      <c r="O272" s="272"/>
      <c r="P272" s="272"/>
      <c r="Q272" s="272"/>
      <c r="R272" s="272"/>
      <c r="S272" s="272"/>
      <c r="T272" s="273"/>
      <c r="U272" s="14"/>
      <c r="V272" s="14"/>
      <c r="W272" s="14"/>
      <c r="X272" s="14"/>
      <c r="Y272" s="14"/>
      <c r="Z272" s="14"/>
      <c r="AA272" s="14"/>
      <c r="AB272" s="14"/>
      <c r="AC272" s="14"/>
      <c r="AD272" s="14"/>
      <c r="AE272" s="14"/>
      <c r="AT272" s="274" t="s">
        <v>147</v>
      </c>
      <c r="AU272" s="274" t="s">
        <v>83</v>
      </c>
      <c r="AV272" s="14" t="s">
        <v>83</v>
      </c>
      <c r="AW272" s="14" t="s">
        <v>30</v>
      </c>
      <c r="AX272" s="14" t="s">
        <v>73</v>
      </c>
      <c r="AY272" s="274" t="s">
        <v>134</v>
      </c>
    </row>
    <row r="273" s="13" customFormat="1">
      <c r="A273" s="13"/>
      <c r="B273" s="254"/>
      <c r="C273" s="255"/>
      <c r="D273" s="249" t="s">
        <v>147</v>
      </c>
      <c r="E273" s="256" t="s">
        <v>1</v>
      </c>
      <c r="F273" s="257" t="s">
        <v>903</v>
      </c>
      <c r="G273" s="255"/>
      <c r="H273" s="256" t="s">
        <v>1</v>
      </c>
      <c r="I273" s="258"/>
      <c r="J273" s="255"/>
      <c r="K273" s="255"/>
      <c r="L273" s="259"/>
      <c r="M273" s="260"/>
      <c r="N273" s="261"/>
      <c r="O273" s="261"/>
      <c r="P273" s="261"/>
      <c r="Q273" s="261"/>
      <c r="R273" s="261"/>
      <c r="S273" s="261"/>
      <c r="T273" s="262"/>
      <c r="U273" s="13"/>
      <c r="V273" s="13"/>
      <c r="W273" s="13"/>
      <c r="X273" s="13"/>
      <c r="Y273" s="13"/>
      <c r="Z273" s="13"/>
      <c r="AA273" s="13"/>
      <c r="AB273" s="13"/>
      <c r="AC273" s="13"/>
      <c r="AD273" s="13"/>
      <c r="AE273" s="13"/>
      <c r="AT273" s="263" t="s">
        <v>147</v>
      </c>
      <c r="AU273" s="263" t="s">
        <v>83</v>
      </c>
      <c r="AV273" s="13" t="s">
        <v>81</v>
      </c>
      <c r="AW273" s="13" t="s">
        <v>30</v>
      </c>
      <c r="AX273" s="13" t="s">
        <v>73</v>
      </c>
      <c r="AY273" s="263" t="s">
        <v>134</v>
      </c>
    </row>
    <row r="274" s="14" customFormat="1">
      <c r="A274" s="14"/>
      <c r="B274" s="264"/>
      <c r="C274" s="265"/>
      <c r="D274" s="249" t="s">
        <v>147</v>
      </c>
      <c r="E274" s="266" t="s">
        <v>1</v>
      </c>
      <c r="F274" s="267" t="s">
        <v>336</v>
      </c>
      <c r="G274" s="265"/>
      <c r="H274" s="268">
        <v>0.28799999999999998</v>
      </c>
      <c r="I274" s="269"/>
      <c r="J274" s="265"/>
      <c r="K274" s="265"/>
      <c r="L274" s="270"/>
      <c r="M274" s="271"/>
      <c r="N274" s="272"/>
      <c r="O274" s="272"/>
      <c r="P274" s="272"/>
      <c r="Q274" s="272"/>
      <c r="R274" s="272"/>
      <c r="S274" s="272"/>
      <c r="T274" s="273"/>
      <c r="U274" s="14"/>
      <c r="V274" s="14"/>
      <c r="W274" s="14"/>
      <c r="X274" s="14"/>
      <c r="Y274" s="14"/>
      <c r="Z274" s="14"/>
      <c r="AA274" s="14"/>
      <c r="AB274" s="14"/>
      <c r="AC274" s="14"/>
      <c r="AD274" s="14"/>
      <c r="AE274" s="14"/>
      <c r="AT274" s="274" t="s">
        <v>147</v>
      </c>
      <c r="AU274" s="274" t="s">
        <v>83</v>
      </c>
      <c r="AV274" s="14" t="s">
        <v>83</v>
      </c>
      <c r="AW274" s="14" t="s">
        <v>30</v>
      </c>
      <c r="AX274" s="14" t="s">
        <v>73</v>
      </c>
      <c r="AY274" s="274" t="s">
        <v>134</v>
      </c>
    </row>
    <row r="275" s="15" customFormat="1">
      <c r="A275" s="15"/>
      <c r="B275" s="275"/>
      <c r="C275" s="276"/>
      <c r="D275" s="249" t="s">
        <v>147</v>
      </c>
      <c r="E275" s="277" t="s">
        <v>1</v>
      </c>
      <c r="F275" s="278" t="s">
        <v>150</v>
      </c>
      <c r="G275" s="276"/>
      <c r="H275" s="279">
        <v>18.571999999999999</v>
      </c>
      <c r="I275" s="280"/>
      <c r="J275" s="276"/>
      <c r="K275" s="276"/>
      <c r="L275" s="281"/>
      <c r="M275" s="282"/>
      <c r="N275" s="283"/>
      <c r="O275" s="283"/>
      <c r="P275" s="283"/>
      <c r="Q275" s="283"/>
      <c r="R275" s="283"/>
      <c r="S275" s="283"/>
      <c r="T275" s="284"/>
      <c r="U275" s="15"/>
      <c r="V275" s="15"/>
      <c r="W275" s="15"/>
      <c r="X275" s="15"/>
      <c r="Y275" s="15"/>
      <c r="Z275" s="15"/>
      <c r="AA275" s="15"/>
      <c r="AB275" s="15"/>
      <c r="AC275" s="15"/>
      <c r="AD275" s="15"/>
      <c r="AE275" s="15"/>
      <c r="AT275" s="285" t="s">
        <v>147</v>
      </c>
      <c r="AU275" s="285" t="s">
        <v>83</v>
      </c>
      <c r="AV275" s="15" t="s">
        <v>141</v>
      </c>
      <c r="AW275" s="15" t="s">
        <v>30</v>
      </c>
      <c r="AX275" s="15" t="s">
        <v>81</v>
      </c>
      <c r="AY275" s="285" t="s">
        <v>134</v>
      </c>
    </row>
    <row r="276" s="2" customFormat="1" ht="16.5" customHeight="1">
      <c r="A276" s="39"/>
      <c r="B276" s="40"/>
      <c r="C276" s="286" t="s">
        <v>320</v>
      </c>
      <c r="D276" s="286" t="s">
        <v>268</v>
      </c>
      <c r="E276" s="287" t="s">
        <v>393</v>
      </c>
      <c r="F276" s="288" t="s">
        <v>394</v>
      </c>
      <c r="G276" s="289" t="s">
        <v>395</v>
      </c>
      <c r="H276" s="290">
        <v>28.173999999999999</v>
      </c>
      <c r="I276" s="291"/>
      <c r="J276" s="292">
        <f>ROUND(I276*H276,2)</f>
        <v>0</v>
      </c>
      <c r="K276" s="288" t="s">
        <v>140</v>
      </c>
      <c r="L276" s="293"/>
      <c r="M276" s="294" t="s">
        <v>1</v>
      </c>
      <c r="N276" s="295" t="s">
        <v>38</v>
      </c>
      <c r="O276" s="92"/>
      <c r="P276" s="245">
        <f>O276*H276</f>
        <v>0</v>
      </c>
      <c r="Q276" s="245">
        <v>0.001</v>
      </c>
      <c r="R276" s="245">
        <f>Q276*H276</f>
        <v>0.028174000000000001</v>
      </c>
      <c r="S276" s="245">
        <v>0</v>
      </c>
      <c r="T276" s="246">
        <f>S276*H276</f>
        <v>0</v>
      </c>
      <c r="U276" s="39"/>
      <c r="V276" s="39"/>
      <c r="W276" s="39"/>
      <c r="X276" s="39"/>
      <c r="Y276" s="39"/>
      <c r="Z276" s="39"/>
      <c r="AA276" s="39"/>
      <c r="AB276" s="39"/>
      <c r="AC276" s="39"/>
      <c r="AD276" s="39"/>
      <c r="AE276" s="39"/>
      <c r="AR276" s="247" t="s">
        <v>195</v>
      </c>
      <c r="AT276" s="247" t="s">
        <v>268</v>
      </c>
      <c r="AU276" s="247" t="s">
        <v>83</v>
      </c>
      <c r="AY276" s="18" t="s">
        <v>134</v>
      </c>
      <c r="BE276" s="248">
        <f>IF(N276="základní",J276,0)</f>
        <v>0</v>
      </c>
      <c r="BF276" s="248">
        <f>IF(N276="snížená",J276,0)</f>
        <v>0</v>
      </c>
      <c r="BG276" s="248">
        <f>IF(N276="zákl. přenesená",J276,0)</f>
        <v>0</v>
      </c>
      <c r="BH276" s="248">
        <f>IF(N276="sníž. přenesená",J276,0)</f>
        <v>0</v>
      </c>
      <c r="BI276" s="248">
        <f>IF(N276="nulová",J276,0)</f>
        <v>0</v>
      </c>
      <c r="BJ276" s="18" t="s">
        <v>81</v>
      </c>
      <c r="BK276" s="248">
        <f>ROUND(I276*H276,2)</f>
        <v>0</v>
      </c>
      <c r="BL276" s="18" t="s">
        <v>141</v>
      </c>
      <c r="BM276" s="247" t="s">
        <v>905</v>
      </c>
    </row>
    <row r="277" s="2" customFormat="1">
      <c r="A277" s="39"/>
      <c r="B277" s="40"/>
      <c r="C277" s="41"/>
      <c r="D277" s="249" t="s">
        <v>143</v>
      </c>
      <c r="E277" s="41"/>
      <c r="F277" s="250" t="s">
        <v>394</v>
      </c>
      <c r="G277" s="41"/>
      <c r="H277" s="41"/>
      <c r="I277" s="145"/>
      <c r="J277" s="41"/>
      <c r="K277" s="41"/>
      <c r="L277" s="45"/>
      <c r="M277" s="251"/>
      <c r="N277" s="252"/>
      <c r="O277" s="92"/>
      <c r="P277" s="92"/>
      <c r="Q277" s="92"/>
      <c r="R277" s="92"/>
      <c r="S277" s="92"/>
      <c r="T277" s="93"/>
      <c r="U277" s="39"/>
      <c r="V277" s="39"/>
      <c r="W277" s="39"/>
      <c r="X277" s="39"/>
      <c r="Y277" s="39"/>
      <c r="Z277" s="39"/>
      <c r="AA277" s="39"/>
      <c r="AB277" s="39"/>
      <c r="AC277" s="39"/>
      <c r="AD277" s="39"/>
      <c r="AE277" s="39"/>
      <c r="AT277" s="18" t="s">
        <v>143</v>
      </c>
      <c r="AU277" s="18" t="s">
        <v>83</v>
      </c>
    </row>
    <row r="278" s="14" customFormat="1">
      <c r="A278" s="14"/>
      <c r="B278" s="264"/>
      <c r="C278" s="265"/>
      <c r="D278" s="249" t="s">
        <v>147</v>
      </c>
      <c r="E278" s="266" t="s">
        <v>1</v>
      </c>
      <c r="F278" s="267" t="s">
        <v>906</v>
      </c>
      <c r="G278" s="265"/>
      <c r="H278" s="268">
        <v>28.173999999999999</v>
      </c>
      <c r="I278" s="269"/>
      <c r="J278" s="265"/>
      <c r="K278" s="265"/>
      <c r="L278" s="270"/>
      <c r="M278" s="271"/>
      <c r="N278" s="272"/>
      <c r="O278" s="272"/>
      <c r="P278" s="272"/>
      <c r="Q278" s="272"/>
      <c r="R278" s="272"/>
      <c r="S278" s="272"/>
      <c r="T278" s="273"/>
      <c r="U278" s="14"/>
      <c r="V278" s="14"/>
      <c r="W278" s="14"/>
      <c r="X278" s="14"/>
      <c r="Y278" s="14"/>
      <c r="Z278" s="14"/>
      <c r="AA278" s="14"/>
      <c r="AB278" s="14"/>
      <c r="AC278" s="14"/>
      <c r="AD278" s="14"/>
      <c r="AE278" s="14"/>
      <c r="AT278" s="274" t="s">
        <v>147</v>
      </c>
      <c r="AU278" s="274" t="s">
        <v>83</v>
      </c>
      <c r="AV278" s="14" t="s">
        <v>83</v>
      </c>
      <c r="AW278" s="14" t="s">
        <v>30</v>
      </c>
      <c r="AX278" s="14" t="s">
        <v>81</v>
      </c>
      <c r="AY278" s="274" t="s">
        <v>134</v>
      </c>
    </row>
    <row r="279" s="12" customFormat="1" ht="22.8" customHeight="1">
      <c r="A279" s="12"/>
      <c r="B279" s="220"/>
      <c r="C279" s="221"/>
      <c r="D279" s="222" t="s">
        <v>72</v>
      </c>
      <c r="E279" s="234" t="s">
        <v>207</v>
      </c>
      <c r="F279" s="234" t="s">
        <v>398</v>
      </c>
      <c r="G279" s="221"/>
      <c r="H279" s="221"/>
      <c r="I279" s="224"/>
      <c r="J279" s="235">
        <f>BK279</f>
        <v>0</v>
      </c>
      <c r="K279" s="221"/>
      <c r="L279" s="226"/>
      <c r="M279" s="227"/>
      <c r="N279" s="228"/>
      <c r="O279" s="228"/>
      <c r="P279" s="229">
        <f>SUM(P280:P439)</f>
        <v>0</v>
      </c>
      <c r="Q279" s="228"/>
      <c r="R279" s="229">
        <f>SUM(R280:R439)</f>
        <v>20.72394734725</v>
      </c>
      <c r="S279" s="228"/>
      <c r="T279" s="230">
        <f>SUM(T280:T439)</f>
        <v>17.211929999999999</v>
      </c>
      <c r="U279" s="12"/>
      <c r="V279" s="12"/>
      <c r="W279" s="12"/>
      <c r="X279" s="12"/>
      <c r="Y279" s="12"/>
      <c r="Z279" s="12"/>
      <c r="AA279" s="12"/>
      <c r="AB279" s="12"/>
      <c r="AC279" s="12"/>
      <c r="AD279" s="12"/>
      <c r="AE279" s="12"/>
      <c r="AR279" s="231" t="s">
        <v>81</v>
      </c>
      <c r="AT279" s="232" t="s">
        <v>72</v>
      </c>
      <c r="AU279" s="232" t="s">
        <v>81</v>
      </c>
      <c r="AY279" s="231" t="s">
        <v>134</v>
      </c>
      <c r="BK279" s="233">
        <f>SUM(BK280:BK439)</f>
        <v>0</v>
      </c>
    </row>
    <row r="280" s="2" customFormat="1" ht="16.5" customHeight="1">
      <c r="A280" s="39"/>
      <c r="B280" s="40"/>
      <c r="C280" s="236" t="s">
        <v>328</v>
      </c>
      <c r="D280" s="236" t="s">
        <v>136</v>
      </c>
      <c r="E280" s="237" t="s">
        <v>400</v>
      </c>
      <c r="F280" s="238" t="s">
        <v>401</v>
      </c>
      <c r="G280" s="239" t="s">
        <v>169</v>
      </c>
      <c r="H280" s="240">
        <v>17.91</v>
      </c>
      <c r="I280" s="241"/>
      <c r="J280" s="242">
        <f>ROUND(I280*H280,2)</f>
        <v>0</v>
      </c>
      <c r="K280" s="238" t="s">
        <v>140</v>
      </c>
      <c r="L280" s="45"/>
      <c r="M280" s="243" t="s">
        <v>1</v>
      </c>
      <c r="N280" s="244" t="s">
        <v>38</v>
      </c>
      <c r="O280" s="92"/>
      <c r="P280" s="245">
        <f>O280*H280</f>
        <v>0</v>
      </c>
      <c r="Q280" s="245">
        <v>0.00117</v>
      </c>
      <c r="R280" s="245">
        <f>Q280*H280</f>
        <v>0.0209547</v>
      </c>
      <c r="S280" s="245">
        <v>0</v>
      </c>
      <c r="T280" s="246">
        <f>S280*H280</f>
        <v>0</v>
      </c>
      <c r="U280" s="39"/>
      <c r="V280" s="39"/>
      <c r="W280" s="39"/>
      <c r="X280" s="39"/>
      <c r="Y280" s="39"/>
      <c r="Z280" s="39"/>
      <c r="AA280" s="39"/>
      <c r="AB280" s="39"/>
      <c r="AC280" s="39"/>
      <c r="AD280" s="39"/>
      <c r="AE280" s="39"/>
      <c r="AR280" s="247" t="s">
        <v>141</v>
      </c>
      <c r="AT280" s="247" t="s">
        <v>136</v>
      </c>
      <c r="AU280" s="247" t="s">
        <v>83</v>
      </c>
      <c r="AY280" s="18" t="s">
        <v>134</v>
      </c>
      <c r="BE280" s="248">
        <f>IF(N280="základní",J280,0)</f>
        <v>0</v>
      </c>
      <c r="BF280" s="248">
        <f>IF(N280="snížená",J280,0)</f>
        <v>0</v>
      </c>
      <c r="BG280" s="248">
        <f>IF(N280="zákl. přenesená",J280,0)</f>
        <v>0</v>
      </c>
      <c r="BH280" s="248">
        <f>IF(N280="sníž. přenesená",J280,0)</f>
        <v>0</v>
      </c>
      <c r="BI280" s="248">
        <f>IF(N280="nulová",J280,0)</f>
        <v>0</v>
      </c>
      <c r="BJ280" s="18" t="s">
        <v>81</v>
      </c>
      <c r="BK280" s="248">
        <f>ROUND(I280*H280,2)</f>
        <v>0</v>
      </c>
      <c r="BL280" s="18" t="s">
        <v>141</v>
      </c>
      <c r="BM280" s="247" t="s">
        <v>907</v>
      </c>
    </row>
    <row r="281" s="2" customFormat="1">
      <c r="A281" s="39"/>
      <c r="B281" s="40"/>
      <c r="C281" s="41"/>
      <c r="D281" s="249" t="s">
        <v>143</v>
      </c>
      <c r="E281" s="41"/>
      <c r="F281" s="250" t="s">
        <v>403</v>
      </c>
      <c r="G281" s="41"/>
      <c r="H281" s="41"/>
      <c r="I281" s="145"/>
      <c r="J281" s="41"/>
      <c r="K281" s="41"/>
      <c r="L281" s="45"/>
      <c r="M281" s="251"/>
      <c r="N281" s="252"/>
      <c r="O281" s="92"/>
      <c r="P281" s="92"/>
      <c r="Q281" s="92"/>
      <c r="R281" s="92"/>
      <c r="S281" s="92"/>
      <c r="T281" s="93"/>
      <c r="U281" s="39"/>
      <c r="V281" s="39"/>
      <c r="W281" s="39"/>
      <c r="X281" s="39"/>
      <c r="Y281" s="39"/>
      <c r="Z281" s="39"/>
      <c r="AA281" s="39"/>
      <c r="AB281" s="39"/>
      <c r="AC281" s="39"/>
      <c r="AD281" s="39"/>
      <c r="AE281" s="39"/>
      <c r="AT281" s="18" t="s">
        <v>143</v>
      </c>
      <c r="AU281" s="18" t="s">
        <v>83</v>
      </c>
    </row>
    <row r="282" s="2" customFormat="1">
      <c r="A282" s="39"/>
      <c r="B282" s="40"/>
      <c r="C282" s="41"/>
      <c r="D282" s="249" t="s">
        <v>145</v>
      </c>
      <c r="E282" s="41"/>
      <c r="F282" s="253" t="s">
        <v>404</v>
      </c>
      <c r="G282" s="41"/>
      <c r="H282" s="41"/>
      <c r="I282" s="145"/>
      <c r="J282" s="41"/>
      <c r="K282" s="41"/>
      <c r="L282" s="45"/>
      <c r="M282" s="251"/>
      <c r="N282" s="252"/>
      <c r="O282" s="92"/>
      <c r="P282" s="92"/>
      <c r="Q282" s="92"/>
      <c r="R282" s="92"/>
      <c r="S282" s="92"/>
      <c r="T282" s="93"/>
      <c r="U282" s="39"/>
      <c r="V282" s="39"/>
      <c r="W282" s="39"/>
      <c r="X282" s="39"/>
      <c r="Y282" s="39"/>
      <c r="Z282" s="39"/>
      <c r="AA282" s="39"/>
      <c r="AB282" s="39"/>
      <c r="AC282" s="39"/>
      <c r="AD282" s="39"/>
      <c r="AE282" s="39"/>
      <c r="AT282" s="18" t="s">
        <v>145</v>
      </c>
      <c r="AU282" s="18" t="s">
        <v>83</v>
      </c>
    </row>
    <row r="283" s="14" customFormat="1">
      <c r="A283" s="14"/>
      <c r="B283" s="264"/>
      <c r="C283" s="265"/>
      <c r="D283" s="249" t="s">
        <v>147</v>
      </c>
      <c r="E283" s="266" t="s">
        <v>1</v>
      </c>
      <c r="F283" s="267" t="s">
        <v>908</v>
      </c>
      <c r="G283" s="265"/>
      <c r="H283" s="268">
        <v>17.91</v>
      </c>
      <c r="I283" s="269"/>
      <c r="J283" s="265"/>
      <c r="K283" s="265"/>
      <c r="L283" s="270"/>
      <c r="M283" s="271"/>
      <c r="N283" s="272"/>
      <c r="O283" s="272"/>
      <c r="P283" s="272"/>
      <c r="Q283" s="272"/>
      <c r="R283" s="272"/>
      <c r="S283" s="272"/>
      <c r="T283" s="273"/>
      <c r="U283" s="14"/>
      <c r="V283" s="14"/>
      <c r="W283" s="14"/>
      <c r="X283" s="14"/>
      <c r="Y283" s="14"/>
      <c r="Z283" s="14"/>
      <c r="AA283" s="14"/>
      <c r="AB283" s="14"/>
      <c r="AC283" s="14"/>
      <c r="AD283" s="14"/>
      <c r="AE283" s="14"/>
      <c r="AT283" s="274" t="s">
        <v>147</v>
      </c>
      <c r="AU283" s="274" t="s">
        <v>83</v>
      </c>
      <c r="AV283" s="14" t="s">
        <v>83</v>
      </c>
      <c r="AW283" s="14" t="s">
        <v>30</v>
      </c>
      <c r="AX283" s="14" t="s">
        <v>73</v>
      </c>
      <c r="AY283" s="274" t="s">
        <v>134</v>
      </c>
    </row>
    <row r="284" s="15" customFormat="1">
      <c r="A284" s="15"/>
      <c r="B284" s="275"/>
      <c r="C284" s="276"/>
      <c r="D284" s="249" t="s">
        <v>147</v>
      </c>
      <c r="E284" s="277" t="s">
        <v>1</v>
      </c>
      <c r="F284" s="278" t="s">
        <v>150</v>
      </c>
      <c r="G284" s="276"/>
      <c r="H284" s="279">
        <v>17.91</v>
      </c>
      <c r="I284" s="280"/>
      <c r="J284" s="276"/>
      <c r="K284" s="276"/>
      <c r="L284" s="281"/>
      <c r="M284" s="282"/>
      <c r="N284" s="283"/>
      <c r="O284" s="283"/>
      <c r="P284" s="283"/>
      <c r="Q284" s="283"/>
      <c r="R284" s="283"/>
      <c r="S284" s="283"/>
      <c r="T284" s="284"/>
      <c r="U284" s="15"/>
      <c r="V284" s="15"/>
      <c r="W284" s="15"/>
      <c r="X284" s="15"/>
      <c r="Y284" s="15"/>
      <c r="Z284" s="15"/>
      <c r="AA284" s="15"/>
      <c r="AB284" s="15"/>
      <c r="AC284" s="15"/>
      <c r="AD284" s="15"/>
      <c r="AE284" s="15"/>
      <c r="AT284" s="285" t="s">
        <v>147</v>
      </c>
      <c r="AU284" s="285" t="s">
        <v>83</v>
      </c>
      <c r="AV284" s="15" t="s">
        <v>141</v>
      </c>
      <c r="AW284" s="15" t="s">
        <v>30</v>
      </c>
      <c r="AX284" s="15" t="s">
        <v>81</v>
      </c>
      <c r="AY284" s="285" t="s">
        <v>134</v>
      </c>
    </row>
    <row r="285" s="2" customFormat="1" ht="16.5" customHeight="1">
      <c r="A285" s="39"/>
      <c r="B285" s="40"/>
      <c r="C285" s="236" t="s">
        <v>338</v>
      </c>
      <c r="D285" s="236" t="s">
        <v>136</v>
      </c>
      <c r="E285" s="237" t="s">
        <v>410</v>
      </c>
      <c r="F285" s="238" t="s">
        <v>411</v>
      </c>
      <c r="G285" s="239" t="s">
        <v>169</v>
      </c>
      <c r="H285" s="240">
        <v>17.91</v>
      </c>
      <c r="I285" s="241"/>
      <c r="J285" s="242">
        <f>ROUND(I285*H285,2)</f>
        <v>0</v>
      </c>
      <c r="K285" s="238" t="s">
        <v>140</v>
      </c>
      <c r="L285" s="45"/>
      <c r="M285" s="243" t="s">
        <v>1</v>
      </c>
      <c r="N285" s="244" t="s">
        <v>38</v>
      </c>
      <c r="O285" s="92"/>
      <c r="P285" s="245">
        <f>O285*H285</f>
        <v>0</v>
      </c>
      <c r="Q285" s="245">
        <v>0.00066399999999999999</v>
      </c>
      <c r="R285" s="245">
        <f>Q285*H285</f>
        <v>0.01189224</v>
      </c>
      <c r="S285" s="245">
        <v>0</v>
      </c>
      <c r="T285" s="246">
        <f>S285*H285</f>
        <v>0</v>
      </c>
      <c r="U285" s="39"/>
      <c r="V285" s="39"/>
      <c r="W285" s="39"/>
      <c r="X285" s="39"/>
      <c r="Y285" s="39"/>
      <c r="Z285" s="39"/>
      <c r="AA285" s="39"/>
      <c r="AB285" s="39"/>
      <c r="AC285" s="39"/>
      <c r="AD285" s="39"/>
      <c r="AE285" s="39"/>
      <c r="AR285" s="247" t="s">
        <v>141</v>
      </c>
      <c r="AT285" s="247" t="s">
        <v>136</v>
      </c>
      <c r="AU285" s="247" t="s">
        <v>83</v>
      </c>
      <c r="AY285" s="18" t="s">
        <v>134</v>
      </c>
      <c r="BE285" s="248">
        <f>IF(N285="základní",J285,0)</f>
        <v>0</v>
      </c>
      <c r="BF285" s="248">
        <f>IF(N285="snížená",J285,0)</f>
        <v>0</v>
      </c>
      <c r="BG285" s="248">
        <f>IF(N285="zákl. přenesená",J285,0)</f>
        <v>0</v>
      </c>
      <c r="BH285" s="248">
        <f>IF(N285="sníž. přenesená",J285,0)</f>
        <v>0</v>
      </c>
      <c r="BI285" s="248">
        <f>IF(N285="nulová",J285,0)</f>
        <v>0</v>
      </c>
      <c r="BJ285" s="18" t="s">
        <v>81</v>
      </c>
      <c r="BK285" s="248">
        <f>ROUND(I285*H285,2)</f>
        <v>0</v>
      </c>
      <c r="BL285" s="18" t="s">
        <v>141</v>
      </c>
      <c r="BM285" s="247" t="s">
        <v>909</v>
      </c>
    </row>
    <row r="286" s="2" customFormat="1">
      <c r="A286" s="39"/>
      <c r="B286" s="40"/>
      <c r="C286" s="41"/>
      <c r="D286" s="249" t="s">
        <v>143</v>
      </c>
      <c r="E286" s="41"/>
      <c r="F286" s="250" t="s">
        <v>413</v>
      </c>
      <c r="G286" s="41"/>
      <c r="H286" s="41"/>
      <c r="I286" s="145"/>
      <c r="J286" s="41"/>
      <c r="K286" s="41"/>
      <c r="L286" s="45"/>
      <c r="M286" s="251"/>
      <c r="N286" s="252"/>
      <c r="O286" s="92"/>
      <c r="P286" s="92"/>
      <c r="Q286" s="92"/>
      <c r="R286" s="92"/>
      <c r="S286" s="92"/>
      <c r="T286" s="93"/>
      <c r="U286" s="39"/>
      <c r="V286" s="39"/>
      <c r="W286" s="39"/>
      <c r="X286" s="39"/>
      <c r="Y286" s="39"/>
      <c r="Z286" s="39"/>
      <c r="AA286" s="39"/>
      <c r="AB286" s="39"/>
      <c r="AC286" s="39"/>
      <c r="AD286" s="39"/>
      <c r="AE286" s="39"/>
      <c r="AT286" s="18" t="s">
        <v>143</v>
      </c>
      <c r="AU286" s="18" t="s">
        <v>83</v>
      </c>
    </row>
    <row r="287" s="2" customFormat="1">
      <c r="A287" s="39"/>
      <c r="B287" s="40"/>
      <c r="C287" s="41"/>
      <c r="D287" s="249" t="s">
        <v>145</v>
      </c>
      <c r="E287" s="41"/>
      <c r="F287" s="253" t="s">
        <v>404</v>
      </c>
      <c r="G287" s="41"/>
      <c r="H287" s="41"/>
      <c r="I287" s="145"/>
      <c r="J287" s="41"/>
      <c r="K287" s="41"/>
      <c r="L287" s="45"/>
      <c r="M287" s="251"/>
      <c r="N287" s="252"/>
      <c r="O287" s="92"/>
      <c r="P287" s="92"/>
      <c r="Q287" s="92"/>
      <c r="R287" s="92"/>
      <c r="S287" s="92"/>
      <c r="T287" s="93"/>
      <c r="U287" s="39"/>
      <c r="V287" s="39"/>
      <c r="W287" s="39"/>
      <c r="X287" s="39"/>
      <c r="Y287" s="39"/>
      <c r="Z287" s="39"/>
      <c r="AA287" s="39"/>
      <c r="AB287" s="39"/>
      <c r="AC287" s="39"/>
      <c r="AD287" s="39"/>
      <c r="AE287" s="39"/>
      <c r="AT287" s="18" t="s">
        <v>145</v>
      </c>
      <c r="AU287" s="18" t="s">
        <v>83</v>
      </c>
    </row>
    <row r="288" s="14" customFormat="1">
      <c r="A288" s="14"/>
      <c r="B288" s="264"/>
      <c r="C288" s="265"/>
      <c r="D288" s="249" t="s">
        <v>147</v>
      </c>
      <c r="E288" s="266" t="s">
        <v>1</v>
      </c>
      <c r="F288" s="267" t="s">
        <v>908</v>
      </c>
      <c r="G288" s="265"/>
      <c r="H288" s="268">
        <v>17.91</v>
      </c>
      <c r="I288" s="269"/>
      <c r="J288" s="265"/>
      <c r="K288" s="265"/>
      <c r="L288" s="270"/>
      <c r="M288" s="271"/>
      <c r="N288" s="272"/>
      <c r="O288" s="272"/>
      <c r="P288" s="272"/>
      <c r="Q288" s="272"/>
      <c r="R288" s="272"/>
      <c r="S288" s="272"/>
      <c r="T288" s="273"/>
      <c r="U288" s="14"/>
      <c r="V288" s="14"/>
      <c r="W288" s="14"/>
      <c r="X288" s="14"/>
      <c r="Y288" s="14"/>
      <c r="Z288" s="14"/>
      <c r="AA288" s="14"/>
      <c r="AB288" s="14"/>
      <c r="AC288" s="14"/>
      <c r="AD288" s="14"/>
      <c r="AE288" s="14"/>
      <c r="AT288" s="274" t="s">
        <v>147</v>
      </c>
      <c r="AU288" s="274" t="s">
        <v>83</v>
      </c>
      <c r="AV288" s="14" t="s">
        <v>83</v>
      </c>
      <c r="AW288" s="14" t="s">
        <v>30</v>
      </c>
      <c r="AX288" s="14" t="s">
        <v>73</v>
      </c>
      <c r="AY288" s="274" t="s">
        <v>134</v>
      </c>
    </row>
    <row r="289" s="15" customFormat="1">
      <c r="A289" s="15"/>
      <c r="B289" s="275"/>
      <c r="C289" s="276"/>
      <c r="D289" s="249" t="s">
        <v>147</v>
      </c>
      <c r="E289" s="277" t="s">
        <v>1</v>
      </c>
      <c r="F289" s="278" t="s">
        <v>150</v>
      </c>
      <c r="G289" s="276"/>
      <c r="H289" s="279">
        <v>17.91</v>
      </c>
      <c r="I289" s="280"/>
      <c r="J289" s="276"/>
      <c r="K289" s="276"/>
      <c r="L289" s="281"/>
      <c r="M289" s="282"/>
      <c r="N289" s="283"/>
      <c r="O289" s="283"/>
      <c r="P289" s="283"/>
      <c r="Q289" s="283"/>
      <c r="R289" s="283"/>
      <c r="S289" s="283"/>
      <c r="T289" s="284"/>
      <c r="U289" s="15"/>
      <c r="V289" s="15"/>
      <c r="W289" s="15"/>
      <c r="X289" s="15"/>
      <c r="Y289" s="15"/>
      <c r="Z289" s="15"/>
      <c r="AA289" s="15"/>
      <c r="AB289" s="15"/>
      <c r="AC289" s="15"/>
      <c r="AD289" s="15"/>
      <c r="AE289" s="15"/>
      <c r="AT289" s="285" t="s">
        <v>147</v>
      </c>
      <c r="AU289" s="285" t="s">
        <v>83</v>
      </c>
      <c r="AV289" s="15" t="s">
        <v>141</v>
      </c>
      <c r="AW289" s="15" t="s">
        <v>30</v>
      </c>
      <c r="AX289" s="15" t="s">
        <v>81</v>
      </c>
      <c r="AY289" s="285" t="s">
        <v>134</v>
      </c>
    </row>
    <row r="290" s="2" customFormat="1" ht="24" customHeight="1">
      <c r="A290" s="39"/>
      <c r="B290" s="40"/>
      <c r="C290" s="286" t="s">
        <v>344</v>
      </c>
      <c r="D290" s="286" t="s">
        <v>268</v>
      </c>
      <c r="E290" s="287" t="s">
        <v>415</v>
      </c>
      <c r="F290" s="288" t="s">
        <v>416</v>
      </c>
      <c r="G290" s="289" t="s">
        <v>229</v>
      </c>
      <c r="H290" s="290">
        <v>0.34300000000000003</v>
      </c>
      <c r="I290" s="291"/>
      <c r="J290" s="292">
        <f>ROUND(I290*H290,2)</f>
        <v>0</v>
      </c>
      <c r="K290" s="288" t="s">
        <v>140</v>
      </c>
      <c r="L290" s="293"/>
      <c r="M290" s="294" t="s">
        <v>1</v>
      </c>
      <c r="N290" s="295" t="s">
        <v>38</v>
      </c>
      <c r="O290" s="92"/>
      <c r="P290" s="245">
        <f>O290*H290</f>
        <v>0</v>
      </c>
      <c r="Q290" s="245">
        <v>1</v>
      </c>
      <c r="R290" s="245">
        <f>Q290*H290</f>
        <v>0.34300000000000003</v>
      </c>
      <c r="S290" s="245">
        <v>0</v>
      </c>
      <c r="T290" s="246">
        <f>S290*H290</f>
        <v>0</v>
      </c>
      <c r="U290" s="39"/>
      <c r="V290" s="39"/>
      <c r="W290" s="39"/>
      <c r="X290" s="39"/>
      <c r="Y290" s="39"/>
      <c r="Z290" s="39"/>
      <c r="AA290" s="39"/>
      <c r="AB290" s="39"/>
      <c r="AC290" s="39"/>
      <c r="AD290" s="39"/>
      <c r="AE290" s="39"/>
      <c r="AR290" s="247" t="s">
        <v>195</v>
      </c>
      <c r="AT290" s="247" t="s">
        <v>268</v>
      </c>
      <c r="AU290" s="247" t="s">
        <v>83</v>
      </c>
      <c r="AY290" s="18" t="s">
        <v>134</v>
      </c>
      <c r="BE290" s="248">
        <f>IF(N290="základní",J290,0)</f>
        <v>0</v>
      </c>
      <c r="BF290" s="248">
        <f>IF(N290="snížená",J290,0)</f>
        <v>0</v>
      </c>
      <c r="BG290" s="248">
        <f>IF(N290="zákl. přenesená",J290,0)</f>
        <v>0</v>
      </c>
      <c r="BH290" s="248">
        <f>IF(N290="sníž. přenesená",J290,0)</f>
        <v>0</v>
      </c>
      <c r="BI290" s="248">
        <f>IF(N290="nulová",J290,0)</f>
        <v>0</v>
      </c>
      <c r="BJ290" s="18" t="s">
        <v>81</v>
      </c>
      <c r="BK290" s="248">
        <f>ROUND(I290*H290,2)</f>
        <v>0</v>
      </c>
      <c r="BL290" s="18" t="s">
        <v>141</v>
      </c>
      <c r="BM290" s="247" t="s">
        <v>910</v>
      </c>
    </row>
    <row r="291" s="2" customFormat="1">
      <c r="A291" s="39"/>
      <c r="B291" s="40"/>
      <c r="C291" s="41"/>
      <c r="D291" s="249" t="s">
        <v>143</v>
      </c>
      <c r="E291" s="41"/>
      <c r="F291" s="250" t="s">
        <v>416</v>
      </c>
      <c r="G291" s="41"/>
      <c r="H291" s="41"/>
      <c r="I291" s="145"/>
      <c r="J291" s="41"/>
      <c r="K291" s="41"/>
      <c r="L291" s="45"/>
      <c r="M291" s="251"/>
      <c r="N291" s="252"/>
      <c r="O291" s="92"/>
      <c r="P291" s="92"/>
      <c r="Q291" s="92"/>
      <c r="R291" s="92"/>
      <c r="S291" s="92"/>
      <c r="T291" s="93"/>
      <c r="U291" s="39"/>
      <c r="V291" s="39"/>
      <c r="W291" s="39"/>
      <c r="X291" s="39"/>
      <c r="Y291" s="39"/>
      <c r="Z291" s="39"/>
      <c r="AA291" s="39"/>
      <c r="AB291" s="39"/>
      <c r="AC291" s="39"/>
      <c r="AD291" s="39"/>
      <c r="AE291" s="39"/>
      <c r="AT291" s="18" t="s">
        <v>143</v>
      </c>
      <c r="AU291" s="18" t="s">
        <v>83</v>
      </c>
    </row>
    <row r="292" s="13" customFormat="1">
      <c r="A292" s="13"/>
      <c r="B292" s="254"/>
      <c r="C292" s="255"/>
      <c r="D292" s="249" t="s">
        <v>147</v>
      </c>
      <c r="E292" s="256" t="s">
        <v>1</v>
      </c>
      <c r="F292" s="257" t="s">
        <v>418</v>
      </c>
      <c r="G292" s="255"/>
      <c r="H292" s="256" t="s">
        <v>1</v>
      </c>
      <c r="I292" s="258"/>
      <c r="J292" s="255"/>
      <c r="K292" s="255"/>
      <c r="L292" s="259"/>
      <c r="M292" s="260"/>
      <c r="N292" s="261"/>
      <c r="O292" s="261"/>
      <c r="P292" s="261"/>
      <c r="Q292" s="261"/>
      <c r="R292" s="261"/>
      <c r="S292" s="261"/>
      <c r="T292" s="262"/>
      <c r="U292" s="13"/>
      <c r="V292" s="13"/>
      <c r="W292" s="13"/>
      <c r="X292" s="13"/>
      <c r="Y292" s="13"/>
      <c r="Z292" s="13"/>
      <c r="AA292" s="13"/>
      <c r="AB292" s="13"/>
      <c r="AC292" s="13"/>
      <c r="AD292" s="13"/>
      <c r="AE292" s="13"/>
      <c r="AT292" s="263" t="s">
        <v>147</v>
      </c>
      <c r="AU292" s="263" t="s">
        <v>83</v>
      </c>
      <c r="AV292" s="13" t="s">
        <v>81</v>
      </c>
      <c r="AW292" s="13" t="s">
        <v>30</v>
      </c>
      <c r="AX292" s="13" t="s">
        <v>73</v>
      </c>
      <c r="AY292" s="263" t="s">
        <v>134</v>
      </c>
    </row>
    <row r="293" s="13" customFormat="1">
      <c r="A293" s="13"/>
      <c r="B293" s="254"/>
      <c r="C293" s="255"/>
      <c r="D293" s="249" t="s">
        <v>147</v>
      </c>
      <c r="E293" s="256" t="s">
        <v>1</v>
      </c>
      <c r="F293" s="257" t="s">
        <v>781</v>
      </c>
      <c r="G293" s="255"/>
      <c r="H293" s="256" t="s">
        <v>1</v>
      </c>
      <c r="I293" s="258"/>
      <c r="J293" s="255"/>
      <c r="K293" s="255"/>
      <c r="L293" s="259"/>
      <c r="M293" s="260"/>
      <c r="N293" s="261"/>
      <c r="O293" s="261"/>
      <c r="P293" s="261"/>
      <c r="Q293" s="261"/>
      <c r="R293" s="261"/>
      <c r="S293" s="261"/>
      <c r="T293" s="262"/>
      <c r="U293" s="13"/>
      <c r="V293" s="13"/>
      <c r="W293" s="13"/>
      <c r="X293" s="13"/>
      <c r="Y293" s="13"/>
      <c r="Z293" s="13"/>
      <c r="AA293" s="13"/>
      <c r="AB293" s="13"/>
      <c r="AC293" s="13"/>
      <c r="AD293" s="13"/>
      <c r="AE293" s="13"/>
      <c r="AT293" s="263" t="s">
        <v>147</v>
      </c>
      <c r="AU293" s="263" t="s">
        <v>83</v>
      </c>
      <c r="AV293" s="13" t="s">
        <v>81</v>
      </c>
      <c r="AW293" s="13" t="s">
        <v>30</v>
      </c>
      <c r="AX293" s="13" t="s">
        <v>73</v>
      </c>
      <c r="AY293" s="263" t="s">
        <v>134</v>
      </c>
    </row>
    <row r="294" s="14" customFormat="1">
      <c r="A294" s="14"/>
      <c r="B294" s="264"/>
      <c r="C294" s="265"/>
      <c r="D294" s="249" t="s">
        <v>147</v>
      </c>
      <c r="E294" s="266" t="s">
        <v>1</v>
      </c>
      <c r="F294" s="267" t="s">
        <v>911</v>
      </c>
      <c r="G294" s="265"/>
      <c r="H294" s="268">
        <v>0.22900000000000001</v>
      </c>
      <c r="I294" s="269"/>
      <c r="J294" s="265"/>
      <c r="K294" s="265"/>
      <c r="L294" s="270"/>
      <c r="M294" s="271"/>
      <c r="N294" s="272"/>
      <c r="O294" s="272"/>
      <c r="P294" s="272"/>
      <c r="Q294" s="272"/>
      <c r="R294" s="272"/>
      <c r="S294" s="272"/>
      <c r="T294" s="273"/>
      <c r="U294" s="14"/>
      <c r="V294" s="14"/>
      <c r="W294" s="14"/>
      <c r="X294" s="14"/>
      <c r="Y294" s="14"/>
      <c r="Z294" s="14"/>
      <c r="AA294" s="14"/>
      <c r="AB294" s="14"/>
      <c r="AC294" s="14"/>
      <c r="AD294" s="14"/>
      <c r="AE294" s="14"/>
      <c r="AT294" s="274" t="s">
        <v>147</v>
      </c>
      <c r="AU294" s="274" t="s">
        <v>83</v>
      </c>
      <c r="AV294" s="14" t="s">
        <v>83</v>
      </c>
      <c r="AW294" s="14" t="s">
        <v>30</v>
      </c>
      <c r="AX294" s="14" t="s">
        <v>73</v>
      </c>
      <c r="AY294" s="274" t="s">
        <v>134</v>
      </c>
    </row>
    <row r="295" s="13" customFormat="1">
      <c r="A295" s="13"/>
      <c r="B295" s="254"/>
      <c r="C295" s="255"/>
      <c r="D295" s="249" t="s">
        <v>147</v>
      </c>
      <c r="E295" s="256" t="s">
        <v>1</v>
      </c>
      <c r="F295" s="257" t="s">
        <v>903</v>
      </c>
      <c r="G295" s="255"/>
      <c r="H295" s="256" t="s">
        <v>1</v>
      </c>
      <c r="I295" s="258"/>
      <c r="J295" s="255"/>
      <c r="K295" s="255"/>
      <c r="L295" s="259"/>
      <c r="M295" s="260"/>
      <c r="N295" s="261"/>
      <c r="O295" s="261"/>
      <c r="P295" s="261"/>
      <c r="Q295" s="261"/>
      <c r="R295" s="261"/>
      <c r="S295" s="261"/>
      <c r="T295" s="262"/>
      <c r="U295" s="13"/>
      <c r="V295" s="13"/>
      <c r="W295" s="13"/>
      <c r="X295" s="13"/>
      <c r="Y295" s="13"/>
      <c r="Z295" s="13"/>
      <c r="AA295" s="13"/>
      <c r="AB295" s="13"/>
      <c r="AC295" s="13"/>
      <c r="AD295" s="13"/>
      <c r="AE295" s="13"/>
      <c r="AT295" s="263" t="s">
        <v>147</v>
      </c>
      <c r="AU295" s="263" t="s">
        <v>83</v>
      </c>
      <c r="AV295" s="13" t="s">
        <v>81</v>
      </c>
      <c r="AW295" s="13" t="s">
        <v>30</v>
      </c>
      <c r="AX295" s="13" t="s">
        <v>73</v>
      </c>
      <c r="AY295" s="263" t="s">
        <v>134</v>
      </c>
    </row>
    <row r="296" s="14" customFormat="1">
      <c r="A296" s="14"/>
      <c r="B296" s="264"/>
      <c r="C296" s="265"/>
      <c r="D296" s="249" t="s">
        <v>147</v>
      </c>
      <c r="E296" s="266" t="s">
        <v>1</v>
      </c>
      <c r="F296" s="267" t="s">
        <v>912</v>
      </c>
      <c r="G296" s="265"/>
      <c r="H296" s="268">
        <v>0.114</v>
      </c>
      <c r="I296" s="269"/>
      <c r="J296" s="265"/>
      <c r="K296" s="265"/>
      <c r="L296" s="270"/>
      <c r="M296" s="271"/>
      <c r="N296" s="272"/>
      <c r="O296" s="272"/>
      <c r="P296" s="272"/>
      <c r="Q296" s="272"/>
      <c r="R296" s="272"/>
      <c r="S296" s="272"/>
      <c r="T296" s="273"/>
      <c r="U296" s="14"/>
      <c r="V296" s="14"/>
      <c r="W296" s="14"/>
      <c r="X296" s="14"/>
      <c r="Y296" s="14"/>
      <c r="Z296" s="14"/>
      <c r="AA296" s="14"/>
      <c r="AB296" s="14"/>
      <c r="AC296" s="14"/>
      <c r="AD296" s="14"/>
      <c r="AE296" s="14"/>
      <c r="AT296" s="274" t="s">
        <v>147</v>
      </c>
      <c r="AU296" s="274" t="s">
        <v>83</v>
      </c>
      <c r="AV296" s="14" t="s">
        <v>83</v>
      </c>
      <c r="AW296" s="14" t="s">
        <v>30</v>
      </c>
      <c r="AX296" s="14" t="s">
        <v>73</v>
      </c>
      <c r="AY296" s="274" t="s">
        <v>134</v>
      </c>
    </row>
    <row r="297" s="15" customFormat="1">
      <c r="A297" s="15"/>
      <c r="B297" s="275"/>
      <c r="C297" s="276"/>
      <c r="D297" s="249" t="s">
        <v>147</v>
      </c>
      <c r="E297" s="277" t="s">
        <v>1</v>
      </c>
      <c r="F297" s="278" t="s">
        <v>150</v>
      </c>
      <c r="G297" s="276"/>
      <c r="H297" s="279">
        <v>0.34300000000000003</v>
      </c>
      <c r="I297" s="280"/>
      <c r="J297" s="276"/>
      <c r="K297" s="276"/>
      <c r="L297" s="281"/>
      <c r="M297" s="282"/>
      <c r="N297" s="283"/>
      <c r="O297" s="283"/>
      <c r="P297" s="283"/>
      <c r="Q297" s="283"/>
      <c r="R297" s="283"/>
      <c r="S297" s="283"/>
      <c r="T297" s="284"/>
      <c r="U297" s="15"/>
      <c r="V297" s="15"/>
      <c r="W297" s="15"/>
      <c r="X297" s="15"/>
      <c r="Y297" s="15"/>
      <c r="Z297" s="15"/>
      <c r="AA297" s="15"/>
      <c r="AB297" s="15"/>
      <c r="AC297" s="15"/>
      <c r="AD297" s="15"/>
      <c r="AE297" s="15"/>
      <c r="AT297" s="285" t="s">
        <v>147</v>
      </c>
      <c r="AU297" s="285" t="s">
        <v>83</v>
      </c>
      <c r="AV297" s="15" t="s">
        <v>141</v>
      </c>
      <c r="AW297" s="15" t="s">
        <v>30</v>
      </c>
      <c r="AX297" s="15" t="s">
        <v>81</v>
      </c>
      <c r="AY297" s="285" t="s">
        <v>134</v>
      </c>
    </row>
    <row r="298" s="2" customFormat="1" ht="24" customHeight="1">
      <c r="A298" s="39"/>
      <c r="B298" s="40"/>
      <c r="C298" s="286" t="s">
        <v>354</v>
      </c>
      <c r="D298" s="286" t="s">
        <v>268</v>
      </c>
      <c r="E298" s="287" t="s">
        <v>422</v>
      </c>
      <c r="F298" s="288" t="s">
        <v>423</v>
      </c>
      <c r="G298" s="289" t="s">
        <v>229</v>
      </c>
      <c r="H298" s="290">
        <v>0.113</v>
      </c>
      <c r="I298" s="291"/>
      <c r="J298" s="292">
        <f>ROUND(I298*H298,2)</f>
        <v>0</v>
      </c>
      <c r="K298" s="288" t="s">
        <v>140</v>
      </c>
      <c r="L298" s="293"/>
      <c r="M298" s="294" t="s">
        <v>1</v>
      </c>
      <c r="N298" s="295" t="s">
        <v>38</v>
      </c>
      <c r="O298" s="92"/>
      <c r="P298" s="245">
        <f>O298*H298</f>
        <v>0</v>
      </c>
      <c r="Q298" s="245">
        <v>1</v>
      </c>
      <c r="R298" s="245">
        <f>Q298*H298</f>
        <v>0.113</v>
      </c>
      <c r="S298" s="245">
        <v>0</v>
      </c>
      <c r="T298" s="246">
        <f>S298*H298</f>
        <v>0</v>
      </c>
      <c r="U298" s="39"/>
      <c r="V298" s="39"/>
      <c r="W298" s="39"/>
      <c r="X298" s="39"/>
      <c r="Y298" s="39"/>
      <c r="Z298" s="39"/>
      <c r="AA298" s="39"/>
      <c r="AB298" s="39"/>
      <c r="AC298" s="39"/>
      <c r="AD298" s="39"/>
      <c r="AE298" s="39"/>
      <c r="AR298" s="247" t="s">
        <v>195</v>
      </c>
      <c r="AT298" s="247" t="s">
        <v>268</v>
      </c>
      <c r="AU298" s="247" t="s">
        <v>83</v>
      </c>
      <c r="AY298" s="18" t="s">
        <v>134</v>
      </c>
      <c r="BE298" s="248">
        <f>IF(N298="základní",J298,0)</f>
        <v>0</v>
      </c>
      <c r="BF298" s="248">
        <f>IF(N298="snížená",J298,0)</f>
        <v>0</v>
      </c>
      <c r="BG298" s="248">
        <f>IF(N298="zákl. přenesená",J298,0)</f>
        <v>0</v>
      </c>
      <c r="BH298" s="248">
        <f>IF(N298="sníž. přenesená",J298,0)</f>
        <v>0</v>
      </c>
      <c r="BI298" s="248">
        <f>IF(N298="nulová",J298,0)</f>
        <v>0</v>
      </c>
      <c r="BJ298" s="18" t="s">
        <v>81</v>
      </c>
      <c r="BK298" s="248">
        <f>ROUND(I298*H298,2)</f>
        <v>0</v>
      </c>
      <c r="BL298" s="18" t="s">
        <v>141</v>
      </c>
      <c r="BM298" s="247" t="s">
        <v>913</v>
      </c>
    </row>
    <row r="299" s="2" customFormat="1">
      <c r="A299" s="39"/>
      <c r="B299" s="40"/>
      <c r="C299" s="41"/>
      <c r="D299" s="249" t="s">
        <v>143</v>
      </c>
      <c r="E299" s="41"/>
      <c r="F299" s="250" t="s">
        <v>423</v>
      </c>
      <c r="G299" s="41"/>
      <c r="H299" s="41"/>
      <c r="I299" s="145"/>
      <c r="J299" s="41"/>
      <c r="K299" s="41"/>
      <c r="L299" s="45"/>
      <c r="M299" s="251"/>
      <c r="N299" s="252"/>
      <c r="O299" s="92"/>
      <c r="P299" s="92"/>
      <c r="Q299" s="92"/>
      <c r="R299" s="92"/>
      <c r="S299" s="92"/>
      <c r="T299" s="93"/>
      <c r="U299" s="39"/>
      <c r="V299" s="39"/>
      <c r="W299" s="39"/>
      <c r="X299" s="39"/>
      <c r="Y299" s="39"/>
      <c r="Z299" s="39"/>
      <c r="AA299" s="39"/>
      <c r="AB299" s="39"/>
      <c r="AC299" s="39"/>
      <c r="AD299" s="39"/>
      <c r="AE299" s="39"/>
      <c r="AT299" s="18" t="s">
        <v>143</v>
      </c>
      <c r="AU299" s="18" t="s">
        <v>83</v>
      </c>
    </row>
    <row r="300" s="13" customFormat="1">
      <c r="A300" s="13"/>
      <c r="B300" s="254"/>
      <c r="C300" s="255"/>
      <c r="D300" s="249" t="s">
        <v>147</v>
      </c>
      <c r="E300" s="256" t="s">
        <v>1</v>
      </c>
      <c r="F300" s="257" t="s">
        <v>418</v>
      </c>
      <c r="G300" s="255"/>
      <c r="H300" s="256" t="s">
        <v>1</v>
      </c>
      <c r="I300" s="258"/>
      <c r="J300" s="255"/>
      <c r="K300" s="255"/>
      <c r="L300" s="259"/>
      <c r="M300" s="260"/>
      <c r="N300" s="261"/>
      <c r="O300" s="261"/>
      <c r="P300" s="261"/>
      <c r="Q300" s="261"/>
      <c r="R300" s="261"/>
      <c r="S300" s="261"/>
      <c r="T300" s="262"/>
      <c r="U300" s="13"/>
      <c r="V300" s="13"/>
      <c r="W300" s="13"/>
      <c r="X300" s="13"/>
      <c r="Y300" s="13"/>
      <c r="Z300" s="13"/>
      <c r="AA300" s="13"/>
      <c r="AB300" s="13"/>
      <c r="AC300" s="13"/>
      <c r="AD300" s="13"/>
      <c r="AE300" s="13"/>
      <c r="AT300" s="263" t="s">
        <v>147</v>
      </c>
      <c r="AU300" s="263" t="s">
        <v>83</v>
      </c>
      <c r="AV300" s="13" t="s">
        <v>81</v>
      </c>
      <c r="AW300" s="13" t="s">
        <v>30</v>
      </c>
      <c r="AX300" s="13" t="s">
        <v>73</v>
      </c>
      <c r="AY300" s="263" t="s">
        <v>134</v>
      </c>
    </row>
    <row r="301" s="13" customFormat="1">
      <c r="A301" s="13"/>
      <c r="B301" s="254"/>
      <c r="C301" s="255"/>
      <c r="D301" s="249" t="s">
        <v>147</v>
      </c>
      <c r="E301" s="256" t="s">
        <v>1</v>
      </c>
      <c r="F301" s="257" t="s">
        <v>781</v>
      </c>
      <c r="G301" s="255"/>
      <c r="H301" s="256" t="s">
        <v>1</v>
      </c>
      <c r="I301" s="258"/>
      <c r="J301" s="255"/>
      <c r="K301" s="255"/>
      <c r="L301" s="259"/>
      <c r="M301" s="260"/>
      <c r="N301" s="261"/>
      <c r="O301" s="261"/>
      <c r="P301" s="261"/>
      <c r="Q301" s="261"/>
      <c r="R301" s="261"/>
      <c r="S301" s="261"/>
      <c r="T301" s="262"/>
      <c r="U301" s="13"/>
      <c r="V301" s="13"/>
      <c r="W301" s="13"/>
      <c r="X301" s="13"/>
      <c r="Y301" s="13"/>
      <c r="Z301" s="13"/>
      <c r="AA301" s="13"/>
      <c r="AB301" s="13"/>
      <c r="AC301" s="13"/>
      <c r="AD301" s="13"/>
      <c r="AE301" s="13"/>
      <c r="AT301" s="263" t="s">
        <v>147</v>
      </c>
      <c r="AU301" s="263" t="s">
        <v>83</v>
      </c>
      <c r="AV301" s="13" t="s">
        <v>81</v>
      </c>
      <c r="AW301" s="13" t="s">
        <v>30</v>
      </c>
      <c r="AX301" s="13" t="s">
        <v>73</v>
      </c>
      <c r="AY301" s="263" t="s">
        <v>134</v>
      </c>
    </row>
    <row r="302" s="14" customFormat="1">
      <c r="A302" s="14"/>
      <c r="B302" s="264"/>
      <c r="C302" s="265"/>
      <c r="D302" s="249" t="s">
        <v>147</v>
      </c>
      <c r="E302" s="266" t="s">
        <v>1</v>
      </c>
      <c r="F302" s="267" t="s">
        <v>425</v>
      </c>
      <c r="G302" s="265"/>
      <c r="H302" s="268">
        <v>0.074999999999999997</v>
      </c>
      <c r="I302" s="269"/>
      <c r="J302" s="265"/>
      <c r="K302" s="265"/>
      <c r="L302" s="270"/>
      <c r="M302" s="271"/>
      <c r="N302" s="272"/>
      <c r="O302" s="272"/>
      <c r="P302" s="272"/>
      <c r="Q302" s="272"/>
      <c r="R302" s="272"/>
      <c r="S302" s="272"/>
      <c r="T302" s="273"/>
      <c r="U302" s="14"/>
      <c r="V302" s="14"/>
      <c r="W302" s="14"/>
      <c r="X302" s="14"/>
      <c r="Y302" s="14"/>
      <c r="Z302" s="14"/>
      <c r="AA302" s="14"/>
      <c r="AB302" s="14"/>
      <c r="AC302" s="14"/>
      <c r="AD302" s="14"/>
      <c r="AE302" s="14"/>
      <c r="AT302" s="274" t="s">
        <v>147</v>
      </c>
      <c r="AU302" s="274" t="s">
        <v>83</v>
      </c>
      <c r="AV302" s="14" t="s">
        <v>83</v>
      </c>
      <c r="AW302" s="14" t="s">
        <v>30</v>
      </c>
      <c r="AX302" s="14" t="s">
        <v>73</v>
      </c>
      <c r="AY302" s="274" t="s">
        <v>134</v>
      </c>
    </row>
    <row r="303" s="13" customFormat="1">
      <c r="A303" s="13"/>
      <c r="B303" s="254"/>
      <c r="C303" s="255"/>
      <c r="D303" s="249" t="s">
        <v>147</v>
      </c>
      <c r="E303" s="256" t="s">
        <v>1</v>
      </c>
      <c r="F303" s="257" t="s">
        <v>903</v>
      </c>
      <c r="G303" s="255"/>
      <c r="H303" s="256" t="s">
        <v>1</v>
      </c>
      <c r="I303" s="258"/>
      <c r="J303" s="255"/>
      <c r="K303" s="255"/>
      <c r="L303" s="259"/>
      <c r="M303" s="260"/>
      <c r="N303" s="261"/>
      <c r="O303" s="261"/>
      <c r="P303" s="261"/>
      <c r="Q303" s="261"/>
      <c r="R303" s="261"/>
      <c r="S303" s="261"/>
      <c r="T303" s="262"/>
      <c r="U303" s="13"/>
      <c r="V303" s="13"/>
      <c r="W303" s="13"/>
      <c r="X303" s="13"/>
      <c r="Y303" s="13"/>
      <c r="Z303" s="13"/>
      <c r="AA303" s="13"/>
      <c r="AB303" s="13"/>
      <c r="AC303" s="13"/>
      <c r="AD303" s="13"/>
      <c r="AE303" s="13"/>
      <c r="AT303" s="263" t="s">
        <v>147</v>
      </c>
      <c r="AU303" s="263" t="s">
        <v>83</v>
      </c>
      <c r="AV303" s="13" t="s">
        <v>81</v>
      </c>
      <c r="AW303" s="13" t="s">
        <v>30</v>
      </c>
      <c r="AX303" s="13" t="s">
        <v>73</v>
      </c>
      <c r="AY303" s="263" t="s">
        <v>134</v>
      </c>
    </row>
    <row r="304" s="14" customFormat="1">
      <c r="A304" s="14"/>
      <c r="B304" s="264"/>
      <c r="C304" s="265"/>
      <c r="D304" s="249" t="s">
        <v>147</v>
      </c>
      <c r="E304" s="266" t="s">
        <v>1</v>
      </c>
      <c r="F304" s="267" t="s">
        <v>426</v>
      </c>
      <c r="G304" s="265"/>
      <c r="H304" s="268">
        <v>0.037999999999999999</v>
      </c>
      <c r="I304" s="269"/>
      <c r="J304" s="265"/>
      <c r="K304" s="265"/>
      <c r="L304" s="270"/>
      <c r="M304" s="271"/>
      <c r="N304" s="272"/>
      <c r="O304" s="272"/>
      <c r="P304" s="272"/>
      <c r="Q304" s="272"/>
      <c r="R304" s="272"/>
      <c r="S304" s="272"/>
      <c r="T304" s="273"/>
      <c r="U304" s="14"/>
      <c r="V304" s="14"/>
      <c r="W304" s="14"/>
      <c r="X304" s="14"/>
      <c r="Y304" s="14"/>
      <c r="Z304" s="14"/>
      <c r="AA304" s="14"/>
      <c r="AB304" s="14"/>
      <c r="AC304" s="14"/>
      <c r="AD304" s="14"/>
      <c r="AE304" s="14"/>
      <c r="AT304" s="274" t="s">
        <v>147</v>
      </c>
      <c r="AU304" s="274" t="s">
        <v>83</v>
      </c>
      <c r="AV304" s="14" t="s">
        <v>83</v>
      </c>
      <c r="AW304" s="14" t="s">
        <v>30</v>
      </c>
      <c r="AX304" s="14" t="s">
        <v>73</v>
      </c>
      <c r="AY304" s="274" t="s">
        <v>134</v>
      </c>
    </row>
    <row r="305" s="15" customFormat="1">
      <c r="A305" s="15"/>
      <c r="B305" s="275"/>
      <c r="C305" s="276"/>
      <c r="D305" s="249" t="s">
        <v>147</v>
      </c>
      <c r="E305" s="277" t="s">
        <v>1</v>
      </c>
      <c r="F305" s="278" t="s">
        <v>150</v>
      </c>
      <c r="G305" s="276"/>
      <c r="H305" s="279">
        <v>0.113</v>
      </c>
      <c r="I305" s="280"/>
      <c r="J305" s="276"/>
      <c r="K305" s="276"/>
      <c r="L305" s="281"/>
      <c r="M305" s="282"/>
      <c r="N305" s="283"/>
      <c r="O305" s="283"/>
      <c r="P305" s="283"/>
      <c r="Q305" s="283"/>
      <c r="R305" s="283"/>
      <c r="S305" s="283"/>
      <c r="T305" s="284"/>
      <c r="U305" s="15"/>
      <c r="V305" s="15"/>
      <c r="W305" s="15"/>
      <c r="X305" s="15"/>
      <c r="Y305" s="15"/>
      <c r="Z305" s="15"/>
      <c r="AA305" s="15"/>
      <c r="AB305" s="15"/>
      <c r="AC305" s="15"/>
      <c r="AD305" s="15"/>
      <c r="AE305" s="15"/>
      <c r="AT305" s="285" t="s">
        <v>147</v>
      </c>
      <c r="AU305" s="285" t="s">
        <v>83</v>
      </c>
      <c r="AV305" s="15" t="s">
        <v>141</v>
      </c>
      <c r="AW305" s="15" t="s">
        <v>30</v>
      </c>
      <c r="AX305" s="15" t="s">
        <v>81</v>
      </c>
      <c r="AY305" s="285" t="s">
        <v>134</v>
      </c>
    </row>
    <row r="306" s="2" customFormat="1" ht="16.5" customHeight="1">
      <c r="A306" s="39"/>
      <c r="B306" s="40"/>
      <c r="C306" s="286" t="s">
        <v>362</v>
      </c>
      <c r="D306" s="286" t="s">
        <v>268</v>
      </c>
      <c r="E306" s="287" t="s">
        <v>428</v>
      </c>
      <c r="F306" s="288" t="s">
        <v>429</v>
      </c>
      <c r="G306" s="289" t="s">
        <v>229</v>
      </c>
      <c r="H306" s="290">
        <v>0.053999999999999999</v>
      </c>
      <c r="I306" s="291"/>
      <c r="J306" s="292">
        <f>ROUND(I306*H306,2)</f>
        <v>0</v>
      </c>
      <c r="K306" s="288" t="s">
        <v>1</v>
      </c>
      <c r="L306" s="293"/>
      <c r="M306" s="294" t="s">
        <v>1</v>
      </c>
      <c r="N306" s="295" t="s">
        <v>38</v>
      </c>
      <c r="O306" s="92"/>
      <c r="P306" s="245">
        <f>O306*H306</f>
        <v>0</v>
      </c>
      <c r="Q306" s="245">
        <v>1</v>
      </c>
      <c r="R306" s="245">
        <f>Q306*H306</f>
        <v>0.053999999999999999</v>
      </c>
      <c r="S306" s="245">
        <v>0</v>
      </c>
      <c r="T306" s="246">
        <f>S306*H306</f>
        <v>0</v>
      </c>
      <c r="U306" s="39"/>
      <c r="V306" s="39"/>
      <c r="W306" s="39"/>
      <c r="X306" s="39"/>
      <c r="Y306" s="39"/>
      <c r="Z306" s="39"/>
      <c r="AA306" s="39"/>
      <c r="AB306" s="39"/>
      <c r="AC306" s="39"/>
      <c r="AD306" s="39"/>
      <c r="AE306" s="39"/>
      <c r="AR306" s="247" t="s">
        <v>195</v>
      </c>
      <c r="AT306" s="247" t="s">
        <v>268</v>
      </c>
      <c r="AU306" s="247" t="s">
        <v>83</v>
      </c>
      <c r="AY306" s="18" t="s">
        <v>134</v>
      </c>
      <c r="BE306" s="248">
        <f>IF(N306="základní",J306,0)</f>
        <v>0</v>
      </c>
      <c r="BF306" s="248">
        <f>IF(N306="snížená",J306,0)</f>
        <v>0</v>
      </c>
      <c r="BG306" s="248">
        <f>IF(N306="zákl. přenesená",J306,0)</f>
        <v>0</v>
      </c>
      <c r="BH306" s="248">
        <f>IF(N306="sníž. přenesená",J306,0)</f>
        <v>0</v>
      </c>
      <c r="BI306" s="248">
        <f>IF(N306="nulová",J306,0)</f>
        <v>0</v>
      </c>
      <c r="BJ306" s="18" t="s">
        <v>81</v>
      </c>
      <c r="BK306" s="248">
        <f>ROUND(I306*H306,2)</f>
        <v>0</v>
      </c>
      <c r="BL306" s="18" t="s">
        <v>141</v>
      </c>
      <c r="BM306" s="247" t="s">
        <v>914</v>
      </c>
    </row>
    <row r="307" s="2" customFormat="1">
      <c r="A307" s="39"/>
      <c r="B307" s="40"/>
      <c r="C307" s="41"/>
      <c r="D307" s="249" t="s">
        <v>143</v>
      </c>
      <c r="E307" s="41"/>
      <c r="F307" s="250" t="s">
        <v>431</v>
      </c>
      <c r="G307" s="41"/>
      <c r="H307" s="41"/>
      <c r="I307" s="145"/>
      <c r="J307" s="41"/>
      <c r="K307" s="41"/>
      <c r="L307" s="45"/>
      <c r="M307" s="251"/>
      <c r="N307" s="252"/>
      <c r="O307" s="92"/>
      <c r="P307" s="92"/>
      <c r="Q307" s="92"/>
      <c r="R307" s="92"/>
      <c r="S307" s="92"/>
      <c r="T307" s="93"/>
      <c r="U307" s="39"/>
      <c r="V307" s="39"/>
      <c r="W307" s="39"/>
      <c r="X307" s="39"/>
      <c r="Y307" s="39"/>
      <c r="Z307" s="39"/>
      <c r="AA307" s="39"/>
      <c r="AB307" s="39"/>
      <c r="AC307" s="39"/>
      <c r="AD307" s="39"/>
      <c r="AE307" s="39"/>
      <c r="AT307" s="18" t="s">
        <v>143</v>
      </c>
      <c r="AU307" s="18" t="s">
        <v>83</v>
      </c>
    </row>
    <row r="308" s="13" customFormat="1">
      <c r="A308" s="13"/>
      <c r="B308" s="254"/>
      <c r="C308" s="255"/>
      <c r="D308" s="249" t="s">
        <v>147</v>
      </c>
      <c r="E308" s="256" t="s">
        <v>1</v>
      </c>
      <c r="F308" s="257" t="s">
        <v>390</v>
      </c>
      <c r="G308" s="255"/>
      <c r="H308" s="256" t="s">
        <v>1</v>
      </c>
      <c r="I308" s="258"/>
      <c r="J308" s="255"/>
      <c r="K308" s="255"/>
      <c r="L308" s="259"/>
      <c r="M308" s="260"/>
      <c r="N308" s="261"/>
      <c r="O308" s="261"/>
      <c r="P308" s="261"/>
      <c r="Q308" s="261"/>
      <c r="R308" s="261"/>
      <c r="S308" s="261"/>
      <c r="T308" s="262"/>
      <c r="U308" s="13"/>
      <c r="V308" s="13"/>
      <c r="W308" s="13"/>
      <c r="X308" s="13"/>
      <c r="Y308" s="13"/>
      <c r="Z308" s="13"/>
      <c r="AA308" s="13"/>
      <c r="AB308" s="13"/>
      <c r="AC308" s="13"/>
      <c r="AD308" s="13"/>
      <c r="AE308" s="13"/>
      <c r="AT308" s="263" t="s">
        <v>147</v>
      </c>
      <c r="AU308" s="263" t="s">
        <v>83</v>
      </c>
      <c r="AV308" s="13" t="s">
        <v>81</v>
      </c>
      <c r="AW308" s="13" t="s">
        <v>30</v>
      </c>
      <c r="AX308" s="13" t="s">
        <v>73</v>
      </c>
      <c r="AY308" s="263" t="s">
        <v>134</v>
      </c>
    </row>
    <row r="309" s="13" customFormat="1">
      <c r="A309" s="13"/>
      <c r="B309" s="254"/>
      <c r="C309" s="255"/>
      <c r="D309" s="249" t="s">
        <v>147</v>
      </c>
      <c r="E309" s="256" t="s">
        <v>1</v>
      </c>
      <c r="F309" s="257" t="s">
        <v>418</v>
      </c>
      <c r="G309" s="255"/>
      <c r="H309" s="256" t="s">
        <v>1</v>
      </c>
      <c r="I309" s="258"/>
      <c r="J309" s="255"/>
      <c r="K309" s="255"/>
      <c r="L309" s="259"/>
      <c r="M309" s="260"/>
      <c r="N309" s="261"/>
      <c r="O309" s="261"/>
      <c r="P309" s="261"/>
      <c r="Q309" s="261"/>
      <c r="R309" s="261"/>
      <c r="S309" s="261"/>
      <c r="T309" s="262"/>
      <c r="U309" s="13"/>
      <c r="V309" s="13"/>
      <c r="W309" s="13"/>
      <c r="X309" s="13"/>
      <c r="Y309" s="13"/>
      <c r="Z309" s="13"/>
      <c r="AA309" s="13"/>
      <c r="AB309" s="13"/>
      <c r="AC309" s="13"/>
      <c r="AD309" s="13"/>
      <c r="AE309" s="13"/>
      <c r="AT309" s="263" t="s">
        <v>147</v>
      </c>
      <c r="AU309" s="263" t="s">
        <v>83</v>
      </c>
      <c r="AV309" s="13" t="s">
        <v>81</v>
      </c>
      <c r="AW309" s="13" t="s">
        <v>30</v>
      </c>
      <c r="AX309" s="13" t="s">
        <v>73</v>
      </c>
      <c r="AY309" s="263" t="s">
        <v>134</v>
      </c>
    </row>
    <row r="310" s="13" customFormat="1">
      <c r="A310" s="13"/>
      <c r="B310" s="254"/>
      <c r="C310" s="255"/>
      <c r="D310" s="249" t="s">
        <v>147</v>
      </c>
      <c r="E310" s="256" t="s">
        <v>1</v>
      </c>
      <c r="F310" s="257" t="s">
        <v>781</v>
      </c>
      <c r="G310" s="255"/>
      <c r="H310" s="256" t="s">
        <v>1</v>
      </c>
      <c r="I310" s="258"/>
      <c r="J310" s="255"/>
      <c r="K310" s="255"/>
      <c r="L310" s="259"/>
      <c r="M310" s="260"/>
      <c r="N310" s="261"/>
      <c r="O310" s="261"/>
      <c r="P310" s="261"/>
      <c r="Q310" s="261"/>
      <c r="R310" s="261"/>
      <c r="S310" s="261"/>
      <c r="T310" s="262"/>
      <c r="U310" s="13"/>
      <c r="V310" s="13"/>
      <c r="W310" s="13"/>
      <c r="X310" s="13"/>
      <c r="Y310" s="13"/>
      <c r="Z310" s="13"/>
      <c r="AA310" s="13"/>
      <c r="AB310" s="13"/>
      <c r="AC310" s="13"/>
      <c r="AD310" s="13"/>
      <c r="AE310" s="13"/>
      <c r="AT310" s="263" t="s">
        <v>147</v>
      </c>
      <c r="AU310" s="263" t="s">
        <v>83</v>
      </c>
      <c r="AV310" s="13" t="s">
        <v>81</v>
      </c>
      <c r="AW310" s="13" t="s">
        <v>30</v>
      </c>
      <c r="AX310" s="13" t="s">
        <v>73</v>
      </c>
      <c r="AY310" s="263" t="s">
        <v>134</v>
      </c>
    </row>
    <row r="311" s="14" customFormat="1">
      <c r="A311" s="14"/>
      <c r="B311" s="264"/>
      <c r="C311" s="265"/>
      <c r="D311" s="249" t="s">
        <v>147</v>
      </c>
      <c r="E311" s="266" t="s">
        <v>1</v>
      </c>
      <c r="F311" s="267" t="s">
        <v>432</v>
      </c>
      <c r="G311" s="265"/>
      <c r="H311" s="268">
        <v>0.035999999999999997</v>
      </c>
      <c r="I311" s="269"/>
      <c r="J311" s="265"/>
      <c r="K311" s="265"/>
      <c r="L311" s="270"/>
      <c r="M311" s="271"/>
      <c r="N311" s="272"/>
      <c r="O311" s="272"/>
      <c r="P311" s="272"/>
      <c r="Q311" s="272"/>
      <c r="R311" s="272"/>
      <c r="S311" s="272"/>
      <c r="T311" s="273"/>
      <c r="U311" s="14"/>
      <c r="V311" s="14"/>
      <c r="W311" s="14"/>
      <c r="X311" s="14"/>
      <c r="Y311" s="14"/>
      <c r="Z311" s="14"/>
      <c r="AA311" s="14"/>
      <c r="AB311" s="14"/>
      <c r="AC311" s="14"/>
      <c r="AD311" s="14"/>
      <c r="AE311" s="14"/>
      <c r="AT311" s="274" t="s">
        <v>147</v>
      </c>
      <c r="AU311" s="274" t="s">
        <v>83</v>
      </c>
      <c r="AV311" s="14" t="s">
        <v>83</v>
      </c>
      <c r="AW311" s="14" t="s">
        <v>30</v>
      </c>
      <c r="AX311" s="14" t="s">
        <v>73</v>
      </c>
      <c r="AY311" s="274" t="s">
        <v>134</v>
      </c>
    </row>
    <row r="312" s="13" customFormat="1">
      <c r="A312" s="13"/>
      <c r="B312" s="254"/>
      <c r="C312" s="255"/>
      <c r="D312" s="249" t="s">
        <v>147</v>
      </c>
      <c r="E312" s="256" t="s">
        <v>1</v>
      </c>
      <c r="F312" s="257" t="s">
        <v>903</v>
      </c>
      <c r="G312" s="255"/>
      <c r="H312" s="256" t="s">
        <v>1</v>
      </c>
      <c r="I312" s="258"/>
      <c r="J312" s="255"/>
      <c r="K312" s="255"/>
      <c r="L312" s="259"/>
      <c r="M312" s="260"/>
      <c r="N312" s="261"/>
      <c r="O312" s="261"/>
      <c r="P312" s="261"/>
      <c r="Q312" s="261"/>
      <c r="R312" s="261"/>
      <c r="S312" s="261"/>
      <c r="T312" s="262"/>
      <c r="U312" s="13"/>
      <c r="V312" s="13"/>
      <c r="W312" s="13"/>
      <c r="X312" s="13"/>
      <c r="Y312" s="13"/>
      <c r="Z312" s="13"/>
      <c r="AA312" s="13"/>
      <c r="AB312" s="13"/>
      <c r="AC312" s="13"/>
      <c r="AD312" s="13"/>
      <c r="AE312" s="13"/>
      <c r="AT312" s="263" t="s">
        <v>147</v>
      </c>
      <c r="AU312" s="263" t="s">
        <v>83</v>
      </c>
      <c r="AV312" s="13" t="s">
        <v>81</v>
      </c>
      <c r="AW312" s="13" t="s">
        <v>30</v>
      </c>
      <c r="AX312" s="13" t="s">
        <v>73</v>
      </c>
      <c r="AY312" s="263" t="s">
        <v>134</v>
      </c>
    </row>
    <row r="313" s="14" customFormat="1">
      <c r="A313" s="14"/>
      <c r="B313" s="264"/>
      <c r="C313" s="265"/>
      <c r="D313" s="249" t="s">
        <v>147</v>
      </c>
      <c r="E313" s="266" t="s">
        <v>1</v>
      </c>
      <c r="F313" s="267" t="s">
        <v>433</v>
      </c>
      <c r="G313" s="265"/>
      <c r="H313" s="268">
        <v>0.017999999999999999</v>
      </c>
      <c r="I313" s="269"/>
      <c r="J313" s="265"/>
      <c r="K313" s="265"/>
      <c r="L313" s="270"/>
      <c r="M313" s="271"/>
      <c r="N313" s="272"/>
      <c r="O313" s="272"/>
      <c r="P313" s="272"/>
      <c r="Q313" s="272"/>
      <c r="R313" s="272"/>
      <c r="S313" s="272"/>
      <c r="T313" s="273"/>
      <c r="U313" s="14"/>
      <c r="V313" s="14"/>
      <c r="W313" s="14"/>
      <c r="X313" s="14"/>
      <c r="Y313" s="14"/>
      <c r="Z313" s="14"/>
      <c r="AA313" s="14"/>
      <c r="AB313" s="14"/>
      <c r="AC313" s="14"/>
      <c r="AD313" s="14"/>
      <c r="AE313" s="14"/>
      <c r="AT313" s="274" t="s">
        <v>147</v>
      </c>
      <c r="AU313" s="274" t="s">
        <v>83</v>
      </c>
      <c r="AV313" s="14" t="s">
        <v>83</v>
      </c>
      <c r="AW313" s="14" t="s">
        <v>30</v>
      </c>
      <c r="AX313" s="14" t="s">
        <v>73</v>
      </c>
      <c r="AY313" s="274" t="s">
        <v>134</v>
      </c>
    </row>
    <row r="314" s="15" customFormat="1">
      <c r="A314" s="15"/>
      <c r="B314" s="275"/>
      <c r="C314" s="276"/>
      <c r="D314" s="249" t="s">
        <v>147</v>
      </c>
      <c r="E314" s="277" t="s">
        <v>1</v>
      </c>
      <c r="F314" s="278" t="s">
        <v>150</v>
      </c>
      <c r="G314" s="276"/>
      <c r="H314" s="279">
        <v>0.053999999999999999</v>
      </c>
      <c r="I314" s="280"/>
      <c r="J314" s="276"/>
      <c r="K314" s="276"/>
      <c r="L314" s="281"/>
      <c r="M314" s="282"/>
      <c r="N314" s="283"/>
      <c r="O314" s="283"/>
      <c r="P314" s="283"/>
      <c r="Q314" s="283"/>
      <c r="R314" s="283"/>
      <c r="S314" s="283"/>
      <c r="T314" s="284"/>
      <c r="U314" s="15"/>
      <c r="V314" s="15"/>
      <c r="W314" s="15"/>
      <c r="X314" s="15"/>
      <c r="Y314" s="15"/>
      <c r="Z314" s="15"/>
      <c r="AA314" s="15"/>
      <c r="AB314" s="15"/>
      <c r="AC314" s="15"/>
      <c r="AD314" s="15"/>
      <c r="AE314" s="15"/>
      <c r="AT314" s="285" t="s">
        <v>147</v>
      </c>
      <c r="AU314" s="285" t="s">
        <v>83</v>
      </c>
      <c r="AV314" s="15" t="s">
        <v>141</v>
      </c>
      <c r="AW314" s="15" t="s">
        <v>30</v>
      </c>
      <c r="AX314" s="15" t="s">
        <v>81</v>
      </c>
      <c r="AY314" s="285" t="s">
        <v>134</v>
      </c>
    </row>
    <row r="315" s="2" customFormat="1" ht="24" customHeight="1">
      <c r="A315" s="39"/>
      <c r="B315" s="40"/>
      <c r="C315" s="236" t="s">
        <v>374</v>
      </c>
      <c r="D315" s="236" t="s">
        <v>136</v>
      </c>
      <c r="E315" s="237" t="s">
        <v>435</v>
      </c>
      <c r="F315" s="238" t="s">
        <v>436</v>
      </c>
      <c r="G315" s="239" t="s">
        <v>437</v>
      </c>
      <c r="H315" s="240">
        <v>1</v>
      </c>
      <c r="I315" s="241"/>
      <c r="J315" s="242">
        <f>ROUND(I315*H315,2)</f>
        <v>0</v>
      </c>
      <c r="K315" s="238" t="s">
        <v>140</v>
      </c>
      <c r="L315" s="45"/>
      <c r="M315" s="243" t="s">
        <v>1</v>
      </c>
      <c r="N315" s="244" t="s">
        <v>38</v>
      </c>
      <c r="O315" s="92"/>
      <c r="P315" s="245">
        <f>O315*H315</f>
        <v>0</v>
      </c>
      <c r="Q315" s="245">
        <v>0.0064850000000000003</v>
      </c>
      <c r="R315" s="245">
        <f>Q315*H315</f>
        <v>0.0064850000000000003</v>
      </c>
      <c r="S315" s="245">
        <v>0</v>
      </c>
      <c r="T315" s="246">
        <f>S315*H315</f>
        <v>0</v>
      </c>
      <c r="U315" s="39"/>
      <c r="V315" s="39"/>
      <c r="W315" s="39"/>
      <c r="X315" s="39"/>
      <c r="Y315" s="39"/>
      <c r="Z315" s="39"/>
      <c r="AA315" s="39"/>
      <c r="AB315" s="39"/>
      <c r="AC315" s="39"/>
      <c r="AD315" s="39"/>
      <c r="AE315" s="39"/>
      <c r="AR315" s="247" t="s">
        <v>141</v>
      </c>
      <c r="AT315" s="247" t="s">
        <v>136</v>
      </c>
      <c r="AU315" s="247" t="s">
        <v>83</v>
      </c>
      <c r="AY315" s="18" t="s">
        <v>134</v>
      </c>
      <c r="BE315" s="248">
        <f>IF(N315="základní",J315,0)</f>
        <v>0</v>
      </c>
      <c r="BF315" s="248">
        <f>IF(N315="snížená",J315,0)</f>
        <v>0</v>
      </c>
      <c r="BG315" s="248">
        <f>IF(N315="zákl. přenesená",J315,0)</f>
        <v>0</v>
      </c>
      <c r="BH315" s="248">
        <f>IF(N315="sníž. přenesená",J315,0)</f>
        <v>0</v>
      </c>
      <c r="BI315" s="248">
        <f>IF(N315="nulová",J315,0)</f>
        <v>0</v>
      </c>
      <c r="BJ315" s="18" t="s">
        <v>81</v>
      </c>
      <c r="BK315" s="248">
        <f>ROUND(I315*H315,2)</f>
        <v>0</v>
      </c>
      <c r="BL315" s="18" t="s">
        <v>141</v>
      </c>
      <c r="BM315" s="247" t="s">
        <v>915</v>
      </c>
    </row>
    <row r="316" s="2" customFormat="1">
      <c r="A316" s="39"/>
      <c r="B316" s="40"/>
      <c r="C316" s="41"/>
      <c r="D316" s="249" t="s">
        <v>143</v>
      </c>
      <c r="E316" s="41"/>
      <c r="F316" s="250" t="s">
        <v>439</v>
      </c>
      <c r="G316" s="41"/>
      <c r="H316" s="41"/>
      <c r="I316" s="145"/>
      <c r="J316" s="41"/>
      <c r="K316" s="41"/>
      <c r="L316" s="45"/>
      <c r="M316" s="251"/>
      <c r="N316" s="252"/>
      <c r="O316" s="92"/>
      <c r="P316" s="92"/>
      <c r="Q316" s="92"/>
      <c r="R316" s="92"/>
      <c r="S316" s="92"/>
      <c r="T316" s="93"/>
      <c r="U316" s="39"/>
      <c r="V316" s="39"/>
      <c r="W316" s="39"/>
      <c r="X316" s="39"/>
      <c r="Y316" s="39"/>
      <c r="Z316" s="39"/>
      <c r="AA316" s="39"/>
      <c r="AB316" s="39"/>
      <c r="AC316" s="39"/>
      <c r="AD316" s="39"/>
      <c r="AE316" s="39"/>
      <c r="AT316" s="18" t="s">
        <v>143</v>
      </c>
      <c r="AU316" s="18" t="s">
        <v>83</v>
      </c>
    </row>
    <row r="317" s="13" customFormat="1">
      <c r="A317" s="13"/>
      <c r="B317" s="254"/>
      <c r="C317" s="255"/>
      <c r="D317" s="249" t="s">
        <v>147</v>
      </c>
      <c r="E317" s="256" t="s">
        <v>1</v>
      </c>
      <c r="F317" s="257" t="s">
        <v>440</v>
      </c>
      <c r="G317" s="255"/>
      <c r="H317" s="256" t="s">
        <v>1</v>
      </c>
      <c r="I317" s="258"/>
      <c r="J317" s="255"/>
      <c r="K317" s="255"/>
      <c r="L317" s="259"/>
      <c r="M317" s="260"/>
      <c r="N317" s="261"/>
      <c r="O317" s="261"/>
      <c r="P317" s="261"/>
      <c r="Q317" s="261"/>
      <c r="R317" s="261"/>
      <c r="S317" s="261"/>
      <c r="T317" s="262"/>
      <c r="U317" s="13"/>
      <c r="V317" s="13"/>
      <c r="W317" s="13"/>
      <c r="X317" s="13"/>
      <c r="Y317" s="13"/>
      <c r="Z317" s="13"/>
      <c r="AA317" s="13"/>
      <c r="AB317" s="13"/>
      <c r="AC317" s="13"/>
      <c r="AD317" s="13"/>
      <c r="AE317" s="13"/>
      <c r="AT317" s="263" t="s">
        <v>147</v>
      </c>
      <c r="AU317" s="263" t="s">
        <v>83</v>
      </c>
      <c r="AV317" s="13" t="s">
        <v>81</v>
      </c>
      <c r="AW317" s="13" t="s">
        <v>30</v>
      </c>
      <c r="AX317" s="13" t="s">
        <v>73</v>
      </c>
      <c r="AY317" s="263" t="s">
        <v>134</v>
      </c>
    </row>
    <row r="318" s="14" customFormat="1">
      <c r="A318" s="14"/>
      <c r="B318" s="264"/>
      <c r="C318" s="265"/>
      <c r="D318" s="249" t="s">
        <v>147</v>
      </c>
      <c r="E318" s="266" t="s">
        <v>1</v>
      </c>
      <c r="F318" s="267" t="s">
        <v>81</v>
      </c>
      <c r="G318" s="265"/>
      <c r="H318" s="268">
        <v>1</v>
      </c>
      <c r="I318" s="269"/>
      <c r="J318" s="265"/>
      <c r="K318" s="265"/>
      <c r="L318" s="270"/>
      <c r="M318" s="271"/>
      <c r="N318" s="272"/>
      <c r="O318" s="272"/>
      <c r="P318" s="272"/>
      <c r="Q318" s="272"/>
      <c r="R318" s="272"/>
      <c r="S318" s="272"/>
      <c r="T318" s="273"/>
      <c r="U318" s="14"/>
      <c r="V318" s="14"/>
      <c r="W318" s="14"/>
      <c r="X318" s="14"/>
      <c r="Y318" s="14"/>
      <c r="Z318" s="14"/>
      <c r="AA318" s="14"/>
      <c r="AB318" s="14"/>
      <c r="AC318" s="14"/>
      <c r="AD318" s="14"/>
      <c r="AE318" s="14"/>
      <c r="AT318" s="274" t="s">
        <v>147</v>
      </c>
      <c r="AU318" s="274" t="s">
        <v>83</v>
      </c>
      <c r="AV318" s="14" t="s">
        <v>83</v>
      </c>
      <c r="AW318" s="14" t="s">
        <v>30</v>
      </c>
      <c r="AX318" s="14" t="s">
        <v>81</v>
      </c>
      <c r="AY318" s="274" t="s">
        <v>134</v>
      </c>
    </row>
    <row r="319" s="2" customFormat="1" ht="24" customHeight="1">
      <c r="A319" s="39"/>
      <c r="B319" s="40"/>
      <c r="C319" s="236" t="s">
        <v>392</v>
      </c>
      <c r="D319" s="236" t="s">
        <v>136</v>
      </c>
      <c r="E319" s="237" t="s">
        <v>442</v>
      </c>
      <c r="F319" s="238" t="s">
        <v>443</v>
      </c>
      <c r="G319" s="239" t="s">
        <v>139</v>
      </c>
      <c r="H319" s="240">
        <v>71.280000000000001</v>
      </c>
      <c r="I319" s="241"/>
      <c r="J319" s="242">
        <f>ROUND(I319*H319,2)</f>
        <v>0</v>
      </c>
      <c r="K319" s="238" t="s">
        <v>140</v>
      </c>
      <c r="L319" s="45"/>
      <c r="M319" s="243" t="s">
        <v>1</v>
      </c>
      <c r="N319" s="244" t="s">
        <v>38</v>
      </c>
      <c r="O319" s="92"/>
      <c r="P319" s="245">
        <f>O319*H319</f>
        <v>0</v>
      </c>
      <c r="Q319" s="245">
        <v>0</v>
      </c>
      <c r="R319" s="245">
        <f>Q319*H319</f>
        <v>0</v>
      </c>
      <c r="S319" s="245">
        <v>0</v>
      </c>
      <c r="T319" s="246">
        <f>S319*H319</f>
        <v>0</v>
      </c>
      <c r="U319" s="39"/>
      <c r="V319" s="39"/>
      <c r="W319" s="39"/>
      <c r="X319" s="39"/>
      <c r="Y319" s="39"/>
      <c r="Z319" s="39"/>
      <c r="AA319" s="39"/>
      <c r="AB319" s="39"/>
      <c r="AC319" s="39"/>
      <c r="AD319" s="39"/>
      <c r="AE319" s="39"/>
      <c r="AR319" s="247" t="s">
        <v>141</v>
      </c>
      <c r="AT319" s="247" t="s">
        <v>136</v>
      </c>
      <c r="AU319" s="247" t="s">
        <v>83</v>
      </c>
      <c r="AY319" s="18" t="s">
        <v>134</v>
      </c>
      <c r="BE319" s="248">
        <f>IF(N319="základní",J319,0)</f>
        <v>0</v>
      </c>
      <c r="BF319" s="248">
        <f>IF(N319="snížená",J319,0)</f>
        <v>0</v>
      </c>
      <c r="BG319" s="248">
        <f>IF(N319="zákl. přenesená",J319,0)</f>
        <v>0</v>
      </c>
      <c r="BH319" s="248">
        <f>IF(N319="sníž. přenesená",J319,0)</f>
        <v>0</v>
      </c>
      <c r="BI319" s="248">
        <f>IF(N319="nulová",J319,0)</f>
        <v>0</v>
      </c>
      <c r="BJ319" s="18" t="s">
        <v>81</v>
      </c>
      <c r="BK319" s="248">
        <f>ROUND(I319*H319,2)</f>
        <v>0</v>
      </c>
      <c r="BL319" s="18" t="s">
        <v>141</v>
      </c>
      <c r="BM319" s="247" t="s">
        <v>916</v>
      </c>
    </row>
    <row r="320" s="2" customFormat="1">
      <c r="A320" s="39"/>
      <c r="B320" s="40"/>
      <c r="C320" s="41"/>
      <c r="D320" s="249" t="s">
        <v>143</v>
      </c>
      <c r="E320" s="41"/>
      <c r="F320" s="250" t="s">
        <v>445</v>
      </c>
      <c r="G320" s="41"/>
      <c r="H320" s="41"/>
      <c r="I320" s="145"/>
      <c r="J320" s="41"/>
      <c r="K320" s="41"/>
      <c r="L320" s="45"/>
      <c r="M320" s="251"/>
      <c r="N320" s="252"/>
      <c r="O320" s="92"/>
      <c r="P320" s="92"/>
      <c r="Q320" s="92"/>
      <c r="R320" s="92"/>
      <c r="S320" s="92"/>
      <c r="T320" s="93"/>
      <c r="U320" s="39"/>
      <c r="V320" s="39"/>
      <c r="W320" s="39"/>
      <c r="X320" s="39"/>
      <c r="Y320" s="39"/>
      <c r="Z320" s="39"/>
      <c r="AA320" s="39"/>
      <c r="AB320" s="39"/>
      <c r="AC320" s="39"/>
      <c r="AD320" s="39"/>
      <c r="AE320" s="39"/>
      <c r="AT320" s="18" t="s">
        <v>143</v>
      </c>
      <c r="AU320" s="18" t="s">
        <v>83</v>
      </c>
    </row>
    <row r="321" s="2" customFormat="1">
      <c r="A321" s="39"/>
      <c r="B321" s="40"/>
      <c r="C321" s="41"/>
      <c r="D321" s="249" t="s">
        <v>145</v>
      </c>
      <c r="E321" s="41"/>
      <c r="F321" s="253" t="s">
        <v>446</v>
      </c>
      <c r="G321" s="41"/>
      <c r="H321" s="41"/>
      <c r="I321" s="145"/>
      <c r="J321" s="41"/>
      <c r="K321" s="41"/>
      <c r="L321" s="45"/>
      <c r="M321" s="251"/>
      <c r="N321" s="252"/>
      <c r="O321" s="92"/>
      <c r="P321" s="92"/>
      <c r="Q321" s="92"/>
      <c r="R321" s="92"/>
      <c r="S321" s="92"/>
      <c r="T321" s="93"/>
      <c r="U321" s="39"/>
      <c r="V321" s="39"/>
      <c r="W321" s="39"/>
      <c r="X321" s="39"/>
      <c r="Y321" s="39"/>
      <c r="Z321" s="39"/>
      <c r="AA321" s="39"/>
      <c r="AB321" s="39"/>
      <c r="AC321" s="39"/>
      <c r="AD321" s="39"/>
      <c r="AE321" s="39"/>
      <c r="AT321" s="18" t="s">
        <v>145</v>
      </c>
      <c r="AU321" s="18" t="s">
        <v>83</v>
      </c>
    </row>
    <row r="322" s="13" customFormat="1">
      <c r="A322" s="13"/>
      <c r="B322" s="254"/>
      <c r="C322" s="255"/>
      <c r="D322" s="249" t="s">
        <v>147</v>
      </c>
      <c r="E322" s="256" t="s">
        <v>1</v>
      </c>
      <c r="F322" s="257" t="s">
        <v>801</v>
      </c>
      <c r="G322" s="255"/>
      <c r="H322" s="256" t="s">
        <v>1</v>
      </c>
      <c r="I322" s="258"/>
      <c r="J322" s="255"/>
      <c r="K322" s="255"/>
      <c r="L322" s="259"/>
      <c r="M322" s="260"/>
      <c r="N322" s="261"/>
      <c r="O322" s="261"/>
      <c r="P322" s="261"/>
      <c r="Q322" s="261"/>
      <c r="R322" s="261"/>
      <c r="S322" s="261"/>
      <c r="T322" s="262"/>
      <c r="U322" s="13"/>
      <c r="V322" s="13"/>
      <c r="W322" s="13"/>
      <c r="X322" s="13"/>
      <c r="Y322" s="13"/>
      <c r="Z322" s="13"/>
      <c r="AA322" s="13"/>
      <c r="AB322" s="13"/>
      <c r="AC322" s="13"/>
      <c r="AD322" s="13"/>
      <c r="AE322" s="13"/>
      <c r="AT322" s="263" t="s">
        <v>147</v>
      </c>
      <c r="AU322" s="263" t="s">
        <v>83</v>
      </c>
      <c r="AV322" s="13" t="s">
        <v>81</v>
      </c>
      <c r="AW322" s="13" t="s">
        <v>30</v>
      </c>
      <c r="AX322" s="13" t="s">
        <v>73</v>
      </c>
      <c r="AY322" s="263" t="s">
        <v>134</v>
      </c>
    </row>
    <row r="323" s="14" customFormat="1">
      <c r="A323" s="14"/>
      <c r="B323" s="264"/>
      <c r="C323" s="265"/>
      <c r="D323" s="249" t="s">
        <v>147</v>
      </c>
      <c r="E323" s="266" t="s">
        <v>1</v>
      </c>
      <c r="F323" s="267" t="s">
        <v>917</v>
      </c>
      <c r="G323" s="265"/>
      <c r="H323" s="268">
        <v>71.280000000000001</v>
      </c>
      <c r="I323" s="269"/>
      <c r="J323" s="265"/>
      <c r="K323" s="265"/>
      <c r="L323" s="270"/>
      <c r="M323" s="271"/>
      <c r="N323" s="272"/>
      <c r="O323" s="272"/>
      <c r="P323" s="272"/>
      <c r="Q323" s="272"/>
      <c r="R323" s="272"/>
      <c r="S323" s="272"/>
      <c r="T323" s="273"/>
      <c r="U323" s="14"/>
      <c r="V323" s="14"/>
      <c r="W323" s="14"/>
      <c r="X323" s="14"/>
      <c r="Y323" s="14"/>
      <c r="Z323" s="14"/>
      <c r="AA323" s="14"/>
      <c r="AB323" s="14"/>
      <c r="AC323" s="14"/>
      <c r="AD323" s="14"/>
      <c r="AE323" s="14"/>
      <c r="AT323" s="274" t="s">
        <v>147</v>
      </c>
      <c r="AU323" s="274" t="s">
        <v>83</v>
      </c>
      <c r="AV323" s="14" t="s">
        <v>83</v>
      </c>
      <c r="AW323" s="14" t="s">
        <v>30</v>
      </c>
      <c r="AX323" s="14" t="s">
        <v>73</v>
      </c>
      <c r="AY323" s="274" t="s">
        <v>134</v>
      </c>
    </row>
    <row r="324" s="15" customFormat="1">
      <c r="A324" s="15"/>
      <c r="B324" s="275"/>
      <c r="C324" s="276"/>
      <c r="D324" s="249" t="s">
        <v>147</v>
      </c>
      <c r="E324" s="277" t="s">
        <v>1</v>
      </c>
      <c r="F324" s="278" t="s">
        <v>150</v>
      </c>
      <c r="G324" s="276"/>
      <c r="H324" s="279">
        <v>71.280000000000001</v>
      </c>
      <c r="I324" s="280"/>
      <c r="J324" s="276"/>
      <c r="K324" s="276"/>
      <c r="L324" s="281"/>
      <c r="M324" s="282"/>
      <c r="N324" s="283"/>
      <c r="O324" s="283"/>
      <c r="P324" s="283"/>
      <c r="Q324" s="283"/>
      <c r="R324" s="283"/>
      <c r="S324" s="283"/>
      <c r="T324" s="284"/>
      <c r="U324" s="15"/>
      <c r="V324" s="15"/>
      <c r="W324" s="15"/>
      <c r="X324" s="15"/>
      <c r="Y324" s="15"/>
      <c r="Z324" s="15"/>
      <c r="AA324" s="15"/>
      <c r="AB324" s="15"/>
      <c r="AC324" s="15"/>
      <c r="AD324" s="15"/>
      <c r="AE324" s="15"/>
      <c r="AT324" s="285" t="s">
        <v>147</v>
      </c>
      <c r="AU324" s="285" t="s">
        <v>83</v>
      </c>
      <c r="AV324" s="15" t="s">
        <v>141</v>
      </c>
      <c r="AW324" s="15" t="s">
        <v>30</v>
      </c>
      <c r="AX324" s="15" t="s">
        <v>81</v>
      </c>
      <c r="AY324" s="285" t="s">
        <v>134</v>
      </c>
    </row>
    <row r="325" s="2" customFormat="1" ht="24" customHeight="1">
      <c r="A325" s="39"/>
      <c r="B325" s="40"/>
      <c r="C325" s="236" t="s">
        <v>399</v>
      </c>
      <c r="D325" s="236" t="s">
        <v>136</v>
      </c>
      <c r="E325" s="237" t="s">
        <v>451</v>
      </c>
      <c r="F325" s="238" t="s">
        <v>452</v>
      </c>
      <c r="G325" s="239" t="s">
        <v>139</v>
      </c>
      <c r="H325" s="240">
        <v>2138.4000000000001</v>
      </c>
      <c r="I325" s="241"/>
      <c r="J325" s="242">
        <f>ROUND(I325*H325,2)</f>
        <v>0</v>
      </c>
      <c r="K325" s="238" t="s">
        <v>140</v>
      </c>
      <c r="L325" s="45"/>
      <c r="M325" s="243" t="s">
        <v>1</v>
      </c>
      <c r="N325" s="244" t="s">
        <v>38</v>
      </c>
      <c r="O325" s="92"/>
      <c r="P325" s="245">
        <f>O325*H325</f>
        <v>0</v>
      </c>
      <c r="Q325" s="245">
        <v>0</v>
      </c>
      <c r="R325" s="245">
        <f>Q325*H325</f>
        <v>0</v>
      </c>
      <c r="S325" s="245">
        <v>0</v>
      </c>
      <c r="T325" s="246">
        <f>S325*H325</f>
        <v>0</v>
      </c>
      <c r="U325" s="39"/>
      <c r="V325" s="39"/>
      <c r="W325" s="39"/>
      <c r="X325" s="39"/>
      <c r="Y325" s="39"/>
      <c r="Z325" s="39"/>
      <c r="AA325" s="39"/>
      <c r="AB325" s="39"/>
      <c r="AC325" s="39"/>
      <c r="AD325" s="39"/>
      <c r="AE325" s="39"/>
      <c r="AR325" s="247" t="s">
        <v>141</v>
      </c>
      <c r="AT325" s="247" t="s">
        <v>136</v>
      </c>
      <c r="AU325" s="247" t="s">
        <v>83</v>
      </c>
      <c r="AY325" s="18" t="s">
        <v>134</v>
      </c>
      <c r="BE325" s="248">
        <f>IF(N325="základní",J325,0)</f>
        <v>0</v>
      </c>
      <c r="BF325" s="248">
        <f>IF(N325="snížená",J325,0)</f>
        <v>0</v>
      </c>
      <c r="BG325" s="248">
        <f>IF(N325="zákl. přenesená",J325,0)</f>
        <v>0</v>
      </c>
      <c r="BH325" s="248">
        <f>IF(N325="sníž. přenesená",J325,0)</f>
        <v>0</v>
      </c>
      <c r="BI325" s="248">
        <f>IF(N325="nulová",J325,0)</f>
        <v>0</v>
      </c>
      <c r="BJ325" s="18" t="s">
        <v>81</v>
      </c>
      <c r="BK325" s="248">
        <f>ROUND(I325*H325,2)</f>
        <v>0</v>
      </c>
      <c r="BL325" s="18" t="s">
        <v>141</v>
      </c>
      <c r="BM325" s="247" t="s">
        <v>918</v>
      </c>
    </row>
    <row r="326" s="2" customFormat="1">
      <c r="A326" s="39"/>
      <c r="B326" s="40"/>
      <c r="C326" s="41"/>
      <c r="D326" s="249" t="s">
        <v>143</v>
      </c>
      <c r="E326" s="41"/>
      <c r="F326" s="250" t="s">
        <v>454</v>
      </c>
      <c r="G326" s="41"/>
      <c r="H326" s="41"/>
      <c r="I326" s="145"/>
      <c r="J326" s="41"/>
      <c r="K326" s="41"/>
      <c r="L326" s="45"/>
      <c r="M326" s="251"/>
      <c r="N326" s="252"/>
      <c r="O326" s="92"/>
      <c r="P326" s="92"/>
      <c r="Q326" s="92"/>
      <c r="R326" s="92"/>
      <c r="S326" s="92"/>
      <c r="T326" s="93"/>
      <c r="U326" s="39"/>
      <c r="V326" s="39"/>
      <c r="W326" s="39"/>
      <c r="X326" s="39"/>
      <c r="Y326" s="39"/>
      <c r="Z326" s="39"/>
      <c r="AA326" s="39"/>
      <c r="AB326" s="39"/>
      <c r="AC326" s="39"/>
      <c r="AD326" s="39"/>
      <c r="AE326" s="39"/>
      <c r="AT326" s="18" t="s">
        <v>143</v>
      </c>
      <c r="AU326" s="18" t="s">
        <v>83</v>
      </c>
    </row>
    <row r="327" s="2" customFormat="1">
      <c r="A327" s="39"/>
      <c r="B327" s="40"/>
      <c r="C327" s="41"/>
      <c r="D327" s="249" t="s">
        <v>145</v>
      </c>
      <c r="E327" s="41"/>
      <c r="F327" s="253" t="s">
        <v>446</v>
      </c>
      <c r="G327" s="41"/>
      <c r="H327" s="41"/>
      <c r="I327" s="145"/>
      <c r="J327" s="41"/>
      <c r="K327" s="41"/>
      <c r="L327" s="45"/>
      <c r="M327" s="251"/>
      <c r="N327" s="252"/>
      <c r="O327" s="92"/>
      <c r="P327" s="92"/>
      <c r="Q327" s="92"/>
      <c r="R327" s="92"/>
      <c r="S327" s="92"/>
      <c r="T327" s="93"/>
      <c r="U327" s="39"/>
      <c r="V327" s="39"/>
      <c r="W327" s="39"/>
      <c r="X327" s="39"/>
      <c r="Y327" s="39"/>
      <c r="Z327" s="39"/>
      <c r="AA327" s="39"/>
      <c r="AB327" s="39"/>
      <c r="AC327" s="39"/>
      <c r="AD327" s="39"/>
      <c r="AE327" s="39"/>
      <c r="AT327" s="18" t="s">
        <v>145</v>
      </c>
      <c r="AU327" s="18" t="s">
        <v>83</v>
      </c>
    </row>
    <row r="328" s="14" customFormat="1">
      <c r="A328" s="14"/>
      <c r="B328" s="264"/>
      <c r="C328" s="265"/>
      <c r="D328" s="249" t="s">
        <v>147</v>
      </c>
      <c r="E328" s="266" t="s">
        <v>1</v>
      </c>
      <c r="F328" s="267" t="s">
        <v>919</v>
      </c>
      <c r="G328" s="265"/>
      <c r="H328" s="268">
        <v>2138.4000000000001</v>
      </c>
      <c r="I328" s="269"/>
      <c r="J328" s="265"/>
      <c r="K328" s="265"/>
      <c r="L328" s="270"/>
      <c r="M328" s="271"/>
      <c r="N328" s="272"/>
      <c r="O328" s="272"/>
      <c r="P328" s="272"/>
      <c r="Q328" s="272"/>
      <c r="R328" s="272"/>
      <c r="S328" s="272"/>
      <c r="T328" s="273"/>
      <c r="U328" s="14"/>
      <c r="V328" s="14"/>
      <c r="W328" s="14"/>
      <c r="X328" s="14"/>
      <c r="Y328" s="14"/>
      <c r="Z328" s="14"/>
      <c r="AA328" s="14"/>
      <c r="AB328" s="14"/>
      <c r="AC328" s="14"/>
      <c r="AD328" s="14"/>
      <c r="AE328" s="14"/>
      <c r="AT328" s="274" t="s">
        <v>147</v>
      </c>
      <c r="AU328" s="274" t="s">
        <v>83</v>
      </c>
      <c r="AV328" s="14" t="s">
        <v>83</v>
      </c>
      <c r="AW328" s="14" t="s">
        <v>30</v>
      </c>
      <c r="AX328" s="14" t="s">
        <v>73</v>
      </c>
      <c r="AY328" s="274" t="s">
        <v>134</v>
      </c>
    </row>
    <row r="329" s="15" customFormat="1">
      <c r="A329" s="15"/>
      <c r="B329" s="275"/>
      <c r="C329" s="276"/>
      <c r="D329" s="249" t="s">
        <v>147</v>
      </c>
      <c r="E329" s="277" t="s">
        <v>1</v>
      </c>
      <c r="F329" s="278" t="s">
        <v>150</v>
      </c>
      <c r="G329" s="276"/>
      <c r="H329" s="279">
        <v>2138.4000000000001</v>
      </c>
      <c r="I329" s="280"/>
      <c r="J329" s="276"/>
      <c r="K329" s="276"/>
      <c r="L329" s="281"/>
      <c r="M329" s="282"/>
      <c r="N329" s="283"/>
      <c r="O329" s="283"/>
      <c r="P329" s="283"/>
      <c r="Q329" s="283"/>
      <c r="R329" s="283"/>
      <c r="S329" s="283"/>
      <c r="T329" s="284"/>
      <c r="U329" s="15"/>
      <c r="V329" s="15"/>
      <c r="W329" s="15"/>
      <c r="X329" s="15"/>
      <c r="Y329" s="15"/>
      <c r="Z329" s="15"/>
      <c r="AA329" s="15"/>
      <c r="AB329" s="15"/>
      <c r="AC329" s="15"/>
      <c r="AD329" s="15"/>
      <c r="AE329" s="15"/>
      <c r="AT329" s="285" t="s">
        <v>147</v>
      </c>
      <c r="AU329" s="285" t="s">
        <v>83</v>
      </c>
      <c r="AV329" s="15" t="s">
        <v>141</v>
      </c>
      <c r="AW329" s="15" t="s">
        <v>30</v>
      </c>
      <c r="AX329" s="15" t="s">
        <v>81</v>
      </c>
      <c r="AY329" s="285" t="s">
        <v>134</v>
      </c>
    </row>
    <row r="330" s="2" customFormat="1" ht="24" customHeight="1">
      <c r="A330" s="39"/>
      <c r="B330" s="40"/>
      <c r="C330" s="236" t="s">
        <v>409</v>
      </c>
      <c r="D330" s="236" t="s">
        <v>136</v>
      </c>
      <c r="E330" s="237" t="s">
        <v>457</v>
      </c>
      <c r="F330" s="238" t="s">
        <v>458</v>
      </c>
      <c r="G330" s="239" t="s">
        <v>139</v>
      </c>
      <c r="H330" s="240">
        <v>71.280000000000001</v>
      </c>
      <c r="I330" s="241"/>
      <c r="J330" s="242">
        <f>ROUND(I330*H330,2)</f>
        <v>0</v>
      </c>
      <c r="K330" s="238" t="s">
        <v>140</v>
      </c>
      <c r="L330" s="45"/>
      <c r="M330" s="243" t="s">
        <v>1</v>
      </c>
      <c r="N330" s="244" t="s">
        <v>38</v>
      </c>
      <c r="O330" s="92"/>
      <c r="P330" s="245">
        <f>O330*H330</f>
        <v>0</v>
      </c>
      <c r="Q330" s="245">
        <v>0</v>
      </c>
      <c r="R330" s="245">
        <f>Q330*H330</f>
        <v>0</v>
      </c>
      <c r="S330" s="245">
        <v>0</v>
      </c>
      <c r="T330" s="246">
        <f>S330*H330</f>
        <v>0</v>
      </c>
      <c r="U330" s="39"/>
      <c r="V330" s="39"/>
      <c r="W330" s="39"/>
      <c r="X330" s="39"/>
      <c r="Y330" s="39"/>
      <c r="Z330" s="39"/>
      <c r="AA330" s="39"/>
      <c r="AB330" s="39"/>
      <c r="AC330" s="39"/>
      <c r="AD330" s="39"/>
      <c r="AE330" s="39"/>
      <c r="AR330" s="247" t="s">
        <v>141</v>
      </c>
      <c r="AT330" s="247" t="s">
        <v>136</v>
      </c>
      <c r="AU330" s="247" t="s">
        <v>83</v>
      </c>
      <c r="AY330" s="18" t="s">
        <v>134</v>
      </c>
      <c r="BE330" s="248">
        <f>IF(N330="základní",J330,0)</f>
        <v>0</v>
      </c>
      <c r="BF330" s="248">
        <f>IF(N330="snížená",J330,0)</f>
        <v>0</v>
      </c>
      <c r="BG330" s="248">
        <f>IF(N330="zákl. přenesená",J330,0)</f>
        <v>0</v>
      </c>
      <c r="BH330" s="248">
        <f>IF(N330="sníž. přenesená",J330,0)</f>
        <v>0</v>
      </c>
      <c r="BI330" s="248">
        <f>IF(N330="nulová",J330,0)</f>
        <v>0</v>
      </c>
      <c r="BJ330" s="18" t="s">
        <v>81</v>
      </c>
      <c r="BK330" s="248">
        <f>ROUND(I330*H330,2)</f>
        <v>0</v>
      </c>
      <c r="BL330" s="18" t="s">
        <v>141</v>
      </c>
      <c r="BM330" s="247" t="s">
        <v>920</v>
      </c>
    </row>
    <row r="331" s="2" customFormat="1">
      <c r="A331" s="39"/>
      <c r="B331" s="40"/>
      <c r="C331" s="41"/>
      <c r="D331" s="249" t="s">
        <v>143</v>
      </c>
      <c r="E331" s="41"/>
      <c r="F331" s="250" t="s">
        <v>460</v>
      </c>
      <c r="G331" s="41"/>
      <c r="H331" s="41"/>
      <c r="I331" s="145"/>
      <c r="J331" s="41"/>
      <c r="K331" s="41"/>
      <c r="L331" s="45"/>
      <c r="M331" s="251"/>
      <c r="N331" s="252"/>
      <c r="O331" s="92"/>
      <c r="P331" s="92"/>
      <c r="Q331" s="92"/>
      <c r="R331" s="92"/>
      <c r="S331" s="92"/>
      <c r="T331" s="93"/>
      <c r="U331" s="39"/>
      <c r="V331" s="39"/>
      <c r="W331" s="39"/>
      <c r="X331" s="39"/>
      <c r="Y331" s="39"/>
      <c r="Z331" s="39"/>
      <c r="AA331" s="39"/>
      <c r="AB331" s="39"/>
      <c r="AC331" s="39"/>
      <c r="AD331" s="39"/>
      <c r="AE331" s="39"/>
      <c r="AT331" s="18" t="s">
        <v>143</v>
      </c>
      <c r="AU331" s="18" t="s">
        <v>83</v>
      </c>
    </row>
    <row r="332" s="2" customFormat="1">
      <c r="A332" s="39"/>
      <c r="B332" s="40"/>
      <c r="C332" s="41"/>
      <c r="D332" s="249" t="s">
        <v>145</v>
      </c>
      <c r="E332" s="41"/>
      <c r="F332" s="253" t="s">
        <v>461</v>
      </c>
      <c r="G332" s="41"/>
      <c r="H332" s="41"/>
      <c r="I332" s="145"/>
      <c r="J332" s="41"/>
      <c r="K332" s="41"/>
      <c r="L332" s="45"/>
      <c r="M332" s="251"/>
      <c r="N332" s="252"/>
      <c r="O332" s="92"/>
      <c r="P332" s="92"/>
      <c r="Q332" s="92"/>
      <c r="R332" s="92"/>
      <c r="S332" s="92"/>
      <c r="T332" s="93"/>
      <c r="U332" s="39"/>
      <c r="V332" s="39"/>
      <c r="W332" s="39"/>
      <c r="X332" s="39"/>
      <c r="Y332" s="39"/>
      <c r="Z332" s="39"/>
      <c r="AA332" s="39"/>
      <c r="AB332" s="39"/>
      <c r="AC332" s="39"/>
      <c r="AD332" s="39"/>
      <c r="AE332" s="39"/>
      <c r="AT332" s="18" t="s">
        <v>145</v>
      </c>
      <c r="AU332" s="18" t="s">
        <v>83</v>
      </c>
    </row>
    <row r="333" s="14" customFormat="1">
      <c r="A333" s="14"/>
      <c r="B333" s="264"/>
      <c r="C333" s="265"/>
      <c r="D333" s="249" t="s">
        <v>147</v>
      </c>
      <c r="E333" s="266" t="s">
        <v>1</v>
      </c>
      <c r="F333" s="267" t="s">
        <v>921</v>
      </c>
      <c r="G333" s="265"/>
      <c r="H333" s="268">
        <v>71.280000000000001</v>
      </c>
      <c r="I333" s="269"/>
      <c r="J333" s="265"/>
      <c r="K333" s="265"/>
      <c r="L333" s="270"/>
      <c r="M333" s="271"/>
      <c r="N333" s="272"/>
      <c r="O333" s="272"/>
      <c r="P333" s="272"/>
      <c r="Q333" s="272"/>
      <c r="R333" s="272"/>
      <c r="S333" s="272"/>
      <c r="T333" s="273"/>
      <c r="U333" s="14"/>
      <c r="V333" s="14"/>
      <c r="W333" s="14"/>
      <c r="X333" s="14"/>
      <c r="Y333" s="14"/>
      <c r="Z333" s="14"/>
      <c r="AA333" s="14"/>
      <c r="AB333" s="14"/>
      <c r="AC333" s="14"/>
      <c r="AD333" s="14"/>
      <c r="AE333" s="14"/>
      <c r="AT333" s="274" t="s">
        <v>147</v>
      </c>
      <c r="AU333" s="274" t="s">
        <v>83</v>
      </c>
      <c r="AV333" s="14" t="s">
        <v>83</v>
      </c>
      <c r="AW333" s="14" t="s">
        <v>30</v>
      </c>
      <c r="AX333" s="14" t="s">
        <v>73</v>
      </c>
      <c r="AY333" s="274" t="s">
        <v>134</v>
      </c>
    </row>
    <row r="334" s="15" customFormat="1">
      <c r="A334" s="15"/>
      <c r="B334" s="275"/>
      <c r="C334" s="276"/>
      <c r="D334" s="249" t="s">
        <v>147</v>
      </c>
      <c r="E334" s="277" t="s">
        <v>1</v>
      </c>
      <c r="F334" s="278" t="s">
        <v>150</v>
      </c>
      <c r="G334" s="276"/>
      <c r="H334" s="279">
        <v>71.280000000000001</v>
      </c>
      <c r="I334" s="280"/>
      <c r="J334" s="276"/>
      <c r="K334" s="276"/>
      <c r="L334" s="281"/>
      <c r="M334" s="282"/>
      <c r="N334" s="283"/>
      <c r="O334" s="283"/>
      <c r="P334" s="283"/>
      <c r="Q334" s="283"/>
      <c r="R334" s="283"/>
      <c r="S334" s="283"/>
      <c r="T334" s="284"/>
      <c r="U334" s="15"/>
      <c r="V334" s="15"/>
      <c r="W334" s="15"/>
      <c r="X334" s="15"/>
      <c r="Y334" s="15"/>
      <c r="Z334" s="15"/>
      <c r="AA334" s="15"/>
      <c r="AB334" s="15"/>
      <c r="AC334" s="15"/>
      <c r="AD334" s="15"/>
      <c r="AE334" s="15"/>
      <c r="AT334" s="285" t="s">
        <v>147</v>
      </c>
      <c r="AU334" s="285" t="s">
        <v>83</v>
      </c>
      <c r="AV334" s="15" t="s">
        <v>141</v>
      </c>
      <c r="AW334" s="15" t="s">
        <v>30</v>
      </c>
      <c r="AX334" s="15" t="s">
        <v>81</v>
      </c>
      <c r="AY334" s="285" t="s">
        <v>134</v>
      </c>
    </row>
    <row r="335" s="2" customFormat="1" ht="16.5" customHeight="1">
      <c r="A335" s="39"/>
      <c r="B335" s="40"/>
      <c r="C335" s="236" t="s">
        <v>414</v>
      </c>
      <c r="D335" s="236" t="s">
        <v>136</v>
      </c>
      <c r="E335" s="237" t="s">
        <v>484</v>
      </c>
      <c r="F335" s="238" t="s">
        <v>485</v>
      </c>
      <c r="G335" s="239" t="s">
        <v>139</v>
      </c>
      <c r="H335" s="240">
        <v>71.280000000000001</v>
      </c>
      <c r="I335" s="241"/>
      <c r="J335" s="242">
        <f>ROUND(I335*H335,2)</f>
        <v>0</v>
      </c>
      <c r="K335" s="238" t="s">
        <v>140</v>
      </c>
      <c r="L335" s="45"/>
      <c r="M335" s="243" t="s">
        <v>1</v>
      </c>
      <c r="N335" s="244" t="s">
        <v>38</v>
      </c>
      <c r="O335" s="92"/>
      <c r="P335" s="245">
        <f>O335*H335</f>
        <v>0</v>
      </c>
      <c r="Q335" s="245">
        <v>0</v>
      </c>
      <c r="R335" s="245">
        <f>Q335*H335</f>
        <v>0</v>
      </c>
      <c r="S335" s="245">
        <v>0</v>
      </c>
      <c r="T335" s="246">
        <f>S335*H335</f>
        <v>0</v>
      </c>
      <c r="U335" s="39"/>
      <c r="V335" s="39"/>
      <c r="W335" s="39"/>
      <c r="X335" s="39"/>
      <c r="Y335" s="39"/>
      <c r="Z335" s="39"/>
      <c r="AA335" s="39"/>
      <c r="AB335" s="39"/>
      <c r="AC335" s="39"/>
      <c r="AD335" s="39"/>
      <c r="AE335" s="39"/>
      <c r="AR335" s="247" t="s">
        <v>141</v>
      </c>
      <c r="AT335" s="247" t="s">
        <v>136</v>
      </c>
      <c r="AU335" s="247" t="s">
        <v>83</v>
      </c>
      <c r="AY335" s="18" t="s">
        <v>134</v>
      </c>
      <c r="BE335" s="248">
        <f>IF(N335="základní",J335,0)</f>
        <v>0</v>
      </c>
      <c r="BF335" s="248">
        <f>IF(N335="snížená",J335,0)</f>
        <v>0</v>
      </c>
      <c r="BG335" s="248">
        <f>IF(N335="zákl. přenesená",J335,0)</f>
        <v>0</v>
      </c>
      <c r="BH335" s="248">
        <f>IF(N335="sníž. přenesená",J335,0)</f>
        <v>0</v>
      </c>
      <c r="BI335" s="248">
        <f>IF(N335="nulová",J335,0)</f>
        <v>0</v>
      </c>
      <c r="BJ335" s="18" t="s">
        <v>81</v>
      </c>
      <c r="BK335" s="248">
        <f>ROUND(I335*H335,2)</f>
        <v>0</v>
      </c>
      <c r="BL335" s="18" t="s">
        <v>141</v>
      </c>
      <c r="BM335" s="247" t="s">
        <v>922</v>
      </c>
    </row>
    <row r="336" s="2" customFormat="1">
      <c r="A336" s="39"/>
      <c r="B336" s="40"/>
      <c r="C336" s="41"/>
      <c r="D336" s="249" t="s">
        <v>143</v>
      </c>
      <c r="E336" s="41"/>
      <c r="F336" s="250" t="s">
        <v>487</v>
      </c>
      <c r="G336" s="41"/>
      <c r="H336" s="41"/>
      <c r="I336" s="145"/>
      <c r="J336" s="41"/>
      <c r="K336" s="41"/>
      <c r="L336" s="45"/>
      <c r="M336" s="251"/>
      <c r="N336" s="252"/>
      <c r="O336" s="92"/>
      <c r="P336" s="92"/>
      <c r="Q336" s="92"/>
      <c r="R336" s="92"/>
      <c r="S336" s="92"/>
      <c r="T336" s="93"/>
      <c r="U336" s="39"/>
      <c r="V336" s="39"/>
      <c r="W336" s="39"/>
      <c r="X336" s="39"/>
      <c r="Y336" s="39"/>
      <c r="Z336" s="39"/>
      <c r="AA336" s="39"/>
      <c r="AB336" s="39"/>
      <c r="AC336" s="39"/>
      <c r="AD336" s="39"/>
      <c r="AE336" s="39"/>
      <c r="AT336" s="18" t="s">
        <v>143</v>
      </c>
      <c r="AU336" s="18" t="s">
        <v>83</v>
      </c>
    </row>
    <row r="337" s="2" customFormat="1">
      <c r="A337" s="39"/>
      <c r="B337" s="40"/>
      <c r="C337" s="41"/>
      <c r="D337" s="249" t="s">
        <v>145</v>
      </c>
      <c r="E337" s="41"/>
      <c r="F337" s="253" t="s">
        <v>488</v>
      </c>
      <c r="G337" s="41"/>
      <c r="H337" s="41"/>
      <c r="I337" s="145"/>
      <c r="J337" s="41"/>
      <c r="K337" s="41"/>
      <c r="L337" s="45"/>
      <c r="M337" s="251"/>
      <c r="N337" s="252"/>
      <c r="O337" s="92"/>
      <c r="P337" s="92"/>
      <c r="Q337" s="92"/>
      <c r="R337" s="92"/>
      <c r="S337" s="92"/>
      <c r="T337" s="93"/>
      <c r="U337" s="39"/>
      <c r="V337" s="39"/>
      <c r="W337" s="39"/>
      <c r="X337" s="39"/>
      <c r="Y337" s="39"/>
      <c r="Z337" s="39"/>
      <c r="AA337" s="39"/>
      <c r="AB337" s="39"/>
      <c r="AC337" s="39"/>
      <c r="AD337" s="39"/>
      <c r="AE337" s="39"/>
      <c r="AT337" s="18" t="s">
        <v>145</v>
      </c>
      <c r="AU337" s="18" t="s">
        <v>83</v>
      </c>
    </row>
    <row r="338" s="14" customFormat="1">
      <c r="A338" s="14"/>
      <c r="B338" s="264"/>
      <c r="C338" s="265"/>
      <c r="D338" s="249" t="s">
        <v>147</v>
      </c>
      <c r="E338" s="266" t="s">
        <v>1</v>
      </c>
      <c r="F338" s="267" t="s">
        <v>921</v>
      </c>
      <c r="G338" s="265"/>
      <c r="H338" s="268">
        <v>71.280000000000001</v>
      </c>
      <c r="I338" s="269"/>
      <c r="J338" s="265"/>
      <c r="K338" s="265"/>
      <c r="L338" s="270"/>
      <c r="M338" s="271"/>
      <c r="N338" s="272"/>
      <c r="O338" s="272"/>
      <c r="P338" s="272"/>
      <c r="Q338" s="272"/>
      <c r="R338" s="272"/>
      <c r="S338" s="272"/>
      <c r="T338" s="273"/>
      <c r="U338" s="14"/>
      <c r="V338" s="14"/>
      <c r="W338" s="14"/>
      <c r="X338" s="14"/>
      <c r="Y338" s="14"/>
      <c r="Z338" s="14"/>
      <c r="AA338" s="14"/>
      <c r="AB338" s="14"/>
      <c r="AC338" s="14"/>
      <c r="AD338" s="14"/>
      <c r="AE338" s="14"/>
      <c r="AT338" s="274" t="s">
        <v>147</v>
      </c>
      <c r="AU338" s="274" t="s">
        <v>83</v>
      </c>
      <c r="AV338" s="14" t="s">
        <v>83</v>
      </c>
      <c r="AW338" s="14" t="s">
        <v>30</v>
      </c>
      <c r="AX338" s="14" t="s">
        <v>81</v>
      </c>
      <c r="AY338" s="274" t="s">
        <v>134</v>
      </c>
    </row>
    <row r="339" s="2" customFormat="1" ht="16.5" customHeight="1">
      <c r="A339" s="39"/>
      <c r="B339" s="40"/>
      <c r="C339" s="236" t="s">
        <v>421</v>
      </c>
      <c r="D339" s="236" t="s">
        <v>136</v>
      </c>
      <c r="E339" s="237" t="s">
        <v>490</v>
      </c>
      <c r="F339" s="238" t="s">
        <v>491</v>
      </c>
      <c r="G339" s="239" t="s">
        <v>139</v>
      </c>
      <c r="H339" s="240">
        <v>2138.4000000000001</v>
      </c>
      <c r="I339" s="241"/>
      <c r="J339" s="242">
        <f>ROUND(I339*H339,2)</f>
        <v>0</v>
      </c>
      <c r="K339" s="238" t="s">
        <v>140</v>
      </c>
      <c r="L339" s="45"/>
      <c r="M339" s="243" t="s">
        <v>1</v>
      </c>
      <c r="N339" s="244" t="s">
        <v>38</v>
      </c>
      <c r="O339" s="92"/>
      <c r="P339" s="245">
        <f>O339*H339</f>
        <v>0</v>
      </c>
      <c r="Q339" s="245">
        <v>0</v>
      </c>
      <c r="R339" s="245">
        <f>Q339*H339</f>
        <v>0</v>
      </c>
      <c r="S339" s="245">
        <v>0</v>
      </c>
      <c r="T339" s="246">
        <f>S339*H339</f>
        <v>0</v>
      </c>
      <c r="U339" s="39"/>
      <c r="V339" s="39"/>
      <c r="W339" s="39"/>
      <c r="X339" s="39"/>
      <c r="Y339" s="39"/>
      <c r="Z339" s="39"/>
      <c r="AA339" s="39"/>
      <c r="AB339" s="39"/>
      <c r="AC339" s="39"/>
      <c r="AD339" s="39"/>
      <c r="AE339" s="39"/>
      <c r="AR339" s="247" t="s">
        <v>141</v>
      </c>
      <c r="AT339" s="247" t="s">
        <v>136</v>
      </c>
      <c r="AU339" s="247" t="s">
        <v>83</v>
      </c>
      <c r="AY339" s="18" t="s">
        <v>134</v>
      </c>
      <c r="BE339" s="248">
        <f>IF(N339="základní",J339,0)</f>
        <v>0</v>
      </c>
      <c r="BF339" s="248">
        <f>IF(N339="snížená",J339,0)</f>
        <v>0</v>
      </c>
      <c r="BG339" s="248">
        <f>IF(N339="zákl. přenesená",J339,0)</f>
        <v>0</v>
      </c>
      <c r="BH339" s="248">
        <f>IF(N339="sníž. přenesená",J339,0)</f>
        <v>0</v>
      </c>
      <c r="BI339" s="248">
        <f>IF(N339="nulová",J339,0)</f>
        <v>0</v>
      </c>
      <c r="BJ339" s="18" t="s">
        <v>81</v>
      </c>
      <c r="BK339" s="248">
        <f>ROUND(I339*H339,2)</f>
        <v>0</v>
      </c>
      <c r="BL339" s="18" t="s">
        <v>141</v>
      </c>
      <c r="BM339" s="247" t="s">
        <v>923</v>
      </c>
    </row>
    <row r="340" s="2" customFormat="1">
      <c r="A340" s="39"/>
      <c r="B340" s="40"/>
      <c r="C340" s="41"/>
      <c r="D340" s="249" t="s">
        <v>143</v>
      </c>
      <c r="E340" s="41"/>
      <c r="F340" s="250" t="s">
        <v>493</v>
      </c>
      <c r="G340" s="41"/>
      <c r="H340" s="41"/>
      <c r="I340" s="145"/>
      <c r="J340" s="41"/>
      <c r="K340" s="41"/>
      <c r="L340" s="45"/>
      <c r="M340" s="251"/>
      <c r="N340" s="252"/>
      <c r="O340" s="92"/>
      <c r="P340" s="92"/>
      <c r="Q340" s="92"/>
      <c r="R340" s="92"/>
      <c r="S340" s="92"/>
      <c r="T340" s="93"/>
      <c r="U340" s="39"/>
      <c r="V340" s="39"/>
      <c r="W340" s="39"/>
      <c r="X340" s="39"/>
      <c r="Y340" s="39"/>
      <c r="Z340" s="39"/>
      <c r="AA340" s="39"/>
      <c r="AB340" s="39"/>
      <c r="AC340" s="39"/>
      <c r="AD340" s="39"/>
      <c r="AE340" s="39"/>
      <c r="AT340" s="18" t="s">
        <v>143</v>
      </c>
      <c r="AU340" s="18" t="s">
        <v>83</v>
      </c>
    </row>
    <row r="341" s="2" customFormat="1">
      <c r="A341" s="39"/>
      <c r="B341" s="40"/>
      <c r="C341" s="41"/>
      <c r="D341" s="249" t="s">
        <v>145</v>
      </c>
      <c r="E341" s="41"/>
      <c r="F341" s="253" t="s">
        <v>488</v>
      </c>
      <c r="G341" s="41"/>
      <c r="H341" s="41"/>
      <c r="I341" s="145"/>
      <c r="J341" s="41"/>
      <c r="K341" s="41"/>
      <c r="L341" s="45"/>
      <c r="M341" s="251"/>
      <c r="N341" s="252"/>
      <c r="O341" s="92"/>
      <c r="P341" s="92"/>
      <c r="Q341" s="92"/>
      <c r="R341" s="92"/>
      <c r="S341" s="92"/>
      <c r="T341" s="93"/>
      <c r="U341" s="39"/>
      <c r="V341" s="39"/>
      <c r="W341" s="39"/>
      <c r="X341" s="39"/>
      <c r="Y341" s="39"/>
      <c r="Z341" s="39"/>
      <c r="AA341" s="39"/>
      <c r="AB341" s="39"/>
      <c r="AC341" s="39"/>
      <c r="AD341" s="39"/>
      <c r="AE341" s="39"/>
      <c r="AT341" s="18" t="s">
        <v>145</v>
      </c>
      <c r="AU341" s="18" t="s">
        <v>83</v>
      </c>
    </row>
    <row r="342" s="14" customFormat="1">
      <c r="A342" s="14"/>
      <c r="B342" s="264"/>
      <c r="C342" s="265"/>
      <c r="D342" s="249" t="s">
        <v>147</v>
      </c>
      <c r="E342" s="266" t="s">
        <v>1</v>
      </c>
      <c r="F342" s="267" t="s">
        <v>919</v>
      </c>
      <c r="G342" s="265"/>
      <c r="H342" s="268">
        <v>2138.4000000000001</v>
      </c>
      <c r="I342" s="269"/>
      <c r="J342" s="265"/>
      <c r="K342" s="265"/>
      <c r="L342" s="270"/>
      <c r="M342" s="271"/>
      <c r="N342" s="272"/>
      <c r="O342" s="272"/>
      <c r="P342" s="272"/>
      <c r="Q342" s="272"/>
      <c r="R342" s="272"/>
      <c r="S342" s="272"/>
      <c r="T342" s="273"/>
      <c r="U342" s="14"/>
      <c r="V342" s="14"/>
      <c r="W342" s="14"/>
      <c r="X342" s="14"/>
      <c r="Y342" s="14"/>
      <c r="Z342" s="14"/>
      <c r="AA342" s="14"/>
      <c r="AB342" s="14"/>
      <c r="AC342" s="14"/>
      <c r="AD342" s="14"/>
      <c r="AE342" s="14"/>
      <c r="AT342" s="274" t="s">
        <v>147</v>
      </c>
      <c r="AU342" s="274" t="s">
        <v>83</v>
      </c>
      <c r="AV342" s="14" t="s">
        <v>83</v>
      </c>
      <c r="AW342" s="14" t="s">
        <v>30</v>
      </c>
      <c r="AX342" s="14" t="s">
        <v>81</v>
      </c>
      <c r="AY342" s="274" t="s">
        <v>134</v>
      </c>
    </row>
    <row r="343" s="2" customFormat="1" ht="16.5" customHeight="1">
      <c r="A343" s="39"/>
      <c r="B343" s="40"/>
      <c r="C343" s="236" t="s">
        <v>427</v>
      </c>
      <c r="D343" s="236" t="s">
        <v>136</v>
      </c>
      <c r="E343" s="237" t="s">
        <v>495</v>
      </c>
      <c r="F343" s="238" t="s">
        <v>496</v>
      </c>
      <c r="G343" s="239" t="s">
        <v>139</v>
      </c>
      <c r="H343" s="240">
        <v>71.280000000000001</v>
      </c>
      <c r="I343" s="241"/>
      <c r="J343" s="242">
        <f>ROUND(I343*H343,2)</f>
        <v>0</v>
      </c>
      <c r="K343" s="238" t="s">
        <v>140</v>
      </c>
      <c r="L343" s="45"/>
      <c r="M343" s="243" t="s">
        <v>1</v>
      </c>
      <c r="N343" s="244" t="s">
        <v>38</v>
      </c>
      <c r="O343" s="92"/>
      <c r="P343" s="245">
        <f>O343*H343</f>
        <v>0</v>
      </c>
      <c r="Q343" s="245">
        <v>0</v>
      </c>
      <c r="R343" s="245">
        <f>Q343*H343</f>
        <v>0</v>
      </c>
      <c r="S343" s="245">
        <v>0</v>
      </c>
      <c r="T343" s="246">
        <f>S343*H343</f>
        <v>0</v>
      </c>
      <c r="U343" s="39"/>
      <c r="V343" s="39"/>
      <c r="W343" s="39"/>
      <c r="X343" s="39"/>
      <c r="Y343" s="39"/>
      <c r="Z343" s="39"/>
      <c r="AA343" s="39"/>
      <c r="AB343" s="39"/>
      <c r="AC343" s="39"/>
      <c r="AD343" s="39"/>
      <c r="AE343" s="39"/>
      <c r="AR343" s="247" t="s">
        <v>141</v>
      </c>
      <c r="AT343" s="247" t="s">
        <v>136</v>
      </c>
      <c r="AU343" s="247" t="s">
        <v>83</v>
      </c>
      <c r="AY343" s="18" t="s">
        <v>134</v>
      </c>
      <c r="BE343" s="248">
        <f>IF(N343="základní",J343,0)</f>
        <v>0</v>
      </c>
      <c r="BF343" s="248">
        <f>IF(N343="snížená",J343,0)</f>
        <v>0</v>
      </c>
      <c r="BG343" s="248">
        <f>IF(N343="zákl. přenesená",J343,0)</f>
        <v>0</v>
      </c>
      <c r="BH343" s="248">
        <f>IF(N343="sníž. přenesená",J343,0)</f>
        <v>0</v>
      </c>
      <c r="BI343" s="248">
        <f>IF(N343="nulová",J343,0)</f>
        <v>0</v>
      </c>
      <c r="BJ343" s="18" t="s">
        <v>81</v>
      </c>
      <c r="BK343" s="248">
        <f>ROUND(I343*H343,2)</f>
        <v>0</v>
      </c>
      <c r="BL343" s="18" t="s">
        <v>141</v>
      </c>
      <c r="BM343" s="247" t="s">
        <v>924</v>
      </c>
    </row>
    <row r="344" s="2" customFormat="1">
      <c r="A344" s="39"/>
      <c r="B344" s="40"/>
      <c r="C344" s="41"/>
      <c r="D344" s="249" t="s">
        <v>143</v>
      </c>
      <c r="E344" s="41"/>
      <c r="F344" s="250" t="s">
        <v>498</v>
      </c>
      <c r="G344" s="41"/>
      <c r="H344" s="41"/>
      <c r="I344" s="145"/>
      <c r="J344" s="41"/>
      <c r="K344" s="41"/>
      <c r="L344" s="45"/>
      <c r="M344" s="251"/>
      <c r="N344" s="252"/>
      <c r="O344" s="92"/>
      <c r="P344" s="92"/>
      <c r="Q344" s="92"/>
      <c r="R344" s="92"/>
      <c r="S344" s="92"/>
      <c r="T344" s="93"/>
      <c r="U344" s="39"/>
      <c r="V344" s="39"/>
      <c r="W344" s="39"/>
      <c r="X344" s="39"/>
      <c r="Y344" s="39"/>
      <c r="Z344" s="39"/>
      <c r="AA344" s="39"/>
      <c r="AB344" s="39"/>
      <c r="AC344" s="39"/>
      <c r="AD344" s="39"/>
      <c r="AE344" s="39"/>
      <c r="AT344" s="18" t="s">
        <v>143</v>
      </c>
      <c r="AU344" s="18" t="s">
        <v>83</v>
      </c>
    </row>
    <row r="345" s="2" customFormat="1" ht="24" customHeight="1">
      <c r="A345" s="39"/>
      <c r="B345" s="40"/>
      <c r="C345" s="236" t="s">
        <v>434</v>
      </c>
      <c r="D345" s="236" t="s">
        <v>136</v>
      </c>
      <c r="E345" s="237" t="s">
        <v>925</v>
      </c>
      <c r="F345" s="238" t="s">
        <v>926</v>
      </c>
      <c r="G345" s="239" t="s">
        <v>169</v>
      </c>
      <c r="H345" s="240">
        <v>18.899999999999999</v>
      </c>
      <c r="I345" s="241"/>
      <c r="J345" s="242">
        <f>ROUND(I345*H345,2)</f>
        <v>0</v>
      </c>
      <c r="K345" s="238" t="s">
        <v>140</v>
      </c>
      <c r="L345" s="45"/>
      <c r="M345" s="243" t="s">
        <v>1</v>
      </c>
      <c r="N345" s="244" t="s">
        <v>38</v>
      </c>
      <c r="O345" s="92"/>
      <c r="P345" s="245">
        <f>O345*H345</f>
        <v>0</v>
      </c>
      <c r="Q345" s="245">
        <v>0</v>
      </c>
      <c r="R345" s="245">
        <f>Q345*H345</f>
        <v>0</v>
      </c>
      <c r="S345" s="245">
        <v>0.00050000000000000001</v>
      </c>
      <c r="T345" s="246">
        <f>S345*H345</f>
        <v>0.0094500000000000001</v>
      </c>
      <c r="U345" s="39"/>
      <c r="V345" s="39"/>
      <c r="W345" s="39"/>
      <c r="X345" s="39"/>
      <c r="Y345" s="39"/>
      <c r="Z345" s="39"/>
      <c r="AA345" s="39"/>
      <c r="AB345" s="39"/>
      <c r="AC345" s="39"/>
      <c r="AD345" s="39"/>
      <c r="AE345" s="39"/>
      <c r="AR345" s="247" t="s">
        <v>141</v>
      </c>
      <c r="AT345" s="247" t="s">
        <v>136</v>
      </c>
      <c r="AU345" s="247" t="s">
        <v>83</v>
      </c>
      <c r="AY345" s="18" t="s">
        <v>134</v>
      </c>
      <c r="BE345" s="248">
        <f>IF(N345="základní",J345,0)</f>
        <v>0</v>
      </c>
      <c r="BF345" s="248">
        <f>IF(N345="snížená",J345,0)</f>
        <v>0</v>
      </c>
      <c r="BG345" s="248">
        <f>IF(N345="zákl. přenesená",J345,0)</f>
        <v>0</v>
      </c>
      <c r="BH345" s="248">
        <f>IF(N345="sníž. přenesená",J345,0)</f>
        <v>0</v>
      </c>
      <c r="BI345" s="248">
        <f>IF(N345="nulová",J345,0)</f>
        <v>0</v>
      </c>
      <c r="BJ345" s="18" t="s">
        <v>81</v>
      </c>
      <c r="BK345" s="248">
        <f>ROUND(I345*H345,2)</f>
        <v>0</v>
      </c>
      <c r="BL345" s="18" t="s">
        <v>141</v>
      </c>
      <c r="BM345" s="247" t="s">
        <v>927</v>
      </c>
    </row>
    <row r="346" s="2" customFormat="1">
      <c r="A346" s="39"/>
      <c r="B346" s="40"/>
      <c r="C346" s="41"/>
      <c r="D346" s="249" t="s">
        <v>143</v>
      </c>
      <c r="E346" s="41"/>
      <c r="F346" s="250" t="s">
        <v>928</v>
      </c>
      <c r="G346" s="41"/>
      <c r="H346" s="41"/>
      <c r="I346" s="145"/>
      <c r="J346" s="41"/>
      <c r="K346" s="41"/>
      <c r="L346" s="45"/>
      <c r="M346" s="251"/>
      <c r="N346" s="252"/>
      <c r="O346" s="92"/>
      <c r="P346" s="92"/>
      <c r="Q346" s="92"/>
      <c r="R346" s="92"/>
      <c r="S346" s="92"/>
      <c r="T346" s="93"/>
      <c r="U346" s="39"/>
      <c r="V346" s="39"/>
      <c r="W346" s="39"/>
      <c r="X346" s="39"/>
      <c r="Y346" s="39"/>
      <c r="Z346" s="39"/>
      <c r="AA346" s="39"/>
      <c r="AB346" s="39"/>
      <c r="AC346" s="39"/>
      <c r="AD346" s="39"/>
      <c r="AE346" s="39"/>
      <c r="AT346" s="18" t="s">
        <v>143</v>
      </c>
      <c r="AU346" s="18" t="s">
        <v>83</v>
      </c>
    </row>
    <row r="347" s="2" customFormat="1">
      <c r="A347" s="39"/>
      <c r="B347" s="40"/>
      <c r="C347" s="41"/>
      <c r="D347" s="249" t="s">
        <v>145</v>
      </c>
      <c r="E347" s="41"/>
      <c r="F347" s="253" t="s">
        <v>929</v>
      </c>
      <c r="G347" s="41"/>
      <c r="H347" s="41"/>
      <c r="I347" s="145"/>
      <c r="J347" s="41"/>
      <c r="K347" s="41"/>
      <c r="L347" s="45"/>
      <c r="M347" s="251"/>
      <c r="N347" s="252"/>
      <c r="O347" s="92"/>
      <c r="P347" s="92"/>
      <c r="Q347" s="92"/>
      <c r="R347" s="92"/>
      <c r="S347" s="92"/>
      <c r="T347" s="93"/>
      <c r="U347" s="39"/>
      <c r="V347" s="39"/>
      <c r="W347" s="39"/>
      <c r="X347" s="39"/>
      <c r="Y347" s="39"/>
      <c r="Z347" s="39"/>
      <c r="AA347" s="39"/>
      <c r="AB347" s="39"/>
      <c r="AC347" s="39"/>
      <c r="AD347" s="39"/>
      <c r="AE347" s="39"/>
      <c r="AT347" s="18" t="s">
        <v>145</v>
      </c>
      <c r="AU347" s="18" t="s">
        <v>83</v>
      </c>
    </row>
    <row r="348" s="14" customFormat="1">
      <c r="A348" s="14"/>
      <c r="B348" s="264"/>
      <c r="C348" s="265"/>
      <c r="D348" s="249" t="s">
        <v>147</v>
      </c>
      <c r="E348" s="266" t="s">
        <v>1</v>
      </c>
      <c r="F348" s="267" t="s">
        <v>930</v>
      </c>
      <c r="G348" s="265"/>
      <c r="H348" s="268">
        <v>18.899999999999999</v>
      </c>
      <c r="I348" s="269"/>
      <c r="J348" s="265"/>
      <c r="K348" s="265"/>
      <c r="L348" s="270"/>
      <c r="M348" s="271"/>
      <c r="N348" s="272"/>
      <c r="O348" s="272"/>
      <c r="P348" s="272"/>
      <c r="Q348" s="272"/>
      <c r="R348" s="272"/>
      <c r="S348" s="272"/>
      <c r="T348" s="273"/>
      <c r="U348" s="14"/>
      <c r="V348" s="14"/>
      <c r="W348" s="14"/>
      <c r="X348" s="14"/>
      <c r="Y348" s="14"/>
      <c r="Z348" s="14"/>
      <c r="AA348" s="14"/>
      <c r="AB348" s="14"/>
      <c r="AC348" s="14"/>
      <c r="AD348" s="14"/>
      <c r="AE348" s="14"/>
      <c r="AT348" s="274" t="s">
        <v>147</v>
      </c>
      <c r="AU348" s="274" t="s">
        <v>83</v>
      </c>
      <c r="AV348" s="14" t="s">
        <v>83</v>
      </c>
      <c r="AW348" s="14" t="s">
        <v>30</v>
      </c>
      <c r="AX348" s="14" t="s">
        <v>81</v>
      </c>
      <c r="AY348" s="274" t="s">
        <v>134</v>
      </c>
    </row>
    <row r="349" s="2" customFormat="1" ht="16.5" customHeight="1">
      <c r="A349" s="39"/>
      <c r="B349" s="40"/>
      <c r="C349" s="236" t="s">
        <v>441</v>
      </c>
      <c r="D349" s="236" t="s">
        <v>136</v>
      </c>
      <c r="E349" s="237" t="s">
        <v>500</v>
      </c>
      <c r="F349" s="238" t="s">
        <v>501</v>
      </c>
      <c r="G349" s="239" t="s">
        <v>437</v>
      </c>
      <c r="H349" s="240">
        <v>36</v>
      </c>
      <c r="I349" s="241"/>
      <c r="J349" s="242">
        <f>ROUND(I349*H349,2)</f>
        <v>0</v>
      </c>
      <c r="K349" s="238" t="s">
        <v>140</v>
      </c>
      <c r="L349" s="45"/>
      <c r="M349" s="243" t="s">
        <v>1</v>
      </c>
      <c r="N349" s="244" t="s">
        <v>38</v>
      </c>
      <c r="O349" s="92"/>
      <c r="P349" s="245">
        <f>O349*H349</f>
        <v>0</v>
      </c>
      <c r="Q349" s="245">
        <v>0.00029</v>
      </c>
      <c r="R349" s="245">
        <f>Q349*H349</f>
        <v>0.01044</v>
      </c>
      <c r="S349" s="245">
        <v>0</v>
      </c>
      <c r="T349" s="246">
        <f>S349*H349</f>
        <v>0</v>
      </c>
      <c r="U349" s="39"/>
      <c r="V349" s="39"/>
      <c r="W349" s="39"/>
      <c r="X349" s="39"/>
      <c r="Y349" s="39"/>
      <c r="Z349" s="39"/>
      <c r="AA349" s="39"/>
      <c r="AB349" s="39"/>
      <c r="AC349" s="39"/>
      <c r="AD349" s="39"/>
      <c r="AE349" s="39"/>
      <c r="AR349" s="247" t="s">
        <v>141</v>
      </c>
      <c r="AT349" s="247" t="s">
        <v>136</v>
      </c>
      <c r="AU349" s="247" t="s">
        <v>83</v>
      </c>
      <c r="AY349" s="18" t="s">
        <v>134</v>
      </c>
      <c r="BE349" s="248">
        <f>IF(N349="základní",J349,0)</f>
        <v>0</v>
      </c>
      <c r="BF349" s="248">
        <f>IF(N349="snížená",J349,0)</f>
        <v>0</v>
      </c>
      <c r="BG349" s="248">
        <f>IF(N349="zákl. přenesená",J349,0)</f>
        <v>0</v>
      </c>
      <c r="BH349" s="248">
        <f>IF(N349="sníž. přenesená",J349,0)</f>
        <v>0</v>
      </c>
      <c r="BI349" s="248">
        <f>IF(N349="nulová",J349,0)</f>
        <v>0</v>
      </c>
      <c r="BJ349" s="18" t="s">
        <v>81</v>
      </c>
      <c r="BK349" s="248">
        <f>ROUND(I349*H349,2)</f>
        <v>0</v>
      </c>
      <c r="BL349" s="18" t="s">
        <v>141</v>
      </c>
      <c r="BM349" s="247" t="s">
        <v>931</v>
      </c>
    </row>
    <row r="350" s="2" customFormat="1">
      <c r="A350" s="39"/>
      <c r="B350" s="40"/>
      <c r="C350" s="41"/>
      <c r="D350" s="249" t="s">
        <v>143</v>
      </c>
      <c r="E350" s="41"/>
      <c r="F350" s="250" t="s">
        <v>503</v>
      </c>
      <c r="G350" s="41"/>
      <c r="H350" s="41"/>
      <c r="I350" s="145"/>
      <c r="J350" s="41"/>
      <c r="K350" s="41"/>
      <c r="L350" s="45"/>
      <c r="M350" s="251"/>
      <c r="N350" s="252"/>
      <c r="O350" s="92"/>
      <c r="P350" s="92"/>
      <c r="Q350" s="92"/>
      <c r="R350" s="92"/>
      <c r="S350" s="92"/>
      <c r="T350" s="93"/>
      <c r="U350" s="39"/>
      <c r="V350" s="39"/>
      <c r="W350" s="39"/>
      <c r="X350" s="39"/>
      <c r="Y350" s="39"/>
      <c r="Z350" s="39"/>
      <c r="AA350" s="39"/>
      <c r="AB350" s="39"/>
      <c r="AC350" s="39"/>
      <c r="AD350" s="39"/>
      <c r="AE350" s="39"/>
      <c r="AT350" s="18" t="s">
        <v>143</v>
      </c>
      <c r="AU350" s="18" t="s">
        <v>83</v>
      </c>
    </row>
    <row r="351" s="2" customFormat="1">
      <c r="A351" s="39"/>
      <c r="B351" s="40"/>
      <c r="C351" s="41"/>
      <c r="D351" s="249" t="s">
        <v>145</v>
      </c>
      <c r="E351" s="41"/>
      <c r="F351" s="253" t="s">
        <v>504</v>
      </c>
      <c r="G351" s="41"/>
      <c r="H351" s="41"/>
      <c r="I351" s="145"/>
      <c r="J351" s="41"/>
      <c r="K351" s="41"/>
      <c r="L351" s="45"/>
      <c r="M351" s="251"/>
      <c r="N351" s="252"/>
      <c r="O351" s="92"/>
      <c r="P351" s="92"/>
      <c r="Q351" s="92"/>
      <c r="R351" s="92"/>
      <c r="S351" s="92"/>
      <c r="T351" s="93"/>
      <c r="U351" s="39"/>
      <c r="V351" s="39"/>
      <c r="W351" s="39"/>
      <c r="X351" s="39"/>
      <c r="Y351" s="39"/>
      <c r="Z351" s="39"/>
      <c r="AA351" s="39"/>
      <c r="AB351" s="39"/>
      <c r="AC351" s="39"/>
      <c r="AD351" s="39"/>
      <c r="AE351" s="39"/>
      <c r="AT351" s="18" t="s">
        <v>145</v>
      </c>
      <c r="AU351" s="18" t="s">
        <v>83</v>
      </c>
    </row>
    <row r="352" s="13" customFormat="1">
      <c r="A352" s="13"/>
      <c r="B352" s="254"/>
      <c r="C352" s="255"/>
      <c r="D352" s="249" t="s">
        <v>147</v>
      </c>
      <c r="E352" s="256" t="s">
        <v>1</v>
      </c>
      <c r="F352" s="257" t="s">
        <v>505</v>
      </c>
      <c r="G352" s="255"/>
      <c r="H352" s="256" t="s">
        <v>1</v>
      </c>
      <c r="I352" s="258"/>
      <c r="J352" s="255"/>
      <c r="K352" s="255"/>
      <c r="L352" s="259"/>
      <c r="M352" s="260"/>
      <c r="N352" s="261"/>
      <c r="O352" s="261"/>
      <c r="P352" s="261"/>
      <c r="Q352" s="261"/>
      <c r="R352" s="261"/>
      <c r="S352" s="261"/>
      <c r="T352" s="262"/>
      <c r="U352" s="13"/>
      <c r="V352" s="13"/>
      <c r="W352" s="13"/>
      <c r="X352" s="13"/>
      <c r="Y352" s="13"/>
      <c r="Z352" s="13"/>
      <c r="AA352" s="13"/>
      <c r="AB352" s="13"/>
      <c r="AC352" s="13"/>
      <c r="AD352" s="13"/>
      <c r="AE352" s="13"/>
      <c r="AT352" s="263" t="s">
        <v>147</v>
      </c>
      <c r="AU352" s="263" t="s">
        <v>83</v>
      </c>
      <c r="AV352" s="13" t="s">
        <v>81</v>
      </c>
      <c r="AW352" s="13" t="s">
        <v>30</v>
      </c>
      <c r="AX352" s="13" t="s">
        <v>73</v>
      </c>
      <c r="AY352" s="263" t="s">
        <v>134</v>
      </c>
    </row>
    <row r="353" s="13" customFormat="1">
      <c r="A353" s="13"/>
      <c r="B353" s="254"/>
      <c r="C353" s="255"/>
      <c r="D353" s="249" t="s">
        <v>147</v>
      </c>
      <c r="E353" s="256" t="s">
        <v>1</v>
      </c>
      <c r="F353" s="257" t="s">
        <v>781</v>
      </c>
      <c r="G353" s="255"/>
      <c r="H353" s="256" t="s">
        <v>1</v>
      </c>
      <c r="I353" s="258"/>
      <c r="J353" s="255"/>
      <c r="K353" s="255"/>
      <c r="L353" s="259"/>
      <c r="M353" s="260"/>
      <c r="N353" s="261"/>
      <c r="O353" s="261"/>
      <c r="P353" s="261"/>
      <c r="Q353" s="261"/>
      <c r="R353" s="261"/>
      <c r="S353" s="261"/>
      <c r="T353" s="262"/>
      <c r="U353" s="13"/>
      <c r="V353" s="13"/>
      <c r="W353" s="13"/>
      <c r="X353" s="13"/>
      <c r="Y353" s="13"/>
      <c r="Z353" s="13"/>
      <c r="AA353" s="13"/>
      <c r="AB353" s="13"/>
      <c r="AC353" s="13"/>
      <c r="AD353" s="13"/>
      <c r="AE353" s="13"/>
      <c r="AT353" s="263" t="s">
        <v>147</v>
      </c>
      <c r="AU353" s="263" t="s">
        <v>83</v>
      </c>
      <c r="AV353" s="13" t="s">
        <v>81</v>
      </c>
      <c r="AW353" s="13" t="s">
        <v>30</v>
      </c>
      <c r="AX353" s="13" t="s">
        <v>73</v>
      </c>
      <c r="AY353" s="263" t="s">
        <v>134</v>
      </c>
    </row>
    <row r="354" s="14" customFormat="1">
      <c r="A354" s="14"/>
      <c r="B354" s="264"/>
      <c r="C354" s="265"/>
      <c r="D354" s="249" t="s">
        <v>147</v>
      </c>
      <c r="E354" s="266" t="s">
        <v>1</v>
      </c>
      <c r="F354" s="267" t="s">
        <v>506</v>
      </c>
      <c r="G354" s="265"/>
      <c r="H354" s="268">
        <v>24</v>
      </c>
      <c r="I354" s="269"/>
      <c r="J354" s="265"/>
      <c r="K354" s="265"/>
      <c r="L354" s="270"/>
      <c r="M354" s="271"/>
      <c r="N354" s="272"/>
      <c r="O354" s="272"/>
      <c r="P354" s="272"/>
      <c r="Q354" s="272"/>
      <c r="R354" s="272"/>
      <c r="S354" s="272"/>
      <c r="T354" s="273"/>
      <c r="U354" s="14"/>
      <c r="V354" s="14"/>
      <c r="W354" s="14"/>
      <c r="X354" s="14"/>
      <c r="Y354" s="14"/>
      <c r="Z354" s="14"/>
      <c r="AA354" s="14"/>
      <c r="AB354" s="14"/>
      <c r="AC354" s="14"/>
      <c r="AD354" s="14"/>
      <c r="AE354" s="14"/>
      <c r="AT354" s="274" t="s">
        <v>147</v>
      </c>
      <c r="AU354" s="274" t="s">
        <v>83</v>
      </c>
      <c r="AV354" s="14" t="s">
        <v>83</v>
      </c>
      <c r="AW354" s="14" t="s">
        <v>30</v>
      </c>
      <c r="AX354" s="14" t="s">
        <v>73</v>
      </c>
      <c r="AY354" s="274" t="s">
        <v>134</v>
      </c>
    </row>
    <row r="355" s="13" customFormat="1">
      <c r="A355" s="13"/>
      <c r="B355" s="254"/>
      <c r="C355" s="255"/>
      <c r="D355" s="249" t="s">
        <v>147</v>
      </c>
      <c r="E355" s="256" t="s">
        <v>1</v>
      </c>
      <c r="F355" s="257" t="s">
        <v>903</v>
      </c>
      <c r="G355" s="255"/>
      <c r="H355" s="256" t="s">
        <v>1</v>
      </c>
      <c r="I355" s="258"/>
      <c r="J355" s="255"/>
      <c r="K355" s="255"/>
      <c r="L355" s="259"/>
      <c r="M355" s="260"/>
      <c r="N355" s="261"/>
      <c r="O355" s="261"/>
      <c r="P355" s="261"/>
      <c r="Q355" s="261"/>
      <c r="R355" s="261"/>
      <c r="S355" s="261"/>
      <c r="T355" s="262"/>
      <c r="U355" s="13"/>
      <c r="V355" s="13"/>
      <c r="W355" s="13"/>
      <c r="X355" s="13"/>
      <c r="Y355" s="13"/>
      <c r="Z355" s="13"/>
      <c r="AA355" s="13"/>
      <c r="AB355" s="13"/>
      <c r="AC355" s="13"/>
      <c r="AD355" s="13"/>
      <c r="AE355" s="13"/>
      <c r="AT355" s="263" t="s">
        <v>147</v>
      </c>
      <c r="AU355" s="263" t="s">
        <v>83</v>
      </c>
      <c r="AV355" s="13" t="s">
        <v>81</v>
      </c>
      <c r="AW355" s="13" t="s">
        <v>30</v>
      </c>
      <c r="AX355" s="13" t="s">
        <v>73</v>
      </c>
      <c r="AY355" s="263" t="s">
        <v>134</v>
      </c>
    </row>
    <row r="356" s="14" customFormat="1">
      <c r="A356" s="14"/>
      <c r="B356" s="264"/>
      <c r="C356" s="265"/>
      <c r="D356" s="249" t="s">
        <v>147</v>
      </c>
      <c r="E356" s="266" t="s">
        <v>1</v>
      </c>
      <c r="F356" s="267" t="s">
        <v>226</v>
      </c>
      <c r="G356" s="265"/>
      <c r="H356" s="268">
        <v>12</v>
      </c>
      <c r="I356" s="269"/>
      <c r="J356" s="265"/>
      <c r="K356" s="265"/>
      <c r="L356" s="270"/>
      <c r="M356" s="271"/>
      <c r="N356" s="272"/>
      <c r="O356" s="272"/>
      <c r="P356" s="272"/>
      <c r="Q356" s="272"/>
      <c r="R356" s="272"/>
      <c r="S356" s="272"/>
      <c r="T356" s="273"/>
      <c r="U356" s="14"/>
      <c r="V356" s="14"/>
      <c r="W356" s="14"/>
      <c r="X356" s="14"/>
      <c r="Y356" s="14"/>
      <c r="Z356" s="14"/>
      <c r="AA356" s="14"/>
      <c r="AB356" s="14"/>
      <c r="AC356" s="14"/>
      <c r="AD356" s="14"/>
      <c r="AE356" s="14"/>
      <c r="AT356" s="274" t="s">
        <v>147</v>
      </c>
      <c r="AU356" s="274" t="s">
        <v>83</v>
      </c>
      <c r="AV356" s="14" t="s">
        <v>83</v>
      </c>
      <c r="AW356" s="14" t="s">
        <v>30</v>
      </c>
      <c r="AX356" s="14" t="s">
        <v>73</v>
      </c>
      <c r="AY356" s="274" t="s">
        <v>134</v>
      </c>
    </row>
    <row r="357" s="15" customFormat="1">
      <c r="A357" s="15"/>
      <c r="B357" s="275"/>
      <c r="C357" s="276"/>
      <c r="D357" s="249" t="s">
        <v>147</v>
      </c>
      <c r="E357" s="277" t="s">
        <v>1</v>
      </c>
      <c r="F357" s="278" t="s">
        <v>150</v>
      </c>
      <c r="G357" s="276"/>
      <c r="H357" s="279">
        <v>36</v>
      </c>
      <c r="I357" s="280"/>
      <c r="J357" s="276"/>
      <c r="K357" s="276"/>
      <c r="L357" s="281"/>
      <c r="M357" s="282"/>
      <c r="N357" s="283"/>
      <c r="O357" s="283"/>
      <c r="P357" s="283"/>
      <c r="Q357" s="283"/>
      <c r="R357" s="283"/>
      <c r="S357" s="283"/>
      <c r="T357" s="284"/>
      <c r="U357" s="15"/>
      <c r="V357" s="15"/>
      <c r="W357" s="15"/>
      <c r="X357" s="15"/>
      <c r="Y357" s="15"/>
      <c r="Z357" s="15"/>
      <c r="AA357" s="15"/>
      <c r="AB357" s="15"/>
      <c r="AC357" s="15"/>
      <c r="AD357" s="15"/>
      <c r="AE357" s="15"/>
      <c r="AT357" s="285" t="s">
        <v>147</v>
      </c>
      <c r="AU357" s="285" t="s">
        <v>83</v>
      </c>
      <c r="AV357" s="15" t="s">
        <v>141</v>
      </c>
      <c r="AW357" s="15" t="s">
        <v>30</v>
      </c>
      <c r="AX357" s="15" t="s">
        <v>81</v>
      </c>
      <c r="AY357" s="285" t="s">
        <v>134</v>
      </c>
    </row>
    <row r="358" s="2" customFormat="1" ht="16.5" customHeight="1">
      <c r="A358" s="39"/>
      <c r="B358" s="40"/>
      <c r="C358" s="236" t="s">
        <v>450</v>
      </c>
      <c r="D358" s="236" t="s">
        <v>136</v>
      </c>
      <c r="E358" s="237" t="s">
        <v>508</v>
      </c>
      <c r="F358" s="238" t="s">
        <v>509</v>
      </c>
      <c r="G358" s="239" t="s">
        <v>437</v>
      </c>
      <c r="H358" s="240">
        <v>18</v>
      </c>
      <c r="I358" s="241"/>
      <c r="J358" s="242">
        <f>ROUND(I358*H358,2)</f>
        <v>0</v>
      </c>
      <c r="K358" s="238" t="s">
        <v>1</v>
      </c>
      <c r="L358" s="45"/>
      <c r="M358" s="243" t="s">
        <v>1</v>
      </c>
      <c r="N358" s="244" t="s">
        <v>38</v>
      </c>
      <c r="O358" s="92"/>
      <c r="P358" s="245">
        <f>O358*H358</f>
        <v>0</v>
      </c>
      <c r="Q358" s="245">
        <v>0</v>
      </c>
      <c r="R358" s="245">
        <f>Q358*H358</f>
        <v>0</v>
      </c>
      <c r="S358" s="245">
        <v>0</v>
      </c>
      <c r="T358" s="246">
        <f>S358*H358</f>
        <v>0</v>
      </c>
      <c r="U358" s="39"/>
      <c r="V358" s="39"/>
      <c r="W358" s="39"/>
      <c r="X358" s="39"/>
      <c r="Y358" s="39"/>
      <c r="Z358" s="39"/>
      <c r="AA358" s="39"/>
      <c r="AB358" s="39"/>
      <c r="AC358" s="39"/>
      <c r="AD358" s="39"/>
      <c r="AE358" s="39"/>
      <c r="AR358" s="247" t="s">
        <v>141</v>
      </c>
      <c r="AT358" s="247" t="s">
        <v>136</v>
      </c>
      <c r="AU358" s="247" t="s">
        <v>83</v>
      </c>
      <c r="AY358" s="18" t="s">
        <v>134</v>
      </c>
      <c r="BE358" s="248">
        <f>IF(N358="základní",J358,0)</f>
        <v>0</v>
      </c>
      <c r="BF358" s="248">
        <f>IF(N358="snížená",J358,0)</f>
        <v>0</v>
      </c>
      <c r="BG358" s="248">
        <f>IF(N358="zákl. přenesená",J358,0)</f>
        <v>0</v>
      </c>
      <c r="BH358" s="248">
        <f>IF(N358="sníž. přenesená",J358,0)</f>
        <v>0</v>
      </c>
      <c r="BI358" s="248">
        <f>IF(N358="nulová",J358,0)</f>
        <v>0</v>
      </c>
      <c r="BJ358" s="18" t="s">
        <v>81</v>
      </c>
      <c r="BK358" s="248">
        <f>ROUND(I358*H358,2)</f>
        <v>0</v>
      </c>
      <c r="BL358" s="18" t="s">
        <v>141</v>
      </c>
      <c r="BM358" s="247" t="s">
        <v>932</v>
      </c>
    </row>
    <row r="359" s="2" customFormat="1">
      <c r="A359" s="39"/>
      <c r="B359" s="40"/>
      <c r="C359" s="41"/>
      <c r="D359" s="249" t="s">
        <v>143</v>
      </c>
      <c r="E359" s="41"/>
      <c r="F359" s="250" t="s">
        <v>81</v>
      </c>
      <c r="G359" s="41"/>
      <c r="H359" s="41"/>
      <c r="I359" s="145"/>
      <c r="J359" s="41"/>
      <c r="K359" s="41"/>
      <c r="L359" s="45"/>
      <c r="M359" s="251"/>
      <c r="N359" s="252"/>
      <c r="O359" s="92"/>
      <c r="P359" s="92"/>
      <c r="Q359" s="92"/>
      <c r="R359" s="92"/>
      <c r="S359" s="92"/>
      <c r="T359" s="93"/>
      <c r="U359" s="39"/>
      <c r="V359" s="39"/>
      <c r="W359" s="39"/>
      <c r="X359" s="39"/>
      <c r="Y359" s="39"/>
      <c r="Z359" s="39"/>
      <c r="AA359" s="39"/>
      <c r="AB359" s="39"/>
      <c r="AC359" s="39"/>
      <c r="AD359" s="39"/>
      <c r="AE359" s="39"/>
      <c r="AT359" s="18" t="s">
        <v>143</v>
      </c>
      <c r="AU359" s="18" t="s">
        <v>83</v>
      </c>
    </row>
    <row r="360" s="13" customFormat="1">
      <c r="A360" s="13"/>
      <c r="B360" s="254"/>
      <c r="C360" s="255"/>
      <c r="D360" s="249" t="s">
        <v>147</v>
      </c>
      <c r="E360" s="256" t="s">
        <v>1</v>
      </c>
      <c r="F360" s="257" t="s">
        <v>933</v>
      </c>
      <c r="G360" s="255"/>
      <c r="H360" s="256" t="s">
        <v>1</v>
      </c>
      <c r="I360" s="258"/>
      <c r="J360" s="255"/>
      <c r="K360" s="255"/>
      <c r="L360" s="259"/>
      <c r="M360" s="260"/>
      <c r="N360" s="261"/>
      <c r="O360" s="261"/>
      <c r="P360" s="261"/>
      <c r="Q360" s="261"/>
      <c r="R360" s="261"/>
      <c r="S360" s="261"/>
      <c r="T360" s="262"/>
      <c r="U360" s="13"/>
      <c r="V360" s="13"/>
      <c r="W360" s="13"/>
      <c r="X360" s="13"/>
      <c r="Y360" s="13"/>
      <c r="Z360" s="13"/>
      <c r="AA360" s="13"/>
      <c r="AB360" s="13"/>
      <c r="AC360" s="13"/>
      <c r="AD360" s="13"/>
      <c r="AE360" s="13"/>
      <c r="AT360" s="263" t="s">
        <v>147</v>
      </c>
      <c r="AU360" s="263" t="s">
        <v>83</v>
      </c>
      <c r="AV360" s="13" t="s">
        <v>81</v>
      </c>
      <c r="AW360" s="13" t="s">
        <v>30</v>
      </c>
      <c r="AX360" s="13" t="s">
        <v>73</v>
      </c>
      <c r="AY360" s="263" t="s">
        <v>134</v>
      </c>
    </row>
    <row r="361" s="14" customFormat="1">
      <c r="A361" s="14"/>
      <c r="B361" s="264"/>
      <c r="C361" s="265"/>
      <c r="D361" s="249" t="s">
        <v>147</v>
      </c>
      <c r="E361" s="266" t="s">
        <v>1</v>
      </c>
      <c r="F361" s="267" t="s">
        <v>511</v>
      </c>
      <c r="G361" s="265"/>
      <c r="H361" s="268">
        <v>12</v>
      </c>
      <c r="I361" s="269"/>
      <c r="J361" s="265"/>
      <c r="K361" s="265"/>
      <c r="L361" s="270"/>
      <c r="M361" s="271"/>
      <c r="N361" s="272"/>
      <c r="O361" s="272"/>
      <c r="P361" s="272"/>
      <c r="Q361" s="272"/>
      <c r="R361" s="272"/>
      <c r="S361" s="272"/>
      <c r="T361" s="273"/>
      <c r="U361" s="14"/>
      <c r="V361" s="14"/>
      <c r="W361" s="14"/>
      <c r="X361" s="14"/>
      <c r="Y361" s="14"/>
      <c r="Z361" s="14"/>
      <c r="AA361" s="14"/>
      <c r="AB361" s="14"/>
      <c r="AC361" s="14"/>
      <c r="AD361" s="14"/>
      <c r="AE361" s="14"/>
      <c r="AT361" s="274" t="s">
        <v>147</v>
      </c>
      <c r="AU361" s="274" t="s">
        <v>83</v>
      </c>
      <c r="AV361" s="14" t="s">
        <v>83</v>
      </c>
      <c r="AW361" s="14" t="s">
        <v>30</v>
      </c>
      <c r="AX361" s="14" t="s">
        <v>73</v>
      </c>
      <c r="AY361" s="274" t="s">
        <v>134</v>
      </c>
    </row>
    <row r="362" s="13" customFormat="1">
      <c r="A362" s="13"/>
      <c r="B362" s="254"/>
      <c r="C362" s="255"/>
      <c r="D362" s="249" t="s">
        <v>147</v>
      </c>
      <c r="E362" s="256" t="s">
        <v>1</v>
      </c>
      <c r="F362" s="257" t="s">
        <v>934</v>
      </c>
      <c r="G362" s="255"/>
      <c r="H362" s="256" t="s">
        <v>1</v>
      </c>
      <c r="I362" s="258"/>
      <c r="J362" s="255"/>
      <c r="K362" s="255"/>
      <c r="L362" s="259"/>
      <c r="M362" s="260"/>
      <c r="N362" s="261"/>
      <c r="O362" s="261"/>
      <c r="P362" s="261"/>
      <c r="Q362" s="261"/>
      <c r="R362" s="261"/>
      <c r="S362" s="261"/>
      <c r="T362" s="262"/>
      <c r="U362" s="13"/>
      <c r="V362" s="13"/>
      <c r="W362" s="13"/>
      <c r="X362" s="13"/>
      <c r="Y362" s="13"/>
      <c r="Z362" s="13"/>
      <c r="AA362" s="13"/>
      <c r="AB362" s="13"/>
      <c r="AC362" s="13"/>
      <c r="AD362" s="13"/>
      <c r="AE362" s="13"/>
      <c r="AT362" s="263" t="s">
        <v>147</v>
      </c>
      <c r="AU362" s="263" t="s">
        <v>83</v>
      </c>
      <c r="AV362" s="13" t="s">
        <v>81</v>
      </c>
      <c r="AW362" s="13" t="s">
        <v>30</v>
      </c>
      <c r="AX362" s="13" t="s">
        <v>73</v>
      </c>
      <c r="AY362" s="263" t="s">
        <v>134</v>
      </c>
    </row>
    <row r="363" s="14" customFormat="1">
      <c r="A363" s="14"/>
      <c r="B363" s="264"/>
      <c r="C363" s="265"/>
      <c r="D363" s="249" t="s">
        <v>147</v>
      </c>
      <c r="E363" s="266" t="s">
        <v>1</v>
      </c>
      <c r="F363" s="267" t="s">
        <v>181</v>
      </c>
      <c r="G363" s="265"/>
      <c r="H363" s="268">
        <v>6</v>
      </c>
      <c r="I363" s="269"/>
      <c r="J363" s="265"/>
      <c r="K363" s="265"/>
      <c r="L363" s="270"/>
      <c r="M363" s="271"/>
      <c r="N363" s="272"/>
      <c r="O363" s="272"/>
      <c r="P363" s="272"/>
      <c r="Q363" s="272"/>
      <c r="R363" s="272"/>
      <c r="S363" s="272"/>
      <c r="T363" s="273"/>
      <c r="U363" s="14"/>
      <c r="V363" s="14"/>
      <c r="W363" s="14"/>
      <c r="X363" s="14"/>
      <c r="Y363" s="14"/>
      <c r="Z363" s="14"/>
      <c r="AA363" s="14"/>
      <c r="AB363" s="14"/>
      <c r="AC363" s="14"/>
      <c r="AD363" s="14"/>
      <c r="AE363" s="14"/>
      <c r="AT363" s="274" t="s">
        <v>147</v>
      </c>
      <c r="AU363" s="274" t="s">
        <v>83</v>
      </c>
      <c r="AV363" s="14" t="s">
        <v>83</v>
      </c>
      <c r="AW363" s="14" t="s">
        <v>30</v>
      </c>
      <c r="AX363" s="14" t="s">
        <v>73</v>
      </c>
      <c r="AY363" s="274" t="s">
        <v>134</v>
      </c>
    </row>
    <row r="364" s="15" customFormat="1">
      <c r="A364" s="15"/>
      <c r="B364" s="275"/>
      <c r="C364" s="276"/>
      <c r="D364" s="249" t="s">
        <v>147</v>
      </c>
      <c r="E364" s="277" t="s">
        <v>1</v>
      </c>
      <c r="F364" s="278" t="s">
        <v>150</v>
      </c>
      <c r="G364" s="276"/>
      <c r="H364" s="279">
        <v>18</v>
      </c>
      <c r="I364" s="280"/>
      <c r="J364" s="276"/>
      <c r="K364" s="276"/>
      <c r="L364" s="281"/>
      <c r="M364" s="282"/>
      <c r="N364" s="283"/>
      <c r="O364" s="283"/>
      <c r="P364" s="283"/>
      <c r="Q364" s="283"/>
      <c r="R364" s="283"/>
      <c r="S364" s="283"/>
      <c r="T364" s="284"/>
      <c r="U364" s="15"/>
      <c r="V364" s="15"/>
      <c r="W364" s="15"/>
      <c r="X364" s="15"/>
      <c r="Y364" s="15"/>
      <c r="Z364" s="15"/>
      <c r="AA364" s="15"/>
      <c r="AB364" s="15"/>
      <c r="AC364" s="15"/>
      <c r="AD364" s="15"/>
      <c r="AE364" s="15"/>
      <c r="AT364" s="285" t="s">
        <v>147</v>
      </c>
      <c r="AU364" s="285" t="s">
        <v>83</v>
      </c>
      <c r="AV364" s="15" t="s">
        <v>141</v>
      </c>
      <c r="AW364" s="15" t="s">
        <v>30</v>
      </c>
      <c r="AX364" s="15" t="s">
        <v>81</v>
      </c>
      <c r="AY364" s="285" t="s">
        <v>134</v>
      </c>
    </row>
    <row r="365" s="2" customFormat="1" ht="16.5" customHeight="1">
      <c r="A365" s="39"/>
      <c r="B365" s="40"/>
      <c r="C365" s="236" t="s">
        <v>456</v>
      </c>
      <c r="D365" s="236" t="s">
        <v>136</v>
      </c>
      <c r="E365" s="237" t="s">
        <v>521</v>
      </c>
      <c r="F365" s="238" t="s">
        <v>522</v>
      </c>
      <c r="G365" s="239" t="s">
        <v>169</v>
      </c>
      <c r="H365" s="240">
        <v>17.335000000000001</v>
      </c>
      <c r="I365" s="241"/>
      <c r="J365" s="242">
        <f>ROUND(I365*H365,2)</f>
        <v>0</v>
      </c>
      <c r="K365" s="238" t="s">
        <v>140</v>
      </c>
      <c r="L365" s="45"/>
      <c r="M365" s="243" t="s">
        <v>1</v>
      </c>
      <c r="N365" s="244" t="s">
        <v>38</v>
      </c>
      <c r="O365" s="92"/>
      <c r="P365" s="245">
        <f>O365*H365</f>
        <v>0</v>
      </c>
      <c r="Q365" s="245">
        <v>8.3599999999999999E-05</v>
      </c>
      <c r="R365" s="245">
        <f>Q365*H365</f>
        <v>0.001449206</v>
      </c>
      <c r="S365" s="245">
        <v>0.017999999999999999</v>
      </c>
      <c r="T365" s="246">
        <f>S365*H365</f>
        <v>0.31202999999999997</v>
      </c>
      <c r="U365" s="39"/>
      <c r="V365" s="39"/>
      <c r="W365" s="39"/>
      <c r="X365" s="39"/>
      <c r="Y365" s="39"/>
      <c r="Z365" s="39"/>
      <c r="AA365" s="39"/>
      <c r="AB365" s="39"/>
      <c r="AC365" s="39"/>
      <c r="AD365" s="39"/>
      <c r="AE365" s="39"/>
      <c r="AR365" s="247" t="s">
        <v>141</v>
      </c>
      <c r="AT365" s="247" t="s">
        <v>136</v>
      </c>
      <c r="AU365" s="247" t="s">
        <v>83</v>
      </c>
      <c r="AY365" s="18" t="s">
        <v>134</v>
      </c>
      <c r="BE365" s="248">
        <f>IF(N365="základní",J365,0)</f>
        <v>0</v>
      </c>
      <c r="BF365" s="248">
        <f>IF(N365="snížená",J365,0)</f>
        <v>0</v>
      </c>
      <c r="BG365" s="248">
        <f>IF(N365="zákl. přenesená",J365,0)</f>
        <v>0</v>
      </c>
      <c r="BH365" s="248">
        <f>IF(N365="sníž. přenesená",J365,0)</f>
        <v>0</v>
      </c>
      <c r="BI365" s="248">
        <f>IF(N365="nulová",J365,0)</f>
        <v>0</v>
      </c>
      <c r="BJ365" s="18" t="s">
        <v>81</v>
      </c>
      <c r="BK365" s="248">
        <f>ROUND(I365*H365,2)</f>
        <v>0</v>
      </c>
      <c r="BL365" s="18" t="s">
        <v>141</v>
      </c>
      <c r="BM365" s="247" t="s">
        <v>935</v>
      </c>
    </row>
    <row r="366" s="2" customFormat="1">
      <c r="A366" s="39"/>
      <c r="B366" s="40"/>
      <c r="C366" s="41"/>
      <c r="D366" s="249" t="s">
        <v>143</v>
      </c>
      <c r="E366" s="41"/>
      <c r="F366" s="250" t="s">
        <v>524</v>
      </c>
      <c r="G366" s="41"/>
      <c r="H366" s="41"/>
      <c r="I366" s="145"/>
      <c r="J366" s="41"/>
      <c r="K366" s="41"/>
      <c r="L366" s="45"/>
      <c r="M366" s="251"/>
      <c r="N366" s="252"/>
      <c r="O366" s="92"/>
      <c r="P366" s="92"/>
      <c r="Q366" s="92"/>
      <c r="R366" s="92"/>
      <c r="S366" s="92"/>
      <c r="T366" s="93"/>
      <c r="U366" s="39"/>
      <c r="V366" s="39"/>
      <c r="W366" s="39"/>
      <c r="X366" s="39"/>
      <c r="Y366" s="39"/>
      <c r="Z366" s="39"/>
      <c r="AA366" s="39"/>
      <c r="AB366" s="39"/>
      <c r="AC366" s="39"/>
      <c r="AD366" s="39"/>
      <c r="AE366" s="39"/>
      <c r="AT366" s="18" t="s">
        <v>143</v>
      </c>
      <c r="AU366" s="18" t="s">
        <v>83</v>
      </c>
    </row>
    <row r="367" s="2" customFormat="1">
      <c r="A367" s="39"/>
      <c r="B367" s="40"/>
      <c r="C367" s="41"/>
      <c r="D367" s="249" t="s">
        <v>164</v>
      </c>
      <c r="E367" s="41"/>
      <c r="F367" s="253" t="s">
        <v>815</v>
      </c>
      <c r="G367" s="41"/>
      <c r="H367" s="41"/>
      <c r="I367" s="145"/>
      <c r="J367" s="41"/>
      <c r="K367" s="41"/>
      <c r="L367" s="45"/>
      <c r="M367" s="251"/>
      <c r="N367" s="252"/>
      <c r="O367" s="92"/>
      <c r="P367" s="92"/>
      <c r="Q367" s="92"/>
      <c r="R367" s="92"/>
      <c r="S367" s="92"/>
      <c r="T367" s="93"/>
      <c r="U367" s="39"/>
      <c r="V367" s="39"/>
      <c r="W367" s="39"/>
      <c r="X367" s="39"/>
      <c r="Y367" s="39"/>
      <c r="Z367" s="39"/>
      <c r="AA367" s="39"/>
      <c r="AB367" s="39"/>
      <c r="AC367" s="39"/>
      <c r="AD367" s="39"/>
      <c r="AE367" s="39"/>
      <c r="AT367" s="18" t="s">
        <v>164</v>
      </c>
      <c r="AU367" s="18" t="s">
        <v>83</v>
      </c>
    </row>
    <row r="368" s="2" customFormat="1" ht="24" customHeight="1">
      <c r="A368" s="39"/>
      <c r="B368" s="40"/>
      <c r="C368" s="236" t="s">
        <v>463</v>
      </c>
      <c r="D368" s="236" t="s">
        <v>136</v>
      </c>
      <c r="E368" s="237" t="s">
        <v>535</v>
      </c>
      <c r="F368" s="238" t="s">
        <v>536</v>
      </c>
      <c r="G368" s="239" t="s">
        <v>169</v>
      </c>
      <c r="H368" s="240">
        <v>1.3500000000000001</v>
      </c>
      <c r="I368" s="241"/>
      <c r="J368" s="242">
        <f>ROUND(I368*H368,2)</f>
        <v>0</v>
      </c>
      <c r="K368" s="238" t="s">
        <v>140</v>
      </c>
      <c r="L368" s="45"/>
      <c r="M368" s="243" t="s">
        <v>1</v>
      </c>
      <c r="N368" s="244" t="s">
        <v>38</v>
      </c>
      <c r="O368" s="92"/>
      <c r="P368" s="245">
        <f>O368*H368</f>
        <v>0</v>
      </c>
      <c r="Q368" s="245">
        <v>0.00282</v>
      </c>
      <c r="R368" s="245">
        <f>Q368*H368</f>
        <v>0.0038070000000000005</v>
      </c>
      <c r="S368" s="245">
        <v>0.10100000000000001</v>
      </c>
      <c r="T368" s="246">
        <f>S368*H368</f>
        <v>0.13635000000000003</v>
      </c>
      <c r="U368" s="39"/>
      <c r="V368" s="39"/>
      <c r="W368" s="39"/>
      <c r="X368" s="39"/>
      <c r="Y368" s="39"/>
      <c r="Z368" s="39"/>
      <c r="AA368" s="39"/>
      <c r="AB368" s="39"/>
      <c r="AC368" s="39"/>
      <c r="AD368" s="39"/>
      <c r="AE368" s="39"/>
      <c r="AR368" s="247" t="s">
        <v>141</v>
      </c>
      <c r="AT368" s="247" t="s">
        <v>136</v>
      </c>
      <c r="AU368" s="247" t="s">
        <v>83</v>
      </c>
      <c r="AY368" s="18" t="s">
        <v>134</v>
      </c>
      <c r="BE368" s="248">
        <f>IF(N368="základní",J368,0)</f>
        <v>0</v>
      </c>
      <c r="BF368" s="248">
        <f>IF(N368="snížená",J368,0)</f>
        <v>0</v>
      </c>
      <c r="BG368" s="248">
        <f>IF(N368="zákl. přenesená",J368,0)</f>
        <v>0</v>
      </c>
      <c r="BH368" s="248">
        <f>IF(N368="sníž. přenesená",J368,0)</f>
        <v>0</v>
      </c>
      <c r="BI368" s="248">
        <f>IF(N368="nulová",J368,0)</f>
        <v>0</v>
      </c>
      <c r="BJ368" s="18" t="s">
        <v>81</v>
      </c>
      <c r="BK368" s="248">
        <f>ROUND(I368*H368,2)</f>
        <v>0</v>
      </c>
      <c r="BL368" s="18" t="s">
        <v>141</v>
      </c>
      <c r="BM368" s="247" t="s">
        <v>936</v>
      </c>
    </row>
    <row r="369" s="2" customFormat="1">
      <c r="A369" s="39"/>
      <c r="B369" s="40"/>
      <c r="C369" s="41"/>
      <c r="D369" s="249" t="s">
        <v>143</v>
      </c>
      <c r="E369" s="41"/>
      <c r="F369" s="250" t="s">
        <v>538</v>
      </c>
      <c r="G369" s="41"/>
      <c r="H369" s="41"/>
      <c r="I369" s="145"/>
      <c r="J369" s="41"/>
      <c r="K369" s="41"/>
      <c r="L369" s="45"/>
      <c r="M369" s="251"/>
      <c r="N369" s="252"/>
      <c r="O369" s="92"/>
      <c r="P369" s="92"/>
      <c r="Q369" s="92"/>
      <c r="R369" s="92"/>
      <c r="S369" s="92"/>
      <c r="T369" s="93"/>
      <c r="U369" s="39"/>
      <c r="V369" s="39"/>
      <c r="W369" s="39"/>
      <c r="X369" s="39"/>
      <c r="Y369" s="39"/>
      <c r="Z369" s="39"/>
      <c r="AA369" s="39"/>
      <c r="AB369" s="39"/>
      <c r="AC369" s="39"/>
      <c r="AD369" s="39"/>
      <c r="AE369" s="39"/>
      <c r="AT369" s="18" t="s">
        <v>143</v>
      </c>
      <c r="AU369" s="18" t="s">
        <v>83</v>
      </c>
    </row>
    <row r="370" s="2" customFormat="1">
      <c r="A370" s="39"/>
      <c r="B370" s="40"/>
      <c r="C370" s="41"/>
      <c r="D370" s="249" t="s">
        <v>145</v>
      </c>
      <c r="E370" s="41"/>
      <c r="F370" s="253" t="s">
        <v>531</v>
      </c>
      <c r="G370" s="41"/>
      <c r="H370" s="41"/>
      <c r="I370" s="145"/>
      <c r="J370" s="41"/>
      <c r="K370" s="41"/>
      <c r="L370" s="45"/>
      <c r="M370" s="251"/>
      <c r="N370" s="252"/>
      <c r="O370" s="92"/>
      <c r="P370" s="92"/>
      <c r="Q370" s="92"/>
      <c r="R370" s="92"/>
      <c r="S370" s="92"/>
      <c r="T370" s="93"/>
      <c r="U370" s="39"/>
      <c r="V370" s="39"/>
      <c r="W370" s="39"/>
      <c r="X370" s="39"/>
      <c r="Y370" s="39"/>
      <c r="Z370" s="39"/>
      <c r="AA370" s="39"/>
      <c r="AB370" s="39"/>
      <c r="AC370" s="39"/>
      <c r="AD370" s="39"/>
      <c r="AE370" s="39"/>
      <c r="AT370" s="18" t="s">
        <v>145</v>
      </c>
      <c r="AU370" s="18" t="s">
        <v>83</v>
      </c>
    </row>
    <row r="371" s="13" customFormat="1">
      <c r="A371" s="13"/>
      <c r="B371" s="254"/>
      <c r="C371" s="255"/>
      <c r="D371" s="249" t="s">
        <v>147</v>
      </c>
      <c r="E371" s="256" t="s">
        <v>1</v>
      </c>
      <c r="F371" s="257" t="s">
        <v>539</v>
      </c>
      <c r="G371" s="255"/>
      <c r="H371" s="256" t="s">
        <v>1</v>
      </c>
      <c r="I371" s="258"/>
      <c r="J371" s="255"/>
      <c r="K371" s="255"/>
      <c r="L371" s="259"/>
      <c r="M371" s="260"/>
      <c r="N371" s="261"/>
      <c r="O371" s="261"/>
      <c r="P371" s="261"/>
      <c r="Q371" s="261"/>
      <c r="R371" s="261"/>
      <c r="S371" s="261"/>
      <c r="T371" s="262"/>
      <c r="U371" s="13"/>
      <c r="V371" s="13"/>
      <c r="W371" s="13"/>
      <c r="X371" s="13"/>
      <c r="Y371" s="13"/>
      <c r="Z371" s="13"/>
      <c r="AA371" s="13"/>
      <c r="AB371" s="13"/>
      <c r="AC371" s="13"/>
      <c r="AD371" s="13"/>
      <c r="AE371" s="13"/>
      <c r="AT371" s="263" t="s">
        <v>147</v>
      </c>
      <c r="AU371" s="263" t="s">
        <v>83</v>
      </c>
      <c r="AV371" s="13" t="s">
        <v>81</v>
      </c>
      <c r="AW371" s="13" t="s">
        <v>30</v>
      </c>
      <c r="AX371" s="13" t="s">
        <v>73</v>
      </c>
      <c r="AY371" s="263" t="s">
        <v>134</v>
      </c>
    </row>
    <row r="372" s="14" customFormat="1">
      <c r="A372" s="14"/>
      <c r="B372" s="264"/>
      <c r="C372" s="265"/>
      <c r="D372" s="249" t="s">
        <v>147</v>
      </c>
      <c r="E372" s="266" t="s">
        <v>1</v>
      </c>
      <c r="F372" s="267" t="s">
        <v>937</v>
      </c>
      <c r="G372" s="265"/>
      <c r="H372" s="268">
        <v>1.3500000000000001</v>
      </c>
      <c r="I372" s="269"/>
      <c r="J372" s="265"/>
      <c r="K372" s="265"/>
      <c r="L372" s="270"/>
      <c r="M372" s="271"/>
      <c r="N372" s="272"/>
      <c r="O372" s="272"/>
      <c r="P372" s="272"/>
      <c r="Q372" s="272"/>
      <c r="R372" s="272"/>
      <c r="S372" s="272"/>
      <c r="T372" s="273"/>
      <c r="U372" s="14"/>
      <c r="V372" s="14"/>
      <c r="W372" s="14"/>
      <c r="X372" s="14"/>
      <c r="Y372" s="14"/>
      <c r="Z372" s="14"/>
      <c r="AA372" s="14"/>
      <c r="AB372" s="14"/>
      <c r="AC372" s="14"/>
      <c r="AD372" s="14"/>
      <c r="AE372" s="14"/>
      <c r="AT372" s="274" t="s">
        <v>147</v>
      </c>
      <c r="AU372" s="274" t="s">
        <v>83</v>
      </c>
      <c r="AV372" s="14" t="s">
        <v>83</v>
      </c>
      <c r="AW372" s="14" t="s">
        <v>30</v>
      </c>
      <c r="AX372" s="14" t="s">
        <v>73</v>
      </c>
      <c r="AY372" s="274" t="s">
        <v>134</v>
      </c>
    </row>
    <row r="373" s="15" customFormat="1">
      <c r="A373" s="15"/>
      <c r="B373" s="275"/>
      <c r="C373" s="276"/>
      <c r="D373" s="249" t="s">
        <v>147</v>
      </c>
      <c r="E373" s="277" t="s">
        <v>1</v>
      </c>
      <c r="F373" s="278" t="s">
        <v>150</v>
      </c>
      <c r="G373" s="276"/>
      <c r="H373" s="279">
        <v>1.3500000000000001</v>
      </c>
      <c r="I373" s="280"/>
      <c r="J373" s="276"/>
      <c r="K373" s="276"/>
      <c r="L373" s="281"/>
      <c r="M373" s="282"/>
      <c r="N373" s="283"/>
      <c r="O373" s="283"/>
      <c r="P373" s="283"/>
      <c r="Q373" s="283"/>
      <c r="R373" s="283"/>
      <c r="S373" s="283"/>
      <c r="T373" s="284"/>
      <c r="U373" s="15"/>
      <c r="V373" s="15"/>
      <c r="W373" s="15"/>
      <c r="X373" s="15"/>
      <c r="Y373" s="15"/>
      <c r="Z373" s="15"/>
      <c r="AA373" s="15"/>
      <c r="AB373" s="15"/>
      <c r="AC373" s="15"/>
      <c r="AD373" s="15"/>
      <c r="AE373" s="15"/>
      <c r="AT373" s="285" t="s">
        <v>147</v>
      </c>
      <c r="AU373" s="285" t="s">
        <v>83</v>
      </c>
      <c r="AV373" s="15" t="s">
        <v>141</v>
      </c>
      <c r="AW373" s="15" t="s">
        <v>30</v>
      </c>
      <c r="AX373" s="15" t="s">
        <v>81</v>
      </c>
      <c r="AY373" s="285" t="s">
        <v>134</v>
      </c>
    </row>
    <row r="374" s="2" customFormat="1" ht="24" customHeight="1">
      <c r="A374" s="39"/>
      <c r="B374" s="40"/>
      <c r="C374" s="236" t="s">
        <v>470</v>
      </c>
      <c r="D374" s="236" t="s">
        <v>136</v>
      </c>
      <c r="E374" s="237" t="s">
        <v>550</v>
      </c>
      <c r="F374" s="238" t="s">
        <v>551</v>
      </c>
      <c r="G374" s="239" t="s">
        <v>139</v>
      </c>
      <c r="H374" s="240">
        <v>100.72499999999999</v>
      </c>
      <c r="I374" s="241"/>
      <c r="J374" s="242">
        <f>ROUND(I374*H374,2)</f>
        <v>0</v>
      </c>
      <c r="K374" s="238" t="s">
        <v>140</v>
      </c>
      <c r="L374" s="45"/>
      <c r="M374" s="243" t="s">
        <v>1</v>
      </c>
      <c r="N374" s="244" t="s">
        <v>38</v>
      </c>
      <c r="O374" s="92"/>
      <c r="P374" s="245">
        <f>O374*H374</f>
        <v>0</v>
      </c>
      <c r="Q374" s="245">
        <v>0</v>
      </c>
      <c r="R374" s="245">
        <f>Q374*H374</f>
        <v>0</v>
      </c>
      <c r="S374" s="245">
        <v>0</v>
      </c>
      <c r="T374" s="246">
        <f>S374*H374</f>
        <v>0</v>
      </c>
      <c r="U374" s="39"/>
      <c r="V374" s="39"/>
      <c r="W374" s="39"/>
      <c r="X374" s="39"/>
      <c r="Y374" s="39"/>
      <c r="Z374" s="39"/>
      <c r="AA374" s="39"/>
      <c r="AB374" s="39"/>
      <c r="AC374" s="39"/>
      <c r="AD374" s="39"/>
      <c r="AE374" s="39"/>
      <c r="AR374" s="247" t="s">
        <v>141</v>
      </c>
      <c r="AT374" s="247" t="s">
        <v>136</v>
      </c>
      <c r="AU374" s="247" t="s">
        <v>83</v>
      </c>
      <c r="AY374" s="18" t="s">
        <v>134</v>
      </c>
      <c r="BE374" s="248">
        <f>IF(N374="základní",J374,0)</f>
        <v>0</v>
      </c>
      <c r="BF374" s="248">
        <f>IF(N374="snížená",J374,0)</f>
        <v>0</v>
      </c>
      <c r="BG374" s="248">
        <f>IF(N374="zákl. přenesená",J374,0)</f>
        <v>0</v>
      </c>
      <c r="BH374" s="248">
        <f>IF(N374="sníž. přenesená",J374,0)</f>
        <v>0</v>
      </c>
      <c r="BI374" s="248">
        <f>IF(N374="nulová",J374,0)</f>
        <v>0</v>
      </c>
      <c r="BJ374" s="18" t="s">
        <v>81</v>
      </c>
      <c r="BK374" s="248">
        <f>ROUND(I374*H374,2)</f>
        <v>0</v>
      </c>
      <c r="BL374" s="18" t="s">
        <v>141</v>
      </c>
      <c r="BM374" s="247" t="s">
        <v>938</v>
      </c>
    </row>
    <row r="375" s="2" customFormat="1">
      <c r="A375" s="39"/>
      <c r="B375" s="40"/>
      <c r="C375" s="41"/>
      <c r="D375" s="249" t="s">
        <v>143</v>
      </c>
      <c r="E375" s="41"/>
      <c r="F375" s="250" t="s">
        <v>551</v>
      </c>
      <c r="G375" s="41"/>
      <c r="H375" s="41"/>
      <c r="I375" s="145"/>
      <c r="J375" s="41"/>
      <c r="K375" s="41"/>
      <c r="L375" s="45"/>
      <c r="M375" s="251"/>
      <c r="N375" s="252"/>
      <c r="O375" s="92"/>
      <c r="P375" s="92"/>
      <c r="Q375" s="92"/>
      <c r="R375" s="92"/>
      <c r="S375" s="92"/>
      <c r="T375" s="93"/>
      <c r="U375" s="39"/>
      <c r="V375" s="39"/>
      <c r="W375" s="39"/>
      <c r="X375" s="39"/>
      <c r="Y375" s="39"/>
      <c r="Z375" s="39"/>
      <c r="AA375" s="39"/>
      <c r="AB375" s="39"/>
      <c r="AC375" s="39"/>
      <c r="AD375" s="39"/>
      <c r="AE375" s="39"/>
      <c r="AT375" s="18" t="s">
        <v>143</v>
      </c>
      <c r="AU375" s="18" t="s">
        <v>83</v>
      </c>
    </row>
    <row r="376" s="2" customFormat="1">
      <c r="A376" s="39"/>
      <c r="B376" s="40"/>
      <c r="C376" s="41"/>
      <c r="D376" s="249" t="s">
        <v>145</v>
      </c>
      <c r="E376" s="41"/>
      <c r="F376" s="253" t="s">
        <v>553</v>
      </c>
      <c r="G376" s="41"/>
      <c r="H376" s="41"/>
      <c r="I376" s="145"/>
      <c r="J376" s="41"/>
      <c r="K376" s="41"/>
      <c r="L376" s="45"/>
      <c r="M376" s="251"/>
      <c r="N376" s="252"/>
      <c r="O376" s="92"/>
      <c r="P376" s="92"/>
      <c r="Q376" s="92"/>
      <c r="R376" s="92"/>
      <c r="S376" s="92"/>
      <c r="T376" s="93"/>
      <c r="U376" s="39"/>
      <c r="V376" s="39"/>
      <c r="W376" s="39"/>
      <c r="X376" s="39"/>
      <c r="Y376" s="39"/>
      <c r="Z376" s="39"/>
      <c r="AA376" s="39"/>
      <c r="AB376" s="39"/>
      <c r="AC376" s="39"/>
      <c r="AD376" s="39"/>
      <c r="AE376" s="39"/>
      <c r="AT376" s="18" t="s">
        <v>145</v>
      </c>
      <c r="AU376" s="18" t="s">
        <v>83</v>
      </c>
    </row>
    <row r="377" s="13" customFormat="1">
      <c r="A377" s="13"/>
      <c r="B377" s="254"/>
      <c r="C377" s="255"/>
      <c r="D377" s="249" t="s">
        <v>147</v>
      </c>
      <c r="E377" s="256" t="s">
        <v>1</v>
      </c>
      <c r="F377" s="257" t="s">
        <v>817</v>
      </c>
      <c r="G377" s="255"/>
      <c r="H377" s="256" t="s">
        <v>1</v>
      </c>
      <c r="I377" s="258"/>
      <c r="J377" s="255"/>
      <c r="K377" s="255"/>
      <c r="L377" s="259"/>
      <c r="M377" s="260"/>
      <c r="N377" s="261"/>
      <c r="O377" s="261"/>
      <c r="P377" s="261"/>
      <c r="Q377" s="261"/>
      <c r="R377" s="261"/>
      <c r="S377" s="261"/>
      <c r="T377" s="262"/>
      <c r="U377" s="13"/>
      <c r="V377" s="13"/>
      <c r="W377" s="13"/>
      <c r="X377" s="13"/>
      <c r="Y377" s="13"/>
      <c r="Z377" s="13"/>
      <c r="AA377" s="13"/>
      <c r="AB377" s="13"/>
      <c r="AC377" s="13"/>
      <c r="AD377" s="13"/>
      <c r="AE377" s="13"/>
      <c r="AT377" s="263" t="s">
        <v>147</v>
      </c>
      <c r="AU377" s="263" t="s">
        <v>83</v>
      </c>
      <c r="AV377" s="13" t="s">
        <v>81</v>
      </c>
      <c r="AW377" s="13" t="s">
        <v>30</v>
      </c>
      <c r="AX377" s="13" t="s">
        <v>73</v>
      </c>
      <c r="AY377" s="263" t="s">
        <v>134</v>
      </c>
    </row>
    <row r="378" s="14" customFormat="1">
      <c r="A378" s="14"/>
      <c r="B378" s="264"/>
      <c r="C378" s="265"/>
      <c r="D378" s="249" t="s">
        <v>147</v>
      </c>
      <c r="E378" s="266" t="s">
        <v>1</v>
      </c>
      <c r="F378" s="267" t="s">
        <v>636</v>
      </c>
      <c r="G378" s="265"/>
      <c r="H378" s="268">
        <v>67</v>
      </c>
      <c r="I378" s="269"/>
      <c r="J378" s="265"/>
      <c r="K378" s="265"/>
      <c r="L378" s="270"/>
      <c r="M378" s="271"/>
      <c r="N378" s="272"/>
      <c r="O378" s="272"/>
      <c r="P378" s="272"/>
      <c r="Q378" s="272"/>
      <c r="R378" s="272"/>
      <c r="S378" s="272"/>
      <c r="T378" s="273"/>
      <c r="U378" s="14"/>
      <c r="V378" s="14"/>
      <c r="W378" s="14"/>
      <c r="X378" s="14"/>
      <c r="Y378" s="14"/>
      <c r="Z378" s="14"/>
      <c r="AA378" s="14"/>
      <c r="AB378" s="14"/>
      <c r="AC378" s="14"/>
      <c r="AD378" s="14"/>
      <c r="AE378" s="14"/>
      <c r="AT378" s="274" t="s">
        <v>147</v>
      </c>
      <c r="AU378" s="274" t="s">
        <v>83</v>
      </c>
      <c r="AV378" s="14" t="s">
        <v>83</v>
      </c>
      <c r="AW378" s="14" t="s">
        <v>30</v>
      </c>
      <c r="AX378" s="14" t="s">
        <v>73</v>
      </c>
      <c r="AY378" s="274" t="s">
        <v>134</v>
      </c>
    </row>
    <row r="379" s="16" customFormat="1">
      <c r="A379" s="16"/>
      <c r="B379" s="296"/>
      <c r="C379" s="297"/>
      <c r="D379" s="249" t="s">
        <v>147</v>
      </c>
      <c r="E379" s="298" t="s">
        <v>1</v>
      </c>
      <c r="F379" s="299" t="s">
        <v>560</v>
      </c>
      <c r="G379" s="297"/>
      <c r="H379" s="300">
        <v>67</v>
      </c>
      <c r="I379" s="301"/>
      <c r="J379" s="297"/>
      <c r="K379" s="297"/>
      <c r="L379" s="302"/>
      <c r="M379" s="303"/>
      <c r="N379" s="304"/>
      <c r="O379" s="304"/>
      <c r="P379" s="304"/>
      <c r="Q379" s="304"/>
      <c r="R379" s="304"/>
      <c r="S379" s="304"/>
      <c r="T379" s="305"/>
      <c r="U379" s="16"/>
      <c r="V379" s="16"/>
      <c r="W379" s="16"/>
      <c r="X379" s="16"/>
      <c r="Y379" s="16"/>
      <c r="Z379" s="16"/>
      <c r="AA379" s="16"/>
      <c r="AB379" s="16"/>
      <c r="AC379" s="16"/>
      <c r="AD379" s="16"/>
      <c r="AE379" s="16"/>
      <c r="AT379" s="306" t="s">
        <v>147</v>
      </c>
      <c r="AU379" s="306" t="s">
        <v>83</v>
      </c>
      <c r="AV379" s="16" t="s">
        <v>158</v>
      </c>
      <c r="AW379" s="16" t="s">
        <v>30</v>
      </c>
      <c r="AX379" s="16" t="s">
        <v>73</v>
      </c>
      <c r="AY379" s="306" t="s">
        <v>134</v>
      </c>
    </row>
    <row r="380" s="13" customFormat="1">
      <c r="A380" s="13"/>
      <c r="B380" s="254"/>
      <c r="C380" s="255"/>
      <c r="D380" s="249" t="s">
        <v>147</v>
      </c>
      <c r="E380" s="256" t="s">
        <v>1</v>
      </c>
      <c r="F380" s="257" t="s">
        <v>819</v>
      </c>
      <c r="G380" s="255"/>
      <c r="H380" s="256" t="s">
        <v>1</v>
      </c>
      <c r="I380" s="258"/>
      <c r="J380" s="255"/>
      <c r="K380" s="255"/>
      <c r="L380" s="259"/>
      <c r="M380" s="260"/>
      <c r="N380" s="261"/>
      <c r="O380" s="261"/>
      <c r="P380" s="261"/>
      <c r="Q380" s="261"/>
      <c r="R380" s="261"/>
      <c r="S380" s="261"/>
      <c r="T380" s="262"/>
      <c r="U380" s="13"/>
      <c r="V380" s="13"/>
      <c r="W380" s="13"/>
      <c r="X380" s="13"/>
      <c r="Y380" s="13"/>
      <c r="Z380" s="13"/>
      <c r="AA380" s="13"/>
      <c r="AB380" s="13"/>
      <c r="AC380" s="13"/>
      <c r="AD380" s="13"/>
      <c r="AE380" s="13"/>
      <c r="AT380" s="263" t="s">
        <v>147</v>
      </c>
      <c r="AU380" s="263" t="s">
        <v>83</v>
      </c>
      <c r="AV380" s="13" t="s">
        <v>81</v>
      </c>
      <c r="AW380" s="13" t="s">
        <v>30</v>
      </c>
      <c r="AX380" s="13" t="s">
        <v>73</v>
      </c>
      <c r="AY380" s="263" t="s">
        <v>134</v>
      </c>
    </row>
    <row r="381" s="14" customFormat="1">
      <c r="A381" s="14"/>
      <c r="B381" s="264"/>
      <c r="C381" s="265"/>
      <c r="D381" s="249" t="s">
        <v>147</v>
      </c>
      <c r="E381" s="266" t="s">
        <v>1</v>
      </c>
      <c r="F381" s="267" t="s">
        <v>939</v>
      </c>
      <c r="G381" s="265"/>
      <c r="H381" s="268">
        <v>33.725000000000001</v>
      </c>
      <c r="I381" s="269"/>
      <c r="J381" s="265"/>
      <c r="K381" s="265"/>
      <c r="L381" s="270"/>
      <c r="M381" s="271"/>
      <c r="N381" s="272"/>
      <c r="O381" s="272"/>
      <c r="P381" s="272"/>
      <c r="Q381" s="272"/>
      <c r="R381" s="272"/>
      <c r="S381" s="272"/>
      <c r="T381" s="273"/>
      <c r="U381" s="14"/>
      <c r="V381" s="14"/>
      <c r="W381" s="14"/>
      <c r="X381" s="14"/>
      <c r="Y381" s="14"/>
      <c r="Z381" s="14"/>
      <c r="AA381" s="14"/>
      <c r="AB381" s="14"/>
      <c r="AC381" s="14"/>
      <c r="AD381" s="14"/>
      <c r="AE381" s="14"/>
      <c r="AT381" s="274" t="s">
        <v>147</v>
      </c>
      <c r="AU381" s="274" t="s">
        <v>83</v>
      </c>
      <c r="AV381" s="14" t="s">
        <v>83</v>
      </c>
      <c r="AW381" s="14" t="s">
        <v>30</v>
      </c>
      <c r="AX381" s="14" t="s">
        <v>73</v>
      </c>
      <c r="AY381" s="274" t="s">
        <v>134</v>
      </c>
    </row>
    <row r="382" s="15" customFormat="1">
      <c r="A382" s="15"/>
      <c r="B382" s="275"/>
      <c r="C382" s="276"/>
      <c r="D382" s="249" t="s">
        <v>147</v>
      </c>
      <c r="E382" s="277" t="s">
        <v>1</v>
      </c>
      <c r="F382" s="278" t="s">
        <v>150</v>
      </c>
      <c r="G382" s="276"/>
      <c r="H382" s="279">
        <v>100.72499999999999</v>
      </c>
      <c r="I382" s="280"/>
      <c r="J382" s="276"/>
      <c r="K382" s="276"/>
      <c r="L382" s="281"/>
      <c r="M382" s="282"/>
      <c r="N382" s="283"/>
      <c r="O382" s="283"/>
      <c r="P382" s="283"/>
      <c r="Q382" s="283"/>
      <c r="R382" s="283"/>
      <c r="S382" s="283"/>
      <c r="T382" s="284"/>
      <c r="U382" s="15"/>
      <c r="V382" s="15"/>
      <c r="W382" s="15"/>
      <c r="X382" s="15"/>
      <c r="Y382" s="15"/>
      <c r="Z382" s="15"/>
      <c r="AA382" s="15"/>
      <c r="AB382" s="15"/>
      <c r="AC382" s="15"/>
      <c r="AD382" s="15"/>
      <c r="AE382" s="15"/>
      <c r="AT382" s="285" t="s">
        <v>147</v>
      </c>
      <c r="AU382" s="285" t="s">
        <v>83</v>
      </c>
      <c r="AV382" s="15" t="s">
        <v>141</v>
      </c>
      <c r="AW382" s="15" t="s">
        <v>30</v>
      </c>
      <c r="AX382" s="15" t="s">
        <v>81</v>
      </c>
      <c r="AY382" s="285" t="s">
        <v>134</v>
      </c>
    </row>
    <row r="383" s="2" customFormat="1" ht="24" customHeight="1">
      <c r="A383" s="39"/>
      <c r="B383" s="40"/>
      <c r="C383" s="236" t="s">
        <v>476</v>
      </c>
      <c r="D383" s="236" t="s">
        <v>136</v>
      </c>
      <c r="E383" s="237" t="s">
        <v>565</v>
      </c>
      <c r="F383" s="238" t="s">
        <v>566</v>
      </c>
      <c r="G383" s="239" t="s">
        <v>139</v>
      </c>
      <c r="H383" s="240">
        <v>100.72499999999999</v>
      </c>
      <c r="I383" s="241"/>
      <c r="J383" s="242">
        <f>ROUND(I383*H383,2)</f>
        <v>0</v>
      </c>
      <c r="K383" s="238" t="s">
        <v>140</v>
      </c>
      <c r="L383" s="45"/>
      <c r="M383" s="243" t="s">
        <v>1</v>
      </c>
      <c r="N383" s="244" t="s">
        <v>38</v>
      </c>
      <c r="O383" s="92"/>
      <c r="P383" s="245">
        <f>O383*H383</f>
        <v>0</v>
      </c>
      <c r="Q383" s="245">
        <v>0.048000000000000001</v>
      </c>
      <c r="R383" s="245">
        <f>Q383*H383</f>
        <v>4.8347999999999995</v>
      </c>
      <c r="S383" s="245">
        <v>0.048000000000000001</v>
      </c>
      <c r="T383" s="246">
        <f>S383*H383</f>
        <v>4.8347999999999995</v>
      </c>
      <c r="U383" s="39"/>
      <c r="V383" s="39"/>
      <c r="W383" s="39"/>
      <c r="X383" s="39"/>
      <c r="Y383" s="39"/>
      <c r="Z383" s="39"/>
      <c r="AA383" s="39"/>
      <c r="AB383" s="39"/>
      <c r="AC383" s="39"/>
      <c r="AD383" s="39"/>
      <c r="AE383" s="39"/>
      <c r="AR383" s="247" t="s">
        <v>141</v>
      </c>
      <c r="AT383" s="247" t="s">
        <v>136</v>
      </c>
      <c r="AU383" s="247" t="s">
        <v>83</v>
      </c>
      <c r="AY383" s="18" t="s">
        <v>134</v>
      </c>
      <c r="BE383" s="248">
        <f>IF(N383="základní",J383,0)</f>
        <v>0</v>
      </c>
      <c r="BF383" s="248">
        <f>IF(N383="snížená",J383,0)</f>
        <v>0</v>
      </c>
      <c r="BG383" s="248">
        <f>IF(N383="zákl. přenesená",J383,0)</f>
        <v>0</v>
      </c>
      <c r="BH383" s="248">
        <f>IF(N383="sníž. přenesená",J383,0)</f>
        <v>0</v>
      </c>
      <c r="BI383" s="248">
        <f>IF(N383="nulová",J383,0)</f>
        <v>0</v>
      </c>
      <c r="BJ383" s="18" t="s">
        <v>81</v>
      </c>
      <c r="BK383" s="248">
        <f>ROUND(I383*H383,2)</f>
        <v>0</v>
      </c>
      <c r="BL383" s="18" t="s">
        <v>141</v>
      </c>
      <c r="BM383" s="247" t="s">
        <v>940</v>
      </c>
    </row>
    <row r="384" s="2" customFormat="1">
      <c r="A384" s="39"/>
      <c r="B384" s="40"/>
      <c r="C384" s="41"/>
      <c r="D384" s="249" t="s">
        <v>143</v>
      </c>
      <c r="E384" s="41"/>
      <c r="F384" s="250" t="s">
        <v>568</v>
      </c>
      <c r="G384" s="41"/>
      <c r="H384" s="41"/>
      <c r="I384" s="145"/>
      <c r="J384" s="41"/>
      <c r="K384" s="41"/>
      <c r="L384" s="45"/>
      <c r="M384" s="251"/>
      <c r="N384" s="252"/>
      <c r="O384" s="92"/>
      <c r="P384" s="92"/>
      <c r="Q384" s="92"/>
      <c r="R384" s="92"/>
      <c r="S384" s="92"/>
      <c r="T384" s="93"/>
      <c r="U384" s="39"/>
      <c r="V384" s="39"/>
      <c r="W384" s="39"/>
      <c r="X384" s="39"/>
      <c r="Y384" s="39"/>
      <c r="Z384" s="39"/>
      <c r="AA384" s="39"/>
      <c r="AB384" s="39"/>
      <c r="AC384" s="39"/>
      <c r="AD384" s="39"/>
      <c r="AE384" s="39"/>
      <c r="AT384" s="18" t="s">
        <v>143</v>
      </c>
      <c r="AU384" s="18" t="s">
        <v>83</v>
      </c>
    </row>
    <row r="385" s="2" customFormat="1">
      <c r="A385" s="39"/>
      <c r="B385" s="40"/>
      <c r="C385" s="41"/>
      <c r="D385" s="249" t="s">
        <v>145</v>
      </c>
      <c r="E385" s="41"/>
      <c r="F385" s="253" t="s">
        <v>553</v>
      </c>
      <c r="G385" s="41"/>
      <c r="H385" s="41"/>
      <c r="I385" s="145"/>
      <c r="J385" s="41"/>
      <c r="K385" s="41"/>
      <c r="L385" s="45"/>
      <c r="M385" s="251"/>
      <c r="N385" s="252"/>
      <c r="O385" s="92"/>
      <c r="P385" s="92"/>
      <c r="Q385" s="92"/>
      <c r="R385" s="92"/>
      <c r="S385" s="92"/>
      <c r="T385" s="93"/>
      <c r="U385" s="39"/>
      <c r="V385" s="39"/>
      <c r="W385" s="39"/>
      <c r="X385" s="39"/>
      <c r="Y385" s="39"/>
      <c r="Z385" s="39"/>
      <c r="AA385" s="39"/>
      <c r="AB385" s="39"/>
      <c r="AC385" s="39"/>
      <c r="AD385" s="39"/>
      <c r="AE385" s="39"/>
      <c r="AT385" s="18" t="s">
        <v>145</v>
      </c>
      <c r="AU385" s="18" t="s">
        <v>83</v>
      </c>
    </row>
    <row r="386" s="13" customFormat="1">
      <c r="A386" s="13"/>
      <c r="B386" s="254"/>
      <c r="C386" s="255"/>
      <c r="D386" s="249" t="s">
        <v>147</v>
      </c>
      <c r="E386" s="256" t="s">
        <v>1</v>
      </c>
      <c r="F386" s="257" t="s">
        <v>817</v>
      </c>
      <c r="G386" s="255"/>
      <c r="H386" s="256" t="s">
        <v>1</v>
      </c>
      <c r="I386" s="258"/>
      <c r="J386" s="255"/>
      <c r="K386" s="255"/>
      <c r="L386" s="259"/>
      <c r="M386" s="260"/>
      <c r="N386" s="261"/>
      <c r="O386" s="261"/>
      <c r="P386" s="261"/>
      <c r="Q386" s="261"/>
      <c r="R386" s="261"/>
      <c r="S386" s="261"/>
      <c r="T386" s="262"/>
      <c r="U386" s="13"/>
      <c r="V386" s="13"/>
      <c r="W386" s="13"/>
      <c r="X386" s="13"/>
      <c r="Y386" s="13"/>
      <c r="Z386" s="13"/>
      <c r="AA386" s="13"/>
      <c r="AB386" s="13"/>
      <c r="AC386" s="13"/>
      <c r="AD386" s="13"/>
      <c r="AE386" s="13"/>
      <c r="AT386" s="263" t="s">
        <v>147</v>
      </c>
      <c r="AU386" s="263" t="s">
        <v>83</v>
      </c>
      <c r="AV386" s="13" t="s">
        <v>81</v>
      </c>
      <c r="AW386" s="13" t="s">
        <v>30</v>
      </c>
      <c r="AX386" s="13" t="s">
        <v>73</v>
      </c>
      <c r="AY386" s="263" t="s">
        <v>134</v>
      </c>
    </row>
    <row r="387" s="14" customFormat="1">
      <c r="A387" s="14"/>
      <c r="B387" s="264"/>
      <c r="C387" s="265"/>
      <c r="D387" s="249" t="s">
        <v>147</v>
      </c>
      <c r="E387" s="266" t="s">
        <v>1</v>
      </c>
      <c r="F387" s="267" t="s">
        <v>636</v>
      </c>
      <c r="G387" s="265"/>
      <c r="H387" s="268">
        <v>67</v>
      </c>
      <c r="I387" s="269"/>
      <c r="J387" s="265"/>
      <c r="K387" s="265"/>
      <c r="L387" s="270"/>
      <c r="M387" s="271"/>
      <c r="N387" s="272"/>
      <c r="O387" s="272"/>
      <c r="P387" s="272"/>
      <c r="Q387" s="272"/>
      <c r="R387" s="272"/>
      <c r="S387" s="272"/>
      <c r="T387" s="273"/>
      <c r="U387" s="14"/>
      <c r="V387" s="14"/>
      <c r="W387" s="14"/>
      <c r="X387" s="14"/>
      <c r="Y387" s="14"/>
      <c r="Z387" s="14"/>
      <c r="AA387" s="14"/>
      <c r="AB387" s="14"/>
      <c r="AC387" s="14"/>
      <c r="AD387" s="14"/>
      <c r="AE387" s="14"/>
      <c r="AT387" s="274" t="s">
        <v>147</v>
      </c>
      <c r="AU387" s="274" t="s">
        <v>83</v>
      </c>
      <c r="AV387" s="14" t="s">
        <v>83</v>
      </c>
      <c r="AW387" s="14" t="s">
        <v>30</v>
      </c>
      <c r="AX387" s="14" t="s">
        <v>73</v>
      </c>
      <c r="AY387" s="274" t="s">
        <v>134</v>
      </c>
    </row>
    <row r="388" s="16" customFormat="1">
      <c r="A388" s="16"/>
      <c r="B388" s="296"/>
      <c r="C388" s="297"/>
      <c r="D388" s="249" t="s">
        <v>147</v>
      </c>
      <c r="E388" s="298" t="s">
        <v>1</v>
      </c>
      <c r="F388" s="299" t="s">
        <v>560</v>
      </c>
      <c r="G388" s="297"/>
      <c r="H388" s="300">
        <v>67</v>
      </c>
      <c r="I388" s="301"/>
      <c r="J388" s="297"/>
      <c r="K388" s="297"/>
      <c r="L388" s="302"/>
      <c r="M388" s="303"/>
      <c r="N388" s="304"/>
      <c r="O388" s="304"/>
      <c r="P388" s="304"/>
      <c r="Q388" s="304"/>
      <c r="R388" s="304"/>
      <c r="S388" s="304"/>
      <c r="T388" s="305"/>
      <c r="U388" s="16"/>
      <c r="V388" s="16"/>
      <c r="W388" s="16"/>
      <c r="X388" s="16"/>
      <c r="Y388" s="16"/>
      <c r="Z388" s="16"/>
      <c r="AA388" s="16"/>
      <c r="AB388" s="16"/>
      <c r="AC388" s="16"/>
      <c r="AD388" s="16"/>
      <c r="AE388" s="16"/>
      <c r="AT388" s="306" t="s">
        <v>147</v>
      </c>
      <c r="AU388" s="306" t="s">
        <v>83</v>
      </c>
      <c r="AV388" s="16" t="s">
        <v>158</v>
      </c>
      <c r="AW388" s="16" t="s">
        <v>30</v>
      </c>
      <c r="AX388" s="16" t="s">
        <v>73</v>
      </c>
      <c r="AY388" s="306" t="s">
        <v>134</v>
      </c>
    </row>
    <row r="389" s="13" customFormat="1">
      <c r="A389" s="13"/>
      <c r="B389" s="254"/>
      <c r="C389" s="255"/>
      <c r="D389" s="249" t="s">
        <v>147</v>
      </c>
      <c r="E389" s="256" t="s">
        <v>1</v>
      </c>
      <c r="F389" s="257" t="s">
        <v>819</v>
      </c>
      <c r="G389" s="255"/>
      <c r="H389" s="256" t="s">
        <v>1</v>
      </c>
      <c r="I389" s="258"/>
      <c r="J389" s="255"/>
      <c r="K389" s="255"/>
      <c r="L389" s="259"/>
      <c r="M389" s="260"/>
      <c r="N389" s="261"/>
      <c r="O389" s="261"/>
      <c r="P389" s="261"/>
      <c r="Q389" s="261"/>
      <c r="R389" s="261"/>
      <c r="S389" s="261"/>
      <c r="T389" s="262"/>
      <c r="U389" s="13"/>
      <c r="V389" s="13"/>
      <c r="W389" s="13"/>
      <c r="X389" s="13"/>
      <c r="Y389" s="13"/>
      <c r="Z389" s="13"/>
      <c r="AA389" s="13"/>
      <c r="AB389" s="13"/>
      <c r="AC389" s="13"/>
      <c r="AD389" s="13"/>
      <c r="AE389" s="13"/>
      <c r="AT389" s="263" t="s">
        <v>147</v>
      </c>
      <c r="AU389" s="263" t="s">
        <v>83</v>
      </c>
      <c r="AV389" s="13" t="s">
        <v>81</v>
      </c>
      <c r="AW389" s="13" t="s">
        <v>30</v>
      </c>
      <c r="AX389" s="13" t="s">
        <v>73</v>
      </c>
      <c r="AY389" s="263" t="s">
        <v>134</v>
      </c>
    </row>
    <row r="390" s="14" customFormat="1">
      <c r="A390" s="14"/>
      <c r="B390" s="264"/>
      <c r="C390" s="265"/>
      <c r="D390" s="249" t="s">
        <v>147</v>
      </c>
      <c r="E390" s="266" t="s">
        <v>1</v>
      </c>
      <c r="F390" s="267" t="s">
        <v>939</v>
      </c>
      <c r="G390" s="265"/>
      <c r="H390" s="268">
        <v>33.725000000000001</v>
      </c>
      <c r="I390" s="269"/>
      <c r="J390" s="265"/>
      <c r="K390" s="265"/>
      <c r="L390" s="270"/>
      <c r="M390" s="271"/>
      <c r="N390" s="272"/>
      <c r="O390" s="272"/>
      <c r="P390" s="272"/>
      <c r="Q390" s="272"/>
      <c r="R390" s="272"/>
      <c r="S390" s="272"/>
      <c r="T390" s="273"/>
      <c r="U390" s="14"/>
      <c r="V390" s="14"/>
      <c r="W390" s="14"/>
      <c r="X390" s="14"/>
      <c r="Y390" s="14"/>
      <c r="Z390" s="14"/>
      <c r="AA390" s="14"/>
      <c r="AB390" s="14"/>
      <c r="AC390" s="14"/>
      <c r="AD390" s="14"/>
      <c r="AE390" s="14"/>
      <c r="AT390" s="274" t="s">
        <v>147</v>
      </c>
      <c r="AU390" s="274" t="s">
        <v>83</v>
      </c>
      <c r="AV390" s="14" t="s">
        <v>83</v>
      </c>
      <c r="AW390" s="14" t="s">
        <v>30</v>
      </c>
      <c r="AX390" s="14" t="s">
        <v>73</v>
      </c>
      <c r="AY390" s="274" t="s">
        <v>134</v>
      </c>
    </row>
    <row r="391" s="15" customFormat="1">
      <c r="A391" s="15"/>
      <c r="B391" s="275"/>
      <c r="C391" s="276"/>
      <c r="D391" s="249" t="s">
        <v>147</v>
      </c>
      <c r="E391" s="277" t="s">
        <v>1</v>
      </c>
      <c r="F391" s="278" t="s">
        <v>150</v>
      </c>
      <c r="G391" s="276"/>
      <c r="H391" s="279">
        <v>100.72499999999999</v>
      </c>
      <c r="I391" s="280"/>
      <c r="J391" s="276"/>
      <c r="K391" s="276"/>
      <c r="L391" s="281"/>
      <c r="M391" s="282"/>
      <c r="N391" s="283"/>
      <c r="O391" s="283"/>
      <c r="P391" s="283"/>
      <c r="Q391" s="283"/>
      <c r="R391" s="283"/>
      <c r="S391" s="283"/>
      <c r="T391" s="284"/>
      <c r="U391" s="15"/>
      <c r="V391" s="15"/>
      <c r="W391" s="15"/>
      <c r="X391" s="15"/>
      <c r="Y391" s="15"/>
      <c r="Z391" s="15"/>
      <c r="AA391" s="15"/>
      <c r="AB391" s="15"/>
      <c r="AC391" s="15"/>
      <c r="AD391" s="15"/>
      <c r="AE391" s="15"/>
      <c r="AT391" s="285" t="s">
        <v>147</v>
      </c>
      <c r="AU391" s="285" t="s">
        <v>83</v>
      </c>
      <c r="AV391" s="15" t="s">
        <v>141</v>
      </c>
      <c r="AW391" s="15" t="s">
        <v>30</v>
      </c>
      <c r="AX391" s="15" t="s">
        <v>81</v>
      </c>
      <c r="AY391" s="285" t="s">
        <v>134</v>
      </c>
    </row>
    <row r="392" s="2" customFormat="1" ht="24" customHeight="1">
      <c r="A392" s="39"/>
      <c r="B392" s="40"/>
      <c r="C392" s="236" t="s">
        <v>483</v>
      </c>
      <c r="D392" s="236" t="s">
        <v>136</v>
      </c>
      <c r="E392" s="237" t="s">
        <v>581</v>
      </c>
      <c r="F392" s="238" t="s">
        <v>582</v>
      </c>
      <c r="G392" s="239" t="s">
        <v>139</v>
      </c>
      <c r="H392" s="240">
        <v>67</v>
      </c>
      <c r="I392" s="241"/>
      <c r="J392" s="242">
        <f>ROUND(I392*H392,2)</f>
        <v>0</v>
      </c>
      <c r="K392" s="238" t="s">
        <v>140</v>
      </c>
      <c r="L392" s="45"/>
      <c r="M392" s="243" t="s">
        <v>1</v>
      </c>
      <c r="N392" s="244" t="s">
        <v>38</v>
      </c>
      <c r="O392" s="92"/>
      <c r="P392" s="245">
        <f>O392*H392</f>
        <v>0</v>
      </c>
      <c r="Q392" s="245">
        <v>0</v>
      </c>
      <c r="R392" s="245">
        <f>Q392*H392</f>
        <v>0</v>
      </c>
      <c r="S392" s="245">
        <v>0.077899999999999997</v>
      </c>
      <c r="T392" s="246">
        <f>S392*H392</f>
        <v>5.2192999999999996</v>
      </c>
      <c r="U392" s="39"/>
      <c r="V392" s="39"/>
      <c r="W392" s="39"/>
      <c r="X392" s="39"/>
      <c r="Y392" s="39"/>
      <c r="Z392" s="39"/>
      <c r="AA392" s="39"/>
      <c r="AB392" s="39"/>
      <c r="AC392" s="39"/>
      <c r="AD392" s="39"/>
      <c r="AE392" s="39"/>
      <c r="AR392" s="247" t="s">
        <v>141</v>
      </c>
      <c r="AT392" s="247" t="s">
        <v>136</v>
      </c>
      <c r="AU392" s="247" t="s">
        <v>83</v>
      </c>
      <c r="AY392" s="18" t="s">
        <v>134</v>
      </c>
      <c r="BE392" s="248">
        <f>IF(N392="základní",J392,0)</f>
        <v>0</v>
      </c>
      <c r="BF392" s="248">
        <f>IF(N392="snížená",J392,0)</f>
        <v>0</v>
      </c>
      <c r="BG392" s="248">
        <f>IF(N392="zákl. přenesená",J392,0)</f>
        <v>0</v>
      </c>
      <c r="BH392" s="248">
        <f>IF(N392="sníž. přenesená",J392,0)</f>
        <v>0</v>
      </c>
      <c r="BI392" s="248">
        <f>IF(N392="nulová",J392,0)</f>
        <v>0</v>
      </c>
      <c r="BJ392" s="18" t="s">
        <v>81</v>
      </c>
      <c r="BK392" s="248">
        <f>ROUND(I392*H392,2)</f>
        <v>0</v>
      </c>
      <c r="BL392" s="18" t="s">
        <v>141</v>
      </c>
      <c r="BM392" s="247" t="s">
        <v>941</v>
      </c>
    </row>
    <row r="393" s="2" customFormat="1">
      <c r="A393" s="39"/>
      <c r="B393" s="40"/>
      <c r="C393" s="41"/>
      <c r="D393" s="249" t="s">
        <v>143</v>
      </c>
      <c r="E393" s="41"/>
      <c r="F393" s="250" t="s">
        <v>584</v>
      </c>
      <c r="G393" s="41"/>
      <c r="H393" s="41"/>
      <c r="I393" s="145"/>
      <c r="J393" s="41"/>
      <c r="K393" s="41"/>
      <c r="L393" s="45"/>
      <c r="M393" s="251"/>
      <c r="N393" s="252"/>
      <c r="O393" s="92"/>
      <c r="P393" s="92"/>
      <c r="Q393" s="92"/>
      <c r="R393" s="92"/>
      <c r="S393" s="92"/>
      <c r="T393" s="93"/>
      <c r="U393" s="39"/>
      <c r="V393" s="39"/>
      <c r="W393" s="39"/>
      <c r="X393" s="39"/>
      <c r="Y393" s="39"/>
      <c r="Z393" s="39"/>
      <c r="AA393" s="39"/>
      <c r="AB393" s="39"/>
      <c r="AC393" s="39"/>
      <c r="AD393" s="39"/>
      <c r="AE393" s="39"/>
      <c r="AT393" s="18" t="s">
        <v>143</v>
      </c>
      <c r="AU393" s="18" t="s">
        <v>83</v>
      </c>
    </row>
    <row r="394" s="2" customFormat="1">
      <c r="A394" s="39"/>
      <c r="B394" s="40"/>
      <c r="C394" s="41"/>
      <c r="D394" s="249" t="s">
        <v>145</v>
      </c>
      <c r="E394" s="41"/>
      <c r="F394" s="253" t="s">
        <v>585</v>
      </c>
      <c r="G394" s="41"/>
      <c r="H394" s="41"/>
      <c r="I394" s="145"/>
      <c r="J394" s="41"/>
      <c r="K394" s="41"/>
      <c r="L394" s="45"/>
      <c r="M394" s="251"/>
      <c r="N394" s="252"/>
      <c r="O394" s="92"/>
      <c r="P394" s="92"/>
      <c r="Q394" s="92"/>
      <c r="R394" s="92"/>
      <c r="S394" s="92"/>
      <c r="T394" s="93"/>
      <c r="U394" s="39"/>
      <c r="V394" s="39"/>
      <c r="W394" s="39"/>
      <c r="X394" s="39"/>
      <c r="Y394" s="39"/>
      <c r="Z394" s="39"/>
      <c r="AA394" s="39"/>
      <c r="AB394" s="39"/>
      <c r="AC394" s="39"/>
      <c r="AD394" s="39"/>
      <c r="AE394" s="39"/>
      <c r="AT394" s="18" t="s">
        <v>145</v>
      </c>
      <c r="AU394" s="18" t="s">
        <v>83</v>
      </c>
    </row>
    <row r="395" s="13" customFormat="1">
      <c r="A395" s="13"/>
      <c r="B395" s="254"/>
      <c r="C395" s="255"/>
      <c r="D395" s="249" t="s">
        <v>147</v>
      </c>
      <c r="E395" s="256" t="s">
        <v>1</v>
      </c>
      <c r="F395" s="257" t="s">
        <v>817</v>
      </c>
      <c r="G395" s="255"/>
      <c r="H395" s="256" t="s">
        <v>1</v>
      </c>
      <c r="I395" s="258"/>
      <c r="J395" s="255"/>
      <c r="K395" s="255"/>
      <c r="L395" s="259"/>
      <c r="M395" s="260"/>
      <c r="N395" s="261"/>
      <c r="O395" s="261"/>
      <c r="P395" s="261"/>
      <c r="Q395" s="261"/>
      <c r="R395" s="261"/>
      <c r="S395" s="261"/>
      <c r="T395" s="262"/>
      <c r="U395" s="13"/>
      <c r="V395" s="13"/>
      <c r="W395" s="13"/>
      <c r="X395" s="13"/>
      <c r="Y395" s="13"/>
      <c r="Z395" s="13"/>
      <c r="AA395" s="13"/>
      <c r="AB395" s="13"/>
      <c r="AC395" s="13"/>
      <c r="AD395" s="13"/>
      <c r="AE395" s="13"/>
      <c r="AT395" s="263" t="s">
        <v>147</v>
      </c>
      <c r="AU395" s="263" t="s">
        <v>83</v>
      </c>
      <c r="AV395" s="13" t="s">
        <v>81</v>
      </c>
      <c r="AW395" s="13" t="s">
        <v>30</v>
      </c>
      <c r="AX395" s="13" t="s">
        <v>73</v>
      </c>
      <c r="AY395" s="263" t="s">
        <v>134</v>
      </c>
    </row>
    <row r="396" s="14" customFormat="1">
      <c r="A396" s="14"/>
      <c r="B396" s="264"/>
      <c r="C396" s="265"/>
      <c r="D396" s="249" t="s">
        <v>147</v>
      </c>
      <c r="E396" s="266" t="s">
        <v>1</v>
      </c>
      <c r="F396" s="267" t="s">
        <v>636</v>
      </c>
      <c r="G396" s="265"/>
      <c r="H396" s="268">
        <v>67</v>
      </c>
      <c r="I396" s="269"/>
      <c r="J396" s="265"/>
      <c r="K396" s="265"/>
      <c r="L396" s="270"/>
      <c r="M396" s="271"/>
      <c r="N396" s="272"/>
      <c r="O396" s="272"/>
      <c r="P396" s="272"/>
      <c r="Q396" s="272"/>
      <c r="R396" s="272"/>
      <c r="S396" s="272"/>
      <c r="T396" s="273"/>
      <c r="U396" s="14"/>
      <c r="V396" s="14"/>
      <c r="W396" s="14"/>
      <c r="X396" s="14"/>
      <c r="Y396" s="14"/>
      <c r="Z396" s="14"/>
      <c r="AA396" s="14"/>
      <c r="AB396" s="14"/>
      <c r="AC396" s="14"/>
      <c r="AD396" s="14"/>
      <c r="AE396" s="14"/>
      <c r="AT396" s="274" t="s">
        <v>147</v>
      </c>
      <c r="AU396" s="274" t="s">
        <v>83</v>
      </c>
      <c r="AV396" s="14" t="s">
        <v>83</v>
      </c>
      <c r="AW396" s="14" t="s">
        <v>30</v>
      </c>
      <c r="AX396" s="14" t="s">
        <v>73</v>
      </c>
      <c r="AY396" s="274" t="s">
        <v>134</v>
      </c>
    </row>
    <row r="397" s="15" customFormat="1">
      <c r="A397" s="15"/>
      <c r="B397" s="275"/>
      <c r="C397" s="276"/>
      <c r="D397" s="249" t="s">
        <v>147</v>
      </c>
      <c r="E397" s="277" t="s">
        <v>1</v>
      </c>
      <c r="F397" s="278" t="s">
        <v>150</v>
      </c>
      <c r="G397" s="276"/>
      <c r="H397" s="279">
        <v>67</v>
      </c>
      <c r="I397" s="280"/>
      <c r="J397" s="276"/>
      <c r="K397" s="276"/>
      <c r="L397" s="281"/>
      <c r="M397" s="282"/>
      <c r="N397" s="283"/>
      <c r="O397" s="283"/>
      <c r="P397" s="283"/>
      <c r="Q397" s="283"/>
      <c r="R397" s="283"/>
      <c r="S397" s="283"/>
      <c r="T397" s="284"/>
      <c r="U397" s="15"/>
      <c r="V397" s="15"/>
      <c r="W397" s="15"/>
      <c r="X397" s="15"/>
      <c r="Y397" s="15"/>
      <c r="Z397" s="15"/>
      <c r="AA397" s="15"/>
      <c r="AB397" s="15"/>
      <c r="AC397" s="15"/>
      <c r="AD397" s="15"/>
      <c r="AE397" s="15"/>
      <c r="AT397" s="285" t="s">
        <v>147</v>
      </c>
      <c r="AU397" s="285" t="s">
        <v>83</v>
      </c>
      <c r="AV397" s="15" t="s">
        <v>141</v>
      </c>
      <c r="AW397" s="15" t="s">
        <v>30</v>
      </c>
      <c r="AX397" s="15" t="s">
        <v>81</v>
      </c>
      <c r="AY397" s="285" t="s">
        <v>134</v>
      </c>
    </row>
    <row r="398" s="2" customFormat="1" ht="24" customHeight="1">
      <c r="A398" s="39"/>
      <c r="B398" s="40"/>
      <c r="C398" s="236" t="s">
        <v>489</v>
      </c>
      <c r="D398" s="236" t="s">
        <v>136</v>
      </c>
      <c r="E398" s="237" t="s">
        <v>587</v>
      </c>
      <c r="F398" s="238" t="s">
        <v>588</v>
      </c>
      <c r="G398" s="239" t="s">
        <v>153</v>
      </c>
      <c r="H398" s="240">
        <v>2.6800000000000002</v>
      </c>
      <c r="I398" s="241"/>
      <c r="J398" s="242">
        <f>ROUND(I398*H398,2)</f>
        <v>0</v>
      </c>
      <c r="K398" s="238" t="s">
        <v>140</v>
      </c>
      <c r="L398" s="45"/>
      <c r="M398" s="243" t="s">
        <v>1</v>
      </c>
      <c r="N398" s="244" t="s">
        <v>38</v>
      </c>
      <c r="O398" s="92"/>
      <c r="P398" s="245">
        <f>O398*H398</f>
        <v>0</v>
      </c>
      <c r="Q398" s="245">
        <v>0.50375000000000003</v>
      </c>
      <c r="R398" s="245">
        <f>Q398*H398</f>
        <v>1.3500500000000002</v>
      </c>
      <c r="S398" s="245">
        <v>2.5</v>
      </c>
      <c r="T398" s="246">
        <f>S398*H398</f>
        <v>6.7000000000000002</v>
      </c>
      <c r="U398" s="39"/>
      <c r="V398" s="39"/>
      <c r="W398" s="39"/>
      <c r="X398" s="39"/>
      <c r="Y398" s="39"/>
      <c r="Z398" s="39"/>
      <c r="AA398" s="39"/>
      <c r="AB398" s="39"/>
      <c r="AC398" s="39"/>
      <c r="AD398" s="39"/>
      <c r="AE398" s="39"/>
      <c r="AR398" s="247" t="s">
        <v>141</v>
      </c>
      <c r="AT398" s="247" t="s">
        <v>136</v>
      </c>
      <c r="AU398" s="247" t="s">
        <v>83</v>
      </c>
      <c r="AY398" s="18" t="s">
        <v>134</v>
      </c>
      <c r="BE398" s="248">
        <f>IF(N398="základní",J398,0)</f>
        <v>0</v>
      </c>
      <c r="BF398" s="248">
        <f>IF(N398="snížená",J398,0)</f>
        <v>0</v>
      </c>
      <c r="BG398" s="248">
        <f>IF(N398="zákl. přenesená",J398,0)</f>
        <v>0</v>
      </c>
      <c r="BH398" s="248">
        <f>IF(N398="sníž. přenesená",J398,0)</f>
        <v>0</v>
      </c>
      <c r="BI398" s="248">
        <f>IF(N398="nulová",J398,0)</f>
        <v>0</v>
      </c>
      <c r="BJ398" s="18" t="s">
        <v>81</v>
      </c>
      <c r="BK398" s="248">
        <f>ROUND(I398*H398,2)</f>
        <v>0</v>
      </c>
      <c r="BL398" s="18" t="s">
        <v>141</v>
      </c>
      <c r="BM398" s="247" t="s">
        <v>942</v>
      </c>
    </row>
    <row r="399" s="2" customFormat="1">
      <c r="A399" s="39"/>
      <c r="B399" s="40"/>
      <c r="C399" s="41"/>
      <c r="D399" s="249" t="s">
        <v>143</v>
      </c>
      <c r="E399" s="41"/>
      <c r="F399" s="250" t="s">
        <v>590</v>
      </c>
      <c r="G399" s="41"/>
      <c r="H399" s="41"/>
      <c r="I399" s="145"/>
      <c r="J399" s="41"/>
      <c r="K399" s="41"/>
      <c r="L399" s="45"/>
      <c r="M399" s="251"/>
      <c r="N399" s="252"/>
      <c r="O399" s="92"/>
      <c r="P399" s="92"/>
      <c r="Q399" s="92"/>
      <c r="R399" s="92"/>
      <c r="S399" s="92"/>
      <c r="T399" s="93"/>
      <c r="U399" s="39"/>
      <c r="V399" s="39"/>
      <c r="W399" s="39"/>
      <c r="X399" s="39"/>
      <c r="Y399" s="39"/>
      <c r="Z399" s="39"/>
      <c r="AA399" s="39"/>
      <c r="AB399" s="39"/>
      <c r="AC399" s="39"/>
      <c r="AD399" s="39"/>
      <c r="AE399" s="39"/>
      <c r="AT399" s="18" t="s">
        <v>143</v>
      </c>
      <c r="AU399" s="18" t="s">
        <v>83</v>
      </c>
    </row>
    <row r="400" s="2" customFormat="1">
      <c r="A400" s="39"/>
      <c r="B400" s="40"/>
      <c r="C400" s="41"/>
      <c r="D400" s="249" t="s">
        <v>145</v>
      </c>
      <c r="E400" s="41"/>
      <c r="F400" s="253" t="s">
        <v>591</v>
      </c>
      <c r="G400" s="41"/>
      <c r="H400" s="41"/>
      <c r="I400" s="145"/>
      <c r="J400" s="41"/>
      <c r="K400" s="41"/>
      <c r="L400" s="45"/>
      <c r="M400" s="251"/>
      <c r="N400" s="252"/>
      <c r="O400" s="92"/>
      <c r="P400" s="92"/>
      <c r="Q400" s="92"/>
      <c r="R400" s="92"/>
      <c r="S400" s="92"/>
      <c r="T400" s="93"/>
      <c r="U400" s="39"/>
      <c r="V400" s="39"/>
      <c r="W400" s="39"/>
      <c r="X400" s="39"/>
      <c r="Y400" s="39"/>
      <c r="Z400" s="39"/>
      <c r="AA400" s="39"/>
      <c r="AB400" s="39"/>
      <c r="AC400" s="39"/>
      <c r="AD400" s="39"/>
      <c r="AE400" s="39"/>
      <c r="AT400" s="18" t="s">
        <v>145</v>
      </c>
      <c r="AU400" s="18" t="s">
        <v>83</v>
      </c>
    </row>
    <row r="401" s="13" customFormat="1">
      <c r="A401" s="13"/>
      <c r="B401" s="254"/>
      <c r="C401" s="255"/>
      <c r="D401" s="249" t="s">
        <v>147</v>
      </c>
      <c r="E401" s="256" t="s">
        <v>1</v>
      </c>
      <c r="F401" s="257" t="s">
        <v>592</v>
      </c>
      <c r="G401" s="255"/>
      <c r="H401" s="256" t="s">
        <v>1</v>
      </c>
      <c r="I401" s="258"/>
      <c r="J401" s="255"/>
      <c r="K401" s="255"/>
      <c r="L401" s="259"/>
      <c r="M401" s="260"/>
      <c r="N401" s="261"/>
      <c r="O401" s="261"/>
      <c r="P401" s="261"/>
      <c r="Q401" s="261"/>
      <c r="R401" s="261"/>
      <c r="S401" s="261"/>
      <c r="T401" s="262"/>
      <c r="U401" s="13"/>
      <c r="V401" s="13"/>
      <c r="W401" s="13"/>
      <c r="X401" s="13"/>
      <c r="Y401" s="13"/>
      <c r="Z401" s="13"/>
      <c r="AA401" s="13"/>
      <c r="AB401" s="13"/>
      <c r="AC401" s="13"/>
      <c r="AD401" s="13"/>
      <c r="AE401" s="13"/>
      <c r="AT401" s="263" t="s">
        <v>147</v>
      </c>
      <c r="AU401" s="263" t="s">
        <v>83</v>
      </c>
      <c r="AV401" s="13" t="s">
        <v>81</v>
      </c>
      <c r="AW401" s="13" t="s">
        <v>30</v>
      </c>
      <c r="AX401" s="13" t="s">
        <v>73</v>
      </c>
      <c r="AY401" s="263" t="s">
        <v>134</v>
      </c>
    </row>
    <row r="402" s="14" customFormat="1">
      <c r="A402" s="14"/>
      <c r="B402" s="264"/>
      <c r="C402" s="265"/>
      <c r="D402" s="249" t="s">
        <v>147</v>
      </c>
      <c r="E402" s="266" t="s">
        <v>1</v>
      </c>
      <c r="F402" s="267" t="s">
        <v>943</v>
      </c>
      <c r="G402" s="265"/>
      <c r="H402" s="268">
        <v>2.6800000000000002</v>
      </c>
      <c r="I402" s="269"/>
      <c r="J402" s="265"/>
      <c r="K402" s="265"/>
      <c r="L402" s="270"/>
      <c r="M402" s="271"/>
      <c r="N402" s="272"/>
      <c r="O402" s="272"/>
      <c r="P402" s="272"/>
      <c r="Q402" s="272"/>
      <c r="R402" s="272"/>
      <c r="S402" s="272"/>
      <c r="T402" s="273"/>
      <c r="U402" s="14"/>
      <c r="V402" s="14"/>
      <c r="W402" s="14"/>
      <c r="X402" s="14"/>
      <c r="Y402" s="14"/>
      <c r="Z402" s="14"/>
      <c r="AA402" s="14"/>
      <c r="AB402" s="14"/>
      <c r="AC402" s="14"/>
      <c r="AD402" s="14"/>
      <c r="AE402" s="14"/>
      <c r="AT402" s="274" t="s">
        <v>147</v>
      </c>
      <c r="AU402" s="274" t="s">
        <v>83</v>
      </c>
      <c r="AV402" s="14" t="s">
        <v>83</v>
      </c>
      <c r="AW402" s="14" t="s">
        <v>30</v>
      </c>
      <c r="AX402" s="14" t="s">
        <v>73</v>
      </c>
      <c r="AY402" s="274" t="s">
        <v>134</v>
      </c>
    </row>
    <row r="403" s="15" customFormat="1">
      <c r="A403" s="15"/>
      <c r="B403" s="275"/>
      <c r="C403" s="276"/>
      <c r="D403" s="249" t="s">
        <v>147</v>
      </c>
      <c r="E403" s="277" t="s">
        <v>1</v>
      </c>
      <c r="F403" s="278" t="s">
        <v>150</v>
      </c>
      <c r="G403" s="276"/>
      <c r="H403" s="279">
        <v>2.6800000000000002</v>
      </c>
      <c r="I403" s="280"/>
      <c r="J403" s="276"/>
      <c r="K403" s="276"/>
      <c r="L403" s="281"/>
      <c r="M403" s="282"/>
      <c r="N403" s="283"/>
      <c r="O403" s="283"/>
      <c r="P403" s="283"/>
      <c r="Q403" s="283"/>
      <c r="R403" s="283"/>
      <c r="S403" s="283"/>
      <c r="T403" s="284"/>
      <c r="U403" s="15"/>
      <c r="V403" s="15"/>
      <c r="W403" s="15"/>
      <c r="X403" s="15"/>
      <c r="Y403" s="15"/>
      <c r="Z403" s="15"/>
      <c r="AA403" s="15"/>
      <c r="AB403" s="15"/>
      <c r="AC403" s="15"/>
      <c r="AD403" s="15"/>
      <c r="AE403" s="15"/>
      <c r="AT403" s="285" t="s">
        <v>147</v>
      </c>
      <c r="AU403" s="285" t="s">
        <v>83</v>
      </c>
      <c r="AV403" s="15" t="s">
        <v>141</v>
      </c>
      <c r="AW403" s="15" t="s">
        <v>30</v>
      </c>
      <c r="AX403" s="15" t="s">
        <v>81</v>
      </c>
      <c r="AY403" s="285" t="s">
        <v>134</v>
      </c>
    </row>
    <row r="404" s="2" customFormat="1" ht="24" customHeight="1">
      <c r="A404" s="39"/>
      <c r="B404" s="40"/>
      <c r="C404" s="286" t="s">
        <v>494</v>
      </c>
      <c r="D404" s="286" t="s">
        <v>268</v>
      </c>
      <c r="E404" s="287" t="s">
        <v>595</v>
      </c>
      <c r="F404" s="288" t="s">
        <v>596</v>
      </c>
      <c r="G404" s="289" t="s">
        <v>229</v>
      </c>
      <c r="H404" s="290">
        <v>7.2359999999999998</v>
      </c>
      <c r="I404" s="291"/>
      <c r="J404" s="292">
        <f>ROUND(I404*H404,2)</f>
        <v>0</v>
      </c>
      <c r="K404" s="288" t="s">
        <v>140</v>
      </c>
      <c r="L404" s="293"/>
      <c r="M404" s="294" t="s">
        <v>1</v>
      </c>
      <c r="N404" s="295" t="s">
        <v>38</v>
      </c>
      <c r="O404" s="92"/>
      <c r="P404" s="245">
        <f>O404*H404</f>
        <v>0</v>
      </c>
      <c r="Q404" s="245">
        <v>1</v>
      </c>
      <c r="R404" s="245">
        <f>Q404*H404</f>
        <v>7.2359999999999998</v>
      </c>
      <c r="S404" s="245">
        <v>0</v>
      </c>
      <c r="T404" s="246">
        <f>S404*H404</f>
        <v>0</v>
      </c>
      <c r="U404" s="39"/>
      <c r="V404" s="39"/>
      <c r="W404" s="39"/>
      <c r="X404" s="39"/>
      <c r="Y404" s="39"/>
      <c r="Z404" s="39"/>
      <c r="AA404" s="39"/>
      <c r="AB404" s="39"/>
      <c r="AC404" s="39"/>
      <c r="AD404" s="39"/>
      <c r="AE404" s="39"/>
      <c r="AR404" s="247" t="s">
        <v>195</v>
      </c>
      <c r="AT404" s="247" t="s">
        <v>268</v>
      </c>
      <c r="AU404" s="247" t="s">
        <v>83</v>
      </c>
      <c r="AY404" s="18" t="s">
        <v>134</v>
      </c>
      <c r="BE404" s="248">
        <f>IF(N404="základní",J404,0)</f>
        <v>0</v>
      </c>
      <c r="BF404" s="248">
        <f>IF(N404="snížená",J404,0)</f>
        <v>0</v>
      </c>
      <c r="BG404" s="248">
        <f>IF(N404="zákl. přenesená",J404,0)</f>
        <v>0</v>
      </c>
      <c r="BH404" s="248">
        <f>IF(N404="sníž. přenesená",J404,0)</f>
        <v>0</v>
      </c>
      <c r="BI404" s="248">
        <f>IF(N404="nulová",J404,0)</f>
        <v>0</v>
      </c>
      <c r="BJ404" s="18" t="s">
        <v>81</v>
      </c>
      <c r="BK404" s="248">
        <f>ROUND(I404*H404,2)</f>
        <v>0</v>
      </c>
      <c r="BL404" s="18" t="s">
        <v>141</v>
      </c>
      <c r="BM404" s="247" t="s">
        <v>944</v>
      </c>
    </row>
    <row r="405" s="2" customFormat="1">
      <c r="A405" s="39"/>
      <c r="B405" s="40"/>
      <c r="C405" s="41"/>
      <c r="D405" s="249" t="s">
        <v>143</v>
      </c>
      <c r="E405" s="41"/>
      <c r="F405" s="250" t="s">
        <v>596</v>
      </c>
      <c r="G405" s="41"/>
      <c r="H405" s="41"/>
      <c r="I405" s="145"/>
      <c r="J405" s="41"/>
      <c r="K405" s="41"/>
      <c r="L405" s="45"/>
      <c r="M405" s="251"/>
      <c r="N405" s="252"/>
      <c r="O405" s="92"/>
      <c r="P405" s="92"/>
      <c r="Q405" s="92"/>
      <c r="R405" s="92"/>
      <c r="S405" s="92"/>
      <c r="T405" s="93"/>
      <c r="U405" s="39"/>
      <c r="V405" s="39"/>
      <c r="W405" s="39"/>
      <c r="X405" s="39"/>
      <c r="Y405" s="39"/>
      <c r="Z405" s="39"/>
      <c r="AA405" s="39"/>
      <c r="AB405" s="39"/>
      <c r="AC405" s="39"/>
      <c r="AD405" s="39"/>
      <c r="AE405" s="39"/>
      <c r="AT405" s="18" t="s">
        <v>143</v>
      </c>
      <c r="AU405" s="18" t="s">
        <v>83</v>
      </c>
    </row>
    <row r="406" s="14" customFormat="1">
      <c r="A406" s="14"/>
      <c r="B406" s="264"/>
      <c r="C406" s="265"/>
      <c r="D406" s="249" t="s">
        <v>147</v>
      </c>
      <c r="E406" s="266" t="s">
        <v>1</v>
      </c>
      <c r="F406" s="267" t="s">
        <v>945</v>
      </c>
      <c r="G406" s="265"/>
      <c r="H406" s="268">
        <v>7.2359999999999998</v>
      </c>
      <c r="I406" s="269"/>
      <c r="J406" s="265"/>
      <c r="K406" s="265"/>
      <c r="L406" s="270"/>
      <c r="M406" s="271"/>
      <c r="N406" s="272"/>
      <c r="O406" s="272"/>
      <c r="P406" s="272"/>
      <c r="Q406" s="272"/>
      <c r="R406" s="272"/>
      <c r="S406" s="272"/>
      <c r="T406" s="273"/>
      <c r="U406" s="14"/>
      <c r="V406" s="14"/>
      <c r="W406" s="14"/>
      <c r="X406" s="14"/>
      <c r="Y406" s="14"/>
      <c r="Z406" s="14"/>
      <c r="AA406" s="14"/>
      <c r="AB406" s="14"/>
      <c r="AC406" s="14"/>
      <c r="AD406" s="14"/>
      <c r="AE406" s="14"/>
      <c r="AT406" s="274" t="s">
        <v>147</v>
      </c>
      <c r="AU406" s="274" t="s">
        <v>83</v>
      </c>
      <c r="AV406" s="14" t="s">
        <v>83</v>
      </c>
      <c r="AW406" s="14" t="s">
        <v>30</v>
      </c>
      <c r="AX406" s="14" t="s">
        <v>81</v>
      </c>
      <c r="AY406" s="274" t="s">
        <v>134</v>
      </c>
    </row>
    <row r="407" s="2" customFormat="1" ht="24" customHeight="1">
      <c r="A407" s="39"/>
      <c r="B407" s="40"/>
      <c r="C407" s="236" t="s">
        <v>499</v>
      </c>
      <c r="D407" s="236" t="s">
        <v>136</v>
      </c>
      <c r="E407" s="237" t="s">
        <v>600</v>
      </c>
      <c r="F407" s="238" t="s">
        <v>601</v>
      </c>
      <c r="G407" s="239" t="s">
        <v>139</v>
      </c>
      <c r="H407" s="240">
        <v>67</v>
      </c>
      <c r="I407" s="241"/>
      <c r="J407" s="242">
        <f>ROUND(I407*H407,2)</f>
        <v>0</v>
      </c>
      <c r="K407" s="238" t="s">
        <v>140</v>
      </c>
      <c r="L407" s="45"/>
      <c r="M407" s="243" t="s">
        <v>1</v>
      </c>
      <c r="N407" s="244" t="s">
        <v>38</v>
      </c>
      <c r="O407" s="92"/>
      <c r="P407" s="245">
        <f>O407*H407</f>
        <v>0</v>
      </c>
      <c r="Q407" s="245">
        <v>0.078163999999999997</v>
      </c>
      <c r="R407" s="245">
        <f>Q407*H407</f>
        <v>5.2369880000000002</v>
      </c>
      <c r="S407" s="245">
        <v>0</v>
      </c>
      <c r="T407" s="246">
        <f>S407*H407</f>
        <v>0</v>
      </c>
      <c r="U407" s="39"/>
      <c r="V407" s="39"/>
      <c r="W407" s="39"/>
      <c r="X407" s="39"/>
      <c r="Y407" s="39"/>
      <c r="Z407" s="39"/>
      <c r="AA407" s="39"/>
      <c r="AB407" s="39"/>
      <c r="AC407" s="39"/>
      <c r="AD407" s="39"/>
      <c r="AE407" s="39"/>
      <c r="AR407" s="247" t="s">
        <v>141</v>
      </c>
      <c r="AT407" s="247" t="s">
        <v>136</v>
      </c>
      <c r="AU407" s="247" t="s">
        <v>83</v>
      </c>
      <c r="AY407" s="18" t="s">
        <v>134</v>
      </c>
      <c r="BE407" s="248">
        <f>IF(N407="základní",J407,0)</f>
        <v>0</v>
      </c>
      <c r="BF407" s="248">
        <f>IF(N407="snížená",J407,0)</f>
        <v>0</v>
      </c>
      <c r="BG407" s="248">
        <f>IF(N407="zákl. přenesená",J407,0)</f>
        <v>0</v>
      </c>
      <c r="BH407" s="248">
        <f>IF(N407="sníž. přenesená",J407,0)</f>
        <v>0</v>
      </c>
      <c r="BI407" s="248">
        <f>IF(N407="nulová",J407,0)</f>
        <v>0</v>
      </c>
      <c r="BJ407" s="18" t="s">
        <v>81</v>
      </c>
      <c r="BK407" s="248">
        <f>ROUND(I407*H407,2)</f>
        <v>0</v>
      </c>
      <c r="BL407" s="18" t="s">
        <v>141</v>
      </c>
      <c r="BM407" s="247" t="s">
        <v>946</v>
      </c>
    </row>
    <row r="408" s="2" customFormat="1">
      <c r="A408" s="39"/>
      <c r="B408" s="40"/>
      <c r="C408" s="41"/>
      <c r="D408" s="249" t="s">
        <v>143</v>
      </c>
      <c r="E408" s="41"/>
      <c r="F408" s="250" t="s">
        <v>603</v>
      </c>
      <c r="G408" s="41"/>
      <c r="H408" s="41"/>
      <c r="I408" s="145"/>
      <c r="J408" s="41"/>
      <c r="K408" s="41"/>
      <c r="L408" s="45"/>
      <c r="M408" s="251"/>
      <c r="N408" s="252"/>
      <c r="O408" s="92"/>
      <c r="P408" s="92"/>
      <c r="Q408" s="92"/>
      <c r="R408" s="92"/>
      <c r="S408" s="92"/>
      <c r="T408" s="93"/>
      <c r="U408" s="39"/>
      <c r="V408" s="39"/>
      <c r="W408" s="39"/>
      <c r="X408" s="39"/>
      <c r="Y408" s="39"/>
      <c r="Z408" s="39"/>
      <c r="AA408" s="39"/>
      <c r="AB408" s="39"/>
      <c r="AC408" s="39"/>
      <c r="AD408" s="39"/>
      <c r="AE408" s="39"/>
      <c r="AT408" s="18" t="s">
        <v>143</v>
      </c>
      <c r="AU408" s="18" t="s">
        <v>83</v>
      </c>
    </row>
    <row r="409" s="2" customFormat="1">
      <c r="A409" s="39"/>
      <c r="B409" s="40"/>
      <c r="C409" s="41"/>
      <c r="D409" s="249" t="s">
        <v>145</v>
      </c>
      <c r="E409" s="41"/>
      <c r="F409" s="253" t="s">
        <v>604</v>
      </c>
      <c r="G409" s="41"/>
      <c r="H409" s="41"/>
      <c r="I409" s="145"/>
      <c r="J409" s="41"/>
      <c r="K409" s="41"/>
      <c r="L409" s="45"/>
      <c r="M409" s="251"/>
      <c r="N409" s="252"/>
      <c r="O409" s="92"/>
      <c r="P409" s="92"/>
      <c r="Q409" s="92"/>
      <c r="R409" s="92"/>
      <c r="S409" s="92"/>
      <c r="T409" s="93"/>
      <c r="U409" s="39"/>
      <c r="V409" s="39"/>
      <c r="W409" s="39"/>
      <c r="X409" s="39"/>
      <c r="Y409" s="39"/>
      <c r="Z409" s="39"/>
      <c r="AA409" s="39"/>
      <c r="AB409" s="39"/>
      <c r="AC409" s="39"/>
      <c r="AD409" s="39"/>
      <c r="AE409" s="39"/>
      <c r="AT409" s="18" t="s">
        <v>145</v>
      </c>
      <c r="AU409" s="18" t="s">
        <v>83</v>
      </c>
    </row>
    <row r="410" s="13" customFormat="1">
      <c r="A410" s="13"/>
      <c r="B410" s="254"/>
      <c r="C410" s="255"/>
      <c r="D410" s="249" t="s">
        <v>147</v>
      </c>
      <c r="E410" s="256" t="s">
        <v>1</v>
      </c>
      <c r="F410" s="257" t="s">
        <v>817</v>
      </c>
      <c r="G410" s="255"/>
      <c r="H410" s="256" t="s">
        <v>1</v>
      </c>
      <c r="I410" s="258"/>
      <c r="J410" s="255"/>
      <c r="K410" s="255"/>
      <c r="L410" s="259"/>
      <c r="M410" s="260"/>
      <c r="N410" s="261"/>
      <c r="O410" s="261"/>
      <c r="P410" s="261"/>
      <c r="Q410" s="261"/>
      <c r="R410" s="261"/>
      <c r="S410" s="261"/>
      <c r="T410" s="262"/>
      <c r="U410" s="13"/>
      <c r="V410" s="13"/>
      <c r="W410" s="13"/>
      <c r="X410" s="13"/>
      <c r="Y410" s="13"/>
      <c r="Z410" s="13"/>
      <c r="AA410" s="13"/>
      <c r="AB410" s="13"/>
      <c r="AC410" s="13"/>
      <c r="AD410" s="13"/>
      <c r="AE410" s="13"/>
      <c r="AT410" s="263" t="s">
        <v>147</v>
      </c>
      <c r="AU410" s="263" t="s">
        <v>83</v>
      </c>
      <c r="AV410" s="13" t="s">
        <v>81</v>
      </c>
      <c r="AW410" s="13" t="s">
        <v>30</v>
      </c>
      <c r="AX410" s="13" t="s">
        <v>73</v>
      </c>
      <c r="AY410" s="263" t="s">
        <v>134</v>
      </c>
    </row>
    <row r="411" s="14" customFormat="1">
      <c r="A411" s="14"/>
      <c r="B411" s="264"/>
      <c r="C411" s="265"/>
      <c r="D411" s="249" t="s">
        <v>147</v>
      </c>
      <c r="E411" s="266" t="s">
        <v>1</v>
      </c>
      <c r="F411" s="267" t="s">
        <v>636</v>
      </c>
      <c r="G411" s="265"/>
      <c r="H411" s="268">
        <v>67</v>
      </c>
      <c r="I411" s="269"/>
      <c r="J411" s="265"/>
      <c r="K411" s="265"/>
      <c r="L411" s="270"/>
      <c r="M411" s="271"/>
      <c r="N411" s="272"/>
      <c r="O411" s="272"/>
      <c r="P411" s="272"/>
      <c r="Q411" s="272"/>
      <c r="R411" s="272"/>
      <c r="S411" s="272"/>
      <c r="T411" s="273"/>
      <c r="U411" s="14"/>
      <c r="V411" s="14"/>
      <c r="W411" s="14"/>
      <c r="X411" s="14"/>
      <c r="Y411" s="14"/>
      <c r="Z411" s="14"/>
      <c r="AA411" s="14"/>
      <c r="AB411" s="14"/>
      <c r="AC411" s="14"/>
      <c r="AD411" s="14"/>
      <c r="AE411" s="14"/>
      <c r="AT411" s="274" t="s">
        <v>147</v>
      </c>
      <c r="AU411" s="274" t="s">
        <v>83</v>
      </c>
      <c r="AV411" s="14" t="s">
        <v>83</v>
      </c>
      <c r="AW411" s="14" t="s">
        <v>30</v>
      </c>
      <c r="AX411" s="14" t="s">
        <v>73</v>
      </c>
      <c r="AY411" s="274" t="s">
        <v>134</v>
      </c>
    </row>
    <row r="412" s="15" customFormat="1">
      <c r="A412" s="15"/>
      <c r="B412" s="275"/>
      <c r="C412" s="276"/>
      <c r="D412" s="249" t="s">
        <v>147</v>
      </c>
      <c r="E412" s="277" t="s">
        <v>1</v>
      </c>
      <c r="F412" s="278" t="s">
        <v>150</v>
      </c>
      <c r="G412" s="276"/>
      <c r="H412" s="279">
        <v>67</v>
      </c>
      <c r="I412" s="280"/>
      <c r="J412" s="276"/>
      <c r="K412" s="276"/>
      <c r="L412" s="281"/>
      <c r="M412" s="282"/>
      <c r="N412" s="283"/>
      <c r="O412" s="283"/>
      <c r="P412" s="283"/>
      <c r="Q412" s="283"/>
      <c r="R412" s="283"/>
      <c r="S412" s="283"/>
      <c r="T412" s="284"/>
      <c r="U412" s="15"/>
      <c r="V412" s="15"/>
      <c r="W412" s="15"/>
      <c r="X412" s="15"/>
      <c r="Y412" s="15"/>
      <c r="Z412" s="15"/>
      <c r="AA412" s="15"/>
      <c r="AB412" s="15"/>
      <c r="AC412" s="15"/>
      <c r="AD412" s="15"/>
      <c r="AE412" s="15"/>
      <c r="AT412" s="285" t="s">
        <v>147</v>
      </c>
      <c r="AU412" s="285" t="s">
        <v>83</v>
      </c>
      <c r="AV412" s="15" t="s">
        <v>141</v>
      </c>
      <c r="AW412" s="15" t="s">
        <v>30</v>
      </c>
      <c r="AX412" s="15" t="s">
        <v>81</v>
      </c>
      <c r="AY412" s="285" t="s">
        <v>134</v>
      </c>
    </row>
    <row r="413" s="2" customFormat="1" ht="24" customHeight="1">
      <c r="A413" s="39"/>
      <c r="B413" s="40"/>
      <c r="C413" s="236" t="s">
        <v>507</v>
      </c>
      <c r="D413" s="236" t="s">
        <v>136</v>
      </c>
      <c r="E413" s="237" t="s">
        <v>608</v>
      </c>
      <c r="F413" s="238" t="s">
        <v>609</v>
      </c>
      <c r="G413" s="239" t="s">
        <v>139</v>
      </c>
      <c r="H413" s="240">
        <v>67</v>
      </c>
      <c r="I413" s="241"/>
      <c r="J413" s="242">
        <f>ROUND(I413*H413,2)</f>
        <v>0</v>
      </c>
      <c r="K413" s="238" t="s">
        <v>140</v>
      </c>
      <c r="L413" s="45"/>
      <c r="M413" s="243" t="s">
        <v>1</v>
      </c>
      <c r="N413" s="244" t="s">
        <v>38</v>
      </c>
      <c r="O413" s="92"/>
      <c r="P413" s="245">
        <f>O413*H413</f>
        <v>0</v>
      </c>
      <c r="Q413" s="245">
        <v>0</v>
      </c>
      <c r="R413" s="245">
        <f>Q413*H413</f>
        <v>0</v>
      </c>
      <c r="S413" s="245">
        <v>0</v>
      </c>
      <c r="T413" s="246">
        <f>S413*H413</f>
        <v>0</v>
      </c>
      <c r="U413" s="39"/>
      <c r="V413" s="39"/>
      <c r="W413" s="39"/>
      <c r="X413" s="39"/>
      <c r="Y413" s="39"/>
      <c r="Z413" s="39"/>
      <c r="AA413" s="39"/>
      <c r="AB413" s="39"/>
      <c r="AC413" s="39"/>
      <c r="AD413" s="39"/>
      <c r="AE413" s="39"/>
      <c r="AR413" s="247" t="s">
        <v>141</v>
      </c>
      <c r="AT413" s="247" t="s">
        <v>136</v>
      </c>
      <c r="AU413" s="247" t="s">
        <v>83</v>
      </c>
      <c r="AY413" s="18" t="s">
        <v>134</v>
      </c>
      <c r="BE413" s="248">
        <f>IF(N413="základní",J413,0)</f>
        <v>0</v>
      </c>
      <c r="BF413" s="248">
        <f>IF(N413="snížená",J413,0)</f>
        <v>0</v>
      </c>
      <c r="BG413" s="248">
        <f>IF(N413="zákl. přenesená",J413,0)</f>
        <v>0</v>
      </c>
      <c r="BH413" s="248">
        <f>IF(N413="sníž. přenesená",J413,0)</f>
        <v>0</v>
      </c>
      <c r="BI413" s="248">
        <f>IF(N413="nulová",J413,0)</f>
        <v>0</v>
      </c>
      <c r="BJ413" s="18" t="s">
        <v>81</v>
      </c>
      <c r="BK413" s="248">
        <f>ROUND(I413*H413,2)</f>
        <v>0</v>
      </c>
      <c r="BL413" s="18" t="s">
        <v>141</v>
      </c>
      <c r="BM413" s="247" t="s">
        <v>947</v>
      </c>
    </row>
    <row r="414" s="2" customFormat="1">
      <c r="A414" s="39"/>
      <c r="B414" s="40"/>
      <c r="C414" s="41"/>
      <c r="D414" s="249" t="s">
        <v>143</v>
      </c>
      <c r="E414" s="41"/>
      <c r="F414" s="250" t="s">
        <v>611</v>
      </c>
      <c r="G414" s="41"/>
      <c r="H414" s="41"/>
      <c r="I414" s="145"/>
      <c r="J414" s="41"/>
      <c r="K414" s="41"/>
      <c r="L414" s="45"/>
      <c r="M414" s="251"/>
      <c r="N414" s="252"/>
      <c r="O414" s="92"/>
      <c r="P414" s="92"/>
      <c r="Q414" s="92"/>
      <c r="R414" s="92"/>
      <c r="S414" s="92"/>
      <c r="T414" s="93"/>
      <c r="U414" s="39"/>
      <c r="V414" s="39"/>
      <c r="W414" s="39"/>
      <c r="X414" s="39"/>
      <c r="Y414" s="39"/>
      <c r="Z414" s="39"/>
      <c r="AA414" s="39"/>
      <c r="AB414" s="39"/>
      <c r="AC414" s="39"/>
      <c r="AD414" s="39"/>
      <c r="AE414" s="39"/>
      <c r="AT414" s="18" t="s">
        <v>143</v>
      </c>
      <c r="AU414" s="18" t="s">
        <v>83</v>
      </c>
    </row>
    <row r="415" s="2" customFormat="1">
      <c r="A415" s="39"/>
      <c r="B415" s="40"/>
      <c r="C415" s="41"/>
      <c r="D415" s="249" t="s">
        <v>145</v>
      </c>
      <c r="E415" s="41"/>
      <c r="F415" s="253" t="s">
        <v>612</v>
      </c>
      <c r="G415" s="41"/>
      <c r="H415" s="41"/>
      <c r="I415" s="145"/>
      <c r="J415" s="41"/>
      <c r="K415" s="41"/>
      <c r="L415" s="45"/>
      <c r="M415" s="251"/>
      <c r="N415" s="252"/>
      <c r="O415" s="92"/>
      <c r="P415" s="92"/>
      <c r="Q415" s="92"/>
      <c r="R415" s="92"/>
      <c r="S415" s="92"/>
      <c r="T415" s="93"/>
      <c r="U415" s="39"/>
      <c r="V415" s="39"/>
      <c r="W415" s="39"/>
      <c r="X415" s="39"/>
      <c r="Y415" s="39"/>
      <c r="Z415" s="39"/>
      <c r="AA415" s="39"/>
      <c r="AB415" s="39"/>
      <c r="AC415" s="39"/>
      <c r="AD415" s="39"/>
      <c r="AE415" s="39"/>
      <c r="AT415" s="18" t="s">
        <v>145</v>
      </c>
      <c r="AU415" s="18" t="s">
        <v>83</v>
      </c>
    </row>
    <row r="416" s="13" customFormat="1">
      <c r="A416" s="13"/>
      <c r="B416" s="254"/>
      <c r="C416" s="255"/>
      <c r="D416" s="249" t="s">
        <v>147</v>
      </c>
      <c r="E416" s="256" t="s">
        <v>1</v>
      </c>
      <c r="F416" s="257" t="s">
        <v>817</v>
      </c>
      <c r="G416" s="255"/>
      <c r="H416" s="256" t="s">
        <v>1</v>
      </c>
      <c r="I416" s="258"/>
      <c r="J416" s="255"/>
      <c r="K416" s="255"/>
      <c r="L416" s="259"/>
      <c r="M416" s="260"/>
      <c r="N416" s="261"/>
      <c r="O416" s="261"/>
      <c r="P416" s="261"/>
      <c r="Q416" s="261"/>
      <c r="R416" s="261"/>
      <c r="S416" s="261"/>
      <c r="T416" s="262"/>
      <c r="U416" s="13"/>
      <c r="V416" s="13"/>
      <c r="W416" s="13"/>
      <c r="X416" s="13"/>
      <c r="Y416" s="13"/>
      <c r="Z416" s="13"/>
      <c r="AA416" s="13"/>
      <c r="AB416" s="13"/>
      <c r="AC416" s="13"/>
      <c r="AD416" s="13"/>
      <c r="AE416" s="13"/>
      <c r="AT416" s="263" t="s">
        <v>147</v>
      </c>
      <c r="AU416" s="263" t="s">
        <v>83</v>
      </c>
      <c r="AV416" s="13" t="s">
        <v>81</v>
      </c>
      <c r="AW416" s="13" t="s">
        <v>30</v>
      </c>
      <c r="AX416" s="13" t="s">
        <v>73</v>
      </c>
      <c r="AY416" s="263" t="s">
        <v>134</v>
      </c>
    </row>
    <row r="417" s="14" customFormat="1">
      <c r="A417" s="14"/>
      <c r="B417" s="264"/>
      <c r="C417" s="265"/>
      <c r="D417" s="249" t="s">
        <v>147</v>
      </c>
      <c r="E417" s="266" t="s">
        <v>1</v>
      </c>
      <c r="F417" s="267" t="s">
        <v>636</v>
      </c>
      <c r="G417" s="265"/>
      <c r="H417" s="268">
        <v>67</v>
      </c>
      <c r="I417" s="269"/>
      <c r="J417" s="265"/>
      <c r="K417" s="265"/>
      <c r="L417" s="270"/>
      <c r="M417" s="271"/>
      <c r="N417" s="272"/>
      <c r="O417" s="272"/>
      <c r="P417" s="272"/>
      <c r="Q417" s="272"/>
      <c r="R417" s="272"/>
      <c r="S417" s="272"/>
      <c r="T417" s="273"/>
      <c r="U417" s="14"/>
      <c r="V417" s="14"/>
      <c r="W417" s="14"/>
      <c r="X417" s="14"/>
      <c r="Y417" s="14"/>
      <c r="Z417" s="14"/>
      <c r="AA417" s="14"/>
      <c r="AB417" s="14"/>
      <c r="AC417" s="14"/>
      <c r="AD417" s="14"/>
      <c r="AE417" s="14"/>
      <c r="AT417" s="274" t="s">
        <v>147</v>
      </c>
      <c r="AU417" s="274" t="s">
        <v>83</v>
      </c>
      <c r="AV417" s="14" t="s">
        <v>83</v>
      </c>
      <c r="AW417" s="14" t="s">
        <v>30</v>
      </c>
      <c r="AX417" s="14" t="s">
        <v>73</v>
      </c>
      <c r="AY417" s="274" t="s">
        <v>134</v>
      </c>
    </row>
    <row r="418" s="15" customFormat="1">
      <c r="A418" s="15"/>
      <c r="B418" s="275"/>
      <c r="C418" s="276"/>
      <c r="D418" s="249" t="s">
        <v>147</v>
      </c>
      <c r="E418" s="277" t="s">
        <v>1</v>
      </c>
      <c r="F418" s="278" t="s">
        <v>150</v>
      </c>
      <c r="G418" s="276"/>
      <c r="H418" s="279">
        <v>67</v>
      </c>
      <c r="I418" s="280"/>
      <c r="J418" s="276"/>
      <c r="K418" s="276"/>
      <c r="L418" s="281"/>
      <c r="M418" s="282"/>
      <c r="N418" s="283"/>
      <c r="O418" s="283"/>
      <c r="P418" s="283"/>
      <c r="Q418" s="283"/>
      <c r="R418" s="283"/>
      <c r="S418" s="283"/>
      <c r="T418" s="284"/>
      <c r="U418" s="15"/>
      <c r="V418" s="15"/>
      <c r="W418" s="15"/>
      <c r="X418" s="15"/>
      <c r="Y418" s="15"/>
      <c r="Z418" s="15"/>
      <c r="AA418" s="15"/>
      <c r="AB418" s="15"/>
      <c r="AC418" s="15"/>
      <c r="AD418" s="15"/>
      <c r="AE418" s="15"/>
      <c r="AT418" s="285" t="s">
        <v>147</v>
      </c>
      <c r="AU418" s="285" t="s">
        <v>83</v>
      </c>
      <c r="AV418" s="15" t="s">
        <v>141</v>
      </c>
      <c r="AW418" s="15" t="s">
        <v>30</v>
      </c>
      <c r="AX418" s="15" t="s">
        <v>81</v>
      </c>
      <c r="AY418" s="285" t="s">
        <v>134</v>
      </c>
    </row>
    <row r="419" s="2" customFormat="1" ht="24" customHeight="1">
      <c r="A419" s="39"/>
      <c r="B419" s="40"/>
      <c r="C419" s="236" t="s">
        <v>512</v>
      </c>
      <c r="D419" s="236" t="s">
        <v>136</v>
      </c>
      <c r="E419" s="237" t="s">
        <v>614</v>
      </c>
      <c r="F419" s="238" t="s">
        <v>615</v>
      </c>
      <c r="G419" s="239" t="s">
        <v>139</v>
      </c>
      <c r="H419" s="240">
        <v>33.725000000000001</v>
      </c>
      <c r="I419" s="241"/>
      <c r="J419" s="242">
        <f>ROUND(I419*H419,2)</f>
        <v>0</v>
      </c>
      <c r="K419" s="238" t="s">
        <v>140</v>
      </c>
      <c r="L419" s="45"/>
      <c r="M419" s="243" t="s">
        <v>1</v>
      </c>
      <c r="N419" s="244" t="s">
        <v>38</v>
      </c>
      <c r="O419" s="92"/>
      <c r="P419" s="245">
        <f>O419*H419</f>
        <v>0</v>
      </c>
      <c r="Q419" s="245">
        <v>0.039899999999999998</v>
      </c>
      <c r="R419" s="245">
        <f>Q419*H419</f>
        <v>1.3456275</v>
      </c>
      <c r="S419" s="245">
        <v>0</v>
      </c>
      <c r="T419" s="246">
        <f>S419*H419</f>
        <v>0</v>
      </c>
      <c r="U419" s="39"/>
      <c r="V419" s="39"/>
      <c r="W419" s="39"/>
      <c r="X419" s="39"/>
      <c r="Y419" s="39"/>
      <c r="Z419" s="39"/>
      <c r="AA419" s="39"/>
      <c r="AB419" s="39"/>
      <c r="AC419" s="39"/>
      <c r="AD419" s="39"/>
      <c r="AE419" s="39"/>
      <c r="AR419" s="247" t="s">
        <v>141</v>
      </c>
      <c r="AT419" s="247" t="s">
        <v>136</v>
      </c>
      <c r="AU419" s="247" t="s">
        <v>83</v>
      </c>
      <c r="AY419" s="18" t="s">
        <v>134</v>
      </c>
      <c r="BE419" s="248">
        <f>IF(N419="základní",J419,0)</f>
        <v>0</v>
      </c>
      <c r="BF419" s="248">
        <f>IF(N419="snížená",J419,0)</f>
        <v>0</v>
      </c>
      <c r="BG419" s="248">
        <f>IF(N419="zákl. přenesená",J419,0)</f>
        <v>0</v>
      </c>
      <c r="BH419" s="248">
        <f>IF(N419="sníž. přenesená",J419,0)</f>
        <v>0</v>
      </c>
      <c r="BI419" s="248">
        <f>IF(N419="nulová",J419,0)</f>
        <v>0</v>
      </c>
      <c r="BJ419" s="18" t="s">
        <v>81</v>
      </c>
      <c r="BK419" s="248">
        <f>ROUND(I419*H419,2)</f>
        <v>0</v>
      </c>
      <c r="BL419" s="18" t="s">
        <v>141</v>
      </c>
      <c r="BM419" s="247" t="s">
        <v>948</v>
      </c>
    </row>
    <row r="420" s="2" customFormat="1">
      <c r="A420" s="39"/>
      <c r="B420" s="40"/>
      <c r="C420" s="41"/>
      <c r="D420" s="249" t="s">
        <v>143</v>
      </c>
      <c r="E420" s="41"/>
      <c r="F420" s="250" t="s">
        <v>617</v>
      </c>
      <c r="G420" s="41"/>
      <c r="H420" s="41"/>
      <c r="I420" s="145"/>
      <c r="J420" s="41"/>
      <c r="K420" s="41"/>
      <c r="L420" s="45"/>
      <c r="M420" s="251"/>
      <c r="N420" s="252"/>
      <c r="O420" s="92"/>
      <c r="P420" s="92"/>
      <c r="Q420" s="92"/>
      <c r="R420" s="92"/>
      <c r="S420" s="92"/>
      <c r="T420" s="93"/>
      <c r="U420" s="39"/>
      <c r="V420" s="39"/>
      <c r="W420" s="39"/>
      <c r="X420" s="39"/>
      <c r="Y420" s="39"/>
      <c r="Z420" s="39"/>
      <c r="AA420" s="39"/>
      <c r="AB420" s="39"/>
      <c r="AC420" s="39"/>
      <c r="AD420" s="39"/>
      <c r="AE420" s="39"/>
      <c r="AT420" s="18" t="s">
        <v>143</v>
      </c>
      <c r="AU420" s="18" t="s">
        <v>83</v>
      </c>
    </row>
    <row r="421" s="2" customFormat="1">
      <c r="A421" s="39"/>
      <c r="B421" s="40"/>
      <c r="C421" s="41"/>
      <c r="D421" s="249" t="s">
        <v>145</v>
      </c>
      <c r="E421" s="41"/>
      <c r="F421" s="253" t="s">
        <v>618</v>
      </c>
      <c r="G421" s="41"/>
      <c r="H421" s="41"/>
      <c r="I421" s="145"/>
      <c r="J421" s="41"/>
      <c r="K421" s="41"/>
      <c r="L421" s="45"/>
      <c r="M421" s="251"/>
      <c r="N421" s="252"/>
      <c r="O421" s="92"/>
      <c r="P421" s="92"/>
      <c r="Q421" s="92"/>
      <c r="R421" s="92"/>
      <c r="S421" s="92"/>
      <c r="T421" s="93"/>
      <c r="U421" s="39"/>
      <c r="V421" s="39"/>
      <c r="W421" s="39"/>
      <c r="X421" s="39"/>
      <c r="Y421" s="39"/>
      <c r="Z421" s="39"/>
      <c r="AA421" s="39"/>
      <c r="AB421" s="39"/>
      <c r="AC421" s="39"/>
      <c r="AD421" s="39"/>
      <c r="AE421" s="39"/>
      <c r="AT421" s="18" t="s">
        <v>145</v>
      </c>
      <c r="AU421" s="18" t="s">
        <v>83</v>
      </c>
    </row>
    <row r="422" s="13" customFormat="1">
      <c r="A422" s="13"/>
      <c r="B422" s="254"/>
      <c r="C422" s="255"/>
      <c r="D422" s="249" t="s">
        <v>147</v>
      </c>
      <c r="E422" s="256" t="s">
        <v>1</v>
      </c>
      <c r="F422" s="257" t="s">
        <v>819</v>
      </c>
      <c r="G422" s="255"/>
      <c r="H422" s="256" t="s">
        <v>1</v>
      </c>
      <c r="I422" s="258"/>
      <c r="J422" s="255"/>
      <c r="K422" s="255"/>
      <c r="L422" s="259"/>
      <c r="M422" s="260"/>
      <c r="N422" s="261"/>
      <c r="O422" s="261"/>
      <c r="P422" s="261"/>
      <c r="Q422" s="261"/>
      <c r="R422" s="261"/>
      <c r="S422" s="261"/>
      <c r="T422" s="262"/>
      <c r="U422" s="13"/>
      <c r="V422" s="13"/>
      <c r="W422" s="13"/>
      <c r="X422" s="13"/>
      <c r="Y422" s="13"/>
      <c r="Z422" s="13"/>
      <c r="AA422" s="13"/>
      <c r="AB422" s="13"/>
      <c r="AC422" s="13"/>
      <c r="AD422" s="13"/>
      <c r="AE422" s="13"/>
      <c r="AT422" s="263" t="s">
        <v>147</v>
      </c>
      <c r="AU422" s="263" t="s">
        <v>83</v>
      </c>
      <c r="AV422" s="13" t="s">
        <v>81</v>
      </c>
      <c r="AW422" s="13" t="s">
        <v>30</v>
      </c>
      <c r="AX422" s="13" t="s">
        <v>73</v>
      </c>
      <c r="AY422" s="263" t="s">
        <v>134</v>
      </c>
    </row>
    <row r="423" s="14" customFormat="1">
      <c r="A423" s="14"/>
      <c r="B423" s="264"/>
      <c r="C423" s="265"/>
      <c r="D423" s="249" t="s">
        <v>147</v>
      </c>
      <c r="E423" s="266" t="s">
        <v>1</v>
      </c>
      <c r="F423" s="267" t="s">
        <v>939</v>
      </c>
      <c r="G423" s="265"/>
      <c r="H423" s="268">
        <v>33.725000000000001</v>
      </c>
      <c r="I423" s="269"/>
      <c r="J423" s="265"/>
      <c r="K423" s="265"/>
      <c r="L423" s="270"/>
      <c r="M423" s="271"/>
      <c r="N423" s="272"/>
      <c r="O423" s="272"/>
      <c r="P423" s="272"/>
      <c r="Q423" s="272"/>
      <c r="R423" s="272"/>
      <c r="S423" s="272"/>
      <c r="T423" s="273"/>
      <c r="U423" s="14"/>
      <c r="V423" s="14"/>
      <c r="W423" s="14"/>
      <c r="X423" s="14"/>
      <c r="Y423" s="14"/>
      <c r="Z423" s="14"/>
      <c r="AA423" s="14"/>
      <c r="AB423" s="14"/>
      <c r="AC423" s="14"/>
      <c r="AD423" s="14"/>
      <c r="AE423" s="14"/>
      <c r="AT423" s="274" t="s">
        <v>147</v>
      </c>
      <c r="AU423" s="274" t="s">
        <v>83</v>
      </c>
      <c r="AV423" s="14" t="s">
        <v>83</v>
      </c>
      <c r="AW423" s="14" t="s">
        <v>30</v>
      </c>
      <c r="AX423" s="14" t="s">
        <v>81</v>
      </c>
      <c r="AY423" s="274" t="s">
        <v>134</v>
      </c>
    </row>
    <row r="424" s="2" customFormat="1" ht="24" customHeight="1">
      <c r="A424" s="39"/>
      <c r="B424" s="40"/>
      <c r="C424" s="236" t="s">
        <v>520</v>
      </c>
      <c r="D424" s="236" t="s">
        <v>136</v>
      </c>
      <c r="E424" s="237" t="s">
        <v>620</v>
      </c>
      <c r="F424" s="238" t="s">
        <v>621</v>
      </c>
      <c r="G424" s="239" t="s">
        <v>139</v>
      </c>
      <c r="H424" s="240">
        <v>33.725000000000001</v>
      </c>
      <c r="I424" s="241"/>
      <c r="J424" s="242">
        <f>ROUND(I424*H424,2)</f>
        <v>0</v>
      </c>
      <c r="K424" s="238" t="s">
        <v>140</v>
      </c>
      <c r="L424" s="45"/>
      <c r="M424" s="243" t="s">
        <v>1</v>
      </c>
      <c r="N424" s="244" t="s">
        <v>38</v>
      </c>
      <c r="O424" s="92"/>
      <c r="P424" s="245">
        <f>O424*H424</f>
        <v>0</v>
      </c>
      <c r="Q424" s="245">
        <v>0</v>
      </c>
      <c r="R424" s="245">
        <f>Q424*H424</f>
        <v>0</v>
      </c>
      <c r="S424" s="245">
        <v>0</v>
      </c>
      <c r="T424" s="246">
        <f>S424*H424</f>
        <v>0</v>
      </c>
      <c r="U424" s="39"/>
      <c r="V424" s="39"/>
      <c r="W424" s="39"/>
      <c r="X424" s="39"/>
      <c r="Y424" s="39"/>
      <c r="Z424" s="39"/>
      <c r="AA424" s="39"/>
      <c r="AB424" s="39"/>
      <c r="AC424" s="39"/>
      <c r="AD424" s="39"/>
      <c r="AE424" s="39"/>
      <c r="AR424" s="247" t="s">
        <v>141</v>
      </c>
      <c r="AT424" s="247" t="s">
        <v>136</v>
      </c>
      <c r="AU424" s="247" t="s">
        <v>83</v>
      </c>
      <c r="AY424" s="18" t="s">
        <v>134</v>
      </c>
      <c r="BE424" s="248">
        <f>IF(N424="základní",J424,0)</f>
        <v>0</v>
      </c>
      <c r="BF424" s="248">
        <f>IF(N424="snížená",J424,0)</f>
        <v>0</v>
      </c>
      <c r="BG424" s="248">
        <f>IF(N424="zákl. přenesená",J424,0)</f>
        <v>0</v>
      </c>
      <c r="BH424" s="248">
        <f>IF(N424="sníž. přenesená",J424,0)</f>
        <v>0</v>
      </c>
      <c r="BI424" s="248">
        <f>IF(N424="nulová",J424,0)</f>
        <v>0</v>
      </c>
      <c r="BJ424" s="18" t="s">
        <v>81</v>
      </c>
      <c r="BK424" s="248">
        <f>ROUND(I424*H424,2)</f>
        <v>0</v>
      </c>
      <c r="BL424" s="18" t="s">
        <v>141</v>
      </c>
      <c r="BM424" s="247" t="s">
        <v>949</v>
      </c>
    </row>
    <row r="425" s="2" customFormat="1">
      <c r="A425" s="39"/>
      <c r="B425" s="40"/>
      <c r="C425" s="41"/>
      <c r="D425" s="249" t="s">
        <v>143</v>
      </c>
      <c r="E425" s="41"/>
      <c r="F425" s="250" t="s">
        <v>623</v>
      </c>
      <c r="G425" s="41"/>
      <c r="H425" s="41"/>
      <c r="I425" s="145"/>
      <c r="J425" s="41"/>
      <c r="K425" s="41"/>
      <c r="L425" s="45"/>
      <c r="M425" s="251"/>
      <c r="N425" s="252"/>
      <c r="O425" s="92"/>
      <c r="P425" s="92"/>
      <c r="Q425" s="92"/>
      <c r="R425" s="92"/>
      <c r="S425" s="92"/>
      <c r="T425" s="93"/>
      <c r="U425" s="39"/>
      <c r="V425" s="39"/>
      <c r="W425" s="39"/>
      <c r="X425" s="39"/>
      <c r="Y425" s="39"/>
      <c r="Z425" s="39"/>
      <c r="AA425" s="39"/>
      <c r="AB425" s="39"/>
      <c r="AC425" s="39"/>
      <c r="AD425" s="39"/>
      <c r="AE425" s="39"/>
      <c r="AT425" s="18" t="s">
        <v>143</v>
      </c>
      <c r="AU425" s="18" t="s">
        <v>83</v>
      </c>
    </row>
    <row r="426" s="2" customFormat="1">
      <c r="A426" s="39"/>
      <c r="B426" s="40"/>
      <c r="C426" s="41"/>
      <c r="D426" s="249" t="s">
        <v>145</v>
      </c>
      <c r="E426" s="41"/>
      <c r="F426" s="253" t="s">
        <v>618</v>
      </c>
      <c r="G426" s="41"/>
      <c r="H426" s="41"/>
      <c r="I426" s="145"/>
      <c r="J426" s="41"/>
      <c r="K426" s="41"/>
      <c r="L426" s="45"/>
      <c r="M426" s="251"/>
      <c r="N426" s="252"/>
      <c r="O426" s="92"/>
      <c r="P426" s="92"/>
      <c r="Q426" s="92"/>
      <c r="R426" s="92"/>
      <c r="S426" s="92"/>
      <c r="T426" s="93"/>
      <c r="U426" s="39"/>
      <c r="V426" s="39"/>
      <c r="W426" s="39"/>
      <c r="X426" s="39"/>
      <c r="Y426" s="39"/>
      <c r="Z426" s="39"/>
      <c r="AA426" s="39"/>
      <c r="AB426" s="39"/>
      <c r="AC426" s="39"/>
      <c r="AD426" s="39"/>
      <c r="AE426" s="39"/>
      <c r="AT426" s="18" t="s">
        <v>145</v>
      </c>
      <c r="AU426" s="18" t="s">
        <v>83</v>
      </c>
    </row>
    <row r="427" s="13" customFormat="1">
      <c r="A427" s="13"/>
      <c r="B427" s="254"/>
      <c r="C427" s="255"/>
      <c r="D427" s="249" t="s">
        <v>147</v>
      </c>
      <c r="E427" s="256" t="s">
        <v>1</v>
      </c>
      <c r="F427" s="257" t="s">
        <v>819</v>
      </c>
      <c r="G427" s="255"/>
      <c r="H427" s="256" t="s">
        <v>1</v>
      </c>
      <c r="I427" s="258"/>
      <c r="J427" s="255"/>
      <c r="K427" s="255"/>
      <c r="L427" s="259"/>
      <c r="M427" s="260"/>
      <c r="N427" s="261"/>
      <c r="O427" s="261"/>
      <c r="P427" s="261"/>
      <c r="Q427" s="261"/>
      <c r="R427" s="261"/>
      <c r="S427" s="261"/>
      <c r="T427" s="262"/>
      <c r="U427" s="13"/>
      <c r="V427" s="13"/>
      <c r="W427" s="13"/>
      <c r="X427" s="13"/>
      <c r="Y427" s="13"/>
      <c r="Z427" s="13"/>
      <c r="AA427" s="13"/>
      <c r="AB427" s="13"/>
      <c r="AC427" s="13"/>
      <c r="AD427" s="13"/>
      <c r="AE427" s="13"/>
      <c r="AT427" s="263" t="s">
        <v>147</v>
      </c>
      <c r="AU427" s="263" t="s">
        <v>83</v>
      </c>
      <c r="AV427" s="13" t="s">
        <v>81</v>
      </c>
      <c r="AW427" s="13" t="s">
        <v>30</v>
      </c>
      <c r="AX427" s="13" t="s">
        <v>73</v>
      </c>
      <c r="AY427" s="263" t="s">
        <v>134</v>
      </c>
    </row>
    <row r="428" s="14" customFormat="1">
      <c r="A428" s="14"/>
      <c r="B428" s="264"/>
      <c r="C428" s="265"/>
      <c r="D428" s="249" t="s">
        <v>147</v>
      </c>
      <c r="E428" s="266" t="s">
        <v>1</v>
      </c>
      <c r="F428" s="267" t="s">
        <v>939</v>
      </c>
      <c r="G428" s="265"/>
      <c r="H428" s="268">
        <v>33.725000000000001</v>
      </c>
      <c r="I428" s="269"/>
      <c r="J428" s="265"/>
      <c r="K428" s="265"/>
      <c r="L428" s="270"/>
      <c r="M428" s="271"/>
      <c r="N428" s="272"/>
      <c r="O428" s="272"/>
      <c r="P428" s="272"/>
      <c r="Q428" s="272"/>
      <c r="R428" s="272"/>
      <c r="S428" s="272"/>
      <c r="T428" s="273"/>
      <c r="U428" s="14"/>
      <c r="V428" s="14"/>
      <c r="W428" s="14"/>
      <c r="X428" s="14"/>
      <c r="Y428" s="14"/>
      <c r="Z428" s="14"/>
      <c r="AA428" s="14"/>
      <c r="AB428" s="14"/>
      <c r="AC428" s="14"/>
      <c r="AD428" s="14"/>
      <c r="AE428" s="14"/>
      <c r="AT428" s="274" t="s">
        <v>147</v>
      </c>
      <c r="AU428" s="274" t="s">
        <v>83</v>
      </c>
      <c r="AV428" s="14" t="s">
        <v>83</v>
      </c>
      <c r="AW428" s="14" t="s">
        <v>30</v>
      </c>
      <c r="AX428" s="14" t="s">
        <v>73</v>
      </c>
      <c r="AY428" s="274" t="s">
        <v>134</v>
      </c>
    </row>
    <row r="429" s="15" customFormat="1">
      <c r="A429" s="15"/>
      <c r="B429" s="275"/>
      <c r="C429" s="276"/>
      <c r="D429" s="249" t="s">
        <v>147</v>
      </c>
      <c r="E429" s="277" t="s">
        <v>1</v>
      </c>
      <c r="F429" s="278" t="s">
        <v>150</v>
      </c>
      <c r="G429" s="276"/>
      <c r="H429" s="279">
        <v>33.725000000000001</v>
      </c>
      <c r="I429" s="280"/>
      <c r="J429" s="276"/>
      <c r="K429" s="276"/>
      <c r="L429" s="281"/>
      <c r="M429" s="282"/>
      <c r="N429" s="283"/>
      <c r="O429" s="283"/>
      <c r="P429" s="283"/>
      <c r="Q429" s="283"/>
      <c r="R429" s="283"/>
      <c r="S429" s="283"/>
      <c r="T429" s="284"/>
      <c r="U429" s="15"/>
      <c r="V429" s="15"/>
      <c r="W429" s="15"/>
      <c r="X429" s="15"/>
      <c r="Y429" s="15"/>
      <c r="Z429" s="15"/>
      <c r="AA429" s="15"/>
      <c r="AB429" s="15"/>
      <c r="AC429" s="15"/>
      <c r="AD429" s="15"/>
      <c r="AE429" s="15"/>
      <c r="AT429" s="285" t="s">
        <v>147</v>
      </c>
      <c r="AU429" s="285" t="s">
        <v>83</v>
      </c>
      <c r="AV429" s="15" t="s">
        <v>141</v>
      </c>
      <c r="AW429" s="15" t="s">
        <v>30</v>
      </c>
      <c r="AX429" s="15" t="s">
        <v>81</v>
      </c>
      <c r="AY429" s="285" t="s">
        <v>134</v>
      </c>
    </row>
    <row r="430" s="2" customFormat="1" ht="24" customHeight="1">
      <c r="A430" s="39"/>
      <c r="B430" s="40"/>
      <c r="C430" s="236" t="s">
        <v>526</v>
      </c>
      <c r="D430" s="236" t="s">
        <v>136</v>
      </c>
      <c r="E430" s="237" t="s">
        <v>625</v>
      </c>
      <c r="F430" s="238" t="s">
        <v>626</v>
      </c>
      <c r="G430" s="239" t="s">
        <v>139</v>
      </c>
      <c r="H430" s="240">
        <v>33.725000000000001</v>
      </c>
      <c r="I430" s="241"/>
      <c r="J430" s="242">
        <f>ROUND(I430*H430,2)</f>
        <v>0</v>
      </c>
      <c r="K430" s="238" t="s">
        <v>140</v>
      </c>
      <c r="L430" s="45"/>
      <c r="M430" s="243" t="s">
        <v>1</v>
      </c>
      <c r="N430" s="244" t="s">
        <v>38</v>
      </c>
      <c r="O430" s="92"/>
      <c r="P430" s="245">
        <f>O430*H430</f>
        <v>0</v>
      </c>
      <c r="Q430" s="245">
        <v>0.00158</v>
      </c>
      <c r="R430" s="245">
        <f>Q430*H430</f>
        <v>0.053285500000000006</v>
      </c>
      <c r="S430" s="245">
        <v>0</v>
      </c>
      <c r="T430" s="246">
        <f>S430*H430</f>
        <v>0</v>
      </c>
      <c r="U430" s="39"/>
      <c r="V430" s="39"/>
      <c r="W430" s="39"/>
      <c r="X430" s="39"/>
      <c r="Y430" s="39"/>
      <c r="Z430" s="39"/>
      <c r="AA430" s="39"/>
      <c r="AB430" s="39"/>
      <c r="AC430" s="39"/>
      <c r="AD430" s="39"/>
      <c r="AE430" s="39"/>
      <c r="AR430" s="247" t="s">
        <v>141</v>
      </c>
      <c r="AT430" s="247" t="s">
        <v>136</v>
      </c>
      <c r="AU430" s="247" t="s">
        <v>83</v>
      </c>
      <c r="AY430" s="18" t="s">
        <v>134</v>
      </c>
      <c r="BE430" s="248">
        <f>IF(N430="základní",J430,0)</f>
        <v>0</v>
      </c>
      <c r="BF430" s="248">
        <f>IF(N430="snížená",J430,0)</f>
        <v>0</v>
      </c>
      <c r="BG430" s="248">
        <f>IF(N430="zákl. přenesená",J430,0)</f>
        <v>0</v>
      </c>
      <c r="BH430" s="248">
        <f>IF(N430="sníž. přenesená",J430,0)</f>
        <v>0</v>
      </c>
      <c r="BI430" s="248">
        <f>IF(N430="nulová",J430,0)</f>
        <v>0</v>
      </c>
      <c r="BJ430" s="18" t="s">
        <v>81</v>
      </c>
      <c r="BK430" s="248">
        <f>ROUND(I430*H430,2)</f>
        <v>0</v>
      </c>
      <c r="BL430" s="18" t="s">
        <v>141</v>
      </c>
      <c r="BM430" s="247" t="s">
        <v>950</v>
      </c>
    </row>
    <row r="431" s="2" customFormat="1">
      <c r="A431" s="39"/>
      <c r="B431" s="40"/>
      <c r="C431" s="41"/>
      <c r="D431" s="249" t="s">
        <v>143</v>
      </c>
      <c r="E431" s="41"/>
      <c r="F431" s="250" t="s">
        <v>628</v>
      </c>
      <c r="G431" s="41"/>
      <c r="H431" s="41"/>
      <c r="I431" s="145"/>
      <c r="J431" s="41"/>
      <c r="K431" s="41"/>
      <c r="L431" s="45"/>
      <c r="M431" s="251"/>
      <c r="N431" s="252"/>
      <c r="O431" s="92"/>
      <c r="P431" s="92"/>
      <c r="Q431" s="92"/>
      <c r="R431" s="92"/>
      <c r="S431" s="92"/>
      <c r="T431" s="93"/>
      <c r="U431" s="39"/>
      <c r="V431" s="39"/>
      <c r="W431" s="39"/>
      <c r="X431" s="39"/>
      <c r="Y431" s="39"/>
      <c r="Z431" s="39"/>
      <c r="AA431" s="39"/>
      <c r="AB431" s="39"/>
      <c r="AC431" s="39"/>
      <c r="AD431" s="39"/>
      <c r="AE431" s="39"/>
      <c r="AT431" s="18" t="s">
        <v>143</v>
      </c>
      <c r="AU431" s="18" t="s">
        <v>83</v>
      </c>
    </row>
    <row r="432" s="13" customFormat="1">
      <c r="A432" s="13"/>
      <c r="B432" s="254"/>
      <c r="C432" s="255"/>
      <c r="D432" s="249" t="s">
        <v>147</v>
      </c>
      <c r="E432" s="256" t="s">
        <v>1</v>
      </c>
      <c r="F432" s="257" t="s">
        <v>819</v>
      </c>
      <c r="G432" s="255"/>
      <c r="H432" s="256" t="s">
        <v>1</v>
      </c>
      <c r="I432" s="258"/>
      <c r="J432" s="255"/>
      <c r="K432" s="255"/>
      <c r="L432" s="259"/>
      <c r="M432" s="260"/>
      <c r="N432" s="261"/>
      <c r="O432" s="261"/>
      <c r="P432" s="261"/>
      <c r="Q432" s="261"/>
      <c r="R432" s="261"/>
      <c r="S432" s="261"/>
      <c r="T432" s="262"/>
      <c r="U432" s="13"/>
      <c r="V432" s="13"/>
      <c r="W432" s="13"/>
      <c r="X432" s="13"/>
      <c r="Y432" s="13"/>
      <c r="Z432" s="13"/>
      <c r="AA432" s="13"/>
      <c r="AB432" s="13"/>
      <c r="AC432" s="13"/>
      <c r="AD432" s="13"/>
      <c r="AE432" s="13"/>
      <c r="AT432" s="263" t="s">
        <v>147</v>
      </c>
      <c r="AU432" s="263" t="s">
        <v>83</v>
      </c>
      <c r="AV432" s="13" t="s">
        <v>81</v>
      </c>
      <c r="AW432" s="13" t="s">
        <v>30</v>
      </c>
      <c r="AX432" s="13" t="s">
        <v>73</v>
      </c>
      <c r="AY432" s="263" t="s">
        <v>134</v>
      </c>
    </row>
    <row r="433" s="14" customFormat="1">
      <c r="A433" s="14"/>
      <c r="B433" s="264"/>
      <c r="C433" s="265"/>
      <c r="D433" s="249" t="s">
        <v>147</v>
      </c>
      <c r="E433" s="266" t="s">
        <v>1</v>
      </c>
      <c r="F433" s="267" t="s">
        <v>939</v>
      </c>
      <c r="G433" s="265"/>
      <c r="H433" s="268">
        <v>33.725000000000001</v>
      </c>
      <c r="I433" s="269"/>
      <c r="J433" s="265"/>
      <c r="K433" s="265"/>
      <c r="L433" s="270"/>
      <c r="M433" s="271"/>
      <c r="N433" s="272"/>
      <c r="O433" s="272"/>
      <c r="P433" s="272"/>
      <c r="Q433" s="272"/>
      <c r="R433" s="272"/>
      <c r="S433" s="272"/>
      <c r="T433" s="273"/>
      <c r="U433" s="14"/>
      <c r="V433" s="14"/>
      <c r="W433" s="14"/>
      <c r="X433" s="14"/>
      <c r="Y433" s="14"/>
      <c r="Z433" s="14"/>
      <c r="AA433" s="14"/>
      <c r="AB433" s="14"/>
      <c r="AC433" s="14"/>
      <c r="AD433" s="14"/>
      <c r="AE433" s="14"/>
      <c r="AT433" s="274" t="s">
        <v>147</v>
      </c>
      <c r="AU433" s="274" t="s">
        <v>83</v>
      </c>
      <c r="AV433" s="14" t="s">
        <v>83</v>
      </c>
      <c r="AW433" s="14" t="s">
        <v>30</v>
      </c>
      <c r="AX433" s="14" t="s">
        <v>73</v>
      </c>
      <c r="AY433" s="274" t="s">
        <v>134</v>
      </c>
    </row>
    <row r="434" s="15" customFormat="1">
      <c r="A434" s="15"/>
      <c r="B434" s="275"/>
      <c r="C434" s="276"/>
      <c r="D434" s="249" t="s">
        <v>147</v>
      </c>
      <c r="E434" s="277" t="s">
        <v>1</v>
      </c>
      <c r="F434" s="278" t="s">
        <v>150</v>
      </c>
      <c r="G434" s="276"/>
      <c r="H434" s="279">
        <v>33.725000000000001</v>
      </c>
      <c r="I434" s="280"/>
      <c r="J434" s="276"/>
      <c r="K434" s="276"/>
      <c r="L434" s="281"/>
      <c r="M434" s="282"/>
      <c r="N434" s="283"/>
      <c r="O434" s="283"/>
      <c r="P434" s="283"/>
      <c r="Q434" s="283"/>
      <c r="R434" s="283"/>
      <c r="S434" s="283"/>
      <c r="T434" s="284"/>
      <c r="U434" s="15"/>
      <c r="V434" s="15"/>
      <c r="W434" s="15"/>
      <c r="X434" s="15"/>
      <c r="Y434" s="15"/>
      <c r="Z434" s="15"/>
      <c r="AA434" s="15"/>
      <c r="AB434" s="15"/>
      <c r="AC434" s="15"/>
      <c r="AD434" s="15"/>
      <c r="AE434" s="15"/>
      <c r="AT434" s="285" t="s">
        <v>147</v>
      </c>
      <c r="AU434" s="285" t="s">
        <v>83</v>
      </c>
      <c r="AV434" s="15" t="s">
        <v>141</v>
      </c>
      <c r="AW434" s="15" t="s">
        <v>30</v>
      </c>
      <c r="AX434" s="15" t="s">
        <v>81</v>
      </c>
      <c r="AY434" s="285" t="s">
        <v>134</v>
      </c>
    </row>
    <row r="435" s="2" customFormat="1" ht="24" customHeight="1">
      <c r="A435" s="39"/>
      <c r="B435" s="40"/>
      <c r="C435" s="236" t="s">
        <v>534</v>
      </c>
      <c r="D435" s="236" t="s">
        <v>136</v>
      </c>
      <c r="E435" s="237" t="s">
        <v>630</v>
      </c>
      <c r="F435" s="238" t="s">
        <v>631</v>
      </c>
      <c r="G435" s="239" t="s">
        <v>139</v>
      </c>
      <c r="H435" s="240">
        <v>33.725000000000001</v>
      </c>
      <c r="I435" s="241"/>
      <c r="J435" s="242">
        <f>ROUND(I435*H435,2)</f>
        <v>0</v>
      </c>
      <c r="K435" s="238" t="s">
        <v>140</v>
      </c>
      <c r="L435" s="45"/>
      <c r="M435" s="243" t="s">
        <v>1</v>
      </c>
      <c r="N435" s="244" t="s">
        <v>38</v>
      </c>
      <c r="O435" s="92"/>
      <c r="P435" s="245">
        <f>O435*H435</f>
        <v>0</v>
      </c>
      <c r="Q435" s="245">
        <v>0.0030294499999999999</v>
      </c>
      <c r="R435" s="245">
        <f>Q435*H435</f>
        <v>0.10216820125000001</v>
      </c>
      <c r="S435" s="245">
        <v>0</v>
      </c>
      <c r="T435" s="246">
        <f>S435*H435</f>
        <v>0</v>
      </c>
      <c r="U435" s="39"/>
      <c r="V435" s="39"/>
      <c r="W435" s="39"/>
      <c r="X435" s="39"/>
      <c r="Y435" s="39"/>
      <c r="Z435" s="39"/>
      <c r="AA435" s="39"/>
      <c r="AB435" s="39"/>
      <c r="AC435" s="39"/>
      <c r="AD435" s="39"/>
      <c r="AE435" s="39"/>
      <c r="AR435" s="247" t="s">
        <v>141</v>
      </c>
      <c r="AT435" s="247" t="s">
        <v>136</v>
      </c>
      <c r="AU435" s="247" t="s">
        <v>83</v>
      </c>
      <c r="AY435" s="18" t="s">
        <v>134</v>
      </c>
      <c r="BE435" s="248">
        <f>IF(N435="základní",J435,0)</f>
        <v>0</v>
      </c>
      <c r="BF435" s="248">
        <f>IF(N435="snížená",J435,0)</f>
        <v>0</v>
      </c>
      <c r="BG435" s="248">
        <f>IF(N435="zákl. přenesená",J435,0)</f>
        <v>0</v>
      </c>
      <c r="BH435" s="248">
        <f>IF(N435="sníž. přenesená",J435,0)</f>
        <v>0</v>
      </c>
      <c r="BI435" s="248">
        <f>IF(N435="nulová",J435,0)</f>
        <v>0</v>
      </c>
      <c r="BJ435" s="18" t="s">
        <v>81</v>
      </c>
      <c r="BK435" s="248">
        <f>ROUND(I435*H435,2)</f>
        <v>0</v>
      </c>
      <c r="BL435" s="18" t="s">
        <v>141</v>
      </c>
      <c r="BM435" s="247" t="s">
        <v>951</v>
      </c>
    </row>
    <row r="436" s="2" customFormat="1">
      <c r="A436" s="39"/>
      <c r="B436" s="40"/>
      <c r="C436" s="41"/>
      <c r="D436" s="249" t="s">
        <v>143</v>
      </c>
      <c r="E436" s="41"/>
      <c r="F436" s="250" t="s">
        <v>633</v>
      </c>
      <c r="G436" s="41"/>
      <c r="H436" s="41"/>
      <c r="I436" s="145"/>
      <c r="J436" s="41"/>
      <c r="K436" s="41"/>
      <c r="L436" s="45"/>
      <c r="M436" s="251"/>
      <c r="N436" s="252"/>
      <c r="O436" s="92"/>
      <c r="P436" s="92"/>
      <c r="Q436" s="92"/>
      <c r="R436" s="92"/>
      <c r="S436" s="92"/>
      <c r="T436" s="93"/>
      <c r="U436" s="39"/>
      <c r="V436" s="39"/>
      <c r="W436" s="39"/>
      <c r="X436" s="39"/>
      <c r="Y436" s="39"/>
      <c r="Z436" s="39"/>
      <c r="AA436" s="39"/>
      <c r="AB436" s="39"/>
      <c r="AC436" s="39"/>
      <c r="AD436" s="39"/>
      <c r="AE436" s="39"/>
      <c r="AT436" s="18" t="s">
        <v>143</v>
      </c>
      <c r="AU436" s="18" t="s">
        <v>83</v>
      </c>
    </row>
    <row r="437" s="13" customFormat="1">
      <c r="A437" s="13"/>
      <c r="B437" s="254"/>
      <c r="C437" s="255"/>
      <c r="D437" s="249" t="s">
        <v>147</v>
      </c>
      <c r="E437" s="256" t="s">
        <v>1</v>
      </c>
      <c r="F437" s="257" t="s">
        <v>819</v>
      </c>
      <c r="G437" s="255"/>
      <c r="H437" s="256" t="s">
        <v>1</v>
      </c>
      <c r="I437" s="258"/>
      <c r="J437" s="255"/>
      <c r="K437" s="255"/>
      <c r="L437" s="259"/>
      <c r="M437" s="260"/>
      <c r="N437" s="261"/>
      <c r="O437" s="261"/>
      <c r="P437" s="261"/>
      <c r="Q437" s="261"/>
      <c r="R437" s="261"/>
      <c r="S437" s="261"/>
      <c r="T437" s="262"/>
      <c r="U437" s="13"/>
      <c r="V437" s="13"/>
      <c r="W437" s="13"/>
      <c r="X437" s="13"/>
      <c r="Y437" s="13"/>
      <c r="Z437" s="13"/>
      <c r="AA437" s="13"/>
      <c r="AB437" s="13"/>
      <c r="AC437" s="13"/>
      <c r="AD437" s="13"/>
      <c r="AE437" s="13"/>
      <c r="AT437" s="263" t="s">
        <v>147</v>
      </c>
      <c r="AU437" s="263" t="s">
        <v>83</v>
      </c>
      <c r="AV437" s="13" t="s">
        <v>81</v>
      </c>
      <c r="AW437" s="13" t="s">
        <v>30</v>
      </c>
      <c r="AX437" s="13" t="s">
        <v>73</v>
      </c>
      <c r="AY437" s="263" t="s">
        <v>134</v>
      </c>
    </row>
    <row r="438" s="14" customFormat="1">
      <c r="A438" s="14"/>
      <c r="B438" s="264"/>
      <c r="C438" s="265"/>
      <c r="D438" s="249" t="s">
        <v>147</v>
      </c>
      <c r="E438" s="266" t="s">
        <v>1</v>
      </c>
      <c r="F438" s="267" t="s">
        <v>939</v>
      </c>
      <c r="G438" s="265"/>
      <c r="H438" s="268">
        <v>33.725000000000001</v>
      </c>
      <c r="I438" s="269"/>
      <c r="J438" s="265"/>
      <c r="K438" s="265"/>
      <c r="L438" s="270"/>
      <c r="M438" s="271"/>
      <c r="N438" s="272"/>
      <c r="O438" s="272"/>
      <c r="P438" s="272"/>
      <c r="Q438" s="272"/>
      <c r="R438" s="272"/>
      <c r="S438" s="272"/>
      <c r="T438" s="273"/>
      <c r="U438" s="14"/>
      <c r="V438" s="14"/>
      <c r="W438" s="14"/>
      <c r="X438" s="14"/>
      <c r="Y438" s="14"/>
      <c r="Z438" s="14"/>
      <c r="AA438" s="14"/>
      <c r="AB438" s="14"/>
      <c r="AC438" s="14"/>
      <c r="AD438" s="14"/>
      <c r="AE438" s="14"/>
      <c r="AT438" s="274" t="s">
        <v>147</v>
      </c>
      <c r="AU438" s="274" t="s">
        <v>83</v>
      </c>
      <c r="AV438" s="14" t="s">
        <v>83</v>
      </c>
      <c r="AW438" s="14" t="s">
        <v>30</v>
      </c>
      <c r="AX438" s="14" t="s">
        <v>73</v>
      </c>
      <c r="AY438" s="274" t="s">
        <v>134</v>
      </c>
    </row>
    <row r="439" s="15" customFormat="1">
      <c r="A439" s="15"/>
      <c r="B439" s="275"/>
      <c r="C439" s="276"/>
      <c r="D439" s="249" t="s">
        <v>147</v>
      </c>
      <c r="E439" s="277" t="s">
        <v>1</v>
      </c>
      <c r="F439" s="278" t="s">
        <v>150</v>
      </c>
      <c r="G439" s="276"/>
      <c r="H439" s="279">
        <v>33.725000000000001</v>
      </c>
      <c r="I439" s="280"/>
      <c r="J439" s="276"/>
      <c r="K439" s="276"/>
      <c r="L439" s="281"/>
      <c r="M439" s="282"/>
      <c r="N439" s="283"/>
      <c r="O439" s="283"/>
      <c r="P439" s="283"/>
      <c r="Q439" s="283"/>
      <c r="R439" s="283"/>
      <c r="S439" s="283"/>
      <c r="T439" s="284"/>
      <c r="U439" s="15"/>
      <c r="V439" s="15"/>
      <c r="W439" s="15"/>
      <c r="X439" s="15"/>
      <c r="Y439" s="15"/>
      <c r="Z439" s="15"/>
      <c r="AA439" s="15"/>
      <c r="AB439" s="15"/>
      <c r="AC439" s="15"/>
      <c r="AD439" s="15"/>
      <c r="AE439" s="15"/>
      <c r="AT439" s="285" t="s">
        <v>147</v>
      </c>
      <c r="AU439" s="285" t="s">
        <v>83</v>
      </c>
      <c r="AV439" s="15" t="s">
        <v>141</v>
      </c>
      <c r="AW439" s="15" t="s">
        <v>30</v>
      </c>
      <c r="AX439" s="15" t="s">
        <v>81</v>
      </c>
      <c r="AY439" s="285" t="s">
        <v>134</v>
      </c>
    </row>
    <row r="440" s="12" customFormat="1" ht="22.8" customHeight="1">
      <c r="A440" s="12"/>
      <c r="B440" s="220"/>
      <c r="C440" s="221"/>
      <c r="D440" s="222" t="s">
        <v>72</v>
      </c>
      <c r="E440" s="234" t="s">
        <v>634</v>
      </c>
      <c r="F440" s="234" t="s">
        <v>635</v>
      </c>
      <c r="G440" s="221"/>
      <c r="H440" s="221"/>
      <c r="I440" s="224"/>
      <c r="J440" s="235">
        <f>BK440</f>
        <v>0</v>
      </c>
      <c r="K440" s="221"/>
      <c r="L440" s="226"/>
      <c r="M440" s="227"/>
      <c r="N440" s="228"/>
      <c r="O440" s="228"/>
      <c r="P440" s="229">
        <f>SUM(P441:P470)</f>
        <v>0</v>
      </c>
      <c r="Q440" s="228"/>
      <c r="R440" s="229">
        <f>SUM(R441:R470)</f>
        <v>0</v>
      </c>
      <c r="S440" s="228"/>
      <c r="T440" s="230">
        <f>SUM(T441:T470)</f>
        <v>0</v>
      </c>
      <c r="U440" s="12"/>
      <c r="V440" s="12"/>
      <c r="W440" s="12"/>
      <c r="X440" s="12"/>
      <c r="Y440" s="12"/>
      <c r="Z440" s="12"/>
      <c r="AA440" s="12"/>
      <c r="AB440" s="12"/>
      <c r="AC440" s="12"/>
      <c r="AD440" s="12"/>
      <c r="AE440" s="12"/>
      <c r="AR440" s="231" t="s">
        <v>81</v>
      </c>
      <c r="AT440" s="232" t="s">
        <v>72</v>
      </c>
      <c r="AU440" s="232" t="s">
        <v>81</v>
      </c>
      <c r="AY440" s="231" t="s">
        <v>134</v>
      </c>
      <c r="BK440" s="233">
        <f>SUM(BK441:BK470)</f>
        <v>0</v>
      </c>
    </row>
    <row r="441" s="2" customFormat="1" ht="16.5" customHeight="1">
      <c r="A441" s="39"/>
      <c r="B441" s="40"/>
      <c r="C441" s="236" t="s">
        <v>541</v>
      </c>
      <c r="D441" s="236" t="s">
        <v>136</v>
      </c>
      <c r="E441" s="237" t="s">
        <v>637</v>
      </c>
      <c r="F441" s="238" t="s">
        <v>638</v>
      </c>
      <c r="G441" s="239" t="s">
        <v>229</v>
      </c>
      <c r="H441" s="240">
        <v>11.983000000000001</v>
      </c>
      <c r="I441" s="241"/>
      <c r="J441" s="242">
        <f>ROUND(I441*H441,2)</f>
        <v>0</v>
      </c>
      <c r="K441" s="238" t="s">
        <v>140</v>
      </c>
      <c r="L441" s="45"/>
      <c r="M441" s="243" t="s">
        <v>1</v>
      </c>
      <c r="N441" s="244" t="s">
        <v>38</v>
      </c>
      <c r="O441" s="92"/>
      <c r="P441" s="245">
        <f>O441*H441</f>
        <v>0</v>
      </c>
      <c r="Q441" s="245">
        <v>0</v>
      </c>
      <c r="R441" s="245">
        <f>Q441*H441</f>
        <v>0</v>
      </c>
      <c r="S441" s="245">
        <v>0</v>
      </c>
      <c r="T441" s="246">
        <f>S441*H441</f>
        <v>0</v>
      </c>
      <c r="U441" s="39"/>
      <c r="V441" s="39"/>
      <c r="W441" s="39"/>
      <c r="X441" s="39"/>
      <c r="Y441" s="39"/>
      <c r="Z441" s="39"/>
      <c r="AA441" s="39"/>
      <c r="AB441" s="39"/>
      <c r="AC441" s="39"/>
      <c r="AD441" s="39"/>
      <c r="AE441" s="39"/>
      <c r="AR441" s="247" t="s">
        <v>141</v>
      </c>
      <c r="AT441" s="247" t="s">
        <v>136</v>
      </c>
      <c r="AU441" s="247" t="s">
        <v>83</v>
      </c>
      <c r="AY441" s="18" t="s">
        <v>134</v>
      </c>
      <c r="BE441" s="248">
        <f>IF(N441="základní",J441,0)</f>
        <v>0</v>
      </c>
      <c r="BF441" s="248">
        <f>IF(N441="snížená",J441,0)</f>
        <v>0</v>
      </c>
      <c r="BG441" s="248">
        <f>IF(N441="zákl. přenesená",J441,0)</f>
        <v>0</v>
      </c>
      <c r="BH441" s="248">
        <f>IF(N441="sníž. přenesená",J441,0)</f>
        <v>0</v>
      </c>
      <c r="BI441" s="248">
        <f>IF(N441="nulová",J441,0)</f>
        <v>0</v>
      </c>
      <c r="BJ441" s="18" t="s">
        <v>81</v>
      </c>
      <c r="BK441" s="248">
        <f>ROUND(I441*H441,2)</f>
        <v>0</v>
      </c>
      <c r="BL441" s="18" t="s">
        <v>141</v>
      </c>
      <c r="BM441" s="247" t="s">
        <v>952</v>
      </c>
    </row>
    <row r="442" s="2" customFormat="1">
      <c r="A442" s="39"/>
      <c r="B442" s="40"/>
      <c r="C442" s="41"/>
      <c r="D442" s="249" t="s">
        <v>143</v>
      </c>
      <c r="E442" s="41"/>
      <c r="F442" s="250" t="s">
        <v>640</v>
      </c>
      <c r="G442" s="41"/>
      <c r="H442" s="41"/>
      <c r="I442" s="145"/>
      <c r="J442" s="41"/>
      <c r="K442" s="41"/>
      <c r="L442" s="45"/>
      <c r="M442" s="251"/>
      <c r="N442" s="252"/>
      <c r="O442" s="92"/>
      <c r="P442" s="92"/>
      <c r="Q442" s="92"/>
      <c r="R442" s="92"/>
      <c r="S442" s="92"/>
      <c r="T442" s="93"/>
      <c r="U442" s="39"/>
      <c r="V442" s="39"/>
      <c r="W442" s="39"/>
      <c r="X442" s="39"/>
      <c r="Y442" s="39"/>
      <c r="Z442" s="39"/>
      <c r="AA442" s="39"/>
      <c r="AB442" s="39"/>
      <c r="AC442" s="39"/>
      <c r="AD442" s="39"/>
      <c r="AE442" s="39"/>
      <c r="AT442" s="18" t="s">
        <v>143</v>
      </c>
      <c r="AU442" s="18" t="s">
        <v>83</v>
      </c>
    </row>
    <row r="443" s="2" customFormat="1">
      <c r="A443" s="39"/>
      <c r="B443" s="40"/>
      <c r="C443" s="41"/>
      <c r="D443" s="249" t="s">
        <v>145</v>
      </c>
      <c r="E443" s="41"/>
      <c r="F443" s="253" t="s">
        <v>641</v>
      </c>
      <c r="G443" s="41"/>
      <c r="H443" s="41"/>
      <c r="I443" s="145"/>
      <c r="J443" s="41"/>
      <c r="K443" s="41"/>
      <c r="L443" s="45"/>
      <c r="M443" s="251"/>
      <c r="N443" s="252"/>
      <c r="O443" s="92"/>
      <c r="P443" s="92"/>
      <c r="Q443" s="92"/>
      <c r="R443" s="92"/>
      <c r="S443" s="92"/>
      <c r="T443" s="93"/>
      <c r="U443" s="39"/>
      <c r="V443" s="39"/>
      <c r="W443" s="39"/>
      <c r="X443" s="39"/>
      <c r="Y443" s="39"/>
      <c r="Z443" s="39"/>
      <c r="AA443" s="39"/>
      <c r="AB443" s="39"/>
      <c r="AC443" s="39"/>
      <c r="AD443" s="39"/>
      <c r="AE443" s="39"/>
      <c r="AT443" s="18" t="s">
        <v>145</v>
      </c>
      <c r="AU443" s="18" t="s">
        <v>83</v>
      </c>
    </row>
    <row r="444" s="2" customFormat="1">
      <c r="A444" s="39"/>
      <c r="B444" s="40"/>
      <c r="C444" s="41"/>
      <c r="D444" s="249" t="s">
        <v>164</v>
      </c>
      <c r="E444" s="41"/>
      <c r="F444" s="253" t="s">
        <v>761</v>
      </c>
      <c r="G444" s="41"/>
      <c r="H444" s="41"/>
      <c r="I444" s="145"/>
      <c r="J444" s="41"/>
      <c r="K444" s="41"/>
      <c r="L444" s="45"/>
      <c r="M444" s="251"/>
      <c r="N444" s="252"/>
      <c r="O444" s="92"/>
      <c r="P444" s="92"/>
      <c r="Q444" s="92"/>
      <c r="R444" s="92"/>
      <c r="S444" s="92"/>
      <c r="T444" s="93"/>
      <c r="U444" s="39"/>
      <c r="V444" s="39"/>
      <c r="W444" s="39"/>
      <c r="X444" s="39"/>
      <c r="Y444" s="39"/>
      <c r="Z444" s="39"/>
      <c r="AA444" s="39"/>
      <c r="AB444" s="39"/>
      <c r="AC444" s="39"/>
      <c r="AD444" s="39"/>
      <c r="AE444" s="39"/>
      <c r="AT444" s="18" t="s">
        <v>164</v>
      </c>
      <c r="AU444" s="18" t="s">
        <v>83</v>
      </c>
    </row>
    <row r="445" s="2" customFormat="1" ht="16.5" customHeight="1">
      <c r="A445" s="39"/>
      <c r="B445" s="40"/>
      <c r="C445" s="236" t="s">
        <v>549</v>
      </c>
      <c r="D445" s="236" t="s">
        <v>136</v>
      </c>
      <c r="E445" s="237" t="s">
        <v>643</v>
      </c>
      <c r="F445" s="238" t="s">
        <v>644</v>
      </c>
      <c r="G445" s="239" t="s">
        <v>229</v>
      </c>
      <c r="H445" s="240">
        <v>11.983000000000001</v>
      </c>
      <c r="I445" s="241"/>
      <c r="J445" s="242">
        <f>ROUND(I445*H445,2)</f>
        <v>0</v>
      </c>
      <c r="K445" s="238" t="s">
        <v>140</v>
      </c>
      <c r="L445" s="45"/>
      <c r="M445" s="243" t="s">
        <v>1</v>
      </c>
      <c r="N445" s="244" t="s">
        <v>38</v>
      </c>
      <c r="O445" s="92"/>
      <c r="P445" s="245">
        <f>O445*H445</f>
        <v>0</v>
      </c>
      <c r="Q445" s="245">
        <v>0</v>
      </c>
      <c r="R445" s="245">
        <f>Q445*H445</f>
        <v>0</v>
      </c>
      <c r="S445" s="245">
        <v>0</v>
      </c>
      <c r="T445" s="246">
        <f>S445*H445</f>
        <v>0</v>
      </c>
      <c r="U445" s="39"/>
      <c r="V445" s="39"/>
      <c r="W445" s="39"/>
      <c r="X445" s="39"/>
      <c r="Y445" s="39"/>
      <c r="Z445" s="39"/>
      <c r="AA445" s="39"/>
      <c r="AB445" s="39"/>
      <c r="AC445" s="39"/>
      <c r="AD445" s="39"/>
      <c r="AE445" s="39"/>
      <c r="AR445" s="247" t="s">
        <v>141</v>
      </c>
      <c r="AT445" s="247" t="s">
        <v>136</v>
      </c>
      <c r="AU445" s="247" t="s">
        <v>83</v>
      </c>
      <c r="AY445" s="18" t="s">
        <v>134</v>
      </c>
      <c r="BE445" s="248">
        <f>IF(N445="základní",J445,0)</f>
        <v>0</v>
      </c>
      <c r="BF445" s="248">
        <f>IF(N445="snížená",J445,0)</f>
        <v>0</v>
      </c>
      <c r="BG445" s="248">
        <f>IF(N445="zákl. přenesená",J445,0)</f>
        <v>0</v>
      </c>
      <c r="BH445" s="248">
        <f>IF(N445="sníž. přenesená",J445,0)</f>
        <v>0</v>
      </c>
      <c r="BI445" s="248">
        <f>IF(N445="nulová",J445,0)</f>
        <v>0</v>
      </c>
      <c r="BJ445" s="18" t="s">
        <v>81</v>
      </c>
      <c r="BK445" s="248">
        <f>ROUND(I445*H445,2)</f>
        <v>0</v>
      </c>
      <c r="BL445" s="18" t="s">
        <v>141</v>
      </c>
      <c r="BM445" s="247" t="s">
        <v>953</v>
      </c>
    </row>
    <row r="446" s="2" customFormat="1">
      <c r="A446" s="39"/>
      <c r="B446" s="40"/>
      <c r="C446" s="41"/>
      <c r="D446" s="249" t="s">
        <v>143</v>
      </c>
      <c r="E446" s="41"/>
      <c r="F446" s="250" t="s">
        <v>646</v>
      </c>
      <c r="G446" s="41"/>
      <c r="H446" s="41"/>
      <c r="I446" s="145"/>
      <c r="J446" s="41"/>
      <c r="K446" s="41"/>
      <c r="L446" s="45"/>
      <c r="M446" s="251"/>
      <c r="N446" s="252"/>
      <c r="O446" s="92"/>
      <c r="P446" s="92"/>
      <c r="Q446" s="92"/>
      <c r="R446" s="92"/>
      <c r="S446" s="92"/>
      <c r="T446" s="93"/>
      <c r="U446" s="39"/>
      <c r="V446" s="39"/>
      <c r="W446" s="39"/>
      <c r="X446" s="39"/>
      <c r="Y446" s="39"/>
      <c r="Z446" s="39"/>
      <c r="AA446" s="39"/>
      <c r="AB446" s="39"/>
      <c r="AC446" s="39"/>
      <c r="AD446" s="39"/>
      <c r="AE446" s="39"/>
      <c r="AT446" s="18" t="s">
        <v>143</v>
      </c>
      <c r="AU446" s="18" t="s">
        <v>83</v>
      </c>
    </row>
    <row r="447" s="2" customFormat="1">
      <c r="A447" s="39"/>
      <c r="B447" s="40"/>
      <c r="C447" s="41"/>
      <c r="D447" s="249" t="s">
        <v>145</v>
      </c>
      <c r="E447" s="41"/>
      <c r="F447" s="253" t="s">
        <v>641</v>
      </c>
      <c r="G447" s="41"/>
      <c r="H447" s="41"/>
      <c r="I447" s="145"/>
      <c r="J447" s="41"/>
      <c r="K447" s="41"/>
      <c r="L447" s="45"/>
      <c r="M447" s="251"/>
      <c r="N447" s="252"/>
      <c r="O447" s="92"/>
      <c r="P447" s="92"/>
      <c r="Q447" s="92"/>
      <c r="R447" s="92"/>
      <c r="S447" s="92"/>
      <c r="T447" s="93"/>
      <c r="U447" s="39"/>
      <c r="V447" s="39"/>
      <c r="W447" s="39"/>
      <c r="X447" s="39"/>
      <c r="Y447" s="39"/>
      <c r="Z447" s="39"/>
      <c r="AA447" s="39"/>
      <c r="AB447" s="39"/>
      <c r="AC447" s="39"/>
      <c r="AD447" s="39"/>
      <c r="AE447" s="39"/>
      <c r="AT447" s="18" t="s">
        <v>145</v>
      </c>
      <c r="AU447" s="18" t="s">
        <v>83</v>
      </c>
    </row>
    <row r="448" s="2" customFormat="1">
      <c r="A448" s="39"/>
      <c r="B448" s="40"/>
      <c r="C448" s="41"/>
      <c r="D448" s="249" t="s">
        <v>164</v>
      </c>
      <c r="E448" s="41"/>
      <c r="F448" s="253" t="s">
        <v>954</v>
      </c>
      <c r="G448" s="41"/>
      <c r="H448" s="41"/>
      <c r="I448" s="145"/>
      <c r="J448" s="41"/>
      <c r="K448" s="41"/>
      <c r="L448" s="45"/>
      <c r="M448" s="251"/>
      <c r="N448" s="252"/>
      <c r="O448" s="92"/>
      <c r="P448" s="92"/>
      <c r="Q448" s="92"/>
      <c r="R448" s="92"/>
      <c r="S448" s="92"/>
      <c r="T448" s="93"/>
      <c r="U448" s="39"/>
      <c r="V448" s="39"/>
      <c r="W448" s="39"/>
      <c r="X448" s="39"/>
      <c r="Y448" s="39"/>
      <c r="Z448" s="39"/>
      <c r="AA448" s="39"/>
      <c r="AB448" s="39"/>
      <c r="AC448" s="39"/>
      <c r="AD448" s="39"/>
      <c r="AE448" s="39"/>
      <c r="AT448" s="18" t="s">
        <v>164</v>
      </c>
      <c r="AU448" s="18" t="s">
        <v>83</v>
      </c>
    </row>
    <row r="449" s="2" customFormat="1" ht="24" customHeight="1">
      <c r="A449" s="39"/>
      <c r="B449" s="40"/>
      <c r="C449" s="236" t="s">
        <v>564</v>
      </c>
      <c r="D449" s="236" t="s">
        <v>136</v>
      </c>
      <c r="E449" s="237" t="s">
        <v>649</v>
      </c>
      <c r="F449" s="238" t="s">
        <v>650</v>
      </c>
      <c r="G449" s="239" t="s">
        <v>229</v>
      </c>
      <c r="H449" s="240">
        <v>11.983000000000001</v>
      </c>
      <c r="I449" s="241"/>
      <c r="J449" s="242">
        <f>ROUND(I449*H449,2)</f>
        <v>0</v>
      </c>
      <c r="K449" s="238" t="s">
        <v>140</v>
      </c>
      <c r="L449" s="45"/>
      <c r="M449" s="243" t="s">
        <v>1</v>
      </c>
      <c r="N449" s="244" t="s">
        <v>38</v>
      </c>
      <c r="O449" s="92"/>
      <c r="P449" s="245">
        <f>O449*H449</f>
        <v>0</v>
      </c>
      <c r="Q449" s="245">
        <v>0</v>
      </c>
      <c r="R449" s="245">
        <f>Q449*H449</f>
        <v>0</v>
      </c>
      <c r="S449" s="245">
        <v>0</v>
      </c>
      <c r="T449" s="246">
        <f>S449*H449</f>
        <v>0</v>
      </c>
      <c r="U449" s="39"/>
      <c r="V449" s="39"/>
      <c r="W449" s="39"/>
      <c r="X449" s="39"/>
      <c r="Y449" s="39"/>
      <c r="Z449" s="39"/>
      <c r="AA449" s="39"/>
      <c r="AB449" s="39"/>
      <c r="AC449" s="39"/>
      <c r="AD449" s="39"/>
      <c r="AE449" s="39"/>
      <c r="AR449" s="247" t="s">
        <v>141</v>
      </c>
      <c r="AT449" s="247" t="s">
        <v>136</v>
      </c>
      <c r="AU449" s="247" t="s">
        <v>83</v>
      </c>
      <c r="AY449" s="18" t="s">
        <v>134</v>
      </c>
      <c r="BE449" s="248">
        <f>IF(N449="základní",J449,0)</f>
        <v>0</v>
      </c>
      <c r="BF449" s="248">
        <f>IF(N449="snížená",J449,0)</f>
        <v>0</v>
      </c>
      <c r="BG449" s="248">
        <f>IF(N449="zákl. přenesená",J449,0)</f>
        <v>0</v>
      </c>
      <c r="BH449" s="248">
        <f>IF(N449="sníž. přenesená",J449,0)</f>
        <v>0</v>
      </c>
      <c r="BI449" s="248">
        <f>IF(N449="nulová",J449,0)</f>
        <v>0</v>
      </c>
      <c r="BJ449" s="18" t="s">
        <v>81</v>
      </c>
      <c r="BK449" s="248">
        <f>ROUND(I449*H449,2)</f>
        <v>0</v>
      </c>
      <c r="BL449" s="18" t="s">
        <v>141</v>
      </c>
      <c r="BM449" s="247" t="s">
        <v>955</v>
      </c>
    </row>
    <row r="450" s="2" customFormat="1">
      <c r="A450" s="39"/>
      <c r="B450" s="40"/>
      <c r="C450" s="41"/>
      <c r="D450" s="249" t="s">
        <v>143</v>
      </c>
      <c r="E450" s="41"/>
      <c r="F450" s="250" t="s">
        <v>652</v>
      </c>
      <c r="G450" s="41"/>
      <c r="H450" s="41"/>
      <c r="I450" s="145"/>
      <c r="J450" s="41"/>
      <c r="K450" s="41"/>
      <c r="L450" s="45"/>
      <c r="M450" s="251"/>
      <c r="N450" s="252"/>
      <c r="O450" s="92"/>
      <c r="P450" s="92"/>
      <c r="Q450" s="92"/>
      <c r="R450" s="92"/>
      <c r="S450" s="92"/>
      <c r="T450" s="93"/>
      <c r="U450" s="39"/>
      <c r="V450" s="39"/>
      <c r="W450" s="39"/>
      <c r="X450" s="39"/>
      <c r="Y450" s="39"/>
      <c r="Z450" s="39"/>
      <c r="AA450" s="39"/>
      <c r="AB450" s="39"/>
      <c r="AC450" s="39"/>
      <c r="AD450" s="39"/>
      <c r="AE450" s="39"/>
      <c r="AT450" s="18" t="s">
        <v>143</v>
      </c>
      <c r="AU450" s="18" t="s">
        <v>83</v>
      </c>
    </row>
    <row r="451" s="2" customFormat="1">
      <c r="A451" s="39"/>
      <c r="B451" s="40"/>
      <c r="C451" s="41"/>
      <c r="D451" s="249" t="s">
        <v>145</v>
      </c>
      <c r="E451" s="41"/>
      <c r="F451" s="253" t="s">
        <v>653</v>
      </c>
      <c r="G451" s="41"/>
      <c r="H451" s="41"/>
      <c r="I451" s="145"/>
      <c r="J451" s="41"/>
      <c r="K451" s="41"/>
      <c r="L451" s="45"/>
      <c r="M451" s="251"/>
      <c r="N451" s="252"/>
      <c r="O451" s="92"/>
      <c r="P451" s="92"/>
      <c r="Q451" s="92"/>
      <c r="R451" s="92"/>
      <c r="S451" s="92"/>
      <c r="T451" s="93"/>
      <c r="U451" s="39"/>
      <c r="V451" s="39"/>
      <c r="W451" s="39"/>
      <c r="X451" s="39"/>
      <c r="Y451" s="39"/>
      <c r="Z451" s="39"/>
      <c r="AA451" s="39"/>
      <c r="AB451" s="39"/>
      <c r="AC451" s="39"/>
      <c r="AD451" s="39"/>
      <c r="AE451" s="39"/>
      <c r="AT451" s="18" t="s">
        <v>145</v>
      </c>
      <c r="AU451" s="18" t="s">
        <v>83</v>
      </c>
    </row>
    <row r="452" s="13" customFormat="1">
      <c r="A452" s="13"/>
      <c r="B452" s="254"/>
      <c r="C452" s="255"/>
      <c r="D452" s="249" t="s">
        <v>147</v>
      </c>
      <c r="E452" s="256" t="s">
        <v>1</v>
      </c>
      <c r="F452" s="257" t="s">
        <v>654</v>
      </c>
      <c r="G452" s="255"/>
      <c r="H452" s="256" t="s">
        <v>1</v>
      </c>
      <c r="I452" s="258"/>
      <c r="J452" s="255"/>
      <c r="K452" s="255"/>
      <c r="L452" s="259"/>
      <c r="M452" s="260"/>
      <c r="N452" s="261"/>
      <c r="O452" s="261"/>
      <c r="P452" s="261"/>
      <c r="Q452" s="261"/>
      <c r="R452" s="261"/>
      <c r="S452" s="261"/>
      <c r="T452" s="262"/>
      <c r="U452" s="13"/>
      <c r="V452" s="13"/>
      <c r="W452" s="13"/>
      <c r="X452" s="13"/>
      <c r="Y452" s="13"/>
      <c r="Z452" s="13"/>
      <c r="AA452" s="13"/>
      <c r="AB452" s="13"/>
      <c r="AC452" s="13"/>
      <c r="AD452" s="13"/>
      <c r="AE452" s="13"/>
      <c r="AT452" s="263" t="s">
        <v>147</v>
      </c>
      <c r="AU452" s="263" t="s">
        <v>83</v>
      </c>
      <c r="AV452" s="13" t="s">
        <v>81</v>
      </c>
      <c r="AW452" s="13" t="s">
        <v>30</v>
      </c>
      <c r="AX452" s="13" t="s">
        <v>73</v>
      </c>
      <c r="AY452" s="263" t="s">
        <v>134</v>
      </c>
    </row>
    <row r="453" s="14" customFormat="1">
      <c r="A453" s="14"/>
      <c r="B453" s="264"/>
      <c r="C453" s="265"/>
      <c r="D453" s="249" t="s">
        <v>147</v>
      </c>
      <c r="E453" s="266" t="s">
        <v>1</v>
      </c>
      <c r="F453" s="267" t="s">
        <v>956</v>
      </c>
      <c r="G453" s="265"/>
      <c r="H453" s="268">
        <v>11.670999999999999</v>
      </c>
      <c r="I453" s="269"/>
      <c r="J453" s="265"/>
      <c r="K453" s="265"/>
      <c r="L453" s="270"/>
      <c r="M453" s="271"/>
      <c r="N453" s="272"/>
      <c r="O453" s="272"/>
      <c r="P453" s="272"/>
      <c r="Q453" s="272"/>
      <c r="R453" s="272"/>
      <c r="S453" s="272"/>
      <c r="T453" s="273"/>
      <c r="U453" s="14"/>
      <c r="V453" s="14"/>
      <c r="W453" s="14"/>
      <c r="X453" s="14"/>
      <c r="Y453" s="14"/>
      <c r="Z453" s="14"/>
      <c r="AA453" s="14"/>
      <c r="AB453" s="14"/>
      <c r="AC453" s="14"/>
      <c r="AD453" s="14"/>
      <c r="AE453" s="14"/>
      <c r="AT453" s="274" t="s">
        <v>147</v>
      </c>
      <c r="AU453" s="274" t="s">
        <v>83</v>
      </c>
      <c r="AV453" s="14" t="s">
        <v>83</v>
      </c>
      <c r="AW453" s="14" t="s">
        <v>30</v>
      </c>
      <c r="AX453" s="14" t="s">
        <v>73</v>
      </c>
      <c r="AY453" s="274" t="s">
        <v>134</v>
      </c>
    </row>
    <row r="454" s="13" customFormat="1">
      <c r="A454" s="13"/>
      <c r="B454" s="254"/>
      <c r="C454" s="255"/>
      <c r="D454" s="249" t="s">
        <v>147</v>
      </c>
      <c r="E454" s="256" t="s">
        <v>1</v>
      </c>
      <c r="F454" s="257" t="s">
        <v>838</v>
      </c>
      <c r="G454" s="255"/>
      <c r="H454" s="256" t="s">
        <v>1</v>
      </c>
      <c r="I454" s="258"/>
      <c r="J454" s="255"/>
      <c r="K454" s="255"/>
      <c r="L454" s="259"/>
      <c r="M454" s="260"/>
      <c r="N454" s="261"/>
      <c r="O454" s="261"/>
      <c r="P454" s="261"/>
      <c r="Q454" s="261"/>
      <c r="R454" s="261"/>
      <c r="S454" s="261"/>
      <c r="T454" s="262"/>
      <c r="U454" s="13"/>
      <c r="V454" s="13"/>
      <c r="W454" s="13"/>
      <c r="X454" s="13"/>
      <c r="Y454" s="13"/>
      <c r="Z454" s="13"/>
      <c r="AA454" s="13"/>
      <c r="AB454" s="13"/>
      <c r="AC454" s="13"/>
      <c r="AD454" s="13"/>
      <c r="AE454" s="13"/>
      <c r="AT454" s="263" t="s">
        <v>147</v>
      </c>
      <c r="AU454" s="263" t="s">
        <v>83</v>
      </c>
      <c r="AV454" s="13" t="s">
        <v>81</v>
      </c>
      <c r="AW454" s="13" t="s">
        <v>30</v>
      </c>
      <c r="AX454" s="13" t="s">
        <v>73</v>
      </c>
      <c r="AY454" s="263" t="s">
        <v>134</v>
      </c>
    </row>
    <row r="455" s="14" customFormat="1">
      <c r="A455" s="14"/>
      <c r="B455" s="264"/>
      <c r="C455" s="265"/>
      <c r="D455" s="249" t="s">
        <v>147</v>
      </c>
      <c r="E455" s="266" t="s">
        <v>1</v>
      </c>
      <c r="F455" s="267" t="s">
        <v>957</v>
      </c>
      <c r="G455" s="265"/>
      <c r="H455" s="268">
        <v>0.312</v>
      </c>
      <c r="I455" s="269"/>
      <c r="J455" s="265"/>
      <c r="K455" s="265"/>
      <c r="L455" s="270"/>
      <c r="M455" s="271"/>
      <c r="N455" s="272"/>
      <c r="O455" s="272"/>
      <c r="P455" s="272"/>
      <c r="Q455" s="272"/>
      <c r="R455" s="272"/>
      <c r="S455" s="272"/>
      <c r="T455" s="273"/>
      <c r="U455" s="14"/>
      <c r="V455" s="14"/>
      <c r="W455" s="14"/>
      <c r="X455" s="14"/>
      <c r="Y455" s="14"/>
      <c r="Z455" s="14"/>
      <c r="AA455" s="14"/>
      <c r="AB455" s="14"/>
      <c r="AC455" s="14"/>
      <c r="AD455" s="14"/>
      <c r="AE455" s="14"/>
      <c r="AT455" s="274" t="s">
        <v>147</v>
      </c>
      <c r="AU455" s="274" t="s">
        <v>83</v>
      </c>
      <c r="AV455" s="14" t="s">
        <v>83</v>
      </c>
      <c r="AW455" s="14" t="s">
        <v>30</v>
      </c>
      <c r="AX455" s="14" t="s">
        <v>73</v>
      </c>
      <c r="AY455" s="274" t="s">
        <v>134</v>
      </c>
    </row>
    <row r="456" s="15" customFormat="1">
      <c r="A456" s="15"/>
      <c r="B456" s="275"/>
      <c r="C456" s="276"/>
      <c r="D456" s="249" t="s">
        <v>147</v>
      </c>
      <c r="E456" s="277" t="s">
        <v>1</v>
      </c>
      <c r="F456" s="278" t="s">
        <v>150</v>
      </c>
      <c r="G456" s="276"/>
      <c r="H456" s="279">
        <v>11.983000000000001</v>
      </c>
      <c r="I456" s="280"/>
      <c r="J456" s="276"/>
      <c r="K456" s="276"/>
      <c r="L456" s="281"/>
      <c r="M456" s="282"/>
      <c r="N456" s="283"/>
      <c r="O456" s="283"/>
      <c r="P456" s="283"/>
      <c r="Q456" s="283"/>
      <c r="R456" s="283"/>
      <c r="S456" s="283"/>
      <c r="T456" s="284"/>
      <c r="U456" s="15"/>
      <c r="V456" s="15"/>
      <c r="W456" s="15"/>
      <c r="X456" s="15"/>
      <c r="Y456" s="15"/>
      <c r="Z456" s="15"/>
      <c r="AA456" s="15"/>
      <c r="AB456" s="15"/>
      <c r="AC456" s="15"/>
      <c r="AD456" s="15"/>
      <c r="AE456" s="15"/>
      <c r="AT456" s="285" t="s">
        <v>147</v>
      </c>
      <c r="AU456" s="285" t="s">
        <v>83</v>
      </c>
      <c r="AV456" s="15" t="s">
        <v>141</v>
      </c>
      <c r="AW456" s="15" t="s">
        <v>30</v>
      </c>
      <c r="AX456" s="15" t="s">
        <v>81</v>
      </c>
      <c r="AY456" s="285" t="s">
        <v>134</v>
      </c>
    </row>
    <row r="457" s="2" customFormat="1" ht="16.5" customHeight="1">
      <c r="A457" s="39"/>
      <c r="B457" s="40"/>
      <c r="C457" s="236" t="s">
        <v>569</v>
      </c>
      <c r="D457" s="236" t="s">
        <v>136</v>
      </c>
      <c r="E457" s="237" t="s">
        <v>659</v>
      </c>
      <c r="F457" s="238" t="s">
        <v>660</v>
      </c>
      <c r="G457" s="239" t="s">
        <v>229</v>
      </c>
      <c r="H457" s="240">
        <v>191.72800000000001</v>
      </c>
      <c r="I457" s="241"/>
      <c r="J457" s="242">
        <f>ROUND(I457*H457,2)</f>
        <v>0</v>
      </c>
      <c r="K457" s="238" t="s">
        <v>140</v>
      </c>
      <c r="L457" s="45"/>
      <c r="M457" s="243" t="s">
        <v>1</v>
      </c>
      <c r="N457" s="244" t="s">
        <v>38</v>
      </c>
      <c r="O457" s="92"/>
      <c r="P457" s="245">
        <f>O457*H457</f>
        <v>0</v>
      </c>
      <c r="Q457" s="245">
        <v>0</v>
      </c>
      <c r="R457" s="245">
        <f>Q457*H457</f>
        <v>0</v>
      </c>
      <c r="S457" s="245">
        <v>0</v>
      </c>
      <c r="T457" s="246">
        <f>S457*H457</f>
        <v>0</v>
      </c>
      <c r="U457" s="39"/>
      <c r="V457" s="39"/>
      <c r="W457" s="39"/>
      <c r="X457" s="39"/>
      <c r="Y457" s="39"/>
      <c r="Z457" s="39"/>
      <c r="AA457" s="39"/>
      <c r="AB457" s="39"/>
      <c r="AC457" s="39"/>
      <c r="AD457" s="39"/>
      <c r="AE457" s="39"/>
      <c r="AR457" s="247" t="s">
        <v>141</v>
      </c>
      <c r="AT457" s="247" t="s">
        <v>136</v>
      </c>
      <c r="AU457" s="247" t="s">
        <v>83</v>
      </c>
      <c r="AY457" s="18" t="s">
        <v>134</v>
      </c>
      <c r="BE457" s="248">
        <f>IF(N457="základní",J457,0)</f>
        <v>0</v>
      </c>
      <c r="BF457" s="248">
        <f>IF(N457="snížená",J457,0)</f>
        <v>0</v>
      </c>
      <c r="BG457" s="248">
        <f>IF(N457="zákl. přenesená",J457,0)</f>
        <v>0</v>
      </c>
      <c r="BH457" s="248">
        <f>IF(N457="sníž. přenesená",J457,0)</f>
        <v>0</v>
      </c>
      <c r="BI457" s="248">
        <f>IF(N457="nulová",J457,0)</f>
        <v>0</v>
      </c>
      <c r="BJ457" s="18" t="s">
        <v>81</v>
      </c>
      <c r="BK457" s="248">
        <f>ROUND(I457*H457,2)</f>
        <v>0</v>
      </c>
      <c r="BL457" s="18" t="s">
        <v>141</v>
      </c>
      <c r="BM457" s="247" t="s">
        <v>958</v>
      </c>
    </row>
    <row r="458" s="2" customFormat="1">
      <c r="A458" s="39"/>
      <c r="B458" s="40"/>
      <c r="C458" s="41"/>
      <c r="D458" s="249" t="s">
        <v>143</v>
      </c>
      <c r="E458" s="41"/>
      <c r="F458" s="250" t="s">
        <v>662</v>
      </c>
      <c r="G458" s="41"/>
      <c r="H458" s="41"/>
      <c r="I458" s="145"/>
      <c r="J458" s="41"/>
      <c r="K458" s="41"/>
      <c r="L458" s="45"/>
      <c r="M458" s="251"/>
      <c r="N458" s="252"/>
      <c r="O458" s="92"/>
      <c r="P458" s="92"/>
      <c r="Q458" s="92"/>
      <c r="R458" s="92"/>
      <c r="S458" s="92"/>
      <c r="T458" s="93"/>
      <c r="U458" s="39"/>
      <c r="V458" s="39"/>
      <c r="W458" s="39"/>
      <c r="X458" s="39"/>
      <c r="Y458" s="39"/>
      <c r="Z458" s="39"/>
      <c r="AA458" s="39"/>
      <c r="AB458" s="39"/>
      <c r="AC458" s="39"/>
      <c r="AD458" s="39"/>
      <c r="AE458" s="39"/>
      <c r="AT458" s="18" t="s">
        <v>143</v>
      </c>
      <c r="AU458" s="18" t="s">
        <v>83</v>
      </c>
    </row>
    <row r="459" s="2" customFormat="1">
      <c r="A459" s="39"/>
      <c r="B459" s="40"/>
      <c r="C459" s="41"/>
      <c r="D459" s="249" t="s">
        <v>145</v>
      </c>
      <c r="E459" s="41"/>
      <c r="F459" s="253" t="s">
        <v>653</v>
      </c>
      <c r="G459" s="41"/>
      <c r="H459" s="41"/>
      <c r="I459" s="145"/>
      <c r="J459" s="41"/>
      <c r="K459" s="41"/>
      <c r="L459" s="45"/>
      <c r="M459" s="251"/>
      <c r="N459" s="252"/>
      <c r="O459" s="92"/>
      <c r="P459" s="92"/>
      <c r="Q459" s="92"/>
      <c r="R459" s="92"/>
      <c r="S459" s="92"/>
      <c r="T459" s="93"/>
      <c r="U459" s="39"/>
      <c r="V459" s="39"/>
      <c r="W459" s="39"/>
      <c r="X459" s="39"/>
      <c r="Y459" s="39"/>
      <c r="Z459" s="39"/>
      <c r="AA459" s="39"/>
      <c r="AB459" s="39"/>
      <c r="AC459" s="39"/>
      <c r="AD459" s="39"/>
      <c r="AE459" s="39"/>
      <c r="AT459" s="18" t="s">
        <v>145</v>
      </c>
      <c r="AU459" s="18" t="s">
        <v>83</v>
      </c>
    </row>
    <row r="460" s="2" customFormat="1">
      <c r="A460" s="39"/>
      <c r="B460" s="40"/>
      <c r="C460" s="41"/>
      <c r="D460" s="249" t="s">
        <v>164</v>
      </c>
      <c r="E460" s="41"/>
      <c r="F460" s="253" t="s">
        <v>959</v>
      </c>
      <c r="G460" s="41"/>
      <c r="H460" s="41"/>
      <c r="I460" s="145"/>
      <c r="J460" s="41"/>
      <c r="K460" s="41"/>
      <c r="L460" s="45"/>
      <c r="M460" s="251"/>
      <c r="N460" s="252"/>
      <c r="O460" s="92"/>
      <c r="P460" s="92"/>
      <c r="Q460" s="92"/>
      <c r="R460" s="92"/>
      <c r="S460" s="92"/>
      <c r="T460" s="93"/>
      <c r="U460" s="39"/>
      <c r="V460" s="39"/>
      <c r="W460" s="39"/>
      <c r="X460" s="39"/>
      <c r="Y460" s="39"/>
      <c r="Z460" s="39"/>
      <c r="AA460" s="39"/>
      <c r="AB460" s="39"/>
      <c r="AC460" s="39"/>
      <c r="AD460" s="39"/>
      <c r="AE460" s="39"/>
      <c r="AT460" s="18" t="s">
        <v>164</v>
      </c>
      <c r="AU460" s="18" t="s">
        <v>83</v>
      </c>
    </row>
    <row r="461" s="14" customFormat="1">
      <c r="A461" s="14"/>
      <c r="B461" s="264"/>
      <c r="C461" s="265"/>
      <c r="D461" s="249" t="s">
        <v>147</v>
      </c>
      <c r="E461" s="266" t="s">
        <v>1</v>
      </c>
      <c r="F461" s="267" t="s">
        <v>960</v>
      </c>
      <c r="G461" s="265"/>
      <c r="H461" s="268">
        <v>191.72800000000001</v>
      </c>
      <c r="I461" s="269"/>
      <c r="J461" s="265"/>
      <c r="K461" s="265"/>
      <c r="L461" s="270"/>
      <c r="M461" s="271"/>
      <c r="N461" s="272"/>
      <c r="O461" s="272"/>
      <c r="P461" s="272"/>
      <c r="Q461" s="272"/>
      <c r="R461" s="272"/>
      <c r="S461" s="272"/>
      <c r="T461" s="273"/>
      <c r="U461" s="14"/>
      <c r="V461" s="14"/>
      <c r="W461" s="14"/>
      <c r="X461" s="14"/>
      <c r="Y461" s="14"/>
      <c r="Z461" s="14"/>
      <c r="AA461" s="14"/>
      <c r="AB461" s="14"/>
      <c r="AC461" s="14"/>
      <c r="AD461" s="14"/>
      <c r="AE461" s="14"/>
      <c r="AT461" s="274" t="s">
        <v>147</v>
      </c>
      <c r="AU461" s="274" t="s">
        <v>83</v>
      </c>
      <c r="AV461" s="14" t="s">
        <v>83</v>
      </c>
      <c r="AW461" s="14" t="s">
        <v>30</v>
      </c>
      <c r="AX461" s="14" t="s">
        <v>81</v>
      </c>
      <c r="AY461" s="274" t="s">
        <v>134</v>
      </c>
    </row>
    <row r="462" s="2" customFormat="1" ht="24" customHeight="1">
      <c r="A462" s="39"/>
      <c r="B462" s="40"/>
      <c r="C462" s="236" t="s">
        <v>575</v>
      </c>
      <c r="D462" s="236" t="s">
        <v>136</v>
      </c>
      <c r="E462" s="237" t="s">
        <v>666</v>
      </c>
      <c r="F462" s="238" t="s">
        <v>667</v>
      </c>
      <c r="G462" s="239" t="s">
        <v>229</v>
      </c>
      <c r="H462" s="240">
        <v>23.966000000000001</v>
      </c>
      <c r="I462" s="241"/>
      <c r="J462" s="242">
        <f>ROUND(I462*H462,2)</f>
        <v>0</v>
      </c>
      <c r="K462" s="238" t="s">
        <v>140</v>
      </c>
      <c r="L462" s="45"/>
      <c r="M462" s="243" t="s">
        <v>1</v>
      </c>
      <c r="N462" s="244" t="s">
        <v>38</v>
      </c>
      <c r="O462" s="92"/>
      <c r="P462" s="245">
        <f>O462*H462</f>
        <v>0</v>
      </c>
      <c r="Q462" s="245">
        <v>0</v>
      </c>
      <c r="R462" s="245">
        <f>Q462*H462</f>
        <v>0</v>
      </c>
      <c r="S462" s="245">
        <v>0</v>
      </c>
      <c r="T462" s="246">
        <f>S462*H462</f>
        <v>0</v>
      </c>
      <c r="U462" s="39"/>
      <c r="V462" s="39"/>
      <c r="W462" s="39"/>
      <c r="X462" s="39"/>
      <c r="Y462" s="39"/>
      <c r="Z462" s="39"/>
      <c r="AA462" s="39"/>
      <c r="AB462" s="39"/>
      <c r="AC462" s="39"/>
      <c r="AD462" s="39"/>
      <c r="AE462" s="39"/>
      <c r="AR462" s="247" t="s">
        <v>141</v>
      </c>
      <c r="AT462" s="247" t="s">
        <v>136</v>
      </c>
      <c r="AU462" s="247" t="s">
        <v>83</v>
      </c>
      <c r="AY462" s="18" t="s">
        <v>134</v>
      </c>
      <c r="BE462" s="248">
        <f>IF(N462="základní",J462,0)</f>
        <v>0</v>
      </c>
      <c r="BF462" s="248">
        <f>IF(N462="snížená",J462,0)</f>
        <v>0</v>
      </c>
      <c r="BG462" s="248">
        <f>IF(N462="zákl. přenesená",J462,0)</f>
        <v>0</v>
      </c>
      <c r="BH462" s="248">
        <f>IF(N462="sníž. přenesená",J462,0)</f>
        <v>0</v>
      </c>
      <c r="BI462" s="248">
        <f>IF(N462="nulová",J462,0)</f>
        <v>0</v>
      </c>
      <c r="BJ462" s="18" t="s">
        <v>81</v>
      </c>
      <c r="BK462" s="248">
        <f>ROUND(I462*H462,2)</f>
        <v>0</v>
      </c>
      <c r="BL462" s="18" t="s">
        <v>141</v>
      </c>
      <c r="BM462" s="247" t="s">
        <v>961</v>
      </c>
    </row>
    <row r="463" s="2" customFormat="1">
      <c r="A463" s="39"/>
      <c r="B463" s="40"/>
      <c r="C463" s="41"/>
      <c r="D463" s="249" t="s">
        <v>143</v>
      </c>
      <c r="E463" s="41"/>
      <c r="F463" s="250" t="s">
        <v>669</v>
      </c>
      <c r="G463" s="41"/>
      <c r="H463" s="41"/>
      <c r="I463" s="145"/>
      <c r="J463" s="41"/>
      <c r="K463" s="41"/>
      <c r="L463" s="45"/>
      <c r="M463" s="251"/>
      <c r="N463" s="252"/>
      <c r="O463" s="92"/>
      <c r="P463" s="92"/>
      <c r="Q463" s="92"/>
      <c r="R463" s="92"/>
      <c r="S463" s="92"/>
      <c r="T463" s="93"/>
      <c r="U463" s="39"/>
      <c r="V463" s="39"/>
      <c r="W463" s="39"/>
      <c r="X463" s="39"/>
      <c r="Y463" s="39"/>
      <c r="Z463" s="39"/>
      <c r="AA463" s="39"/>
      <c r="AB463" s="39"/>
      <c r="AC463" s="39"/>
      <c r="AD463" s="39"/>
      <c r="AE463" s="39"/>
      <c r="AT463" s="18" t="s">
        <v>143</v>
      </c>
      <c r="AU463" s="18" t="s">
        <v>83</v>
      </c>
    </row>
    <row r="464" s="13" customFormat="1">
      <c r="A464" s="13"/>
      <c r="B464" s="254"/>
      <c r="C464" s="255"/>
      <c r="D464" s="249" t="s">
        <v>147</v>
      </c>
      <c r="E464" s="256" t="s">
        <v>1</v>
      </c>
      <c r="F464" s="257" t="s">
        <v>844</v>
      </c>
      <c r="G464" s="255"/>
      <c r="H464" s="256" t="s">
        <v>1</v>
      </c>
      <c r="I464" s="258"/>
      <c r="J464" s="255"/>
      <c r="K464" s="255"/>
      <c r="L464" s="259"/>
      <c r="M464" s="260"/>
      <c r="N464" s="261"/>
      <c r="O464" s="261"/>
      <c r="P464" s="261"/>
      <c r="Q464" s="261"/>
      <c r="R464" s="261"/>
      <c r="S464" s="261"/>
      <c r="T464" s="262"/>
      <c r="U464" s="13"/>
      <c r="V464" s="13"/>
      <c r="W464" s="13"/>
      <c r="X464" s="13"/>
      <c r="Y464" s="13"/>
      <c r="Z464" s="13"/>
      <c r="AA464" s="13"/>
      <c r="AB464" s="13"/>
      <c r="AC464" s="13"/>
      <c r="AD464" s="13"/>
      <c r="AE464" s="13"/>
      <c r="AT464" s="263" t="s">
        <v>147</v>
      </c>
      <c r="AU464" s="263" t="s">
        <v>83</v>
      </c>
      <c r="AV464" s="13" t="s">
        <v>81</v>
      </c>
      <c r="AW464" s="13" t="s">
        <v>30</v>
      </c>
      <c r="AX464" s="13" t="s">
        <v>73</v>
      </c>
      <c r="AY464" s="263" t="s">
        <v>134</v>
      </c>
    </row>
    <row r="465" s="14" customFormat="1">
      <c r="A465" s="14"/>
      <c r="B465" s="264"/>
      <c r="C465" s="265"/>
      <c r="D465" s="249" t="s">
        <v>147</v>
      </c>
      <c r="E465" s="266" t="s">
        <v>1</v>
      </c>
      <c r="F465" s="267" t="s">
        <v>962</v>
      </c>
      <c r="G465" s="265"/>
      <c r="H465" s="268">
        <v>23.966000000000001</v>
      </c>
      <c r="I465" s="269"/>
      <c r="J465" s="265"/>
      <c r="K465" s="265"/>
      <c r="L465" s="270"/>
      <c r="M465" s="271"/>
      <c r="N465" s="272"/>
      <c r="O465" s="272"/>
      <c r="P465" s="272"/>
      <c r="Q465" s="272"/>
      <c r="R465" s="272"/>
      <c r="S465" s="272"/>
      <c r="T465" s="273"/>
      <c r="U465" s="14"/>
      <c r="V465" s="14"/>
      <c r="W465" s="14"/>
      <c r="X465" s="14"/>
      <c r="Y465" s="14"/>
      <c r="Z465" s="14"/>
      <c r="AA465" s="14"/>
      <c r="AB465" s="14"/>
      <c r="AC465" s="14"/>
      <c r="AD465" s="14"/>
      <c r="AE465" s="14"/>
      <c r="AT465" s="274" t="s">
        <v>147</v>
      </c>
      <c r="AU465" s="274" t="s">
        <v>83</v>
      </c>
      <c r="AV465" s="14" t="s">
        <v>83</v>
      </c>
      <c r="AW465" s="14" t="s">
        <v>30</v>
      </c>
      <c r="AX465" s="14" t="s">
        <v>73</v>
      </c>
      <c r="AY465" s="274" t="s">
        <v>134</v>
      </c>
    </row>
    <row r="466" s="15" customFormat="1">
      <c r="A466" s="15"/>
      <c r="B466" s="275"/>
      <c r="C466" s="276"/>
      <c r="D466" s="249" t="s">
        <v>147</v>
      </c>
      <c r="E466" s="277" t="s">
        <v>1</v>
      </c>
      <c r="F466" s="278" t="s">
        <v>150</v>
      </c>
      <c r="G466" s="276"/>
      <c r="H466" s="279">
        <v>23.966000000000001</v>
      </c>
      <c r="I466" s="280"/>
      <c r="J466" s="276"/>
      <c r="K466" s="276"/>
      <c r="L466" s="281"/>
      <c r="M466" s="282"/>
      <c r="N466" s="283"/>
      <c r="O466" s="283"/>
      <c r="P466" s="283"/>
      <c r="Q466" s="283"/>
      <c r="R466" s="283"/>
      <c r="S466" s="283"/>
      <c r="T466" s="284"/>
      <c r="U466" s="15"/>
      <c r="V466" s="15"/>
      <c r="W466" s="15"/>
      <c r="X466" s="15"/>
      <c r="Y466" s="15"/>
      <c r="Z466" s="15"/>
      <c r="AA466" s="15"/>
      <c r="AB466" s="15"/>
      <c r="AC466" s="15"/>
      <c r="AD466" s="15"/>
      <c r="AE466" s="15"/>
      <c r="AT466" s="285" t="s">
        <v>147</v>
      </c>
      <c r="AU466" s="285" t="s">
        <v>83</v>
      </c>
      <c r="AV466" s="15" t="s">
        <v>141</v>
      </c>
      <c r="AW466" s="15" t="s">
        <v>30</v>
      </c>
      <c r="AX466" s="15" t="s">
        <v>81</v>
      </c>
      <c r="AY466" s="285" t="s">
        <v>134</v>
      </c>
    </row>
    <row r="467" s="2" customFormat="1" ht="24" customHeight="1">
      <c r="A467" s="39"/>
      <c r="B467" s="40"/>
      <c r="C467" s="236" t="s">
        <v>580</v>
      </c>
      <c r="D467" s="236" t="s">
        <v>136</v>
      </c>
      <c r="E467" s="237" t="s">
        <v>680</v>
      </c>
      <c r="F467" s="238" t="s">
        <v>681</v>
      </c>
      <c r="G467" s="239" t="s">
        <v>229</v>
      </c>
      <c r="H467" s="240">
        <v>11.670999999999999</v>
      </c>
      <c r="I467" s="241"/>
      <c r="J467" s="242">
        <f>ROUND(I467*H467,2)</f>
        <v>0</v>
      </c>
      <c r="K467" s="238" t="s">
        <v>140</v>
      </c>
      <c r="L467" s="45"/>
      <c r="M467" s="243" t="s">
        <v>1</v>
      </c>
      <c r="N467" s="244" t="s">
        <v>38</v>
      </c>
      <c r="O467" s="92"/>
      <c r="P467" s="245">
        <f>O467*H467</f>
        <v>0</v>
      </c>
      <c r="Q467" s="245">
        <v>0</v>
      </c>
      <c r="R467" s="245">
        <f>Q467*H467</f>
        <v>0</v>
      </c>
      <c r="S467" s="245">
        <v>0</v>
      </c>
      <c r="T467" s="246">
        <f>S467*H467</f>
        <v>0</v>
      </c>
      <c r="U467" s="39"/>
      <c r="V467" s="39"/>
      <c r="W467" s="39"/>
      <c r="X467" s="39"/>
      <c r="Y467" s="39"/>
      <c r="Z467" s="39"/>
      <c r="AA467" s="39"/>
      <c r="AB467" s="39"/>
      <c r="AC467" s="39"/>
      <c r="AD467" s="39"/>
      <c r="AE467" s="39"/>
      <c r="AR467" s="247" t="s">
        <v>141</v>
      </c>
      <c r="AT467" s="247" t="s">
        <v>136</v>
      </c>
      <c r="AU467" s="247" t="s">
        <v>83</v>
      </c>
      <c r="AY467" s="18" t="s">
        <v>134</v>
      </c>
      <c r="BE467" s="248">
        <f>IF(N467="základní",J467,0)</f>
        <v>0</v>
      </c>
      <c r="BF467" s="248">
        <f>IF(N467="snížená",J467,0)</f>
        <v>0</v>
      </c>
      <c r="BG467" s="248">
        <f>IF(N467="zákl. přenesená",J467,0)</f>
        <v>0</v>
      </c>
      <c r="BH467" s="248">
        <f>IF(N467="sníž. přenesená",J467,0)</f>
        <v>0</v>
      </c>
      <c r="BI467" s="248">
        <f>IF(N467="nulová",J467,0)</f>
        <v>0</v>
      </c>
      <c r="BJ467" s="18" t="s">
        <v>81</v>
      </c>
      <c r="BK467" s="248">
        <f>ROUND(I467*H467,2)</f>
        <v>0</v>
      </c>
      <c r="BL467" s="18" t="s">
        <v>141</v>
      </c>
      <c r="BM467" s="247" t="s">
        <v>963</v>
      </c>
    </row>
    <row r="468" s="2" customFormat="1">
      <c r="A468" s="39"/>
      <c r="B468" s="40"/>
      <c r="C468" s="41"/>
      <c r="D468" s="249" t="s">
        <v>143</v>
      </c>
      <c r="E468" s="41"/>
      <c r="F468" s="250" t="s">
        <v>256</v>
      </c>
      <c r="G468" s="41"/>
      <c r="H468" s="41"/>
      <c r="I468" s="145"/>
      <c r="J468" s="41"/>
      <c r="K468" s="41"/>
      <c r="L468" s="45"/>
      <c r="M468" s="251"/>
      <c r="N468" s="252"/>
      <c r="O468" s="92"/>
      <c r="P468" s="92"/>
      <c r="Q468" s="92"/>
      <c r="R468" s="92"/>
      <c r="S468" s="92"/>
      <c r="T468" s="93"/>
      <c r="U468" s="39"/>
      <c r="V468" s="39"/>
      <c r="W468" s="39"/>
      <c r="X468" s="39"/>
      <c r="Y468" s="39"/>
      <c r="Z468" s="39"/>
      <c r="AA468" s="39"/>
      <c r="AB468" s="39"/>
      <c r="AC468" s="39"/>
      <c r="AD468" s="39"/>
      <c r="AE468" s="39"/>
      <c r="AT468" s="18" t="s">
        <v>143</v>
      </c>
      <c r="AU468" s="18" t="s">
        <v>83</v>
      </c>
    </row>
    <row r="469" s="2" customFormat="1">
      <c r="A469" s="39"/>
      <c r="B469" s="40"/>
      <c r="C469" s="41"/>
      <c r="D469" s="249" t="s">
        <v>145</v>
      </c>
      <c r="E469" s="41"/>
      <c r="F469" s="253" t="s">
        <v>677</v>
      </c>
      <c r="G469" s="41"/>
      <c r="H469" s="41"/>
      <c r="I469" s="145"/>
      <c r="J469" s="41"/>
      <c r="K469" s="41"/>
      <c r="L469" s="45"/>
      <c r="M469" s="251"/>
      <c r="N469" s="252"/>
      <c r="O469" s="92"/>
      <c r="P469" s="92"/>
      <c r="Q469" s="92"/>
      <c r="R469" s="92"/>
      <c r="S469" s="92"/>
      <c r="T469" s="93"/>
      <c r="U469" s="39"/>
      <c r="V469" s="39"/>
      <c r="W469" s="39"/>
      <c r="X469" s="39"/>
      <c r="Y469" s="39"/>
      <c r="Z469" s="39"/>
      <c r="AA469" s="39"/>
      <c r="AB469" s="39"/>
      <c r="AC469" s="39"/>
      <c r="AD469" s="39"/>
      <c r="AE469" s="39"/>
      <c r="AT469" s="18" t="s">
        <v>145</v>
      </c>
      <c r="AU469" s="18" t="s">
        <v>83</v>
      </c>
    </row>
    <row r="470" s="14" customFormat="1">
      <c r="A470" s="14"/>
      <c r="B470" s="264"/>
      <c r="C470" s="265"/>
      <c r="D470" s="249" t="s">
        <v>147</v>
      </c>
      <c r="E470" s="266" t="s">
        <v>1</v>
      </c>
      <c r="F470" s="267" t="s">
        <v>964</v>
      </c>
      <c r="G470" s="265"/>
      <c r="H470" s="268">
        <v>11.670999999999999</v>
      </c>
      <c r="I470" s="269"/>
      <c r="J470" s="265"/>
      <c r="K470" s="265"/>
      <c r="L470" s="270"/>
      <c r="M470" s="271"/>
      <c r="N470" s="272"/>
      <c r="O470" s="272"/>
      <c r="P470" s="272"/>
      <c r="Q470" s="272"/>
      <c r="R470" s="272"/>
      <c r="S470" s="272"/>
      <c r="T470" s="273"/>
      <c r="U470" s="14"/>
      <c r="V470" s="14"/>
      <c r="W470" s="14"/>
      <c r="X470" s="14"/>
      <c r="Y470" s="14"/>
      <c r="Z470" s="14"/>
      <c r="AA470" s="14"/>
      <c r="AB470" s="14"/>
      <c r="AC470" s="14"/>
      <c r="AD470" s="14"/>
      <c r="AE470" s="14"/>
      <c r="AT470" s="274" t="s">
        <v>147</v>
      </c>
      <c r="AU470" s="274" t="s">
        <v>83</v>
      </c>
      <c r="AV470" s="14" t="s">
        <v>83</v>
      </c>
      <c r="AW470" s="14" t="s">
        <v>30</v>
      </c>
      <c r="AX470" s="14" t="s">
        <v>81</v>
      </c>
      <c r="AY470" s="274" t="s">
        <v>134</v>
      </c>
    </row>
    <row r="471" s="12" customFormat="1" ht="22.8" customHeight="1">
      <c r="A471" s="12"/>
      <c r="B471" s="220"/>
      <c r="C471" s="221"/>
      <c r="D471" s="222" t="s">
        <v>72</v>
      </c>
      <c r="E471" s="234" t="s">
        <v>684</v>
      </c>
      <c r="F471" s="234" t="s">
        <v>685</v>
      </c>
      <c r="G471" s="221"/>
      <c r="H471" s="221"/>
      <c r="I471" s="224"/>
      <c r="J471" s="235">
        <f>BK471</f>
        <v>0</v>
      </c>
      <c r="K471" s="221"/>
      <c r="L471" s="226"/>
      <c r="M471" s="227"/>
      <c r="N471" s="228"/>
      <c r="O471" s="228"/>
      <c r="P471" s="229">
        <f>SUM(P472:P481)</f>
        <v>0</v>
      </c>
      <c r="Q471" s="228"/>
      <c r="R471" s="229">
        <f>SUM(R472:R481)</f>
        <v>0</v>
      </c>
      <c r="S471" s="228"/>
      <c r="T471" s="230">
        <f>SUM(T472:T481)</f>
        <v>0</v>
      </c>
      <c r="U471" s="12"/>
      <c r="V471" s="12"/>
      <c r="W471" s="12"/>
      <c r="X471" s="12"/>
      <c r="Y471" s="12"/>
      <c r="Z471" s="12"/>
      <c r="AA471" s="12"/>
      <c r="AB471" s="12"/>
      <c r="AC471" s="12"/>
      <c r="AD471" s="12"/>
      <c r="AE471" s="12"/>
      <c r="AR471" s="231" t="s">
        <v>81</v>
      </c>
      <c r="AT471" s="232" t="s">
        <v>72</v>
      </c>
      <c r="AU471" s="232" t="s">
        <v>81</v>
      </c>
      <c r="AY471" s="231" t="s">
        <v>134</v>
      </c>
      <c r="BK471" s="233">
        <f>SUM(BK472:BK481)</f>
        <v>0</v>
      </c>
    </row>
    <row r="472" s="2" customFormat="1" ht="24" customHeight="1">
      <c r="A472" s="39"/>
      <c r="B472" s="40"/>
      <c r="C472" s="236" t="s">
        <v>586</v>
      </c>
      <c r="D472" s="236" t="s">
        <v>136</v>
      </c>
      <c r="E472" s="237" t="s">
        <v>687</v>
      </c>
      <c r="F472" s="238" t="s">
        <v>688</v>
      </c>
      <c r="G472" s="239" t="s">
        <v>229</v>
      </c>
      <c r="H472" s="240">
        <v>177.77699999999999</v>
      </c>
      <c r="I472" s="241"/>
      <c r="J472" s="242">
        <f>ROUND(I472*H472,2)</f>
        <v>0</v>
      </c>
      <c r="K472" s="238" t="s">
        <v>140</v>
      </c>
      <c r="L472" s="45"/>
      <c r="M472" s="243" t="s">
        <v>1</v>
      </c>
      <c r="N472" s="244" t="s">
        <v>38</v>
      </c>
      <c r="O472" s="92"/>
      <c r="P472" s="245">
        <f>O472*H472</f>
        <v>0</v>
      </c>
      <c r="Q472" s="245">
        <v>0</v>
      </c>
      <c r="R472" s="245">
        <f>Q472*H472</f>
        <v>0</v>
      </c>
      <c r="S472" s="245">
        <v>0</v>
      </c>
      <c r="T472" s="246">
        <f>S472*H472</f>
        <v>0</v>
      </c>
      <c r="U472" s="39"/>
      <c r="V472" s="39"/>
      <c r="W472" s="39"/>
      <c r="X472" s="39"/>
      <c r="Y472" s="39"/>
      <c r="Z472" s="39"/>
      <c r="AA472" s="39"/>
      <c r="AB472" s="39"/>
      <c r="AC472" s="39"/>
      <c r="AD472" s="39"/>
      <c r="AE472" s="39"/>
      <c r="AR472" s="247" t="s">
        <v>141</v>
      </c>
      <c r="AT472" s="247" t="s">
        <v>136</v>
      </c>
      <c r="AU472" s="247" t="s">
        <v>83</v>
      </c>
      <c r="AY472" s="18" t="s">
        <v>134</v>
      </c>
      <c r="BE472" s="248">
        <f>IF(N472="základní",J472,0)</f>
        <v>0</v>
      </c>
      <c r="BF472" s="248">
        <f>IF(N472="snížená",J472,0)</f>
        <v>0</v>
      </c>
      <c r="BG472" s="248">
        <f>IF(N472="zákl. přenesená",J472,0)</f>
        <v>0</v>
      </c>
      <c r="BH472" s="248">
        <f>IF(N472="sníž. přenesená",J472,0)</f>
        <v>0</v>
      </c>
      <c r="BI472" s="248">
        <f>IF(N472="nulová",J472,0)</f>
        <v>0</v>
      </c>
      <c r="BJ472" s="18" t="s">
        <v>81</v>
      </c>
      <c r="BK472" s="248">
        <f>ROUND(I472*H472,2)</f>
        <v>0</v>
      </c>
      <c r="BL472" s="18" t="s">
        <v>141</v>
      </c>
      <c r="BM472" s="247" t="s">
        <v>965</v>
      </c>
    </row>
    <row r="473" s="2" customFormat="1">
      <c r="A473" s="39"/>
      <c r="B473" s="40"/>
      <c r="C473" s="41"/>
      <c r="D473" s="249" t="s">
        <v>143</v>
      </c>
      <c r="E473" s="41"/>
      <c r="F473" s="250" t="s">
        <v>690</v>
      </c>
      <c r="G473" s="41"/>
      <c r="H473" s="41"/>
      <c r="I473" s="145"/>
      <c r="J473" s="41"/>
      <c r="K473" s="41"/>
      <c r="L473" s="45"/>
      <c r="M473" s="251"/>
      <c r="N473" s="252"/>
      <c r="O473" s="92"/>
      <c r="P473" s="92"/>
      <c r="Q473" s="92"/>
      <c r="R473" s="92"/>
      <c r="S473" s="92"/>
      <c r="T473" s="93"/>
      <c r="U473" s="39"/>
      <c r="V473" s="39"/>
      <c r="W473" s="39"/>
      <c r="X473" s="39"/>
      <c r="Y473" s="39"/>
      <c r="Z473" s="39"/>
      <c r="AA473" s="39"/>
      <c r="AB473" s="39"/>
      <c r="AC473" s="39"/>
      <c r="AD473" s="39"/>
      <c r="AE473" s="39"/>
      <c r="AT473" s="18" t="s">
        <v>143</v>
      </c>
      <c r="AU473" s="18" t="s">
        <v>83</v>
      </c>
    </row>
    <row r="474" s="2" customFormat="1">
      <c r="A474" s="39"/>
      <c r="B474" s="40"/>
      <c r="C474" s="41"/>
      <c r="D474" s="249" t="s">
        <v>145</v>
      </c>
      <c r="E474" s="41"/>
      <c r="F474" s="253" t="s">
        <v>691</v>
      </c>
      <c r="G474" s="41"/>
      <c r="H474" s="41"/>
      <c r="I474" s="145"/>
      <c r="J474" s="41"/>
      <c r="K474" s="41"/>
      <c r="L474" s="45"/>
      <c r="M474" s="251"/>
      <c r="N474" s="252"/>
      <c r="O474" s="92"/>
      <c r="P474" s="92"/>
      <c r="Q474" s="92"/>
      <c r="R474" s="92"/>
      <c r="S474" s="92"/>
      <c r="T474" s="93"/>
      <c r="U474" s="39"/>
      <c r="V474" s="39"/>
      <c r="W474" s="39"/>
      <c r="X474" s="39"/>
      <c r="Y474" s="39"/>
      <c r="Z474" s="39"/>
      <c r="AA474" s="39"/>
      <c r="AB474" s="39"/>
      <c r="AC474" s="39"/>
      <c r="AD474" s="39"/>
      <c r="AE474" s="39"/>
      <c r="AT474" s="18" t="s">
        <v>145</v>
      </c>
      <c r="AU474" s="18" t="s">
        <v>83</v>
      </c>
    </row>
    <row r="475" s="2" customFormat="1" ht="24" customHeight="1">
      <c r="A475" s="39"/>
      <c r="B475" s="40"/>
      <c r="C475" s="236" t="s">
        <v>594</v>
      </c>
      <c r="D475" s="236" t="s">
        <v>136</v>
      </c>
      <c r="E475" s="237" t="s">
        <v>693</v>
      </c>
      <c r="F475" s="238" t="s">
        <v>694</v>
      </c>
      <c r="G475" s="239" t="s">
        <v>229</v>
      </c>
      <c r="H475" s="240">
        <v>177.77699999999999</v>
      </c>
      <c r="I475" s="241"/>
      <c r="J475" s="242">
        <f>ROUND(I475*H475,2)</f>
        <v>0</v>
      </c>
      <c r="K475" s="238" t="s">
        <v>140</v>
      </c>
      <c r="L475" s="45"/>
      <c r="M475" s="243" t="s">
        <v>1</v>
      </c>
      <c r="N475" s="244" t="s">
        <v>38</v>
      </c>
      <c r="O475" s="92"/>
      <c r="P475" s="245">
        <f>O475*H475</f>
        <v>0</v>
      </c>
      <c r="Q475" s="245">
        <v>0</v>
      </c>
      <c r="R475" s="245">
        <f>Q475*H475</f>
        <v>0</v>
      </c>
      <c r="S475" s="245">
        <v>0</v>
      </c>
      <c r="T475" s="246">
        <f>S475*H475</f>
        <v>0</v>
      </c>
      <c r="U475" s="39"/>
      <c r="V475" s="39"/>
      <c r="W475" s="39"/>
      <c r="X475" s="39"/>
      <c r="Y475" s="39"/>
      <c r="Z475" s="39"/>
      <c r="AA475" s="39"/>
      <c r="AB475" s="39"/>
      <c r="AC475" s="39"/>
      <c r="AD475" s="39"/>
      <c r="AE475" s="39"/>
      <c r="AR475" s="247" t="s">
        <v>141</v>
      </c>
      <c r="AT475" s="247" t="s">
        <v>136</v>
      </c>
      <c r="AU475" s="247" t="s">
        <v>83</v>
      </c>
      <c r="AY475" s="18" t="s">
        <v>134</v>
      </c>
      <c r="BE475" s="248">
        <f>IF(N475="základní",J475,0)</f>
        <v>0</v>
      </c>
      <c r="BF475" s="248">
        <f>IF(N475="snížená",J475,0)</f>
        <v>0</v>
      </c>
      <c r="BG475" s="248">
        <f>IF(N475="zákl. přenesená",J475,0)</f>
        <v>0</v>
      </c>
      <c r="BH475" s="248">
        <f>IF(N475="sníž. přenesená",J475,0)</f>
        <v>0</v>
      </c>
      <c r="BI475" s="248">
        <f>IF(N475="nulová",J475,0)</f>
        <v>0</v>
      </c>
      <c r="BJ475" s="18" t="s">
        <v>81</v>
      </c>
      <c r="BK475" s="248">
        <f>ROUND(I475*H475,2)</f>
        <v>0</v>
      </c>
      <c r="BL475" s="18" t="s">
        <v>141</v>
      </c>
      <c r="BM475" s="247" t="s">
        <v>966</v>
      </c>
    </row>
    <row r="476" s="2" customFormat="1">
      <c r="A476" s="39"/>
      <c r="B476" s="40"/>
      <c r="C476" s="41"/>
      <c r="D476" s="249" t="s">
        <v>143</v>
      </c>
      <c r="E476" s="41"/>
      <c r="F476" s="250" t="s">
        <v>696</v>
      </c>
      <c r="G476" s="41"/>
      <c r="H476" s="41"/>
      <c r="I476" s="145"/>
      <c r="J476" s="41"/>
      <c r="K476" s="41"/>
      <c r="L476" s="45"/>
      <c r="M476" s="251"/>
      <c r="N476" s="252"/>
      <c r="O476" s="92"/>
      <c r="P476" s="92"/>
      <c r="Q476" s="92"/>
      <c r="R476" s="92"/>
      <c r="S476" s="92"/>
      <c r="T476" s="93"/>
      <c r="U476" s="39"/>
      <c r="V476" s="39"/>
      <c r="W476" s="39"/>
      <c r="X476" s="39"/>
      <c r="Y476" s="39"/>
      <c r="Z476" s="39"/>
      <c r="AA476" s="39"/>
      <c r="AB476" s="39"/>
      <c r="AC476" s="39"/>
      <c r="AD476" s="39"/>
      <c r="AE476" s="39"/>
      <c r="AT476" s="18" t="s">
        <v>143</v>
      </c>
      <c r="AU476" s="18" t="s">
        <v>83</v>
      </c>
    </row>
    <row r="477" s="2" customFormat="1">
      <c r="A477" s="39"/>
      <c r="B477" s="40"/>
      <c r="C477" s="41"/>
      <c r="D477" s="249" t="s">
        <v>145</v>
      </c>
      <c r="E477" s="41"/>
      <c r="F477" s="253" t="s">
        <v>691</v>
      </c>
      <c r="G477" s="41"/>
      <c r="H477" s="41"/>
      <c r="I477" s="145"/>
      <c r="J477" s="41"/>
      <c r="K477" s="41"/>
      <c r="L477" s="45"/>
      <c r="M477" s="251"/>
      <c r="N477" s="252"/>
      <c r="O477" s="92"/>
      <c r="P477" s="92"/>
      <c r="Q477" s="92"/>
      <c r="R477" s="92"/>
      <c r="S477" s="92"/>
      <c r="T477" s="93"/>
      <c r="U477" s="39"/>
      <c r="V477" s="39"/>
      <c r="W477" s="39"/>
      <c r="X477" s="39"/>
      <c r="Y477" s="39"/>
      <c r="Z477" s="39"/>
      <c r="AA477" s="39"/>
      <c r="AB477" s="39"/>
      <c r="AC477" s="39"/>
      <c r="AD477" s="39"/>
      <c r="AE477" s="39"/>
      <c r="AT477" s="18" t="s">
        <v>145</v>
      </c>
      <c r="AU477" s="18" t="s">
        <v>83</v>
      </c>
    </row>
    <row r="478" s="2" customFormat="1">
      <c r="A478" s="39"/>
      <c r="B478" s="40"/>
      <c r="C478" s="41"/>
      <c r="D478" s="249" t="s">
        <v>164</v>
      </c>
      <c r="E478" s="41"/>
      <c r="F478" s="253" t="s">
        <v>850</v>
      </c>
      <c r="G478" s="41"/>
      <c r="H478" s="41"/>
      <c r="I478" s="145"/>
      <c r="J478" s="41"/>
      <c r="K478" s="41"/>
      <c r="L478" s="45"/>
      <c r="M478" s="251"/>
      <c r="N478" s="252"/>
      <c r="O478" s="92"/>
      <c r="P478" s="92"/>
      <c r="Q478" s="92"/>
      <c r="R478" s="92"/>
      <c r="S478" s="92"/>
      <c r="T478" s="93"/>
      <c r="U478" s="39"/>
      <c r="V478" s="39"/>
      <c r="W478" s="39"/>
      <c r="X478" s="39"/>
      <c r="Y478" s="39"/>
      <c r="Z478" s="39"/>
      <c r="AA478" s="39"/>
      <c r="AB478" s="39"/>
      <c r="AC478" s="39"/>
      <c r="AD478" s="39"/>
      <c r="AE478" s="39"/>
      <c r="AT478" s="18" t="s">
        <v>164</v>
      </c>
      <c r="AU478" s="18" t="s">
        <v>83</v>
      </c>
    </row>
    <row r="479" s="2" customFormat="1" ht="24" customHeight="1">
      <c r="A479" s="39"/>
      <c r="B479" s="40"/>
      <c r="C479" s="236" t="s">
        <v>599</v>
      </c>
      <c r="D479" s="236" t="s">
        <v>136</v>
      </c>
      <c r="E479" s="237" t="s">
        <v>699</v>
      </c>
      <c r="F479" s="238" t="s">
        <v>700</v>
      </c>
      <c r="G479" s="239" t="s">
        <v>229</v>
      </c>
      <c r="H479" s="240">
        <v>177.77699999999999</v>
      </c>
      <c r="I479" s="241"/>
      <c r="J479" s="242">
        <f>ROUND(I479*H479,2)</f>
        <v>0</v>
      </c>
      <c r="K479" s="238" t="s">
        <v>140</v>
      </c>
      <c r="L479" s="45"/>
      <c r="M479" s="243" t="s">
        <v>1</v>
      </c>
      <c r="N479" s="244" t="s">
        <v>38</v>
      </c>
      <c r="O479" s="92"/>
      <c r="P479" s="245">
        <f>O479*H479</f>
        <v>0</v>
      </c>
      <c r="Q479" s="245">
        <v>0</v>
      </c>
      <c r="R479" s="245">
        <f>Q479*H479</f>
        <v>0</v>
      </c>
      <c r="S479" s="245">
        <v>0</v>
      </c>
      <c r="T479" s="246">
        <f>S479*H479</f>
        <v>0</v>
      </c>
      <c r="U479" s="39"/>
      <c r="V479" s="39"/>
      <c r="W479" s="39"/>
      <c r="X479" s="39"/>
      <c r="Y479" s="39"/>
      <c r="Z479" s="39"/>
      <c r="AA479" s="39"/>
      <c r="AB479" s="39"/>
      <c r="AC479" s="39"/>
      <c r="AD479" s="39"/>
      <c r="AE479" s="39"/>
      <c r="AR479" s="247" t="s">
        <v>141</v>
      </c>
      <c r="AT479" s="247" t="s">
        <v>136</v>
      </c>
      <c r="AU479" s="247" t="s">
        <v>83</v>
      </c>
      <c r="AY479" s="18" t="s">
        <v>134</v>
      </c>
      <c r="BE479" s="248">
        <f>IF(N479="základní",J479,0)</f>
        <v>0</v>
      </c>
      <c r="BF479" s="248">
        <f>IF(N479="snížená",J479,0)</f>
        <v>0</v>
      </c>
      <c r="BG479" s="248">
        <f>IF(N479="zákl. přenesená",J479,0)</f>
        <v>0</v>
      </c>
      <c r="BH479" s="248">
        <f>IF(N479="sníž. přenesená",J479,0)</f>
        <v>0</v>
      </c>
      <c r="BI479" s="248">
        <f>IF(N479="nulová",J479,0)</f>
        <v>0</v>
      </c>
      <c r="BJ479" s="18" t="s">
        <v>81</v>
      </c>
      <c r="BK479" s="248">
        <f>ROUND(I479*H479,2)</f>
        <v>0</v>
      </c>
      <c r="BL479" s="18" t="s">
        <v>141</v>
      </c>
      <c r="BM479" s="247" t="s">
        <v>967</v>
      </c>
    </row>
    <row r="480" s="2" customFormat="1">
      <c r="A480" s="39"/>
      <c r="B480" s="40"/>
      <c r="C480" s="41"/>
      <c r="D480" s="249" t="s">
        <v>143</v>
      </c>
      <c r="E480" s="41"/>
      <c r="F480" s="250" t="s">
        <v>702</v>
      </c>
      <c r="G480" s="41"/>
      <c r="H480" s="41"/>
      <c r="I480" s="145"/>
      <c r="J480" s="41"/>
      <c r="K480" s="41"/>
      <c r="L480" s="45"/>
      <c r="M480" s="251"/>
      <c r="N480" s="252"/>
      <c r="O480" s="92"/>
      <c r="P480" s="92"/>
      <c r="Q480" s="92"/>
      <c r="R480" s="92"/>
      <c r="S480" s="92"/>
      <c r="T480" s="93"/>
      <c r="U480" s="39"/>
      <c r="V480" s="39"/>
      <c r="W480" s="39"/>
      <c r="X480" s="39"/>
      <c r="Y480" s="39"/>
      <c r="Z480" s="39"/>
      <c r="AA480" s="39"/>
      <c r="AB480" s="39"/>
      <c r="AC480" s="39"/>
      <c r="AD480" s="39"/>
      <c r="AE480" s="39"/>
      <c r="AT480" s="18" t="s">
        <v>143</v>
      </c>
      <c r="AU480" s="18" t="s">
        <v>83</v>
      </c>
    </row>
    <row r="481" s="2" customFormat="1">
      <c r="A481" s="39"/>
      <c r="B481" s="40"/>
      <c r="C481" s="41"/>
      <c r="D481" s="249" t="s">
        <v>145</v>
      </c>
      <c r="E481" s="41"/>
      <c r="F481" s="253" t="s">
        <v>691</v>
      </c>
      <c r="G481" s="41"/>
      <c r="H481" s="41"/>
      <c r="I481" s="145"/>
      <c r="J481" s="41"/>
      <c r="K481" s="41"/>
      <c r="L481" s="45"/>
      <c r="M481" s="251"/>
      <c r="N481" s="252"/>
      <c r="O481" s="92"/>
      <c r="P481" s="92"/>
      <c r="Q481" s="92"/>
      <c r="R481" s="92"/>
      <c r="S481" s="92"/>
      <c r="T481" s="93"/>
      <c r="U481" s="39"/>
      <c r="V481" s="39"/>
      <c r="W481" s="39"/>
      <c r="X481" s="39"/>
      <c r="Y481" s="39"/>
      <c r="Z481" s="39"/>
      <c r="AA481" s="39"/>
      <c r="AB481" s="39"/>
      <c r="AC481" s="39"/>
      <c r="AD481" s="39"/>
      <c r="AE481" s="39"/>
      <c r="AT481" s="18" t="s">
        <v>145</v>
      </c>
      <c r="AU481" s="18" t="s">
        <v>83</v>
      </c>
    </row>
    <row r="482" s="12" customFormat="1" ht="25.92" customHeight="1">
      <c r="A482" s="12"/>
      <c r="B482" s="220"/>
      <c r="C482" s="221"/>
      <c r="D482" s="222" t="s">
        <v>72</v>
      </c>
      <c r="E482" s="223" t="s">
        <v>703</v>
      </c>
      <c r="F482" s="223" t="s">
        <v>704</v>
      </c>
      <c r="G482" s="221"/>
      <c r="H482" s="221"/>
      <c r="I482" s="224"/>
      <c r="J482" s="225">
        <f>BK482</f>
        <v>0</v>
      </c>
      <c r="K482" s="221"/>
      <c r="L482" s="226"/>
      <c r="M482" s="227"/>
      <c r="N482" s="228"/>
      <c r="O482" s="228"/>
      <c r="P482" s="229">
        <f>P483+P505</f>
        <v>0</v>
      </c>
      <c r="Q482" s="228"/>
      <c r="R482" s="229">
        <f>R483+R505</f>
        <v>0.028140000000000002</v>
      </c>
      <c r="S482" s="228"/>
      <c r="T482" s="230">
        <f>T483+T505</f>
        <v>0</v>
      </c>
      <c r="U482" s="12"/>
      <c r="V482" s="12"/>
      <c r="W482" s="12"/>
      <c r="X482" s="12"/>
      <c r="Y482" s="12"/>
      <c r="Z482" s="12"/>
      <c r="AA482" s="12"/>
      <c r="AB482" s="12"/>
      <c r="AC482" s="12"/>
      <c r="AD482" s="12"/>
      <c r="AE482" s="12"/>
      <c r="AR482" s="231" t="s">
        <v>81</v>
      </c>
      <c r="AT482" s="232" t="s">
        <v>72</v>
      </c>
      <c r="AU482" s="232" t="s">
        <v>73</v>
      </c>
      <c r="AY482" s="231" t="s">
        <v>134</v>
      </c>
      <c r="BK482" s="233">
        <f>BK483+BK505</f>
        <v>0</v>
      </c>
    </row>
    <row r="483" s="12" customFormat="1" ht="22.8" customHeight="1">
      <c r="A483" s="12"/>
      <c r="B483" s="220"/>
      <c r="C483" s="221"/>
      <c r="D483" s="222" t="s">
        <v>72</v>
      </c>
      <c r="E483" s="234" t="s">
        <v>705</v>
      </c>
      <c r="F483" s="234" t="s">
        <v>706</v>
      </c>
      <c r="G483" s="221"/>
      <c r="H483" s="221"/>
      <c r="I483" s="224"/>
      <c r="J483" s="235">
        <f>BK483</f>
        <v>0</v>
      </c>
      <c r="K483" s="221"/>
      <c r="L483" s="226"/>
      <c r="M483" s="227"/>
      <c r="N483" s="228"/>
      <c r="O483" s="228"/>
      <c r="P483" s="229">
        <f>SUM(P484:P504)</f>
        <v>0</v>
      </c>
      <c r="Q483" s="228"/>
      <c r="R483" s="229">
        <f>SUM(R484:R504)</f>
        <v>0</v>
      </c>
      <c r="S483" s="228"/>
      <c r="T483" s="230">
        <f>SUM(T484:T504)</f>
        <v>0</v>
      </c>
      <c r="U483" s="12"/>
      <c r="V483" s="12"/>
      <c r="W483" s="12"/>
      <c r="X483" s="12"/>
      <c r="Y483" s="12"/>
      <c r="Z483" s="12"/>
      <c r="AA483" s="12"/>
      <c r="AB483" s="12"/>
      <c r="AC483" s="12"/>
      <c r="AD483" s="12"/>
      <c r="AE483" s="12"/>
      <c r="AR483" s="231" t="s">
        <v>81</v>
      </c>
      <c r="AT483" s="232" t="s">
        <v>72</v>
      </c>
      <c r="AU483" s="232" t="s">
        <v>81</v>
      </c>
      <c r="AY483" s="231" t="s">
        <v>134</v>
      </c>
      <c r="BK483" s="233">
        <f>SUM(BK484:BK504)</f>
        <v>0</v>
      </c>
    </row>
    <row r="484" s="2" customFormat="1" ht="24" customHeight="1">
      <c r="A484" s="39"/>
      <c r="B484" s="40"/>
      <c r="C484" s="236" t="s">
        <v>607</v>
      </c>
      <c r="D484" s="236" t="s">
        <v>136</v>
      </c>
      <c r="E484" s="237" t="s">
        <v>708</v>
      </c>
      <c r="F484" s="238" t="s">
        <v>709</v>
      </c>
      <c r="G484" s="239" t="s">
        <v>139</v>
      </c>
      <c r="H484" s="240">
        <v>135.63</v>
      </c>
      <c r="I484" s="241"/>
      <c r="J484" s="242">
        <f>ROUND(I484*H484,2)</f>
        <v>0</v>
      </c>
      <c r="K484" s="238" t="s">
        <v>1</v>
      </c>
      <c r="L484" s="45"/>
      <c r="M484" s="243" t="s">
        <v>1</v>
      </c>
      <c r="N484" s="244" t="s">
        <v>38</v>
      </c>
      <c r="O484" s="92"/>
      <c r="P484" s="245">
        <f>O484*H484</f>
        <v>0</v>
      </c>
      <c r="Q484" s="245">
        <v>0</v>
      </c>
      <c r="R484" s="245">
        <f>Q484*H484</f>
        <v>0</v>
      </c>
      <c r="S484" s="245">
        <v>0</v>
      </c>
      <c r="T484" s="246">
        <f>S484*H484</f>
        <v>0</v>
      </c>
      <c r="U484" s="39"/>
      <c r="V484" s="39"/>
      <c r="W484" s="39"/>
      <c r="X484" s="39"/>
      <c r="Y484" s="39"/>
      <c r="Z484" s="39"/>
      <c r="AA484" s="39"/>
      <c r="AB484" s="39"/>
      <c r="AC484" s="39"/>
      <c r="AD484" s="39"/>
      <c r="AE484" s="39"/>
      <c r="AR484" s="247" t="s">
        <v>141</v>
      </c>
      <c r="AT484" s="247" t="s">
        <v>136</v>
      </c>
      <c r="AU484" s="247" t="s">
        <v>83</v>
      </c>
      <c r="AY484" s="18" t="s">
        <v>134</v>
      </c>
      <c r="BE484" s="248">
        <f>IF(N484="základní",J484,0)</f>
        <v>0</v>
      </c>
      <c r="BF484" s="248">
        <f>IF(N484="snížená",J484,0)</f>
        <v>0</v>
      </c>
      <c r="BG484" s="248">
        <f>IF(N484="zákl. přenesená",J484,0)</f>
        <v>0</v>
      </c>
      <c r="BH484" s="248">
        <f>IF(N484="sníž. přenesená",J484,0)</f>
        <v>0</v>
      </c>
      <c r="BI484" s="248">
        <f>IF(N484="nulová",J484,0)</f>
        <v>0</v>
      </c>
      <c r="BJ484" s="18" t="s">
        <v>81</v>
      </c>
      <c r="BK484" s="248">
        <f>ROUND(I484*H484,2)</f>
        <v>0</v>
      </c>
      <c r="BL484" s="18" t="s">
        <v>141</v>
      </c>
      <c r="BM484" s="247" t="s">
        <v>968</v>
      </c>
    </row>
    <row r="485" s="2" customFormat="1">
      <c r="A485" s="39"/>
      <c r="B485" s="40"/>
      <c r="C485" s="41"/>
      <c r="D485" s="249" t="s">
        <v>143</v>
      </c>
      <c r="E485" s="41"/>
      <c r="F485" s="250" t="s">
        <v>709</v>
      </c>
      <c r="G485" s="41"/>
      <c r="H485" s="41"/>
      <c r="I485" s="145"/>
      <c r="J485" s="41"/>
      <c r="K485" s="41"/>
      <c r="L485" s="45"/>
      <c r="M485" s="251"/>
      <c r="N485" s="252"/>
      <c r="O485" s="92"/>
      <c r="P485" s="92"/>
      <c r="Q485" s="92"/>
      <c r="R485" s="92"/>
      <c r="S485" s="92"/>
      <c r="T485" s="93"/>
      <c r="U485" s="39"/>
      <c r="V485" s="39"/>
      <c r="W485" s="39"/>
      <c r="X485" s="39"/>
      <c r="Y485" s="39"/>
      <c r="Z485" s="39"/>
      <c r="AA485" s="39"/>
      <c r="AB485" s="39"/>
      <c r="AC485" s="39"/>
      <c r="AD485" s="39"/>
      <c r="AE485" s="39"/>
      <c r="AT485" s="18" t="s">
        <v>143</v>
      </c>
      <c r="AU485" s="18" t="s">
        <v>83</v>
      </c>
    </row>
    <row r="486" s="14" customFormat="1">
      <c r="A486" s="14"/>
      <c r="B486" s="264"/>
      <c r="C486" s="265"/>
      <c r="D486" s="249" t="s">
        <v>147</v>
      </c>
      <c r="E486" s="266" t="s">
        <v>1</v>
      </c>
      <c r="F486" s="267" t="s">
        <v>969</v>
      </c>
      <c r="G486" s="265"/>
      <c r="H486" s="268">
        <v>108.23</v>
      </c>
      <c r="I486" s="269"/>
      <c r="J486" s="265"/>
      <c r="K486" s="265"/>
      <c r="L486" s="270"/>
      <c r="M486" s="271"/>
      <c r="N486" s="272"/>
      <c r="O486" s="272"/>
      <c r="P486" s="272"/>
      <c r="Q486" s="272"/>
      <c r="R486" s="272"/>
      <c r="S486" s="272"/>
      <c r="T486" s="273"/>
      <c r="U486" s="14"/>
      <c r="V486" s="14"/>
      <c r="W486" s="14"/>
      <c r="X486" s="14"/>
      <c r="Y486" s="14"/>
      <c r="Z486" s="14"/>
      <c r="AA486" s="14"/>
      <c r="AB486" s="14"/>
      <c r="AC486" s="14"/>
      <c r="AD486" s="14"/>
      <c r="AE486" s="14"/>
      <c r="AT486" s="274" t="s">
        <v>147</v>
      </c>
      <c r="AU486" s="274" t="s">
        <v>83</v>
      </c>
      <c r="AV486" s="14" t="s">
        <v>83</v>
      </c>
      <c r="AW486" s="14" t="s">
        <v>30</v>
      </c>
      <c r="AX486" s="14" t="s">
        <v>73</v>
      </c>
      <c r="AY486" s="274" t="s">
        <v>134</v>
      </c>
    </row>
    <row r="487" s="14" customFormat="1">
      <c r="A487" s="14"/>
      <c r="B487" s="264"/>
      <c r="C487" s="265"/>
      <c r="D487" s="249" t="s">
        <v>147</v>
      </c>
      <c r="E487" s="266" t="s">
        <v>1</v>
      </c>
      <c r="F487" s="267" t="s">
        <v>970</v>
      </c>
      <c r="G487" s="265"/>
      <c r="H487" s="268">
        <v>27.399999999999999</v>
      </c>
      <c r="I487" s="269"/>
      <c r="J487" s="265"/>
      <c r="K487" s="265"/>
      <c r="L487" s="270"/>
      <c r="M487" s="271"/>
      <c r="N487" s="272"/>
      <c r="O487" s="272"/>
      <c r="P487" s="272"/>
      <c r="Q487" s="272"/>
      <c r="R487" s="272"/>
      <c r="S487" s="272"/>
      <c r="T487" s="273"/>
      <c r="U487" s="14"/>
      <c r="V487" s="14"/>
      <c r="W487" s="14"/>
      <c r="X487" s="14"/>
      <c r="Y487" s="14"/>
      <c r="Z487" s="14"/>
      <c r="AA487" s="14"/>
      <c r="AB487" s="14"/>
      <c r="AC487" s="14"/>
      <c r="AD487" s="14"/>
      <c r="AE487" s="14"/>
      <c r="AT487" s="274" t="s">
        <v>147</v>
      </c>
      <c r="AU487" s="274" t="s">
        <v>83</v>
      </c>
      <c r="AV487" s="14" t="s">
        <v>83</v>
      </c>
      <c r="AW487" s="14" t="s">
        <v>30</v>
      </c>
      <c r="AX487" s="14" t="s">
        <v>73</v>
      </c>
      <c r="AY487" s="274" t="s">
        <v>134</v>
      </c>
    </row>
    <row r="488" s="15" customFormat="1">
      <c r="A488" s="15"/>
      <c r="B488" s="275"/>
      <c r="C488" s="276"/>
      <c r="D488" s="249" t="s">
        <v>147</v>
      </c>
      <c r="E488" s="277" t="s">
        <v>1</v>
      </c>
      <c r="F488" s="278" t="s">
        <v>150</v>
      </c>
      <c r="G488" s="276"/>
      <c r="H488" s="279">
        <v>135.63</v>
      </c>
      <c r="I488" s="280"/>
      <c r="J488" s="276"/>
      <c r="K488" s="276"/>
      <c r="L488" s="281"/>
      <c r="M488" s="282"/>
      <c r="N488" s="283"/>
      <c r="O488" s="283"/>
      <c r="P488" s="283"/>
      <c r="Q488" s="283"/>
      <c r="R488" s="283"/>
      <c r="S488" s="283"/>
      <c r="T488" s="284"/>
      <c r="U488" s="15"/>
      <c r="V488" s="15"/>
      <c r="W488" s="15"/>
      <c r="X488" s="15"/>
      <c r="Y488" s="15"/>
      <c r="Z488" s="15"/>
      <c r="AA488" s="15"/>
      <c r="AB488" s="15"/>
      <c r="AC488" s="15"/>
      <c r="AD488" s="15"/>
      <c r="AE488" s="15"/>
      <c r="AT488" s="285" t="s">
        <v>147</v>
      </c>
      <c r="AU488" s="285" t="s">
        <v>83</v>
      </c>
      <c r="AV488" s="15" t="s">
        <v>141</v>
      </c>
      <c r="AW488" s="15" t="s">
        <v>30</v>
      </c>
      <c r="AX488" s="15" t="s">
        <v>81</v>
      </c>
      <c r="AY488" s="285" t="s">
        <v>134</v>
      </c>
    </row>
    <row r="489" s="2" customFormat="1" ht="24" customHeight="1">
      <c r="A489" s="39"/>
      <c r="B489" s="40"/>
      <c r="C489" s="236" t="s">
        <v>613</v>
      </c>
      <c r="D489" s="236" t="s">
        <v>136</v>
      </c>
      <c r="E489" s="237" t="s">
        <v>713</v>
      </c>
      <c r="F489" s="238" t="s">
        <v>714</v>
      </c>
      <c r="G489" s="239" t="s">
        <v>169</v>
      </c>
      <c r="H489" s="240">
        <v>27.399999999999999</v>
      </c>
      <c r="I489" s="241"/>
      <c r="J489" s="242">
        <f>ROUND(I489*H489,2)</f>
        <v>0</v>
      </c>
      <c r="K489" s="238" t="s">
        <v>1</v>
      </c>
      <c r="L489" s="45"/>
      <c r="M489" s="243" t="s">
        <v>1</v>
      </c>
      <c r="N489" s="244" t="s">
        <v>38</v>
      </c>
      <c r="O489" s="92"/>
      <c r="P489" s="245">
        <f>O489*H489</f>
        <v>0</v>
      </c>
      <c r="Q489" s="245">
        <v>0</v>
      </c>
      <c r="R489" s="245">
        <f>Q489*H489</f>
        <v>0</v>
      </c>
      <c r="S489" s="245">
        <v>0</v>
      </c>
      <c r="T489" s="246">
        <f>S489*H489</f>
        <v>0</v>
      </c>
      <c r="U489" s="39"/>
      <c r="V489" s="39"/>
      <c r="W489" s="39"/>
      <c r="X489" s="39"/>
      <c r="Y489" s="39"/>
      <c r="Z489" s="39"/>
      <c r="AA489" s="39"/>
      <c r="AB489" s="39"/>
      <c r="AC489" s="39"/>
      <c r="AD489" s="39"/>
      <c r="AE489" s="39"/>
      <c r="AR489" s="247" t="s">
        <v>141</v>
      </c>
      <c r="AT489" s="247" t="s">
        <v>136</v>
      </c>
      <c r="AU489" s="247" t="s">
        <v>83</v>
      </c>
      <c r="AY489" s="18" t="s">
        <v>134</v>
      </c>
      <c r="BE489" s="248">
        <f>IF(N489="základní",J489,0)</f>
        <v>0</v>
      </c>
      <c r="BF489" s="248">
        <f>IF(N489="snížená",J489,0)</f>
        <v>0</v>
      </c>
      <c r="BG489" s="248">
        <f>IF(N489="zákl. přenesená",J489,0)</f>
        <v>0</v>
      </c>
      <c r="BH489" s="248">
        <f>IF(N489="sníž. přenesená",J489,0)</f>
        <v>0</v>
      </c>
      <c r="BI489" s="248">
        <f>IF(N489="nulová",J489,0)</f>
        <v>0</v>
      </c>
      <c r="BJ489" s="18" t="s">
        <v>81</v>
      </c>
      <c r="BK489" s="248">
        <f>ROUND(I489*H489,2)</f>
        <v>0</v>
      </c>
      <c r="BL489" s="18" t="s">
        <v>141</v>
      </c>
      <c r="BM489" s="247" t="s">
        <v>971</v>
      </c>
    </row>
    <row r="490" s="2" customFormat="1">
      <c r="A490" s="39"/>
      <c r="B490" s="40"/>
      <c r="C490" s="41"/>
      <c r="D490" s="249" t="s">
        <v>143</v>
      </c>
      <c r="E490" s="41"/>
      <c r="F490" s="250" t="s">
        <v>714</v>
      </c>
      <c r="G490" s="41"/>
      <c r="H490" s="41"/>
      <c r="I490" s="145"/>
      <c r="J490" s="41"/>
      <c r="K490" s="41"/>
      <c r="L490" s="45"/>
      <c r="M490" s="251"/>
      <c r="N490" s="252"/>
      <c r="O490" s="92"/>
      <c r="P490" s="92"/>
      <c r="Q490" s="92"/>
      <c r="R490" s="92"/>
      <c r="S490" s="92"/>
      <c r="T490" s="93"/>
      <c r="U490" s="39"/>
      <c r="V490" s="39"/>
      <c r="W490" s="39"/>
      <c r="X490" s="39"/>
      <c r="Y490" s="39"/>
      <c r="Z490" s="39"/>
      <c r="AA490" s="39"/>
      <c r="AB490" s="39"/>
      <c r="AC490" s="39"/>
      <c r="AD490" s="39"/>
      <c r="AE490" s="39"/>
      <c r="AT490" s="18" t="s">
        <v>143</v>
      </c>
      <c r="AU490" s="18" t="s">
        <v>83</v>
      </c>
    </row>
    <row r="491" s="2" customFormat="1">
      <c r="A491" s="39"/>
      <c r="B491" s="40"/>
      <c r="C491" s="41"/>
      <c r="D491" s="249" t="s">
        <v>164</v>
      </c>
      <c r="E491" s="41"/>
      <c r="F491" s="253" t="s">
        <v>716</v>
      </c>
      <c r="G491" s="41"/>
      <c r="H491" s="41"/>
      <c r="I491" s="145"/>
      <c r="J491" s="41"/>
      <c r="K491" s="41"/>
      <c r="L491" s="45"/>
      <c r="M491" s="251"/>
      <c r="N491" s="252"/>
      <c r="O491" s="92"/>
      <c r="P491" s="92"/>
      <c r="Q491" s="92"/>
      <c r="R491" s="92"/>
      <c r="S491" s="92"/>
      <c r="T491" s="93"/>
      <c r="U491" s="39"/>
      <c r="V491" s="39"/>
      <c r="W491" s="39"/>
      <c r="X491" s="39"/>
      <c r="Y491" s="39"/>
      <c r="Z491" s="39"/>
      <c r="AA491" s="39"/>
      <c r="AB491" s="39"/>
      <c r="AC491" s="39"/>
      <c r="AD491" s="39"/>
      <c r="AE491" s="39"/>
      <c r="AT491" s="18" t="s">
        <v>164</v>
      </c>
      <c r="AU491" s="18" t="s">
        <v>83</v>
      </c>
    </row>
    <row r="492" s="14" customFormat="1">
      <c r="A492" s="14"/>
      <c r="B492" s="264"/>
      <c r="C492" s="265"/>
      <c r="D492" s="249" t="s">
        <v>147</v>
      </c>
      <c r="E492" s="266" t="s">
        <v>1</v>
      </c>
      <c r="F492" s="267" t="s">
        <v>972</v>
      </c>
      <c r="G492" s="265"/>
      <c r="H492" s="268">
        <v>27.399999999999999</v>
      </c>
      <c r="I492" s="269"/>
      <c r="J492" s="265"/>
      <c r="K492" s="265"/>
      <c r="L492" s="270"/>
      <c r="M492" s="271"/>
      <c r="N492" s="272"/>
      <c r="O492" s="272"/>
      <c r="P492" s="272"/>
      <c r="Q492" s="272"/>
      <c r="R492" s="272"/>
      <c r="S492" s="272"/>
      <c r="T492" s="273"/>
      <c r="U492" s="14"/>
      <c r="V492" s="14"/>
      <c r="W492" s="14"/>
      <c r="X492" s="14"/>
      <c r="Y492" s="14"/>
      <c r="Z492" s="14"/>
      <c r="AA492" s="14"/>
      <c r="AB492" s="14"/>
      <c r="AC492" s="14"/>
      <c r="AD492" s="14"/>
      <c r="AE492" s="14"/>
      <c r="AT492" s="274" t="s">
        <v>147</v>
      </c>
      <c r="AU492" s="274" t="s">
        <v>83</v>
      </c>
      <c r="AV492" s="14" t="s">
        <v>83</v>
      </c>
      <c r="AW492" s="14" t="s">
        <v>30</v>
      </c>
      <c r="AX492" s="14" t="s">
        <v>73</v>
      </c>
      <c r="AY492" s="274" t="s">
        <v>134</v>
      </c>
    </row>
    <row r="493" s="15" customFormat="1">
      <c r="A493" s="15"/>
      <c r="B493" s="275"/>
      <c r="C493" s="276"/>
      <c r="D493" s="249" t="s">
        <v>147</v>
      </c>
      <c r="E493" s="277" t="s">
        <v>1</v>
      </c>
      <c r="F493" s="278" t="s">
        <v>150</v>
      </c>
      <c r="G493" s="276"/>
      <c r="H493" s="279">
        <v>27.399999999999999</v>
      </c>
      <c r="I493" s="280"/>
      <c r="J493" s="276"/>
      <c r="K493" s="276"/>
      <c r="L493" s="281"/>
      <c r="M493" s="282"/>
      <c r="N493" s="283"/>
      <c r="O493" s="283"/>
      <c r="P493" s="283"/>
      <c r="Q493" s="283"/>
      <c r="R493" s="283"/>
      <c r="S493" s="283"/>
      <c r="T493" s="284"/>
      <c r="U493" s="15"/>
      <c r="V493" s="15"/>
      <c r="W493" s="15"/>
      <c r="X493" s="15"/>
      <c r="Y493" s="15"/>
      <c r="Z493" s="15"/>
      <c r="AA493" s="15"/>
      <c r="AB493" s="15"/>
      <c r="AC493" s="15"/>
      <c r="AD493" s="15"/>
      <c r="AE493" s="15"/>
      <c r="AT493" s="285" t="s">
        <v>147</v>
      </c>
      <c r="AU493" s="285" t="s">
        <v>83</v>
      </c>
      <c r="AV493" s="15" t="s">
        <v>141</v>
      </c>
      <c r="AW493" s="15" t="s">
        <v>30</v>
      </c>
      <c r="AX493" s="15" t="s">
        <v>81</v>
      </c>
      <c r="AY493" s="285" t="s">
        <v>134</v>
      </c>
    </row>
    <row r="494" s="2" customFormat="1" ht="24" customHeight="1">
      <c r="A494" s="39"/>
      <c r="B494" s="40"/>
      <c r="C494" s="236" t="s">
        <v>619</v>
      </c>
      <c r="D494" s="236" t="s">
        <v>136</v>
      </c>
      <c r="E494" s="237" t="s">
        <v>719</v>
      </c>
      <c r="F494" s="238" t="s">
        <v>720</v>
      </c>
      <c r="G494" s="239" t="s">
        <v>721</v>
      </c>
      <c r="H494" s="307"/>
      <c r="I494" s="241"/>
      <c r="J494" s="242">
        <f>ROUND(I494*H494,2)</f>
        <v>0</v>
      </c>
      <c r="K494" s="238" t="s">
        <v>140</v>
      </c>
      <c r="L494" s="45"/>
      <c r="M494" s="243" t="s">
        <v>1</v>
      </c>
      <c r="N494" s="244" t="s">
        <v>38</v>
      </c>
      <c r="O494" s="92"/>
      <c r="P494" s="245">
        <f>O494*H494</f>
        <v>0</v>
      </c>
      <c r="Q494" s="245">
        <v>0</v>
      </c>
      <c r="R494" s="245">
        <f>Q494*H494</f>
        <v>0</v>
      </c>
      <c r="S494" s="245">
        <v>0</v>
      </c>
      <c r="T494" s="246">
        <f>S494*H494</f>
        <v>0</v>
      </c>
      <c r="U494" s="39"/>
      <c r="V494" s="39"/>
      <c r="W494" s="39"/>
      <c r="X494" s="39"/>
      <c r="Y494" s="39"/>
      <c r="Z494" s="39"/>
      <c r="AA494" s="39"/>
      <c r="AB494" s="39"/>
      <c r="AC494" s="39"/>
      <c r="AD494" s="39"/>
      <c r="AE494" s="39"/>
      <c r="AR494" s="247" t="s">
        <v>258</v>
      </c>
      <c r="AT494" s="247" t="s">
        <v>136</v>
      </c>
      <c r="AU494" s="247" t="s">
        <v>83</v>
      </c>
      <c r="AY494" s="18" t="s">
        <v>134</v>
      </c>
      <c r="BE494" s="248">
        <f>IF(N494="základní",J494,0)</f>
        <v>0</v>
      </c>
      <c r="BF494" s="248">
        <f>IF(N494="snížená",J494,0)</f>
        <v>0</v>
      </c>
      <c r="BG494" s="248">
        <f>IF(N494="zákl. přenesená",J494,0)</f>
        <v>0</v>
      </c>
      <c r="BH494" s="248">
        <f>IF(N494="sníž. přenesená",J494,0)</f>
        <v>0</v>
      </c>
      <c r="BI494" s="248">
        <f>IF(N494="nulová",J494,0)</f>
        <v>0</v>
      </c>
      <c r="BJ494" s="18" t="s">
        <v>81</v>
      </c>
      <c r="BK494" s="248">
        <f>ROUND(I494*H494,2)</f>
        <v>0</v>
      </c>
      <c r="BL494" s="18" t="s">
        <v>258</v>
      </c>
      <c r="BM494" s="247" t="s">
        <v>973</v>
      </c>
    </row>
    <row r="495" s="2" customFormat="1">
      <c r="A495" s="39"/>
      <c r="B495" s="40"/>
      <c r="C495" s="41"/>
      <c r="D495" s="249" t="s">
        <v>143</v>
      </c>
      <c r="E495" s="41"/>
      <c r="F495" s="250" t="s">
        <v>723</v>
      </c>
      <c r="G495" s="41"/>
      <c r="H495" s="41"/>
      <c r="I495" s="145"/>
      <c r="J495" s="41"/>
      <c r="K495" s="41"/>
      <c r="L495" s="45"/>
      <c r="M495" s="251"/>
      <c r="N495" s="252"/>
      <c r="O495" s="92"/>
      <c r="P495" s="92"/>
      <c r="Q495" s="92"/>
      <c r="R495" s="92"/>
      <c r="S495" s="92"/>
      <c r="T495" s="93"/>
      <c r="U495" s="39"/>
      <c r="V495" s="39"/>
      <c r="W495" s="39"/>
      <c r="X495" s="39"/>
      <c r="Y495" s="39"/>
      <c r="Z495" s="39"/>
      <c r="AA495" s="39"/>
      <c r="AB495" s="39"/>
      <c r="AC495" s="39"/>
      <c r="AD495" s="39"/>
      <c r="AE495" s="39"/>
      <c r="AT495" s="18" t="s">
        <v>143</v>
      </c>
      <c r="AU495" s="18" t="s">
        <v>83</v>
      </c>
    </row>
    <row r="496" s="2" customFormat="1">
      <c r="A496" s="39"/>
      <c r="B496" s="40"/>
      <c r="C496" s="41"/>
      <c r="D496" s="249" t="s">
        <v>145</v>
      </c>
      <c r="E496" s="41"/>
      <c r="F496" s="253" t="s">
        <v>724</v>
      </c>
      <c r="G496" s="41"/>
      <c r="H496" s="41"/>
      <c r="I496" s="145"/>
      <c r="J496" s="41"/>
      <c r="K496" s="41"/>
      <c r="L496" s="45"/>
      <c r="M496" s="251"/>
      <c r="N496" s="252"/>
      <c r="O496" s="92"/>
      <c r="P496" s="92"/>
      <c r="Q496" s="92"/>
      <c r="R496" s="92"/>
      <c r="S496" s="92"/>
      <c r="T496" s="93"/>
      <c r="U496" s="39"/>
      <c r="V496" s="39"/>
      <c r="W496" s="39"/>
      <c r="X496" s="39"/>
      <c r="Y496" s="39"/>
      <c r="Z496" s="39"/>
      <c r="AA496" s="39"/>
      <c r="AB496" s="39"/>
      <c r="AC496" s="39"/>
      <c r="AD496" s="39"/>
      <c r="AE496" s="39"/>
      <c r="AT496" s="18" t="s">
        <v>145</v>
      </c>
      <c r="AU496" s="18" t="s">
        <v>83</v>
      </c>
    </row>
    <row r="497" s="2" customFormat="1">
      <c r="A497" s="39"/>
      <c r="B497" s="40"/>
      <c r="C497" s="41"/>
      <c r="D497" s="249" t="s">
        <v>164</v>
      </c>
      <c r="E497" s="41"/>
      <c r="F497" s="253" t="s">
        <v>954</v>
      </c>
      <c r="G497" s="41"/>
      <c r="H497" s="41"/>
      <c r="I497" s="145"/>
      <c r="J497" s="41"/>
      <c r="K497" s="41"/>
      <c r="L497" s="45"/>
      <c r="M497" s="251"/>
      <c r="N497" s="252"/>
      <c r="O497" s="92"/>
      <c r="P497" s="92"/>
      <c r="Q497" s="92"/>
      <c r="R497" s="92"/>
      <c r="S497" s="92"/>
      <c r="T497" s="93"/>
      <c r="U497" s="39"/>
      <c r="V497" s="39"/>
      <c r="W497" s="39"/>
      <c r="X497" s="39"/>
      <c r="Y497" s="39"/>
      <c r="Z497" s="39"/>
      <c r="AA497" s="39"/>
      <c r="AB497" s="39"/>
      <c r="AC497" s="39"/>
      <c r="AD497" s="39"/>
      <c r="AE497" s="39"/>
      <c r="AT497" s="18" t="s">
        <v>164</v>
      </c>
      <c r="AU497" s="18" t="s">
        <v>83</v>
      </c>
    </row>
    <row r="498" s="2" customFormat="1" ht="24" customHeight="1">
      <c r="A498" s="39"/>
      <c r="B498" s="40"/>
      <c r="C498" s="236" t="s">
        <v>624</v>
      </c>
      <c r="D498" s="236" t="s">
        <v>136</v>
      </c>
      <c r="E498" s="237" t="s">
        <v>726</v>
      </c>
      <c r="F498" s="238" t="s">
        <v>727</v>
      </c>
      <c r="G498" s="239" t="s">
        <v>721</v>
      </c>
      <c r="H498" s="307"/>
      <c r="I498" s="241"/>
      <c r="J498" s="242">
        <f>ROUND(I498*H498,2)</f>
        <v>0</v>
      </c>
      <c r="K498" s="238" t="s">
        <v>140</v>
      </c>
      <c r="L498" s="45"/>
      <c r="M498" s="243" t="s">
        <v>1</v>
      </c>
      <c r="N498" s="244" t="s">
        <v>38</v>
      </c>
      <c r="O498" s="92"/>
      <c r="P498" s="245">
        <f>O498*H498</f>
        <v>0</v>
      </c>
      <c r="Q498" s="245">
        <v>0</v>
      </c>
      <c r="R498" s="245">
        <f>Q498*H498</f>
        <v>0</v>
      </c>
      <c r="S498" s="245">
        <v>0</v>
      </c>
      <c r="T498" s="246">
        <f>S498*H498</f>
        <v>0</v>
      </c>
      <c r="U498" s="39"/>
      <c r="V498" s="39"/>
      <c r="W498" s="39"/>
      <c r="X498" s="39"/>
      <c r="Y498" s="39"/>
      <c r="Z498" s="39"/>
      <c r="AA498" s="39"/>
      <c r="AB498" s="39"/>
      <c r="AC498" s="39"/>
      <c r="AD498" s="39"/>
      <c r="AE498" s="39"/>
      <c r="AR498" s="247" t="s">
        <v>258</v>
      </c>
      <c r="AT498" s="247" t="s">
        <v>136</v>
      </c>
      <c r="AU498" s="247" t="s">
        <v>83</v>
      </c>
      <c r="AY498" s="18" t="s">
        <v>134</v>
      </c>
      <c r="BE498" s="248">
        <f>IF(N498="základní",J498,0)</f>
        <v>0</v>
      </c>
      <c r="BF498" s="248">
        <f>IF(N498="snížená",J498,0)</f>
        <v>0</v>
      </c>
      <c r="BG498" s="248">
        <f>IF(N498="zákl. přenesená",J498,0)</f>
        <v>0</v>
      </c>
      <c r="BH498" s="248">
        <f>IF(N498="sníž. přenesená",J498,0)</f>
        <v>0</v>
      </c>
      <c r="BI498" s="248">
        <f>IF(N498="nulová",J498,0)</f>
        <v>0</v>
      </c>
      <c r="BJ498" s="18" t="s">
        <v>81</v>
      </c>
      <c r="BK498" s="248">
        <f>ROUND(I498*H498,2)</f>
        <v>0</v>
      </c>
      <c r="BL498" s="18" t="s">
        <v>258</v>
      </c>
      <c r="BM498" s="247" t="s">
        <v>974</v>
      </c>
    </row>
    <row r="499" s="2" customFormat="1">
      <c r="A499" s="39"/>
      <c r="B499" s="40"/>
      <c r="C499" s="41"/>
      <c r="D499" s="249" t="s">
        <v>143</v>
      </c>
      <c r="E499" s="41"/>
      <c r="F499" s="250" t="s">
        <v>729</v>
      </c>
      <c r="G499" s="41"/>
      <c r="H499" s="41"/>
      <c r="I499" s="145"/>
      <c r="J499" s="41"/>
      <c r="K499" s="41"/>
      <c r="L499" s="45"/>
      <c r="M499" s="251"/>
      <c r="N499" s="252"/>
      <c r="O499" s="92"/>
      <c r="P499" s="92"/>
      <c r="Q499" s="92"/>
      <c r="R499" s="92"/>
      <c r="S499" s="92"/>
      <c r="T499" s="93"/>
      <c r="U499" s="39"/>
      <c r="V499" s="39"/>
      <c r="W499" s="39"/>
      <c r="X499" s="39"/>
      <c r="Y499" s="39"/>
      <c r="Z499" s="39"/>
      <c r="AA499" s="39"/>
      <c r="AB499" s="39"/>
      <c r="AC499" s="39"/>
      <c r="AD499" s="39"/>
      <c r="AE499" s="39"/>
      <c r="AT499" s="18" t="s">
        <v>143</v>
      </c>
      <c r="AU499" s="18" t="s">
        <v>83</v>
      </c>
    </row>
    <row r="500" s="2" customFormat="1">
      <c r="A500" s="39"/>
      <c r="B500" s="40"/>
      <c r="C500" s="41"/>
      <c r="D500" s="249" t="s">
        <v>145</v>
      </c>
      <c r="E500" s="41"/>
      <c r="F500" s="253" t="s">
        <v>724</v>
      </c>
      <c r="G500" s="41"/>
      <c r="H500" s="41"/>
      <c r="I500" s="145"/>
      <c r="J500" s="41"/>
      <c r="K500" s="41"/>
      <c r="L500" s="45"/>
      <c r="M500" s="251"/>
      <c r="N500" s="252"/>
      <c r="O500" s="92"/>
      <c r="P500" s="92"/>
      <c r="Q500" s="92"/>
      <c r="R500" s="92"/>
      <c r="S500" s="92"/>
      <c r="T500" s="93"/>
      <c r="U500" s="39"/>
      <c r="V500" s="39"/>
      <c r="W500" s="39"/>
      <c r="X500" s="39"/>
      <c r="Y500" s="39"/>
      <c r="Z500" s="39"/>
      <c r="AA500" s="39"/>
      <c r="AB500" s="39"/>
      <c r="AC500" s="39"/>
      <c r="AD500" s="39"/>
      <c r="AE500" s="39"/>
      <c r="AT500" s="18" t="s">
        <v>145</v>
      </c>
      <c r="AU500" s="18" t="s">
        <v>83</v>
      </c>
    </row>
    <row r="501" s="2" customFormat="1" ht="24" customHeight="1">
      <c r="A501" s="39"/>
      <c r="B501" s="40"/>
      <c r="C501" s="236" t="s">
        <v>629</v>
      </c>
      <c r="D501" s="236" t="s">
        <v>136</v>
      </c>
      <c r="E501" s="237" t="s">
        <v>731</v>
      </c>
      <c r="F501" s="238" t="s">
        <v>732</v>
      </c>
      <c r="G501" s="239" t="s">
        <v>721</v>
      </c>
      <c r="H501" s="307"/>
      <c r="I501" s="241"/>
      <c r="J501" s="242">
        <f>ROUND(I501*H501,2)</f>
        <v>0</v>
      </c>
      <c r="K501" s="238" t="s">
        <v>140</v>
      </c>
      <c r="L501" s="45"/>
      <c r="M501" s="243" t="s">
        <v>1</v>
      </c>
      <c r="N501" s="244" t="s">
        <v>38</v>
      </c>
      <c r="O501" s="92"/>
      <c r="P501" s="245">
        <f>O501*H501</f>
        <v>0</v>
      </c>
      <c r="Q501" s="245">
        <v>0</v>
      </c>
      <c r="R501" s="245">
        <f>Q501*H501</f>
        <v>0</v>
      </c>
      <c r="S501" s="245">
        <v>0</v>
      </c>
      <c r="T501" s="246">
        <f>S501*H501</f>
        <v>0</v>
      </c>
      <c r="U501" s="39"/>
      <c r="V501" s="39"/>
      <c r="W501" s="39"/>
      <c r="X501" s="39"/>
      <c r="Y501" s="39"/>
      <c r="Z501" s="39"/>
      <c r="AA501" s="39"/>
      <c r="AB501" s="39"/>
      <c r="AC501" s="39"/>
      <c r="AD501" s="39"/>
      <c r="AE501" s="39"/>
      <c r="AR501" s="247" t="s">
        <v>258</v>
      </c>
      <c r="AT501" s="247" t="s">
        <v>136</v>
      </c>
      <c r="AU501" s="247" t="s">
        <v>83</v>
      </c>
      <c r="AY501" s="18" t="s">
        <v>134</v>
      </c>
      <c r="BE501" s="248">
        <f>IF(N501="základní",J501,0)</f>
        <v>0</v>
      </c>
      <c r="BF501" s="248">
        <f>IF(N501="snížená",J501,0)</f>
        <v>0</v>
      </c>
      <c r="BG501" s="248">
        <f>IF(N501="zákl. přenesená",J501,0)</f>
        <v>0</v>
      </c>
      <c r="BH501" s="248">
        <f>IF(N501="sníž. přenesená",J501,0)</f>
        <v>0</v>
      </c>
      <c r="BI501" s="248">
        <f>IF(N501="nulová",J501,0)</f>
        <v>0</v>
      </c>
      <c r="BJ501" s="18" t="s">
        <v>81</v>
      </c>
      <c r="BK501" s="248">
        <f>ROUND(I501*H501,2)</f>
        <v>0</v>
      </c>
      <c r="BL501" s="18" t="s">
        <v>258</v>
      </c>
      <c r="BM501" s="247" t="s">
        <v>975</v>
      </c>
    </row>
    <row r="502" s="2" customFormat="1">
      <c r="A502" s="39"/>
      <c r="B502" s="40"/>
      <c r="C502" s="41"/>
      <c r="D502" s="249" t="s">
        <v>143</v>
      </c>
      <c r="E502" s="41"/>
      <c r="F502" s="250" t="s">
        <v>734</v>
      </c>
      <c r="G502" s="41"/>
      <c r="H502" s="41"/>
      <c r="I502" s="145"/>
      <c r="J502" s="41"/>
      <c r="K502" s="41"/>
      <c r="L502" s="45"/>
      <c r="M502" s="251"/>
      <c r="N502" s="252"/>
      <c r="O502" s="92"/>
      <c r="P502" s="92"/>
      <c r="Q502" s="92"/>
      <c r="R502" s="92"/>
      <c r="S502" s="92"/>
      <c r="T502" s="93"/>
      <c r="U502" s="39"/>
      <c r="V502" s="39"/>
      <c r="W502" s="39"/>
      <c r="X502" s="39"/>
      <c r="Y502" s="39"/>
      <c r="Z502" s="39"/>
      <c r="AA502" s="39"/>
      <c r="AB502" s="39"/>
      <c r="AC502" s="39"/>
      <c r="AD502" s="39"/>
      <c r="AE502" s="39"/>
      <c r="AT502" s="18" t="s">
        <v>143</v>
      </c>
      <c r="AU502" s="18" t="s">
        <v>83</v>
      </c>
    </row>
    <row r="503" s="2" customFormat="1">
      <c r="A503" s="39"/>
      <c r="B503" s="40"/>
      <c r="C503" s="41"/>
      <c r="D503" s="249" t="s">
        <v>145</v>
      </c>
      <c r="E503" s="41"/>
      <c r="F503" s="253" t="s">
        <v>724</v>
      </c>
      <c r="G503" s="41"/>
      <c r="H503" s="41"/>
      <c r="I503" s="145"/>
      <c r="J503" s="41"/>
      <c r="K503" s="41"/>
      <c r="L503" s="45"/>
      <c r="M503" s="251"/>
      <c r="N503" s="252"/>
      <c r="O503" s="92"/>
      <c r="P503" s="92"/>
      <c r="Q503" s="92"/>
      <c r="R503" s="92"/>
      <c r="S503" s="92"/>
      <c r="T503" s="93"/>
      <c r="U503" s="39"/>
      <c r="V503" s="39"/>
      <c r="W503" s="39"/>
      <c r="X503" s="39"/>
      <c r="Y503" s="39"/>
      <c r="Z503" s="39"/>
      <c r="AA503" s="39"/>
      <c r="AB503" s="39"/>
      <c r="AC503" s="39"/>
      <c r="AD503" s="39"/>
      <c r="AE503" s="39"/>
      <c r="AT503" s="18" t="s">
        <v>145</v>
      </c>
      <c r="AU503" s="18" t="s">
        <v>83</v>
      </c>
    </row>
    <row r="504" s="2" customFormat="1">
      <c r="A504" s="39"/>
      <c r="B504" s="40"/>
      <c r="C504" s="41"/>
      <c r="D504" s="249" t="s">
        <v>164</v>
      </c>
      <c r="E504" s="41"/>
      <c r="F504" s="253" t="s">
        <v>735</v>
      </c>
      <c r="G504" s="41"/>
      <c r="H504" s="41"/>
      <c r="I504" s="145"/>
      <c r="J504" s="41"/>
      <c r="K504" s="41"/>
      <c r="L504" s="45"/>
      <c r="M504" s="251"/>
      <c r="N504" s="252"/>
      <c r="O504" s="92"/>
      <c r="P504" s="92"/>
      <c r="Q504" s="92"/>
      <c r="R504" s="92"/>
      <c r="S504" s="92"/>
      <c r="T504" s="93"/>
      <c r="U504" s="39"/>
      <c r="V504" s="39"/>
      <c r="W504" s="39"/>
      <c r="X504" s="39"/>
      <c r="Y504" s="39"/>
      <c r="Z504" s="39"/>
      <c r="AA504" s="39"/>
      <c r="AB504" s="39"/>
      <c r="AC504" s="39"/>
      <c r="AD504" s="39"/>
      <c r="AE504" s="39"/>
      <c r="AT504" s="18" t="s">
        <v>164</v>
      </c>
      <c r="AU504" s="18" t="s">
        <v>83</v>
      </c>
    </row>
    <row r="505" s="12" customFormat="1" ht="22.8" customHeight="1">
      <c r="A505" s="12"/>
      <c r="B505" s="220"/>
      <c r="C505" s="221"/>
      <c r="D505" s="222" t="s">
        <v>72</v>
      </c>
      <c r="E505" s="234" t="s">
        <v>736</v>
      </c>
      <c r="F505" s="234" t="s">
        <v>737</v>
      </c>
      <c r="G505" s="221"/>
      <c r="H505" s="221"/>
      <c r="I505" s="224"/>
      <c r="J505" s="235">
        <f>BK505</f>
        <v>0</v>
      </c>
      <c r="K505" s="221"/>
      <c r="L505" s="226"/>
      <c r="M505" s="227"/>
      <c r="N505" s="228"/>
      <c r="O505" s="228"/>
      <c r="P505" s="229">
        <f>SUM(P506:P514)</f>
        <v>0</v>
      </c>
      <c r="Q505" s="228"/>
      <c r="R505" s="229">
        <f>SUM(R506:R514)</f>
        <v>0.028140000000000002</v>
      </c>
      <c r="S505" s="228"/>
      <c r="T505" s="230">
        <f>SUM(T506:T514)</f>
        <v>0</v>
      </c>
      <c r="U505" s="12"/>
      <c r="V505" s="12"/>
      <c r="W505" s="12"/>
      <c r="X505" s="12"/>
      <c r="Y505" s="12"/>
      <c r="Z505" s="12"/>
      <c r="AA505" s="12"/>
      <c r="AB505" s="12"/>
      <c r="AC505" s="12"/>
      <c r="AD505" s="12"/>
      <c r="AE505" s="12"/>
      <c r="AR505" s="231" t="s">
        <v>83</v>
      </c>
      <c r="AT505" s="232" t="s">
        <v>72</v>
      </c>
      <c r="AU505" s="232" t="s">
        <v>81</v>
      </c>
      <c r="AY505" s="231" t="s">
        <v>134</v>
      </c>
      <c r="BK505" s="233">
        <f>SUM(BK506:BK514)</f>
        <v>0</v>
      </c>
    </row>
    <row r="506" s="2" customFormat="1" ht="24" customHeight="1">
      <c r="A506" s="39"/>
      <c r="B506" s="40"/>
      <c r="C506" s="236" t="s">
        <v>636</v>
      </c>
      <c r="D506" s="236" t="s">
        <v>136</v>
      </c>
      <c r="E506" s="237" t="s">
        <v>739</v>
      </c>
      <c r="F506" s="238" t="s">
        <v>740</v>
      </c>
      <c r="G506" s="239" t="s">
        <v>139</v>
      </c>
      <c r="H506" s="240">
        <v>134</v>
      </c>
      <c r="I506" s="241"/>
      <c r="J506" s="242">
        <f>ROUND(I506*H506,2)</f>
        <v>0</v>
      </c>
      <c r="K506" s="238" t="s">
        <v>140</v>
      </c>
      <c r="L506" s="45"/>
      <c r="M506" s="243" t="s">
        <v>1</v>
      </c>
      <c r="N506" s="244" t="s">
        <v>38</v>
      </c>
      <c r="O506" s="92"/>
      <c r="P506" s="245">
        <f>O506*H506</f>
        <v>0</v>
      </c>
      <c r="Q506" s="245">
        <v>0.00021000000000000001</v>
      </c>
      <c r="R506" s="245">
        <f>Q506*H506</f>
        <v>0.028140000000000002</v>
      </c>
      <c r="S506" s="245">
        <v>0</v>
      </c>
      <c r="T506" s="246">
        <f>S506*H506</f>
        <v>0</v>
      </c>
      <c r="U506" s="39"/>
      <c r="V506" s="39"/>
      <c r="W506" s="39"/>
      <c r="X506" s="39"/>
      <c r="Y506" s="39"/>
      <c r="Z506" s="39"/>
      <c r="AA506" s="39"/>
      <c r="AB506" s="39"/>
      <c r="AC506" s="39"/>
      <c r="AD506" s="39"/>
      <c r="AE506" s="39"/>
      <c r="AR506" s="247" t="s">
        <v>258</v>
      </c>
      <c r="AT506" s="247" t="s">
        <v>136</v>
      </c>
      <c r="AU506" s="247" t="s">
        <v>83</v>
      </c>
      <c r="AY506" s="18" t="s">
        <v>134</v>
      </c>
      <c r="BE506" s="248">
        <f>IF(N506="základní",J506,0)</f>
        <v>0</v>
      </c>
      <c r="BF506" s="248">
        <f>IF(N506="snížená",J506,0)</f>
        <v>0</v>
      </c>
      <c r="BG506" s="248">
        <f>IF(N506="zákl. přenesená",J506,0)</f>
        <v>0</v>
      </c>
      <c r="BH506" s="248">
        <f>IF(N506="sníž. přenesená",J506,0)</f>
        <v>0</v>
      </c>
      <c r="BI506" s="248">
        <f>IF(N506="nulová",J506,0)</f>
        <v>0</v>
      </c>
      <c r="BJ506" s="18" t="s">
        <v>81</v>
      </c>
      <c r="BK506" s="248">
        <f>ROUND(I506*H506,2)</f>
        <v>0</v>
      </c>
      <c r="BL506" s="18" t="s">
        <v>258</v>
      </c>
      <c r="BM506" s="247" t="s">
        <v>976</v>
      </c>
    </row>
    <row r="507" s="2" customFormat="1">
      <c r="A507" s="39"/>
      <c r="B507" s="40"/>
      <c r="C507" s="41"/>
      <c r="D507" s="249" t="s">
        <v>143</v>
      </c>
      <c r="E507" s="41"/>
      <c r="F507" s="250" t="s">
        <v>742</v>
      </c>
      <c r="G507" s="41"/>
      <c r="H507" s="41"/>
      <c r="I507" s="145"/>
      <c r="J507" s="41"/>
      <c r="K507" s="41"/>
      <c r="L507" s="45"/>
      <c r="M507" s="251"/>
      <c r="N507" s="252"/>
      <c r="O507" s="92"/>
      <c r="P507" s="92"/>
      <c r="Q507" s="92"/>
      <c r="R507" s="92"/>
      <c r="S507" s="92"/>
      <c r="T507" s="93"/>
      <c r="U507" s="39"/>
      <c r="V507" s="39"/>
      <c r="W507" s="39"/>
      <c r="X507" s="39"/>
      <c r="Y507" s="39"/>
      <c r="Z507" s="39"/>
      <c r="AA507" s="39"/>
      <c r="AB507" s="39"/>
      <c r="AC507" s="39"/>
      <c r="AD507" s="39"/>
      <c r="AE507" s="39"/>
      <c r="AT507" s="18" t="s">
        <v>143</v>
      </c>
      <c r="AU507" s="18" t="s">
        <v>83</v>
      </c>
    </row>
    <row r="508" s="2" customFormat="1">
      <c r="A508" s="39"/>
      <c r="B508" s="40"/>
      <c r="C508" s="41"/>
      <c r="D508" s="249" t="s">
        <v>164</v>
      </c>
      <c r="E508" s="41"/>
      <c r="F508" s="253" t="s">
        <v>743</v>
      </c>
      <c r="G508" s="41"/>
      <c r="H508" s="41"/>
      <c r="I508" s="145"/>
      <c r="J508" s="41"/>
      <c r="K508" s="41"/>
      <c r="L508" s="45"/>
      <c r="M508" s="251"/>
      <c r="N508" s="252"/>
      <c r="O508" s="92"/>
      <c r="P508" s="92"/>
      <c r="Q508" s="92"/>
      <c r="R508" s="92"/>
      <c r="S508" s="92"/>
      <c r="T508" s="93"/>
      <c r="U508" s="39"/>
      <c r="V508" s="39"/>
      <c r="W508" s="39"/>
      <c r="X508" s="39"/>
      <c r="Y508" s="39"/>
      <c r="Z508" s="39"/>
      <c r="AA508" s="39"/>
      <c r="AB508" s="39"/>
      <c r="AC508" s="39"/>
      <c r="AD508" s="39"/>
      <c r="AE508" s="39"/>
      <c r="AT508" s="18" t="s">
        <v>164</v>
      </c>
      <c r="AU508" s="18" t="s">
        <v>83</v>
      </c>
    </row>
    <row r="509" s="13" customFormat="1">
      <c r="A509" s="13"/>
      <c r="B509" s="254"/>
      <c r="C509" s="255"/>
      <c r="D509" s="249" t="s">
        <v>147</v>
      </c>
      <c r="E509" s="256" t="s">
        <v>1</v>
      </c>
      <c r="F509" s="257" t="s">
        <v>853</v>
      </c>
      <c r="G509" s="255"/>
      <c r="H509" s="256" t="s">
        <v>1</v>
      </c>
      <c r="I509" s="258"/>
      <c r="J509" s="255"/>
      <c r="K509" s="255"/>
      <c r="L509" s="259"/>
      <c r="M509" s="260"/>
      <c r="N509" s="261"/>
      <c r="O509" s="261"/>
      <c r="P509" s="261"/>
      <c r="Q509" s="261"/>
      <c r="R509" s="261"/>
      <c r="S509" s="261"/>
      <c r="T509" s="262"/>
      <c r="U509" s="13"/>
      <c r="V509" s="13"/>
      <c r="W509" s="13"/>
      <c r="X509" s="13"/>
      <c r="Y509" s="13"/>
      <c r="Z509" s="13"/>
      <c r="AA509" s="13"/>
      <c r="AB509" s="13"/>
      <c r="AC509" s="13"/>
      <c r="AD509" s="13"/>
      <c r="AE509" s="13"/>
      <c r="AT509" s="263" t="s">
        <v>147</v>
      </c>
      <c r="AU509" s="263" t="s">
        <v>83</v>
      </c>
      <c r="AV509" s="13" t="s">
        <v>81</v>
      </c>
      <c r="AW509" s="13" t="s">
        <v>30</v>
      </c>
      <c r="AX509" s="13" t="s">
        <v>73</v>
      </c>
      <c r="AY509" s="263" t="s">
        <v>134</v>
      </c>
    </row>
    <row r="510" s="14" customFormat="1">
      <c r="A510" s="14"/>
      <c r="B510" s="264"/>
      <c r="C510" s="265"/>
      <c r="D510" s="249" t="s">
        <v>147</v>
      </c>
      <c r="E510" s="266" t="s">
        <v>1</v>
      </c>
      <c r="F510" s="267" t="s">
        <v>636</v>
      </c>
      <c r="G510" s="265"/>
      <c r="H510" s="268">
        <v>67</v>
      </c>
      <c r="I510" s="269"/>
      <c r="J510" s="265"/>
      <c r="K510" s="265"/>
      <c r="L510" s="270"/>
      <c r="M510" s="271"/>
      <c r="N510" s="272"/>
      <c r="O510" s="272"/>
      <c r="P510" s="272"/>
      <c r="Q510" s="272"/>
      <c r="R510" s="272"/>
      <c r="S510" s="272"/>
      <c r="T510" s="273"/>
      <c r="U510" s="14"/>
      <c r="V510" s="14"/>
      <c r="W510" s="14"/>
      <c r="X510" s="14"/>
      <c r="Y510" s="14"/>
      <c r="Z510" s="14"/>
      <c r="AA510" s="14"/>
      <c r="AB510" s="14"/>
      <c r="AC510" s="14"/>
      <c r="AD510" s="14"/>
      <c r="AE510" s="14"/>
      <c r="AT510" s="274" t="s">
        <v>147</v>
      </c>
      <c r="AU510" s="274" t="s">
        <v>83</v>
      </c>
      <c r="AV510" s="14" t="s">
        <v>83</v>
      </c>
      <c r="AW510" s="14" t="s">
        <v>30</v>
      </c>
      <c r="AX510" s="14" t="s">
        <v>73</v>
      </c>
      <c r="AY510" s="274" t="s">
        <v>134</v>
      </c>
    </row>
    <row r="511" s="16" customFormat="1">
      <c r="A511" s="16"/>
      <c r="B511" s="296"/>
      <c r="C511" s="297"/>
      <c r="D511" s="249" t="s">
        <v>147</v>
      </c>
      <c r="E511" s="298" t="s">
        <v>1</v>
      </c>
      <c r="F511" s="299" t="s">
        <v>560</v>
      </c>
      <c r="G511" s="297"/>
      <c r="H511" s="300">
        <v>67</v>
      </c>
      <c r="I511" s="301"/>
      <c r="J511" s="297"/>
      <c r="K511" s="297"/>
      <c r="L511" s="302"/>
      <c r="M511" s="303"/>
      <c r="N511" s="304"/>
      <c r="O511" s="304"/>
      <c r="P511" s="304"/>
      <c r="Q511" s="304"/>
      <c r="R511" s="304"/>
      <c r="S511" s="304"/>
      <c r="T511" s="305"/>
      <c r="U511" s="16"/>
      <c r="V511" s="16"/>
      <c r="W511" s="16"/>
      <c r="X511" s="16"/>
      <c r="Y511" s="16"/>
      <c r="Z511" s="16"/>
      <c r="AA511" s="16"/>
      <c r="AB511" s="16"/>
      <c r="AC511" s="16"/>
      <c r="AD511" s="16"/>
      <c r="AE511" s="16"/>
      <c r="AT511" s="306" t="s">
        <v>147</v>
      </c>
      <c r="AU511" s="306" t="s">
        <v>83</v>
      </c>
      <c r="AV511" s="16" t="s">
        <v>158</v>
      </c>
      <c r="AW511" s="16" t="s">
        <v>30</v>
      </c>
      <c r="AX511" s="16" t="s">
        <v>73</v>
      </c>
      <c r="AY511" s="306" t="s">
        <v>134</v>
      </c>
    </row>
    <row r="512" s="13" customFormat="1">
      <c r="A512" s="13"/>
      <c r="B512" s="254"/>
      <c r="C512" s="255"/>
      <c r="D512" s="249" t="s">
        <v>147</v>
      </c>
      <c r="E512" s="256" t="s">
        <v>1</v>
      </c>
      <c r="F512" s="257" t="s">
        <v>744</v>
      </c>
      <c r="G512" s="255"/>
      <c r="H512" s="256" t="s">
        <v>1</v>
      </c>
      <c r="I512" s="258"/>
      <c r="J512" s="255"/>
      <c r="K512" s="255"/>
      <c r="L512" s="259"/>
      <c r="M512" s="260"/>
      <c r="N512" s="261"/>
      <c r="O512" s="261"/>
      <c r="P512" s="261"/>
      <c r="Q512" s="261"/>
      <c r="R512" s="261"/>
      <c r="S512" s="261"/>
      <c r="T512" s="262"/>
      <c r="U512" s="13"/>
      <c r="V512" s="13"/>
      <c r="W512" s="13"/>
      <c r="X512" s="13"/>
      <c r="Y512" s="13"/>
      <c r="Z512" s="13"/>
      <c r="AA512" s="13"/>
      <c r="AB512" s="13"/>
      <c r="AC512" s="13"/>
      <c r="AD512" s="13"/>
      <c r="AE512" s="13"/>
      <c r="AT512" s="263" t="s">
        <v>147</v>
      </c>
      <c r="AU512" s="263" t="s">
        <v>83</v>
      </c>
      <c r="AV512" s="13" t="s">
        <v>81</v>
      </c>
      <c r="AW512" s="13" t="s">
        <v>30</v>
      </c>
      <c r="AX512" s="13" t="s">
        <v>73</v>
      </c>
      <c r="AY512" s="263" t="s">
        <v>134</v>
      </c>
    </row>
    <row r="513" s="14" customFormat="1">
      <c r="A513" s="14"/>
      <c r="B513" s="264"/>
      <c r="C513" s="265"/>
      <c r="D513" s="249" t="s">
        <v>147</v>
      </c>
      <c r="E513" s="266" t="s">
        <v>1</v>
      </c>
      <c r="F513" s="267" t="s">
        <v>636</v>
      </c>
      <c r="G513" s="265"/>
      <c r="H513" s="268">
        <v>67</v>
      </c>
      <c r="I513" s="269"/>
      <c r="J513" s="265"/>
      <c r="K513" s="265"/>
      <c r="L513" s="270"/>
      <c r="M513" s="271"/>
      <c r="N513" s="272"/>
      <c r="O513" s="272"/>
      <c r="P513" s="272"/>
      <c r="Q513" s="272"/>
      <c r="R513" s="272"/>
      <c r="S513" s="272"/>
      <c r="T513" s="273"/>
      <c r="U513" s="14"/>
      <c r="V513" s="14"/>
      <c r="W513" s="14"/>
      <c r="X513" s="14"/>
      <c r="Y513" s="14"/>
      <c r="Z513" s="14"/>
      <c r="AA513" s="14"/>
      <c r="AB513" s="14"/>
      <c r="AC513" s="14"/>
      <c r="AD513" s="14"/>
      <c r="AE513" s="14"/>
      <c r="AT513" s="274" t="s">
        <v>147</v>
      </c>
      <c r="AU513" s="274" t="s">
        <v>83</v>
      </c>
      <c r="AV513" s="14" t="s">
        <v>83</v>
      </c>
      <c r="AW513" s="14" t="s">
        <v>30</v>
      </c>
      <c r="AX513" s="14" t="s">
        <v>73</v>
      </c>
      <c r="AY513" s="274" t="s">
        <v>134</v>
      </c>
    </row>
    <row r="514" s="15" customFormat="1">
      <c r="A514" s="15"/>
      <c r="B514" s="275"/>
      <c r="C514" s="276"/>
      <c r="D514" s="249" t="s">
        <v>147</v>
      </c>
      <c r="E514" s="277" t="s">
        <v>1</v>
      </c>
      <c r="F514" s="278" t="s">
        <v>150</v>
      </c>
      <c r="G514" s="276"/>
      <c r="H514" s="279">
        <v>134</v>
      </c>
      <c r="I514" s="280"/>
      <c r="J514" s="276"/>
      <c r="K514" s="276"/>
      <c r="L514" s="281"/>
      <c r="M514" s="308"/>
      <c r="N514" s="309"/>
      <c r="O514" s="309"/>
      <c r="P514" s="309"/>
      <c r="Q514" s="309"/>
      <c r="R514" s="309"/>
      <c r="S514" s="309"/>
      <c r="T514" s="310"/>
      <c r="U514" s="15"/>
      <c r="V514" s="15"/>
      <c r="W514" s="15"/>
      <c r="X514" s="15"/>
      <c r="Y514" s="15"/>
      <c r="Z514" s="15"/>
      <c r="AA514" s="15"/>
      <c r="AB514" s="15"/>
      <c r="AC514" s="15"/>
      <c r="AD514" s="15"/>
      <c r="AE514" s="15"/>
      <c r="AT514" s="285" t="s">
        <v>147</v>
      </c>
      <c r="AU514" s="285" t="s">
        <v>83</v>
      </c>
      <c r="AV514" s="15" t="s">
        <v>141</v>
      </c>
      <c r="AW514" s="15" t="s">
        <v>30</v>
      </c>
      <c r="AX514" s="15" t="s">
        <v>81</v>
      </c>
      <c r="AY514" s="285" t="s">
        <v>134</v>
      </c>
    </row>
    <row r="515" s="2" customFormat="1" ht="6.96" customHeight="1">
      <c r="A515" s="39"/>
      <c r="B515" s="67"/>
      <c r="C515" s="68"/>
      <c r="D515" s="68"/>
      <c r="E515" s="68"/>
      <c r="F515" s="68"/>
      <c r="G515" s="68"/>
      <c r="H515" s="68"/>
      <c r="I515" s="184"/>
      <c r="J515" s="68"/>
      <c r="K515" s="68"/>
      <c r="L515" s="45"/>
      <c r="M515" s="39"/>
      <c r="O515" s="39"/>
      <c r="P515" s="39"/>
      <c r="Q515" s="39"/>
      <c r="R515" s="39"/>
      <c r="S515" s="39"/>
      <c r="T515" s="39"/>
      <c r="U515" s="39"/>
      <c r="V515" s="39"/>
      <c r="W515" s="39"/>
      <c r="X515" s="39"/>
      <c r="Y515" s="39"/>
      <c r="Z515" s="39"/>
      <c r="AA515" s="39"/>
      <c r="AB515" s="39"/>
      <c r="AC515" s="39"/>
      <c r="AD515" s="39"/>
      <c r="AE515" s="39"/>
    </row>
  </sheetData>
  <sheetProtection sheet="1" autoFilter="0" formatColumns="0" formatRows="0" objects="1" scenarios="1" spinCount="100000" saltValue="vFqZiCEd91HvxoAiYmywL40Em8KjrICJQHB0VLxqo7AcIIC+On4771pazMnIFOv3lZ6U7oVDwobQ79Nssn2hkw==" hashValue="Vo4HpXmAVumsAVhCuy27XBamuXbXTrweLHRUfs5DZ2dobef3mjlTed2IVAO8MZRzO0CzrmoMFfcVIKjx5lP13Q==" algorithmName="SHA-512" password="CC35"/>
  <autoFilter ref="C126:K514"/>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8" t="s">
        <v>92</v>
      </c>
    </row>
    <row r="3" s="1" customFormat="1" ht="6.96" customHeight="1">
      <c r="B3" s="138"/>
      <c r="C3" s="139"/>
      <c r="D3" s="139"/>
      <c r="E3" s="139"/>
      <c r="F3" s="139"/>
      <c r="G3" s="139"/>
      <c r="H3" s="139"/>
      <c r="I3" s="140"/>
      <c r="J3" s="139"/>
      <c r="K3" s="139"/>
      <c r="L3" s="21"/>
      <c r="AT3" s="18" t="s">
        <v>83</v>
      </c>
    </row>
    <row r="4" s="1" customFormat="1" ht="24.96" customHeight="1">
      <c r="B4" s="21"/>
      <c r="D4" s="141" t="s">
        <v>99</v>
      </c>
      <c r="I4" s="137"/>
      <c r="L4" s="21"/>
      <c r="M4" s="142" t="s">
        <v>10</v>
      </c>
      <c r="AT4" s="18" t="s">
        <v>4</v>
      </c>
    </row>
    <row r="5" s="1" customFormat="1" ht="6.96" customHeight="1">
      <c r="B5" s="21"/>
      <c r="I5" s="137"/>
      <c r="L5" s="21"/>
    </row>
    <row r="6" s="1" customFormat="1" ht="12" customHeight="1">
      <c r="B6" s="21"/>
      <c r="D6" s="143" t="s">
        <v>16</v>
      </c>
      <c r="I6" s="137"/>
      <c r="L6" s="21"/>
    </row>
    <row r="7" s="1" customFormat="1" ht="16.5" customHeight="1">
      <c r="B7" s="21"/>
      <c r="E7" s="144" t="str">
        <f>'Rekapitulace zakázky'!K6</f>
        <v>Oprava mostních objektů v úseku Děčín-Prostřední Žleb – st. hranice SRN</v>
      </c>
      <c r="F7" s="143"/>
      <c r="G7" s="143"/>
      <c r="H7" s="143"/>
      <c r="I7" s="137"/>
      <c r="L7" s="21"/>
    </row>
    <row r="8" s="2" customFormat="1" ht="12" customHeight="1">
      <c r="A8" s="39"/>
      <c r="B8" s="45"/>
      <c r="C8" s="39"/>
      <c r="D8" s="143" t="s">
        <v>100</v>
      </c>
      <c r="E8" s="39"/>
      <c r="F8" s="39"/>
      <c r="G8" s="39"/>
      <c r="H8" s="39"/>
      <c r="I8" s="145"/>
      <c r="J8" s="39"/>
      <c r="K8" s="39"/>
      <c r="L8" s="64"/>
      <c r="S8" s="39"/>
      <c r="T8" s="39"/>
      <c r="U8" s="39"/>
      <c r="V8" s="39"/>
      <c r="W8" s="39"/>
      <c r="X8" s="39"/>
      <c r="Y8" s="39"/>
      <c r="Z8" s="39"/>
      <c r="AA8" s="39"/>
      <c r="AB8" s="39"/>
      <c r="AC8" s="39"/>
      <c r="AD8" s="39"/>
      <c r="AE8" s="39"/>
    </row>
    <row r="9" s="2" customFormat="1" ht="16.5" customHeight="1">
      <c r="A9" s="39"/>
      <c r="B9" s="45"/>
      <c r="C9" s="39"/>
      <c r="D9" s="39"/>
      <c r="E9" s="146" t="s">
        <v>977</v>
      </c>
      <c r="F9" s="39"/>
      <c r="G9" s="39"/>
      <c r="H9" s="39"/>
      <c r="I9" s="145"/>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s="2" customFormat="1" ht="12" customHeight="1">
      <c r="A11" s="39"/>
      <c r="B11" s="45"/>
      <c r="C11" s="39"/>
      <c r="D11" s="143" t="s">
        <v>18</v>
      </c>
      <c r="E11" s="39"/>
      <c r="F11" s="147" t="s">
        <v>1</v>
      </c>
      <c r="G11" s="39"/>
      <c r="H11" s="39"/>
      <c r="I11" s="148" t="s">
        <v>19</v>
      </c>
      <c r="J11" s="147" t="s">
        <v>1</v>
      </c>
      <c r="K11" s="39"/>
      <c r="L11" s="64"/>
      <c r="S11" s="39"/>
      <c r="T11" s="39"/>
      <c r="U11" s="39"/>
      <c r="V11" s="39"/>
      <c r="W11" s="39"/>
      <c r="X11" s="39"/>
      <c r="Y11" s="39"/>
      <c r="Z11" s="39"/>
      <c r="AA11" s="39"/>
      <c r="AB11" s="39"/>
      <c r="AC11" s="39"/>
      <c r="AD11" s="39"/>
      <c r="AE11" s="39"/>
    </row>
    <row r="12" s="2" customFormat="1" ht="12" customHeight="1">
      <c r="A12" s="39"/>
      <c r="B12" s="45"/>
      <c r="C12" s="39"/>
      <c r="D12" s="143" t="s">
        <v>20</v>
      </c>
      <c r="E12" s="39"/>
      <c r="F12" s="147" t="s">
        <v>21</v>
      </c>
      <c r="G12" s="39"/>
      <c r="H12" s="39"/>
      <c r="I12" s="148" t="s">
        <v>22</v>
      </c>
      <c r="J12" s="149" t="str">
        <f>'Rekapitulace zakázky'!AN8</f>
        <v>16. 8. 2019</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s="2" customFormat="1" ht="12" customHeight="1">
      <c r="A14" s="39"/>
      <c r="B14" s="45"/>
      <c r="C14" s="39"/>
      <c r="D14" s="143" t="s">
        <v>24</v>
      </c>
      <c r="E14" s="39"/>
      <c r="F14" s="39"/>
      <c r="G14" s="39"/>
      <c r="H14" s="39"/>
      <c r="I14" s="148" t="s">
        <v>25</v>
      </c>
      <c r="J14" s="147" t="str">
        <f>IF('Rekapitulace zakázky'!AN10="","",'Rekapitulace zakázky'!AN10)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7" t="str">
        <f>IF('Rekapitulace zakázky'!E11="","",'Rekapitulace zakázky'!E11)</f>
        <v xml:space="preserve"> </v>
      </c>
      <c r="F15" s="39"/>
      <c r="G15" s="39"/>
      <c r="H15" s="39"/>
      <c r="I15" s="148" t="s">
        <v>26</v>
      </c>
      <c r="J15" s="147" t="str">
        <f>IF('Rekapitulace zakázky'!AN11="","",'Rekapitulace zakázky'!AN11)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s="2" customFormat="1" ht="12" customHeight="1">
      <c r="A17" s="39"/>
      <c r="B17" s="45"/>
      <c r="C17" s="39"/>
      <c r="D17" s="143" t="s">
        <v>27</v>
      </c>
      <c r="E17" s="39"/>
      <c r="F17" s="39"/>
      <c r="G17" s="39"/>
      <c r="H17" s="39"/>
      <c r="I17" s="148" t="s">
        <v>25</v>
      </c>
      <c r="J17" s="34" t="str">
        <f>'Rekapitulace zakázky'!AN13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47"/>
      <c r="G18" s="147"/>
      <c r="H18" s="147"/>
      <c r="I18" s="148" t="s">
        <v>26</v>
      </c>
      <c r="J18" s="34" t="str">
        <f>'Rekapitulace zakázky'!AN14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s="2" customFormat="1" ht="12" customHeight="1">
      <c r="A20" s="39"/>
      <c r="B20" s="45"/>
      <c r="C20" s="39"/>
      <c r="D20" s="143" t="s">
        <v>29</v>
      </c>
      <c r="E20" s="39"/>
      <c r="F20" s="39"/>
      <c r="G20" s="39"/>
      <c r="H20" s="39"/>
      <c r="I20" s="148" t="s">
        <v>25</v>
      </c>
      <c r="J20" s="147" t="str">
        <f>IF('Rekapitulace zakázky'!AN16="","",'Rekapitulace zakázky'!AN16)</f>
        <v/>
      </c>
      <c r="K20" s="39"/>
      <c r="L20" s="64"/>
      <c r="S20" s="39"/>
      <c r="T20" s="39"/>
      <c r="U20" s="39"/>
      <c r="V20" s="39"/>
      <c r="W20" s="39"/>
      <c r="X20" s="39"/>
      <c r="Y20" s="39"/>
      <c r="Z20" s="39"/>
      <c r="AA20" s="39"/>
      <c r="AB20" s="39"/>
      <c r="AC20" s="39"/>
      <c r="AD20" s="39"/>
      <c r="AE20" s="39"/>
    </row>
    <row r="21" s="2" customFormat="1" ht="18" customHeight="1">
      <c r="A21" s="39"/>
      <c r="B21" s="45"/>
      <c r="C21" s="39"/>
      <c r="D21" s="39"/>
      <c r="E21" s="147" t="str">
        <f>IF('Rekapitulace zakázky'!E17="","",'Rekapitulace zakázky'!E17)</f>
        <v xml:space="preserve"> </v>
      </c>
      <c r="F21" s="39"/>
      <c r="G21" s="39"/>
      <c r="H21" s="39"/>
      <c r="I21" s="148" t="s">
        <v>26</v>
      </c>
      <c r="J21" s="147" t="str">
        <f>IF('Rekapitulace zakázky'!AN17="","",'Rekapitulace zakázky'!AN17)</f>
        <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s="2" customFormat="1" ht="12" customHeight="1">
      <c r="A23" s="39"/>
      <c r="B23" s="45"/>
      <c r="C23" s="39"/>
      <c r="D23" s="143" t="s">
        <v>31</v>
      </c>
      <c r="E23" s="39"/>
      <c r="F23" s="39"/>
      <c r="G23" s="39"/>
      <c r="H23" s="39"/>
      <c r="I23" s="148" t="s">
        <v>25</v>
      </c>
      <c r="J23" s="147" t="str">
        <f>IF('Rekapitulace zakázky'!AN19="","",'Rekapitulace zakázky'!AN19)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7" t="str">
        <f>IF('Rekapitulace zakázky'!E20="","",'Rekapitulace zakázky'!E20)</f>
        <v xml:space="preserve"> </v>
      </c>
      <c r="F24" s="39"/>
      <c r="G24" s="39"/>
      <c r="H24" s="39"/>
      <c r="I24" s="148" t="s">
        <v>26</v>
      </c>
      <c r="J24" s="147" t="str">
        <f>IF('Rekapitulace zakázky'!AN20="","",'Rekapitulace zakázky'!AN20)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s="2" customFormat="1" ht="12" customHeight="1">
      <c r="A26" s="39"/>
      <c r="B26" s="45"/>
      <c r="C26" s="39"/>
      <c r="D26" s="143" t="s">
        <v>32</v>
      </c>
      <c r="E26" s="39"/>
      <c r="F26" s="39"/>
      <c r="G26" s="39"/>
      <c r="H26" s="39"/>
      <c r="I26" s="145"/>
      <c r="J26" s="39"/>
      <c r="K26" s="39"/>
      <c r="L26" s="64"/>
      <c r="S26" s="39"/>
      <c r="T26" s="39"/>
      <c r="U26" s="39"/>
      <c r="V26" s="39"/>
      <c r="W26" s="39"/>
      <c r="X26" s="39"/>
      <c r="Y26" s="39"/>
      <c r="Z26" s="39"/>
      <c r="AA26" s="39"/>
      <c r="AB26" s="39"/>
      <c r="AC26" s="39"/>
      <c r="AD26" s="39"/>
      <c r="AE26" s="39"/>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s="2" customFormat="1" ht="25.44" customHeight="1">
      <c r="A30" s="39"/>
      <c r="B30" s="45"/>
      <c r="C30" s="39"/>
      <c r="D30" s="157" t="s">
        <v>33</v>
      </c>
      <c r="E30" s="39"/>
      <c r="F30" s="39"/>
      <c r="G30" s="39"/>
      <c r="H30" s="39"/>
      <c r="I30" s="145"/>
      <c r="J30" s="158">
        <f>ROUND(J127, 2)</f>
        <v>0</v>
      </c>
      <c r="K30" s="39"/>
      <c r="L30" s="64"/>
      <c r="S30" s="39"/>
      <c r="T30" s="39"/>
      <c r="U30" s="39"/>
      <c r="V30" s="39"/>
      <c r="W30" s="39"/>
      <c r="X30" s="39"/>
      <c r="Y30" s="39"/>
      <c r="Z30" s="39"/>
      <c r="AA30" s="39"/>
      <c r="AB30" s="39"/>
      <c r="AC30" s="39"/>
      <c r="AD30" s="39"/>
      <c r="AE30" s="39"/>
    </row>
    <row r="3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s="2" customFormat="1" ht="14.4" customHeight="1">
      <c r="A32" s="39"/>
      <c r="B32" s="45"/>
      <c r="C32" s="39"/>
      <c r="D32" s="39"/>
      <c r="E32" s="39"/>
      <c r="F32" s="159" t="s">
        <v>35</v>
      </c>
      <c r="G32" s="39"/>
      <c r="H32" s="39"/>
      <c r="I32" s="160" t="s">
        <v>34</v>
      </c>
      <c r="J32" s="159" t="s">
        <v>36</v>
      </c>
      <c r="K32" s="39"/>
      <c r="L32" s="64"/>
      <c r="S32" s="39"/>
      <c r="T32" s="39"/>
      <c r="U32" s="39"/>
      <c r="V32" s="39"/>
      <c r="W32" s="39"/>
      <c r="X32" s="39"/>
      <c r="Y32" s="39"/>
      <c r="Z32" s="39"/>
      <c r="AA32" s="39"/>
      <c r="AB32" s="39"/>
      <c r="AC32" s="39"/>
      <c r="AD32" s="39"/>
      <c r="AE32" s="39"/>
    </row>
    <row r="33" s="2" customFormat="1" ht="14.4" customHeight="1">
      <c r="A33" s="39"/>
      <c r="B33" s="45"/>
      <c r="C33" s="39"/>
      <c r="D33" s="161" t="s">
        <v>37</v>
      </c>
      <c r="E33" s="143" t="s">
        <v>38</v>
      </c>
      <c r="F33" s="162">
        <f>ROUND((SUM(BE127:BE521)),  2)</f>
        <v>0</v>
      </c>
      <c r="G33" s="39"/>
      <c r="H33" s="39"/>
      <c r="I33" s="163">
        <v>0.20999999999999999</v>
      </c>
      <c r="J33" s="162">
        <f>ROUND(((SUM(BE127:BE521))*I33),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3" t="s">
        <v>39</v>
      </c>
      <c r="F34" s="162">
        <f>ROUND((SUM(BF127:BF521)),  2)</f>
        <v>0</v>
      </c>
      <c r="G34" s="39"/>
      <c r="H34" s="39"/>
      <c r="I34" s="163">
        <v>0.14999999999999999</v>
      </c>
      <c r="J34" s="162">
        <f>ROUND(((SUM(BF127:BF521))*I34),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40</v>
      </c>
      <c r="F35" s="162">
        <f>ROUND((SUM(BG127:BG521)),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41</v>
      </c>
      <c r="F36" s="162">
        <f>ROUND((SUM(BH127:BH521)),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62">
        <f>ROUND((SUM(BI127:BI521)),  2)</f>
        <v>0</v>
      </c>
      <c r="G37" s="39"/>
      <c r="H37" s="39"/>
      <c r="I37" s="163">
        <v>0</v>
      </c>
      <c r="J37" s="162">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s="2" customFormat="1" ht="25.44" customHeight="1">
      <c r="A39" s="39"/>
      <c r="B39" s="45"/>
      <c r="C39" s="164"/>
      <c r="D39" s="165" t="s">
        <v>43</v>
      </c>
      <c r="E39" s="166"/>
      <c r="F39" s="166"/>
      <c r="G39" s="167" t="s">
        <v>44</v>
      </c>
      <c r="H39" s="168" t="s">
        <v>45</v>
      </c>
      <c r="I39" s="169"/>
      <c r="J39" s="170">
        <f>SUM(J30:J37)</f>
        <v>0</v>
      </c>
      <c r="K39" s="171"/>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s="1" customFormat="1" ht="14.4" customHeight="1">
      <c r="B41" s="21"/>
      <c r="I41" s="137"/>
      <c r="L41" s="21"/>
    </row>
    <row r="42" s="1" customFormat="1" ht="14.4" customHeight="1">
      <c r="B42" s="21"/>
      <c r="I42" s="137"/>
      <c r="L42" s="21"/>
    </row>
    <row r="43" s="1" customFormat="1" ht="14.4" customHeight="1">
      <c r="B43" s="21"/>
      <c r="I43" s="137"/>
      <c r="L43" s="21"/>
    </row>
    <row r="44" s="1" customFormat="1" ht="14.4" customHeight="1">
      <c r="B44" s="21"/>
      <c r="I44" s="137"/>
      <c r="L44" s="21"/>
    </row>
    <row r="45" s="1" customFormat="1" ht="14.4" customHeight="1">
      <c r="B45" s="21"/>
      <c r="I45" s="137"/>
      <c r="L45" s="21"/>
    </row>
    <row r="46" s="1" customFormat="1" ht="14.4" customHeight="1">
      <c r="B46" s="21"/>
      <c r="I46" s="137"/>
      <c r="L46" s="21"/>
    </row>
    <row r="47" s="1" customFormat="1" ht="14.4" customHeight="1">
      <c r="B47" s="21"/>
      <c r="I47" s="137"/>
      <c r="L47" s="21"/>
    </row>
    <row r="48" s="1" customFormat="1" ht="14.4" customHeight="1">
      <c r="B48" s="21"/>
      <c r="I48" s="137"/>
      <c r="L48" s="21"/>
    </row>
    <row r="49" s="1" customFormat="1" ht="14.4" customHeight="1">
      <c r="B49" s="21"/>
      <c r="I49" s="137"/>
      <c r="L49" s="21"/>
    </row>
    <row r="50" s="2" customFormat="1" ht="14.4" customHeight="1">
      <c r="B50" s="64"/>
      <c r="D50" s="172" t="s">
        <v>46</v>
      </c>
      <c r="E50" s="173"/>
      <c r="F50" s="173"/>
      <c r="G50" s="172" t="s">
        <v>47</v>
      </c>
      <c r="H50" s="173"/>
      <c r="I50" s="174"/>
      <c r="J50" s="173"/>
      <c r="K50" s="17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8"/>
      <c r="J61" s="179"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2" t="s">
        <v>50</v>
      </c>
      <c r="E65" s="180"/>
      <c r="F65" s="180"/>
      <c r="G65" s="172" t="s">
        <v>51</v>
      </c>
      <c r="H65" s="180"/>
      <c r="I65" s="181"/>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8"/>
      <c r="J76" s="179" t="s">
        <v>49</v>
      </c>
      <c r="K76" s="176"/>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8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s="2" customFormat="1" ht="24.96" customHeight="1">
      <c r="A82" s="39"/>
      <c r="B82" s="40"/>
      <c r="C82" s="24" t="s">
        <v>102</v>
      </c>
      <c r="D82" s="41"/>
      <c r="E82" s="41"/>
      <c r="F82" s="41"/>
      <c r="G82" s="41"/>
      <c r="H82" s="41"/>
      <c r="I82" s="14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45"/>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8" t="str">
        <f>E7</f>
        <v>Oprava mostních objektů v úseku Děčín-Prostřední Žleb – st. hranice SRN</v>
      </c>
      <c r="F85" s="33"/>
      <c r="G85" s="33"/>
      <c r="H85" s="33"/>
      <c r="I85" s="145"/>
      <c r="J85" s="41"/>
      <c r="K85" s="41"/>
      <c r="L85" s="64"/>
      <c r="S85" s="39"/>
      <c r="T85" s="39"/>
      <c r="U85" s="39"/>
      <c r="V85" s="39"/>
      <c r="W85" s="39"/>
      <c r="X85" s="39"/>
      <c r="Y85" s="39"/>
      <c r="Z85" s="39"/>
      <c r="AA85" s="39"/>
      <c r="AB85" s="39"/>
      <c r="AC85" s="39"/>
      <c r="AD85" s="39"/>
      <c r="AE85" s="39"/>
    </row>
    <row r="86" s="2" customFormat="1" ht="12" customHeight="1">
      <c r="A86" s="39"/>
      <c r="B86" s="40"/>
      <c r="C86" s="33" t="s">
        <v>100</v>
      </c>
      <c r="D86" s="41"/>
      <c r="E86" s="41"/>
      <c r="F86" s="41"/>
      <c r="G86" s="41"/>
      <c r="H86" s="41"/>
      <c r="I86" s="145"/>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 xml:space="preserve">004 - Oprava opěrné zdi  C</v>
      </c>
      <c r="F87" s="41"/>
      <c r="G87" s="41"/>
      <c r="H87" s="41"/>
      <c r="I87" s="145"/>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148" t="s">
        <v>22</v>
      </c>
      <c r="J89" s="80" t="str">
        <f>IF(J12="","",J12)</f>
        <v>16. 8. 2019</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148"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148"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s="2" customFormat="1" ht="29.28" customHeight="1">
      <c r="A94" s="39"/>
      <c r="B94" s="40"/>
      <c r="C94" s="189" t="s">
        <v>103</v>
      </c>
      <c r="D94" s="190"/>
      <c r="E94" s="190"/>
      <c r="F94" s="190"/>
      <c r="G94" s="190"/>
      <c r="H94" s="190"/>
      <c r="I94" s="191"/>
      <c r="J94" s="192" t="s">
        <v>104</v>
      </c>
      <c r="K94" s="190"/>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s="2" customFormat="1" ht="22.8" customHeight="1">
      <c r="A96" s="39"/>
      <c r="B96" s="40"/>
      <c r="C96" s="193" t="s">
        <v>105</v>
      </c>
      <c r="D96" s="41"/>
      <c r="E96" s="41"/>
      <c r="F96" s="41"/>
      <c r="G96" s="41"/>
      <c r="H96" s="41"/>
      <c r="I96" s="145"/>
      <c r="J96" s="111">
        <f>J127</f>
        <v>0</v>
      </c>
      <c r="K96" s="41"/>
      <c r="L96" s="64"/>
      <c r="S96" s="39"/>
      <c r="T96" s="39"/>
      <c r="U96" s="39"/>
      <c r="V96" s="39"/>
      <c r="W96" s="39"/>
      <c r="X96" s="39"/>
      <c r="Y96" s="39"/>
      <c r="Z96" s="39"/>
      <c r="AA96" s="39"/>
      <c r="AB96" s="39"/>
      <c r="AC96" s="39"/>
      <c r="AD96" s="39"/>
      <c r="AE96" s="39"/>
      <c r="AU96" s="18" t="s">
        <v>106</v>
      </c>
    </row>
    <row r="97" s="9" customFormat="1" ht="24.96" customHeight="1">
      <c r="A97" s="9"/>
      <c r="B97" s="194"/>
      <c r="C97" s="195"/>
      <c r="D97" s="196" t="s">
        <v>107</v>
      </c>
      <c r="E97" s="197"/>
      <c r="F97" s="197"/>
      <c r="G97" s="197"/>
      <c r="H97" s="197"/>
      <c r="I97" s="198"/>
      <c r="J97" s="199">
        <f>J128</f>
        <v>0</v>
      </c>
      <c r="K97" s="195"/>
      <c r="L97" s="200"/>
      <c r="S97" s="9"/>
      <c r="T97" s="9"/>
      <c r="U97" s="9"/>
      <c r="V97" s="9"/>
      <c r="W97" s="9"/>
      <c r="X97" s="9"/>
      <c r="Y97" s="9"/>
      <c r="Z97" s="9"/>
      <c r="AA97" s="9"/>
      <c r="AB97" s="9"/>
      <c r="AC97" s="9"/>
      <c r="AD97" s="9"/>
      <c r="AE97" s="9"/>
    </row>
    <row r="98" s="10" customFormat="1" ht="19.92" customHeight="1">
      <c r="A98" s="10"/>
      <c r="B98" s="201"/>
      <c r="C98" s="202"/>
      <c r="D98" s="203" t="s">
        <v>108</v>
      </c>
      <c r="E98" s="204"/>
      <c r="F98" s="204"/>
      <c r="G98" s="204"/>
      <c r="H98" s="204"/>
      <c r="I98" s="205"/>
      <c r="J98" s="206">
        <f>J129</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109</v>
      </c>
      <c r="E99" s="204"/>
      <c r="F99" s="204"/>
      <c r="G99" s="204"/>
      <c r="H99" s="204"/>
      <c r="I99" s="205"/>
      <c r="J99" s="206">
        <f>J196</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111</v>
      </c>
      <c r="E100" s="204"/>
      <c r="F100" s="204"/>
      <c r="G100" s="204"/>
      <c r="H100" s="204"/>
      <c r="I100" s="205"/>
      <c r="J100" s="206">
        <f>J219</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112</v>
      </c>
      <c r="E101" s="204"/>
      <c r="F101" s="204"/>
      <c r="G101" s="204"/>
      <c r="H101" s="204"/>
      <c r="I101" s="205"/>
      <c r="J101" s="206">
        <f>J243</f>
        <v>0</v>
      </c>
      <c r="K101" s="202"/>
      <c r="L101" s="207"/>
      <c r="S101" s="10"/>
      <c r="T101" s="10"/>
      <c r="U101" s="10"/>
      <c r="V101" s="10"/>
      <c r="W101" s="10"/>
      <c r="X101" s="10"/>
      <c r="Y101" s="10"/>
      <c r="Z101" s="10"/>
      <c r="AA101" s="10"/>
      <c r="AB101" s="10"/>
      <c r="AC101" s="10"/>
      <c r="AD101" s="10"/>
      <c r="AE101" s="10"/>
    </row>
    <row r="102" s="10" customFormat="1" ht="19.92" customHeight="1">
      <c r="A102" s="10"/>
      <c r="B102" s="201"/>
      <c r="C102" s="202"/>
      <c r="D102" s="203" t="s">
        <v>113</v>
      </c>
      <c r="E102" s="204"/>
      <c r="F102" s="204"/>
      <c r="G102" s="204"/>
      <c r="H102" s="204"/>
      <c r="I102" s="205"/>
      <c r="J102" s="206">
        <f>J269</f>
        <v>0</v>
      </c>
      <c r="K102" s="202"/>
      <c r="L102" s="207"/>
      <c r="S102" s="10"/>
      <c r="T102" s="10"/>
      <c r="U102" s="10"/>
      <c r="V102" s="10"/>
      <c r="W102" s="10"/>
      <c r="X102" s="10"/>
      <c r="Y102" s="10"/>
      <c r="Z102" s="10"/>
      <c r="AA102" s="10"/>
      <c r="AB102" s="10"/>
      <c r="AC102" s="10"/>
      <c r="AD102" s="10"/>
      <c r="AE102" s="10"/>
    </row>
    <row r="103" s="10" customFormat="1" ht="19.92" customHeight="1">
      <c r="A103" s="10"/>
      <c r="B103" s="201"/>
      <c r="C103" s="202"/>
      <c r="D103" s="203" t="s">
        <v>114</v>
      </c>
      <c r="E103" s="204"/>
      <c r="F103" s="204"/>
      <c r="G103" s="204"/>
      <c r="H103" s="204"/>
      <c r="I103" s="205"/>
      <c r="J103" s="206">
        <f>J446</f>
        <v>0</v>
      </c>
      <c r="K103" s="202"/>
      <c r="L103" s="207"/>
      <c r="S103" s="10"/>
      <c r="T103" s="10"/>
      <c r="U103" s="10"/>
      <c r="V103" s="10"/>
      <c r="W103" s="10"/>
      <c r="X103" s="10"/>
      <c r="Y103" s="10"/>
      <c r="Z103" s="10"/>
      <c r="AA103" s="10"/>
      <c r="AB103" s="10"/>
      <c r="AC103" s="10"/>
      <c r="AD103" s="10"/>
      <c r="AE103" s="10"/>
    </row>
    <row r="104" s="10" customFormat="1" ht="19.92" customHeight="1">
      <c r="A104" s="10"/>
      <c r="B104" s="201"/>
      <c r="C104" s="202"/>
      <c r="D104" s="203" t="s">
        <v>115</v>
      </c>
      <c r="E104" s="204"/>
      <c r="F104" s="204"/>
      <c r="G104" s="204"/>
      <c r="H104" s="204"/>
      <c r="I104" s="205"/>
      <c r="J104" s="206">
        <f>J478</f>
        <v>0</v>
      </c>
      <c r="K104" s="202"/>
      <c r="L104" s="207"/>
      <c r="S104" s="10"/>
      <c r="T104" s="10"/>
      <c r="U104" s="10"/>
      <c r="V104" s="10"/>
      <c r="W104" s="10"/>
      <c r="X104" s="10"/>
      <c r="Y104" s="10"/>
      <c r="Z104" s="10"/>
      <c r="AA104" s="10"/>
      <c r="AB104" s="10"/>
      <c r="AC104" s="10"/>
      <c r="AD104" s="10"/>
      <c r="AE104" s="10"/>
    </row>
    <row r="105" s="9" customFormat="1" ht="24.96" customHeight="1">
      <c r="A105" s="9"/>
      <c r="B105" s="194"/>
      <c r="C105" s="195"/>
      <c r="D105" s="196" t="s">
        <v>116</v>
      </c>
      <c r="E105" s="197"/>
      <c r="F105" s="197"/>
      <c r="G105" s="197"/>
      <c r="H105" s="197"/>
      <c r="I105" s="198"/>
      <c r="J105" s="199">
        <f>J489</f>
        <v>0</v>
      </c>
      <c r="K105" s="195"/>
      <c r="L105" s="200"/>
      <c r="S105" s="9"/>
      <c r="T105" s="9"/>
      <c r="U105" s="9"/>
      <c r="V105" s="9"/>
      <c r="W105" s="9"/>
      <c r="X105" s="9"/>
      <c r="Y105" s="9"/>
      <c r="Z105" s="9"/>
      <c r="AA105" s="9"/>
      <c r="AB105" s="9"/>
      <c r="AC105" s="9"/>
      <c r="AD105" s="9"/>
      <c r="AE105" s="9"/>
    </row>
    <row r="106" s="10" customFormat="1" ht="19.92" customHeight="1">
      <c r="A106" s="10"/>
      <c r="B106" s="201"/>
      <c r="C106" s="202"/>
      <c r="D106" s="203" t="s">
        <v>117</v>
      </c>
      <c r="E106" s="204"/>
      <c r="F106" s="204"/>
      <c r="G106" s="204"/>
      <c r="H106" s="204"/>
      <c r="I106" s="205"/>
      <c r="J106" s="206">
        <f>J490</f>
        <v>0</v>
      </c>
      <c r="K106" s="202"/>
      <c r="L106" s="207"/>
      <c r="S106" s="10"/>
      <c r="T106" s="10"/>
      <c r="U106" s="10"/>
      <c r="V106" s="10"/>
      <c r="W106" s="10"/>
      <c r="X106" s="10"/>
      <c r="Y106" s="10"/>
      <c r="Z106" s="10"/>
      <c r="AA106" s="10"/>
      <c r="AB106" s="10"/>
      <c r="AC106" s="10"/>
      <c r="AD106" s="10"/>
      <c r="AE106" s="10"/>
    </row>
    <row r="107" s="10" customFormat="1" ht="19.92" customHeight="1">
      <c r="A107" s="10"/>
      <c r="B107" s="201"/>
      <c r="C107" s="202"/>
      <c r="D107" s="203" t="s">
        <v>118</v>
      </c>
      <c r="E107" s="204"/>
      <c r="F107" s="204"/>
      <c r="G107" s="204"/>
      <c r="H107" s="204"/>
      <c r="I107" s="205"/>
      <c r="J107" s="206">
        <f>J512</f>
        <v>0</v>
      </c>
      <c r="K107" s="202"/>
      <c r="L107" s="207"/>
      <c r="S107" s="10"/>
      <c r="T107" s="10"/>
      <c r="U107" s="10"/>
      <c r="V107" s="10"/>
      <c r="W107" s="10"/>
      <c r="X107" s="10"/>
      <c r="Y107" s="10"/>
      <c r="Z107" s="10"/>
      <c r="AA107" s="10"/>
      <c r="AB107" s="10"/>
      <c r="AC107" s="10"/>
      <c r="AD107" s="10"/>
      <c r="AE107" s="10"/>
    </row>
    <row r="108" s="2" customFormat="1" ht="21.84" customHeight="1">
      <c r="A108" s="39"/>
      <c r="B108" s="40"/>
      <c r="C108" s="41"/>
      <c r="D108" s="41"/>
      <c r="E108" s="41"/>
      <c r="F108" s="41"/>
      <c r="G108" s="41"/>
      <c r="H108" s="41"/>
      <c r="I108" s="145"/>
      <c r="J108" s="41"/>
      <c r="K108" s="41"/>
      <c r="L108" s="64"/>
      <c r="S108" s="39"/>
      <c r="T108" s="39"/>
      <c r="U108" s="39"/>
      <c r="V108" s="39"/>
      <c r="W108" s="39"/>
      <c r="X108" s="39"/>
      <c r="Y108" s="39"/>
      <c r="Z108" s="39"/>
      <c r="AA108" s="39"/>
      <c r="AB108" s="39"/>
      <c r="AC108" s="39"/>
      <c r="AD108" s="39"/>
      <c r="AE108" s="39"/>
    </row>
    <row r="109" s="2" customFormat="1" ht="6.96" customHeight="1">
      <c r="A109" s="39"/>
      <c r="B109" s="67"/>
      <c r="C109" s="68"/>
      <c r="D109" s="68"/>
      <c r="E109" s="68"/>
      <c r="F109" s="68"/>
      <c r="G109" s="68"/>
      <c r="H109" s="68"/>
      <c r="I109" s="184"/>
      <c r="J109" s="68"/>
      <c r="K109" s="68"/>
      <c r="L109" s="64"/>
      <c r="S109" s="39"/>
      <c r="T109" s="39"/>
      <c r="U109" s="39"/>
      <c r="V109" s="39"/>
      <c r="W109" s="39"/>
      <c r="X109" s="39"/>
      <c r="Y109" s="39"/>
      <c r="Z109" s="39"/>
      <c r="AA109" s="39"/>
      <c r="AB109" s="39"/>
      <c r="AC109" s="39"/>
      <c r="AD109" s="39"/>
      <c r="AE109" s="39"/>
    </row>
    <row r="113" s="2" customFormat="1" ht="6.96" customHeight="1">
      <c r="A113" s="39"/>
      <c r="B113" s="69"/>
      <c r="C113" s="70"/>
      <c r="D113" s="70"/>
      <c r="E113" s="70"/>
      <c r="F113" s="70"/>
      <c r="G113" s="70"/>
      <c r="H113" s="70"/>
      <c r="I113" s="187"/>
      <c r="J113" s="70"/>
      <c r="K113" s="70"/>
      <c r="L113" s="64"/>
      <c r="S113" s="39"/>
      <c r="T113" s="39"/>
      <c r="U113" s="39"/>
      <c r="V113" s="39"/>
      <c r="W113" s="39"/>
      <c r="X113" s="39"/>
      <c r="Y113" s="39"/>
      <c r="Z113" s="39"/>
      <c r="AA113" s="39"/>
      <c r="AB113" s="39"/>
      <c r="AC113" s="39"/>
      <c r="AD113" s="39"/>
      <c r="AE113" s="39"/>
    </row>
    <row r="114" s="2" customFormat="1" ht="24.96" customHeight="1">
      <c r="A114" s="39"/>
      <c r="B114" s="40"/>
      <c r="C114" s="24" t="s">
        <v>119</v>
      </c>
      <c r="D114" s="41"/>
      <c r="E114" s="41"/>
      <c r="F114" s="41"/>
      <c r="G114" s="41"/>
      <c r="H114" s="41"/>
      <c r="I114" s="145"/>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145"/>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16</v>
      </c>
      <c r="D116" s="41"/>
      <c r="E116" s="41"/>
      <c r="F116" s="41"/>
      <c r="G116" s="41"/>
      <c r="H116" s="41"/>
      <c r="I116" s="145"/>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188" t="str">
        <f>E7</f>
        <v>Oprava mostních objektů v úseku Děčín-Prostřední Žleb – st. hranice SRN</v>
      </c>
      <c r="F117" s="33"/>
      <c r="G117" s="33"/>
      <c r="H117" s="33"/>
      <c r="I117" s="145"/>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100</v>
      </c>
      <c r="D118" s="41"/>
      <c r="E118" s="41"/>
      <c r="F118" s="41"/>
      <c r="G118" s="41"/>
      <c r="H118" s="41"/>
      <c r="I118" s="145"/>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E9</f>
        <v xml:space="preserve">004 - Oprava opěrné zdi  C</v>
      </c>
      <c r="F119" s="41"/>
      <c r="G119" s="41"/>
      <c r="H119" s="41"/>
      <c r="I119" s="145"/>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145"/>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20</v>
      </c>
      <c r="D121" s="41"/>
      <c r="E121" s="41"/>
      <c r="F121" s="28" t="str">
        <f>F12</f>
        <v xml:space="preserve"> </v>
      </c>
      <c r="G121" s="41"/>
      <c r="H121" s="41"/>
      <c r="I121" s="148" t="s">
        <v>22</v>
      </c>
      <c r="J121" s="80" t="str">
        <f>IF(J12="","",J12)</f>
        <v>16. 8. 2019</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145"/>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24</v>
      </c>
      <c r="D123" s="41"/>
      <c r="E123" s="41"/>
      <c r="F123" s="28" t="str">
        <f>E15</f>
        <v xml:space="preserve"> </v>
      </c>
      <c r="G123" s="41"/>
      <c r="H123" s="41"/>
      <c r="I123" s="148" t="s">
        <v>29</v>
      </c>
      <c r="J123" s="37" t="str">
        <f>E21</f>
        <v xml:space="preserve"> </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27</v>
      </c>
      <c r="D124" s="41"/>
      <c r="E124" s="41"/>
      <c r="F124" s="28" t="str">
        <f>IF(E18="","",E18)</f>
        <v>Vyplň údaj</v>
      </c>
      <c r="G124" s="41"/>
      <c r="H124" s="41"/>
      <c r="I124" s="148" t="s">
        <v>31</v>
      </c>
      <c r="J124" s="37" t="str">
        <f>E24</f>
        <v xml:space="preserve"> </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145"/>
      <c r="J125" s="41"/>
      <c r="K125" s="41"/>
      <c r="L125" s="64"/>
      <c r="S125" s="39"/>
      <c r="T125" s="39"/>
      <c r="U125" s="39"/>
      <c r="V125" s="39"/>
      <c r="W125" s="39"/>
      <c r="X125" s="39"/>
      <c r="Y125" s="39"/>
      <c r="Z125" s="39"/>
      <c r="AA125" s="39"/>
      <c r="AB125" s="39"/>
      <c r="AC125" s="39"/>
      <c r="AD125" s="39"/>
      <c r="AE125" s="39"/>
    </row>
    <row r="126" s="11" customFormat="1" ht="29.28" customHeight="1">
      <c r="A126" s="208"/>
      <c r="B126" s="209"/>
      <c r="C126" s="210" t="s">
        <v>120</v>
      </c>
      <c r="D126" s="211" t="s">
        <v>58</v>
      </c>
      <c r="E126" s="211" t="s">
        <v>54</v>
      </c>
      <c r="F126" s="211" t="s">
        <v>55</v>
      </c>
      <c r="G126" s="211" t="s">
        <v>121</v>
      </c>
      <c r="H126" s="211" t="s">
        <v>122</v>
      </c>
      <c r="I126" s="212" t="s">
        <v>123</v>
      </c>
      <c r="J126" s="211" t="s">
        <v>104</v>
      </c>
      <c r="K126" s="213" t="s">
        <v>124</v>
      </c>
      <c r="L126" s="214"/>
      <c r="M126" s="101" t="s">
        <v>1</v>
      </c>
      <c r="N126" s="102" t="s">
        <v>37</v>
      </c>
      <c r="O126" s="102" t="s">
        <v>125</v>
      </c>
      <c r="P126" s="102" t="s">
        <v>126</v>
      </c>
      <c r="Q126" s="102" t="s">
        <v>127</v>
      </c>
      <c r="R126" s="102" t="s">
        <v>128</v>
      </c>
      <c r="S126" s="102" t="s">
        <v>129</v>
      </c>
      <c r="T126" s="103" t="s">
        <v>130</v>
      </c>
      <c r="U126" s="208"/>
      <c r="V126" s="208"/>
      <c r="W126" s="208"/>
      <c r="X126" s="208"/>
      <c r="Y126" s="208"/>
      <c r="Z126" s="208"/>
      <c r="AA126" s="208"/>
      <c r="AB126" s="208"/>
      <c r="AC126" s="208"/>
      <c r="AD126" s="208"/>
      <c r="AE126" s="208"/>
    </row>
    <row r="127" s="2" customFormat="1" ht="22.8" customHeight="1">
      <c r="A127" s="39"/>
      <c r="B127" s="40"/>
      <c r="C127" s="108" t="s">
        <v>131</v>
      </c>
      <c r="D127" s="41"/>
      <c r="E127" s="41"/>
      <c r="F127" s="41"/>
      <c r="G127" s="41"/>
      <c r="H127" s="41"/>
      <c r="I127" s="145"/>
      <c r="J127" s="215">
        <f>BK127</f>
        <v>0</v>
      </c>
      <c r="K127" s="41"/>
      <c r="L127" s="45"/>
      <c r="M127" s="104"/>
      <c r="N127" s="216"/>
      <c r="O127" s="105"/>
      <c r="P127" s="217">
        <f>P128+P489</f>
        <v>0</v>
      </c>
      <c r="Q127" s="105"/>
      <c r="R127" s="217">
        <f>R128+R489</f>
        <v>1025.49378561959</v>
      </c>
      <c r="S127" s="105"/>
      <c r="T127" s="218">
        <f>T128+T489</f>
        <v>123.600039</v>
      </c>
      <c r="U127" s="39"/>
      <c r="V127" s="39"/>
      <c r="W127" s="39"/>
      <c r="X127" s="39"/>
      <c r="Y127" s="39"/>
      <c r="Z127" s="39"/>
      <c r="AA127" s="39"/>
      <c r="AB127" s="39"/>
      <c r="AC127" s="39"/>
      <c r="AD127" s="39"/>
      <c r="AE127" s="39"/>
      <c r="AT127" s="18" t="s">
        <v>72</v>
      </c>
      <c r="AU127" s="18" t="s">
        <v>106</v>
      </c>
      <c r="BK127" s="219">
        <f>BK128+BK489</f>
        <v>0</v>
      </c>
    </row>
    <row r="128" s="12" customFormat="1" ht="25.92" customHeight="1">
      <c r="A128" s="12"/>
      <c r="B128" s="220"/>
      <c r="C128" s="221"/>
      <c r="D128" s="222" t="s">
        <v>72</v>
      </c>
      <c r="E128" s="223" t="s">
        <v>132</v>
      </c>
      <c r="F128" s="223" t="s">
        <v>133</v>
      </c>
      <c r="G128" s="221"/>
      <c r="H128" s="221"/>
      <c r="I128" s="224"/>
      <c r="J128" s="225">
        <f>BK128</f>
        <v>0</v>
      </c>
      <c r="K128" s="221"/>
      <c r="L128" s="226"/>
      <c r="M128" s="227"/>
      <c r="N128" s="228"/>
      <c r="O128" s="228"/>
      <c r="P128" s="229">
        <f>P129+P196+P219+P243+P269+P446+P478</f>
        <v>0</v>
      </c>
      <c r="Q128" s="228"/>
      <c r="R128" s="229">
        <f>R129+R196+R219+R243+R269+R446+R478</f>
        <v>1025.30016561959</v>
      </c>
      <c r="S128" s="228"/>
      <c r="T128" s="230">
        <f>T129+T196+T219+T243+T269+T446+T478</f>
        <v>123.600039</v>
      </c>
      <c r="U128" s="12"/>
      <c r="V128" s="12"/>
      <c r="W128" s="12"/>
      <c r="X128" s="12"/>
      <c r="Y128" s="12"/>
      <c r="Z128" s="12"/>
      <c r="AA128" s="12"/>
      <c r="AB128" s="12"/>
      <c r="AC128" s="12"/>
      <c r="AD128" s="12"/>
      <c r="AE128" s="12"/>
      <c r="AR128" s="231" t="s">
        <v>81</v>
      </c>
      <c r="AT128" s="232" t="s">
        <v>72</v>
      </c>
      <c r="AU128" s="232" t="s">
        <v>73</v>
      </c>
      <c r="AY128" s="231" t="s">
        <v>134</v>
      </c>
      <c r="BK128" s="233">
        <f>BK129+BK196+BK219+BK243+BK269+BK446+BK478</f>
        <v>0</v>
      </c>
    </row>
    <row r="129" s="12" customFormat="1" ht="22.8" customHeight="1">
      <c r="A129" s="12"/>
      <c r="B129" s="220"/>
      <c r="C129" s="221"/>
      <c r="D129" s="222" t="s">
        <v>72</v>
      </c>
      <c r="E129" s="234" t="s">
        <v>81</v>
      </c>
      <c r="F129" s="234" t="s">
        <v>135</v>
      </c>
      <c r="G129" s="221"/>
      <c r="H129" s="221"/>
      <c r="I129" s="224"/>
      <c r="J129" s="235">
        <f>BK129</f>
        <v>0</v>
      </c>
      <c r="K129" s="221"/>
      <c r="L129" s="226"/>
      <c r="M129" s="227"/>
      <c r="N129" s="228"/>
      <c r="O129" s="228"/>
      <c r="P129" s="229">
        <f>SUM(P130:P195)</f>
        <v>0</v>
      </c>
      <c r="Q129" s="228"/>
      <c r="R129" s="229">
        <f>SUM(R130:R195)</f>
        <v>446.149877312</v>
      </c>
      <c r="S129" s="228"/>
      <c r="T129" s="230">
        <f>SUM(T130:T195)</f>
        <v>0</v>
      </c>
      <c r="U129" s="12"/>
      <c r="V129" s="12"/>
      <c r="W129" s="12"/>
      <c r="X129" s="12"/>
      <c r="Y129" s="12"/>
      <c r="Z129" s="12"/>
      <c r="AA129" s="12"/>
      <c r="AB129" s="12"/>
      <c r="AC129" s="12"/>
      <c r="AD129" s="12"/>
      <c r="AE129" s="12"/>
      <c r="AR129" s="231" t="s">
        <v>81</v>
      </c>
      <c r="AT129" s="232" t="s">
        <v>72</v>
      </c>
      <c r="AU129" s="232" t="s">
        <v>81</v>
      </c>
      <c r="AY129" s="231" t="s">
        <v>134</v>
      </c>
      <c r="BK129" s="233">
        <f>SUM(BK130:BK195)</f>
        <v>0</v>
      </c>
    </row>
    <row r="130" s="2" customFormat="1" ht="24" customHeight="1">
      <c r="A130" s="39"/>
      <c r="B130" s="40"/>
      <c r="C130" s="236" t="s">
        <v>81</v>
      </c>
      <c r="D130" s="236" t="s">
        <v>136</v>
      </c>
      <c r="E130" s="237" t="s">
        <v>978</v>
      </c>
      <c r="F130" s="238" t="s">
        <v>979</v>
      </c>
      <c r="G130" s="239" t="s">
        <v>153</v>
      </c>
      <c r="H130" s="240">
        <v>374.39999999999998</v>
      </c>
      <c r="I130" s="241"/>
      <c r="J130" s="242">
        <f>ROUND(I130*H130,2)</f>
        <v>0</v>
      </c>
      <c r="K130" s="238" t="s">
        <v>140</v>
      </c>
      <c r="L130" s="45"/>
      <c r="M130" s="243" t="s">
        <v>1</v>
      </c>
      <c r="N130" s="244" t="s">
        <v>38</v>
      </c>
      <c r="O130" s="92"/>
      <c r="P130" s="245">
        <f>O130*H130</f>
        <v>0</v>
      </c>
      <c r="Q130" s="245">
        <v>0</v>
      </c>
      <c r="R130" s="245">
        <f>Q130*H130</f>
        <v>0</v>
      </c>
      <c r="S130" s="245">
        <v>0</v>
      </c>
      <c r="T130" s="246">
        <f>S130*H130</f>
        <v>0</v>
      </c>
      <c r="U130" s="39"/>
      <c r="V130" s="39"/>
      <c r="W130" s="39"/>
      <c r="X130" s="39"/>
      <c r="Y130" s="39"/>
      <c r="Z130" s="39"/>
      <c r="AA130" s="39"/>
      <c r="AB130" s="39"/>
      <c r="AC130" s="39"/>
      <c r="AD130" s="39"/>
      <c r="AE130" s="39"/>
      <c r="AR130" s="247" t="s">
        <v>141</v>
      </c>
      <c r="AT130" s="247" t="s">
        <v>136</v>
      </c>
      <c r="AU130" s="247" t="s">
        <v>83</v>
      </c>
      <c r="AY130" s="18" t="s">
        <v>134</v>
      </c>
      <c r="BE130" s="248">
        <f>IF(N130="základní",J130,0)</f>
        <v>0</v>
      </c>
      <c r="BF130" s="248">
        <f>IF(N130="snížená",J130,0)</f>
        <v>0</v>
      </c>
      <c r="BG130" s="248">
        <f>IF(N130="zákl. přenesená",J130,0)</f>
        <v>0</v>
      </c>
      <c r="BH130" s="248">
        <f>IF(N130="sníž. přenesená",J130,0)</f>
        <v>0</v>
      </c>
      <c r="BI130" s="248">
        <f>IF(N130="nulová",J130,0)</f>
        <v>0</v>
      </c>
      <c r="BJ130" s="18" t="s">
        <v>81</v>
      </c>
      <c r="BK130" s="248">
        <f>ROUND(I130*H130,2)</f>
        <v>0</v>
      </c>
      <c r="BL130" s="18" t="s">
        <v>141</v>
      </c>
      <c r="BM130" s="247" t="s">
        <v>980</v>
      </c>
    </row>
    <row r="131" s="2" customFormat="1">
      <c r="A131" s="39"/>
      <c r="B131" s="40"/>
      <c r="C131" s="41"/>
      <c r="D131" s="249" t="s">
        <v>143</v>
      </c>
      <c r="E131" s="41"/>
      <c r="F131" s="250" t="s">
        <v>981</v>
      </c>
      <c r="G131" s="41"/>
      <c r="H131" s="41"/>
      <c r="I131" s="145"/>
      <c r="J131" s="41"/>
      <c r="K131" s="41"/>
      <c r="L131" s="45"/>
      <c r="M131" s="251"/>
      <c r="N131" s="252"/>
      <c r="O131" s="92"/>
      <c r="P131" s="92"/>
      <c r="Q131" s="92"/>
      <c r="R131" s="92"/>
      <c r="S131" s="92"/>
      <c r="T131" s="93"/>
      <c r="U131" s="39"/>
      <c r="V131" s="39"/>
      <c r="W131" s="39"/>
      <c r="X131" s="39"/>
      <c r="Y131" s="39"/>
      <c r="Z131" s="39"/>
      <c r="AA131" s="39"/>
      <c r="AB131" s="39"/>
      <c r="AC131" s="39"/>
      <c r="AD131" s="39"/>
      <c r="AE131" s="39"/>
      <c r="AT131" s="18" t="s">
        <v>143</v>
      </c>
      <c r="AU131" s="18" t="s">
        <v>83</v>
      </c>
    </row>
    <row r="132" s="2" customFormat="1">
      <c r="A132" s="39"/>
      <c r="B132" s="40"/>
      <c r="C132" s="41"/>
      <c r="D132" s="249" t="s">
        <v>145</v>
      </c>
      <c r="E132" s="41"/>
      <c r="F132" s="253" t="s">
        <v>178</v>
      </c>
      <c r="G132" s="41"/>
      <c r="H132" s="41"/>
      <c r="I132" s="145"/>
      <c r="J132" s="41"/>
      <c r="K132" s="41"/>
      <c r="L132" s="45"/>
      <c r="M132" s="251"/>
      <c r="N132" s="252"/>
      <c r="O132" s="92"/>
      <c r="P132" s="92"/>
      <c r="Q132" s="92"/>
      <c r="R132" s="92"/>
      <c r="S132" s="92"/>
      <c r="T132" s="93"/>
      <c r="U132" s="39"/>
      <c r="V132" s="39"/>
      <c r="W132" s="39"/>
      <c r="X132" s="39"/>
      <c r="Y132" s="39"/>
      <c r="Z132" s="39"/>
      <c r="AA132" s="39"/>
      <c r="AB132" s="39"/>
      <c r="AC132" s="39"/>
      <c r="AD132" s="39"/>
      <c r="AE132" s="39"/>
      <c r="AT132" s="18" t="s">
        <v>145</v>
      </c>
      <c r="AU132" s="18" t="s">
        <v>83</v>
      </c>
    </row>
    <row r="133" s="13" customFormat="1">
      <c r="A133" s="13"/>
      <c r="B133" s="254"/>
      <c r="C133" s="255"/>
      <c r="D133" s="249" t="s">
        <v>147</v>
      </c>
      <c r="E133" s="256" t="s">
        <v>1</v>
      </c>
      <c r="F133" s="257" t="s">
        <v>859</v>
      </c>
      <c r="G133" s="255"/>
      <c r="H133" s="256" t="s">
        <v>1</v>
      </c>
      <c r="I133" s="258"/>
      <c r="J133" s="255"/>
      <c r="K133" s="255"/>
      <c r="L133" s="259"/>
      <c r="M133" s="260"/>
      <c r="N133" s="261"/>
      <c r="O133" s="261"/>
      <c r="P133" s="261"/>
      <c r="Q133" s="261"/>
      <c r="R133" s="261"/>
      <c r="S133" s="261"/>
      <c r="T133" s="262"/>
      <c r="U133" s="13"/>
      <c r="V133" s="13"/>
      <c r="W133" s="13"/>
      <c r="X133" s="13"/>
      <c r="Y133" s="13"/>
      <c r="Z133" s="13"/>
      <c r="AA133" s="13"/>
      <c r="AB133" s="13"/>
      <c r="AC133" s="13"/>
      <c r="AD133" s="13"/>
      <c r="AE133" s="13"/>
      <c r="AT133" s="263" t="s">
        <v>147</v>
      </c>
      <c r="AU133" s="263" t="s">
        <v>83</v>
      </c>
      <c r="AV133" s="13" t="s">
        <v>81</v>
      </c>
      <c r="AW133" s="13" t="s">
        <v>30</v>
      </c>
      <c r="AX133" s="13" t="s">
        <v>73</v>
      </c>
      <c r="AY133" s="263" t="s">
        <v>134</v>
      </c>
    </row>
    <row r="134" s="14" customFormat="1">
      <c r="A134" s="14"/>
      <c r="B134" s="264"/>
      <c r="C134" s="265"/>
      <c r="D134" s="249" t="s">
        <v>147</v>
      </c>
      <c r="E134" s="266" t="s">
        <v>1</v>
      </c>
      <c r="F134" s="267" t="s">
        <v>982</v>
      </c>
      <c r="G134" s="265"/>
      <c r="H134" s="268">
        <v>374.39999999999998</v>
      </c>
      <c r="I134" s="269"/>
      <c r="J134" s="265"/>
      <c r="K134" s="265"/>
      <c r="L134" s="270"/>
      <c r="M134" s="271"/>
      <c r="N134" s="272"/>
      <c r="O134" s="272"/>
      <c r="P134" s="272"/>
      <c r="Q134" s="272"/>
      <c r="R134" s="272"/>
      <c r="S134" s="272"/>
      <c r="T134" s="273"/>
      <c r="U134" s="14"/>
      <c r="V134" s="14"/>
      <c r="W134" s="14"/>
      <c r="X134" s="14"/>
      <c r="Y134" s="14"/>
      <c r="Z134" s="14"/>
      <c r="AA134" s="14"/>
      <c r="AB134" s="14"/>
      <c r="AC134" s="14"/>
      <c r="AD134" s="14"/>
      <c r="AE134" s="14"/>
      <c r="AT134" s="274" t="s">
        <v>147</v>
      </c>
      <c r="AU134" s="274" t="s">
        <v>83</v>
      </c>
      <c r="AV134" s="14" t="s">
        <v>83</v>
      </c>
      <c r="AW134" s="14" t="s">
        <v>30</v>
      </c>
      <c r="AX134" s="14" t="s">
        <v>73</v>
      </c>
      <c r="AY134" s="274" t="s">
        <v>134</v>
      </c>
    </row>
    <row r="135" s="15" customFormat="1">
      <c r="A135" s="15"/>
      <c r="B135" s="275"/>
      <c r="C135" s="276"/>
      <c r="D135" s="249" t="s">
        <v>147</v>
      </c>
      <c r="E135" s="277" t="s">
        <v>1</v>
      </c>
      <c r="F135" s="278" t="s">
        <v>150</v>
      </c>
      <c r="G135" s="276"/>
      <c r="H135" s="279">
        <v>374.39999999999998</v>
      </c>
      <c r="I135" s="280"/>
      <c r="J135" s="276"/>
      <c r="K135" s="276"/>
      <c r="L135" s="281"/>
      <c r="M135" s="282"/>
      <c r="N135" s="283"/>
      <c r="O135" s="283"/>
      <c r="P135" s="283"/>
      <c r="Q135" s="283"/>
      <c r="R135" s="283"/>
      <c r="S135" s="283"/>
      <c r="T135" s="284"/>
      <c r="U135" s="15"/>
      <c r="V135" s="15"/>
      <c r="W135" s="15"/>
      <c r="X135" s="15"/>
      <c r="Y135" s="15"/>
      <c r="Z135" s="15"/>
      <c r="AA135" s="15"/>
      <c r="AB135" s="15"/>
      <c r="AC135" s="15"/>
      <c r="AD135" s="15"/>
      <c r="AE135" s="15"/>
      <c r="AT135" s="285" t="s">
        <v>147</v>
      </c>
      <c r="AU135" s="285" t="s">
        <v>83</v>
      </c>
      <c r="AV135" s="15" t="s">
        <v>141</v>
      </c>
      <c r="AW135" s="15" t="s">
        <v>30</v>
      </c>
      <c r="AX135" s="15" t="s">
        <v>81</v>
      </c>
      <c r="AY135" s="285" t="s">
        <v>134</v>
      </c>
    </row>
    <row r="136" s="2" customFormat="1" ht="24" customHeight="1">
      <c r="A136" s="39"/>
      <c r="B136" s="40"/>
      <c r="C136" s="236" t="s">
        <v>83</v>
      </c>
      <c r="D136" s="236" t="s">
        <v>136</v>
      </c>
      <c r="E136" s="237" t="s">
        <v>182</v>
      </c>
      <c r="F136" s="238" t="s">
        <v>183</v>
      </c>
      <c r="G136" s="239" t="s">
        <v>153</v>
      </c>
      <c r="H136" s="240">
        <v>187.19999999999999</v>
      </c>
      <c r="I136" s="241"/>
      <c r="J136" s="242">
        <f>ROUND(I136*H136,2)</f>
        <v>0</v>
      </c>
      <c r="K136" s="238" t="s">
        <v>140</v>
      </c>
      <c r="L136" s="45"/>
      <c r="M136" s="243" t="s">
        <v>1</v>
      </c>
      <c r="N136" s="244" t="s">
        <v>38</v>
      </c>
      <c r="O136" s="92"/>
      <c r="P136" s="245">
        <f>O136*H136</f>
        <v>0</v>
      </c>
      <c r="Q136" s="245">
        <v>0</v>
      </c>
      <c r="R136" s="245">
        <f>Q136*H136</f>
        <v>0</v>
      </c>
      <c r="S136" s="245">
        <v>0</v>
      </c>
      <c r="T136" s="246">
        <f>S136*H136</f>
        <v>0</v>
      </c>
      <c r="U136" s="39"/>
      <c r="V136" s="39"/>
      <c r="W136" s="39"/>
      <c r="X136" s="39"/>
      <c r="Y136" s="39"/>
      <c r="Z136" s="39"/>
      <c r="AA136" s="39"/>
      <c r="AB136" s="39"/>
      <c r="AC136" s="39"/>
      <c r="AD136" s="39"/>
      <c r="AE136" s="39"/>
      <c r="AR136" s="247" t="s">
        <v>141</v>
      </c>
      <c r="AT136" s="247" t="s">
        <v>136</v>
      </c>
      <c r="AU136" s="247" t="s">
        <v>83</v>
      </c>
      <c r="AY136" s="18" t="s">
        <v>134</v>
      </c>
      <c r="BE136" s="248">
        <f>IF(N136="základní",J136,0)</f>
        <v>0</v>
      </c>
      <c r="BF136" s="248">
        <f>IF(N136="snížená",J136,0)</f>
        <v>0</v>
      </c>
      <c r="BG136" s="248">
        <f>IF(N136="zákl. přenesená",J136,0)</f>
        <v>0</v>
      </c>
      <c r="BH136" s="248">
        <f>IF(N136="sníž. přenesená",J136,0)</f>
        <v>0</v>
      </c>
      <c r="BI136" s="248">
        <f>IF(N136="nulová",J136,0)</f>
        <v>0</v>
      </c>
      <c r="BJ136" s="18" t="s">
        <v>81</v>
      </c>
      <c r="BK136" s="248">
        <f>ROUND(I136*H136,2)</f>
        <v>0</v>
      </c>
      <c r="BL136" s="18" t="s">
        <v>141</v>
      </c>
      <c r="BM136" s="247" t="s">
        <v>983</v>
      </c>
    </row>
    <row r="137" s="2" customFormat="1">
      <c r="A137" s="39"/>
      <c r="B137" s="40"/>
      <c r="C137" s="41"/>
      <c r="D137" s="249" t="s">
        <v>143</v>
      </c>
      <c r="E137" s="41"/>
      <c r="F137" s="250" t="s">
        <v>185</v>
      </c>
      <c r="G137" s="41"/>
      <c r="H137" s="41"/>
      <c r="I137" s="145"/>
      <c r="J137" s="41"/>
      <c r="K137" s="41"/>
      <c r="L137" s="45"/>
      <c r="M137" s="251"/>
      <c r="N137" s="252"/>
      <c r="O137" s="92"/>
      <c r="P137" s="92"/>
      <c r="Q137" s="92"/>
      <c r="R137" s="92"/>
      <c r="S137" s="92"/>
      <c r="T137" s="93"/>
      <c r="U137" s="39"/>
      <c r="V137" s="39"/>
      <c r="W137" s="39"/>
      <c r="X137" s="39"/>
      <c r="Y137" s="39"/>
      <c r="Z137" s="39"/>
      <c r="AA137" s="39"/>
      <c r="AB137" s="39"/>
      <c r="AC137" s="39"/>
      <c r="AD137" s="39"/>
      <c r="AE137" s="39"/>
      <c r="AT137" s="18" t="s">
        <v>143</v>
      </c>
      <c r="AU137" s="18" t="s">
        <v>83</v>
      </c>
    </row>
    <row r="138" s="2" customFormat="1">
      <c r="A138" s="39"/>
      <c r="B138" s="40"/>
      <c r="C138" s="41"/>
      <c r="D138" s="249" t="s">
        <v>145</v>
      </c>
      <c r="E138" s="41"/>
      <c r="F138" s="253" t="s">
        <v>178</v>
      </c>
      <c r="G138" s="41"/>
      <c r="H138" s="41"/>
      <c r="I138" s="145"/>
      <c r="J138" s="41"/>
      <c r="K138" s="41"/>
      <c r="L138" s="45"/>
      <c r="M138" s="251"/>
      <c r="N138" s="252"/>
      <c r="O138" s="92"/>
      <c r="P138" s="92"/>
      <c r="Q138" s="92"/>
      <c r="R138" s="92"/>
      <c r="S138" s="92"/>
      <c r="T138" s="93"/>
      <c r="U138" s="39"/>
      <c r="V138" s="39"/>
      <c r="W138" s="39"/>
      <c r="X138" s="39"/>
      <c r="Y138" s="39"/>
      <c r="Z138" s="39"/>
      <c r="AA138" s="39"/>
      <c r="AB138" s="39"/>
      <c r="AC138" s="39"/>
      <c r="AD138" s="39"/>
      <c r="AE138" s="39"/>
      <c r="AT138" s="18" t="s">
        <v>145</v>
      </c>
      <c r="AU138" s="18" t="s">
        <v>83</v>
      </c>
    </row>
    <row r="139" s="14" customFormat="1">
      <c r="A139" s="14"/>
      <c r="B139" s="264"/>
      <c r="C139" s="265"/>
      <c r="D139" s="249" t="s">
        <v>147</v>
      </c>
      <c r="E139" s="266" t="s">
        <v>1</v>
      </c>
      <c r="F139" s="267" t="s">
        <v>984</v>
      </c>
      <c r="G139" s="265"/>
      <c r="H139" s="268">
        <v>187.19999999999999</v>
      </c>
      <c r="I139" s="269"/>
      <c r="J139" s="265"/>
      <c r="K139" s="265"/>
      <c r="L139" s="270"/>
      <c r="M139" s="271"/>
      <c r="N139" s="272"/>
      <c r="O139" s="272"/>
      <c r="P139" s="272"/>
      <c r="Q139" s="272"/>
      <c r="R139" s="272"/>
      <c r="S139" s="272"/>
      <c r="T139" s="273"/>
      <c r="U139" s="14"/>
      <c r="V139" s="14"/>
      <c r="W139" s="14"/>
      <c r="X139" s="14"/>
      <c r="Y139" s="14"/>
      <c r="Z139" s="14"/>
      <c r="AA139" s="14"/>
      <c r="AB139" s="14"/>
      <c r="AC139" s="14"/>
      <c r="AD139" s="14"/>
      <c r="AE139" s="14"/>
      <c r="AT139" s="274" t="s">
        <v>147</v>
      </c>
      <c r="AU139" s="274" t="s">
        <v>83</v>
      </c>
      <c r="AV139" s="14" t="s">
        <v>83</v>
      </c>
      <c r="AW139" s="14" t="s">
        <v>30</v>
      </c>
      <c r="AX139" s="14" t="s">
        <v>73</v>
      </c>
      <c r="AY139" s="274" t="s">
        <v>134</v>
      </c>
    </row>
    <row r="140" s="15" customFormat="1">
      <c r="A140" s="15"/>
      <c r="B140" s="275"/>
      <c r="C140" s="276"/>
      <c r="D140" s="249" t="s">
        <v>147</v>
      </c>
      <c r="E140" s="277" t="s">
        <v>1</v>
      </c>
      <c r="F140" s="278" t="s">
        <v>150</v>
      </c>
      <c r="G140" s="276"/>
      <c r="H140" s="279">
        <v>187.19999999999999</v>
      </c>
      <c r="I140" s="280"/>
      <c r="J140" s="276"/>
      <c r="K140" s="276"/>
      <c r="L140" s="281"/>
      <c r="M140" s="282"/>
      <c r="N140" s="283"/>
      <c r="O140" s="283"/>
      <c r="P140" s="283"/>
      <c r="Q140" s="283"/>
      <c r="R140" s="283"/>
      <c r="S140" s="283"/>
      <c r="T140" s="284"/>
      <c r="U140" s="15"/>
      <c r="V140" s="15"/>
      <c r="W140" s="15"/>
      <c r="X140" s="15"/>
      <c r="Y140" s="15"/>
      <c r="Z140" s="15"/>
      <c r="AA140" s="15"/>
      <c r="AB140" s="15"/>
      <c r="AC140" s="15"/>
      <c r="AD140" s="15"/>
      <c r="AE140" s="15"/>
      <c r="AT140" s="285" t="s">
        <v>147</v>
      </c>
      <c r="AU140" s="285" t="s">
        <v>83</v>
      </c>
      <c r="AV140" s="15" t="s">
        <v>141</v>
      </c>
      <c r="AW140" s="15" t="s">
        <v>30</v>
      </c>
      <c r="AX140" s="15" t="s">
        <v>81</v>
      </c>
      <c r="AY140" s="285" t="s">
        <v>134</v>
      </c>
    </row>
    <row r="141" s="2" customFormat="1" ht="24" customHeight="1">
      <c r="A141" s="39"/>
      <c r="B141" s="40"/>
      <c r="C141" s="236" t="s">
        <v>158</v>
      </c>
      <c r="D141" s="236" t="s">
        <v>136</v>
      </c>
      <c r="E141" s="237" t="s">
        <v>196</v>
      </c>
      <c r="F141" s="238" t="s">
        <v>197</v>
      </c>
      <c r="G141" s="239" t="s">
        <v>139</v>
      </c>
      <c r="H141" s="240">
        <v>205.90000000000001</v>
      </c>
      <c r="I141" s="241"/>
      <c r="J141" s="242">
        <f>ROUND(I141*H141,2)</f>
        <v>0</v>
      </c>
      <c r="K141" s="238" t="s">
        <v>140</v>
      </c>
      <c r="L141" s="45"/>
      <c r="M141" s="243" t="s">
        <v>1</v>
      </c>
      <c r="N141" s="244" t="s">
        <v>38</v>
      </c>
      <c r="O141" s="92"/>
      <c r="P141" s="245">
        <f>O141*H141</f>
        <v>0</v>
      </c>
      <c r="Q141" s="245">
        <v>0.0034476799999999998</v>
      </c>
      <c r="R141" s="245">
        <f>Q141*H141</f>
        <v>0.70987731200000004</v>
      </c>
      <c r="S141" s="245">
        <v>0</v>
      </c>
      <c r="T141" s="246">
        <f>S141*H141</f>
        <v>0</v>
      </c>
      <c r="U141" s="39"/>
      <c r="V141" s="39"/>
      <c r="W141" s="39"/>
      <c r="X141" s="39"/>
      <c r="Y141" s="39"/>
      <c r="Z141" s="39"/>
      <c r="AA141" s="39"/>
      <c r="AB141" s="39"/>
      <c r="AC141" s="39"/>
      <c r="AD141" s="39"/>
      <c r="AE141" s="39"/>
      <c r="AR141" s="247" t="s">
        <v>141</v>
      </c>
      <c r="AT141" s="247" t="s">
        <v>136</v>
      </c>
      <c r="AU141" s="247" t="s">
        <v>83</v>
      </c>
      <c r="AY141" s="18" t="s">
        <v>134</v>
      </c>
      <c r="BE141" s="248">
        <f>IF(N141="základní",J141,0)</f>
        <v>0</v>
      </c>
      <c r="BF141" s="248">
        <f>IF(N141="snížená",J141,0)</f>
        <v>0</v>
      </c>
      <c r="BG141" s="248">
        <f>IF(N141="zákl. přenesená",J141,0)</f>
        <v>0</v>
      </c>
      <c r="BH141" s="248">
        <f>IF(N141="sníž. přenesená",J141,0)</f>
        <v>0</v>
      </c>
      <c r="BI141" s="248">
        <f>IF(N141="nulová",J141,0)</f>
        <v>0</v>
      </c>
      <c r="BJ141" s="18" t="s">
        <v>81</v>
      </c>
      <c r="BK141" s="248">
        <f>ROUND(I141*H141,2)</f>
        <v>0</v>
      </c>
      <c r="BL141" s="18" t="s">
        <v>141</v>
      </c>
      <c r="BM141" s="247" t="s">
        <v>985</v>
      </c>
    </row>
    <row r="142" s="2" customFormat="1">
      <c r="A142" s="39"/>
      <c r="B142" s="40"/>
      <c r="C142" s="41"/>
      <c r="D142" s="249" t="s">
        <v>143</v>
      </c>
      <c r="E142" s="41"/>
      <c r="F142" s="250" t="s">
        <v>199</v>
      </c>
      <c r="G142" s="41"/>
      <c r="H142" s="41"/>
      <c r="I142" s="145"/>
      <c r="J142" s="41"/>
      <c r="K142" s="41"/>
      <c r="L142" s="45"/>
      <c r="M142" s="251"/>
      <c r="N142" s="252"/>
      <c r="O142" s="92"/>
      <c r="P142" s="92"/>
      <c r="Q142" s="92"/>
      <c r="R142" s="92"/>
      <c r="S142" s="92"/>
      <c r="T142" s="93"/>
      <c r="U142" s="39"/>
      <c r="V142" s="39"/>
      <c r="W142" s="39"/>
      <c r="X142" s="39"/>
      <c r="Y142" s="39"/>
      <c r="Z142" s="39"/>
      <c r="AA142" s="39"/>
      <c r="AB142" s="39"/>
      <c r="AC142" s="39"/>
      <c r="AD142" s="39"/>
      <c r="AE142" s="39"/>
      <c r="AT142" s="18" t="s">
        <v>143</v>
      </c>
      <c r="AU142" s="18" t="s">
        <v>83</v>
      </c>
    </row>
    <row r="143" s="2" customFormat="1">
      <c r="A143" s="39"/>
      <c r="B143" s="40"/>
      <c r="C143" s="41"/>
      <c r="D143" s="249" t="s">
        <v>145</v>
      </c>
      <c r="E143" s="41"/>
      <c r="F143" s="253" t="s">
        <v>200</v>
      </c>
      <c r="G143" s="41"/>
      <c r="H143" s="41"/>
      <c r="I143" s="145"/>
      <c r="J143" s="41"/>
      <c r="K143" s="41"/>
      <c r="L143" s="45"/>
      <c r="M143" s="251"/>
      <c r="N143" s="252"/>
      <c r="O143" s="92"/>
      <c r="P143" s="92"/>
      <c r="Q143" s="92"/>
      <c r="R143" s="92"/>
      <c r="S143" s="92"/>
      <c r="T143" s="93"/>
      <c r="U143" s="39"/>
      <c r="V143" s="39"/>
      <c r="W143" s="39"/>
      <c r="X143" s="39"/>
      <c r="Y143" s="39"/>
      <c r="Z143" s="39"/>
      <c r="AA143" s="39"/>
      <c r="AB143" s="39"/>
      <c r="AC143" s="39"/>
      <c r="AD143" s="39"/>
      <c r="AE143" s="39"/>
      <c r="AT143" s="18" t="s">
        <v>145</v>
      </c>
      <c r="AU143" s="18" t="s">
        <v>83</v>
      </c>
    </row>
    <row r="144" s="13" customFormat="1">
      <c r="A144" s="13"/>
      <c r="B144" s="254"/>
      <c r="C144" s="255"/>
      <c r="D144" s="249" t="s">
        <v>147</v>
      </c>
      <c r="E144" s="256" t="s">
        <v>1</v>
      </c>
      <c r="F144" s="257" t="s">
        <v>202</v>
      </c>
      <c r="G144" s="255"/>
      <c r="H144" s="256" t="s">
        <v>1</v>
      </c>
      <c r="I144" s="258"/>
      <c r="J144" s="255"/>
      <c r="K144" s="255"/>
      <c r="L144" s="259"/>
      <c r="M144" s="260"/>
      <c r="N144" s="261"/>
      <c r="O144" s="261"/>
      <c r="P144" s="261"/>
      <c r="Q144" s="261"/>
      <c r="R144" s="261"/>
      <c r="S144" s="261"/>
      <c r="T144" s="262"/>
      <c r="U144" s="13"/>
      <c r="V144" s="13"/>
      <c r="W144" s="13"/>
      <c r="X144" s="13"/>
      <c r="Y144" s="13"/>
      <c r="Z144" s="13"/>
      <c r="AA144" s="13"/>
      <c r="AB144" s="13"/>
      <c r="AC144" s="13"/>
      <c r="AD144" s="13"/>
      <c r="AE144" s="13"/>
      <c r="AT144" s="263" t="s">
        <v>147</v>
      </c>
      <c r="AU144" s="263" t="s">
        <v>83</v>
      </c>
      <c r="AV144" s="13" t="s">
        <v>81</v>
      </c>
      <c r="AW144" s="13" t="s">
        <v>30</v>
      </c>
      <c r="AX144" s="13" t="s">
        <v>73</v>
      </c>
      <c r="AY144" s="263" t="s">
        <v>134</v>
      </c>
    </row>
    <row r="145" s="14" customFormat="1">
      <c r="A145" s="14"/>
      <c r="B145" s="264"/>
      <c r="C145" s="265"/>
      <c r="D145" s="249" t="s">
        <v>147</v>
      </c>
      <c r="E145" s="266" t="s">
        <v>1</v>
      </c>
      <c r="F145" s="267" t="s">
        <v>986</v>
      </c>
      <c r="G145" s="265"/>
      <c r="H145" s="268">
        <v>69.599999999999994</v>
      </c>
      <c r="I145" s="269"/>
      <c r="J145" s="265"/>
      <c r="K145" s="265"/>
      <c r="L145" s="270"/>
      <c r="M145" s="271"/>
      <c r="N145" s="272"/>
      <c r="O145" s="272"/>
      <c r="P145" s="272"/>
      <c r="Q145" s="272"/>
      <c r="R145" s="272"/>
      <c r="S145" s="272"/>
      <c r="T145" s="273"/>
      <c r="U145" s="14"/>
      <c r="V145" s="14"/>
      <c r="W145" s="14"/>
      <c r="X145" s="14"/>
      <c r="Y145" s="14"/>
      <c r="Z145" s="14"/>
      <c r="AA145" s="14"/>
      <c r="AB145" s="14"/>
      <c r="AC145" s="14"/>
      <c r="AD145" s="14"/>
      <c r="AE145" s="14"/>
      <c r="AT145" s="274" t="s">
        <v>147</v>
      </c>
      <c r="AU145" s="274" t="s">
        <v>83</v>
      </c>
      <c r="AV145" s="14" t="s">
        <v>83</v>
      </c>
      <c r="AW145" s="14" t="s">
        <v>30</v>
      </c>
      <c r="AX145" s="14" t="s">
        <v>73</v>
      </c>
      <c r="AY145" s="274" t="s">
        <v>134</v>
      </c>
    </row>
    <row r="146" s="14" customFormat="1">
      <c r="A146" s="14"/>
      <c r="B146" s="264"/>
      <c r="C146" s="265"/>
      <c r="D146" s="249" t="s">
        <v>147</v>
      </c>
      <c r="E146" s="266" t="s">
        <v>1</v>
      </c>
      <c r="F146" s="267" t="s">
        <v>987</v>
      </c>
      <c r="G146" s="265"/>
      <c r="H146" s="268">
        <v>34.799999999999997</v>
      </c>
      <c r="I146" s="269"/>
      <c r="J146" s="265"/>
      <c r="K146" s="265"/>
      <c r="L146" s="270"/>
      <c r="M146" s="271"/>
      <c r="N146" s="272"/>
      <c r="O146" s="272"/>
      <c r="P146" s="272"/>
      <c r="Q146" s="272"/>
      <c r="R146" s="272"/>
      <c r="S146" s="272"/>
      <c r="T146" s="273"/>
      <c r="U146" s="14"/>
      <c r="V146" s="14"/>
      <c r="W146" s="14"/>
      <c r="X146" s="14"/>
      <c r="Y146" s="14"/>
      <c r="Z146" s="14"/>
      <c r="AA146" s="14"/>
      <c r="AB146" s="14"/>
      <c r="AC146" s="14"/>
      <c r="AD146" s="14"/>
      <c r="AE146" s="14"/>
      <c r="AT146" s="274" t="s">
        <v>147</v>
      </c>
      <c r="AU146" s="274" t="s">
        <v>83</v>
      </c>
      <c r="AV146" s="14" t="s">
        <v>83</v>
      </c>
      <c r="AW146" s="14" t="s">
        <v>30</v>
      </c>
      <c r="AX146" s="14" t="s">
        <v>73</v>
      </c>
      <c r="AY146" s="274" t="s">
        <v>134</v>
      </c>
    </row>
    <row r="147" s="13" customFormat="1">
      <c r="A147" s="13"/>
      <c r="B147" s="254"/>
      <c r="C147" s="255"/>
      <c r="D147" s="249" t="s">
        <v>147</v>
      </c>
      <c r="E147" s="256" t="s">
        <v>1</v>
      </c>
      <c r="F147" s="257" t="s">
        <v>205</v>
      </c>
      <c r="G147" s="255"/>
      <c r="H147" s="256" t="s">
        <v>1</v>
      </c>
      <c r="I147" s="258"/>
      <c r="J147" s="255"/>
      <c r="K147" s="255"/>
      <c r="L147" s="259"/>
      <c r="M147" s="260"/>
      <c r="N147" s="261"/>
      <c r="O147" s="261"/>
      <c r="P147" s="261"/>
      <c r="Q147" s="261"/>
      <c r="R147" s="261"/>
      <c r="S147" s="261"/>
      <c r="T147" s="262"/>
      <c r="U147" s="13"/>
      <c r="V147" s="13"/>
      <c r="W147" s="13"/>
      <c r="X147" s="13"/>
      <c r="Y147" s="13"/>
      <c r="Z147" s="13"/>
      <c r="AA147" s="13"/>
      <c r="AB147" s="13"/>
      <c r="AC147" s="13"/>
      <c r="AD147" s="13"/>
      <c r="AE147" s="13"/>
      <c r="AT147" s="263" t="s">
        <v>147</v>
      </c>
      <c r="AU147" s="263" t="s">
        <v>83</v>
      </c>
      <c r="AV147" s="13" t="s">
        <v>81</v>
      </c>
      <c r="AW147" s="13" t="s">
        <v>30</v>
      </c>
      <c r="AX147" s="13" t="s">
        <v>73</v>
      </c>
      <c r="AY147" s="263" t="s">
        <v>134</v>
      </c>
    </row>
    <row r="148" s="14" customFormat="1">
      <c r="A148" s="14"/>
      <c r="B148" s="264"/>
      <c r="C148" s="265"/>
      <c r="D148" s="249" t="s">
        <v>147</v>
      </c>
      <c r="E148" s="266" t="s">
        <v>1</v>
      </c>
      <c r="F148" s="267" t="s">
        <v>988</v>
      </c>
      <c r="G148" s="265"/>
      <c r="H148" s="268">
        <v>50.75</v>
      </c>
      <c r="I148" s="269"/>
      <c r="J148" s="265"/>
      <c r="K148" s="265"/>
      <c r="L148" s="270"/>
      <c r="M148" s="271"/>
      <c r="N148" s="272"/>
      <c r="O148" s="272"/>
      <c r="P148" s="272"/>
      <c r="Q148" s="272"/>
      <c r="R148" s="272"/>
      <c r="S148" s="272"/>
      <c r="T148" s="273"/>
      <c r="U148" s="14"/>
      <c r="V148" s="14"/>
      <c r="W148" s="14"/>
      <c r="X148" s="14"/>
      <c r="Y148" s="14"/>
      <c r="Z148" s="14"/>
      <c r="AA148" s="14"/>
      <c r="AB148" s="14"/>
      <c r="AC148" s="14"/>
      <c r="AD148" s="14"/>
      <c r="AE148" s="14"/>
      <c r="AT148" s="274" t="s">
        <v>147</v>
      </c>
      <c r="AU148" s="274" t="s">
        <v>83</v>
      </c>
      <c r="AV148" s="14" t="s">
        <v>83</v>
      </c>
      <c r="AW148" s="14" t="s">
        <v>30</v>
      </c>
      <c r="AX148" s="14" t="s">
        <v>73</v>
      </c>
      <c r="AY148" s="274" t="s">
        <v>134</v>
      </c>
    </row>
    <row r="149" s="14" customFormat="1">
      <c r="A149" s="14"/>
      <c r="B149" s="264"/>
      <c r="C149" s="265"/>
      <c r="D149" s="249" t="s">
        <v>147</v>
      </c>
      <c r="E149" s="266" t="s">
        <v>1</v>
      </c>
      <c r="F149" s="267" t="s">
        <v>988</v>
      </c>
      <c r="G149" s="265"/>
      <c r="H149" s="268">
        <v>50.75</v>
      </c>
      <c r="I149" s="269"/>
      <c r="J149" s="265"/>
      <c r="K149" s="265"/>
      <c r="L149" s="270"/>
      <c r="M149" s="271"/>
      <c r="N149" s="272"/>
      <c r="O149" s="272"/>
      <c r="P149" s="272"/>
      <c r="Q149" s="272"/>
      <c r="R149" s="272"/>
      <c r="S149" s="272"/>
      <c r="T149" s="273"/>
      <c r="U149" s="14"/>
      <c r="V149" s="14"/>
      <c r="W149" s="14"/>
      <c r="X149" s="14"/>
      <c r="Y149" s="14"/>
      <c r="Z149" s="14"/>
      <c r="AA149" s="14"/>
      <c r="AB149" s="14"/>
      <c r="AC149" s="14"/>
      <c r="AD149" s="14"/>
      <c r="AE149" s="14"/>
      <c r="AT149" s="274" t="s">
        <v>147</v>
      </c>
      <c r="AU149" s="274" t="s">
        <v>83</v>
      </c>
      <c r="AV149" s="14" t="s">
        <v>83</v>
      </c>
      <c r="AW149" s="14" t="s">
        <v>30</v>
      </c>
      <c r="AX149" s="14" t="s">
        <v>73</v>
      </c>
      <c r="AY149" s="274" t="s">
        <v>134</v>
      </c>
    </row>
    <row r="150" s="15" customFormat="1">
      <c r="A150" s="15"/>
      <c r="B150" s="275"/>
      <c r="C150" s="276"/>
      <c r="D150" s="249" t="s">
        <v>147</v>
      </c>
      <c r="E150" s="277" t="s">
        <v>1</v>
      </c>
      <c r="F150" s="278" t="s">
        <v>150</v>
      </c>
      <c r="G150" s="276"/>
      <c r="H150" s="279">
        <v>205.90000000000001</v>
      </c>
      <c r="I150" s="280"/>
      <c r="J150" s="276"/>
      <c r="K150" s="276"/>
      <c r="L150" s="281"/>
      <c r="M150" s="282"/>
      <c r="N150" s="283"/>
      <c r="O150" s="283"/>
      <c r="P150" s="283"/>
      <c r="Q150" s="283"/>
      <c r="R150" s="283"/>
      <c r="S150" s="283"/>
      <c r="T150" s="284"/>
      <c r="U150" s="15"/>
      <c r="V150" s="15"/>
      <c r="W150" s="15"/>
      <c r="X150" s="15"/>
      <c r="Y150" s="15"/>
      <c r="Z150" s="15"/>
      <c r="AA150" s="15"/>
      <c r="AB150" s="15"/>
      <c r="AC150" s="15"/>
      <c r="AD150" s="15"/>
      <c r="AE150" s="15"/>
      <c r="AT150" s="285" t="s">
        <v>147</v>
      </c>
      <c r="AU150" s="285" t="s">
        <v>83</v>
      </c>
      <c r="AV150" s="15" t="s">
        <v>141</v>
      </c>
      <c r="AW150" s="15" t="s">
        <v>30</v>
      </c>
      <c r="AX150" s="15" t="s">
        <v>81</v>
      </c>
      <c r="AY150" s="285" t="s">
        <v>134</v>
      </c>
    </row>
    <row r="151" s="2" customFormat="1" ht="24" customHeight="1">
      <c r="A151" s="39"/>
      <c r="B151" s="40"/>
      <c r="C151" s="236" t="s">
        <v>141</v>
      </c>
      <c r="D151" s="236" t="s">
        <v>136</v>
      </c>
      <c r="E151" s="237" t="s">
        <v>208</v>
      </c>
      <c r="F151" s="238" t="s">
        <v>209</v>
      </c>
      <c r="G151" s="239" t="s">
        <v>139</v>
      </c>
      <c r="H151" s="240">
        <v>205.90000000000001</v>
      </c>
      <c r="I151" s="241"/>
      <c r="J151" s="242">
        <f>ROUND(I151*H151,2)</f>
        <v>0</v>
      </c>
      <c r="K151" s="238" t="s">
        <v>140</v>
      </c>
      <c r="L151" s="45"/>
      <c r="M151" s="243" t="s">
        <v>1</v>
      </c>
      <c r="N151" s="244" t="s">
        <v>38</v>
      </c>
      <c r="O151" s="92"/>
      <c r="P151" s="245">
        <f>O151*H151</f>
        <v>0</v>
      </c>
      <c r="Q151" s="245">
        <v>0</v>
      </c>
      <c r="R151" s="245">
        <f>Q151*H151</f>
        <v>0</v>
      </c>
      <c r="S151" s="245">
        <v>0</v>
      </c>
      <c r="T151" s="246">
        <f>S151*H151</f>
        <v>0</v>
      </c>
      <c r="U151" s="39"/>
      <c r="V151" s="39"/>
      <c r="W151" s="39"/>
      <c r="X151" s="39"/>
      <c r="Y151" s="39"/>
      <c r="Z151" s="39"/>
      <c r="AA151" s="39"/>
      <c r="AB151" s="39"/>
      <c r="AC151" s="39"/>
      <c r="AD151" s="39"/>
      <c r="AE151" s="39"/>
      <c r="AR151" s="247" t="s">
        <v>141</v>
      </c>
      <c r="AT151" s="247" t="s">
        <v>136</v>
      </c>
      <c r="AU151" s="247" t="s">
        <v>83</v>
      </c>
      <c r="AY151" s="18" t="s">
        <v>134</v>
      </c>
      <c r="BE151" s="248">
        <f>IF(N151="základní",J151,0)</f>
        <v>0</v>
      </c>
      <c r="BF151" s="248">
        <f>IF(N151="snížená",J151,0)</f>
        <v>0</v>
      </c>
      <c r="BG151" s="248">
        <f>IF(N151="zákl. přenesená",J151,0)</f>
        <v>0</v>
      </c>
      <c r="BH151" s="248">
        <f>IF(N151="sníž. přenesená",J151,0)</f>
        <v>0</v>
      </c>
      <c r="BI151" s="248">
        <f>IF(N151="nulová",J151,0)</f>
        <v>0</v>
      </c>
      <c r="BJ151" s="18" t="s">
        <v>81</v>
      </c>
      <c r="BK151" s="248">
        <f>ROUND(I151*H151,2)</f>
        <v>0</v>
      </c>
      <c r="BL151" s="18" t="s">
        <v>141</v>
      </c>
      <c r="BM151" s="247" t="s">
        <v>989</v>
      </c>
    </row>
    <row r="152" s="2" customFormat="1">
      <c r="A152" s="39"/>
      <c r="B152" s="40"/>
      <c r="C152" s="41"/>
      <c r="D152" s="249" t="s">
        <v>143</v>
      </c>
      <c r="E152" s="41"/>
      <c r="F152" s="250" t="s">
        <v>211</v>
      </c>
      <c r="G152" s="41"/>
      <c r="H152" s="41"/>
      <c r="I152" s="145"/>
      <c r="J152" s="41"/>
      <c r="K152" s="41"/>
      <c r="L152" s="45"/>
      <c r="M152" s="251"/>
      <c r="N152" s="252"/>
      <c r="O152" s="92"/>
      <c r="P152" s="92"/>
      <c r="Q152" s="92"/>
      <c r="R152" s="92"/>
      <c r="S152" s="92"/>
      <c r="T152" s="93"/>
      <c r="U152" s="39"/>
      <c r="V152" s="39"/>
      <c r="W152" s="39"/>
      <c r="X152" s="39"/>
      <c r="Y152" s="39"/>
      <c r="Z152" s="39"/>
      <c r="AA152" s="39"/>
      <c r="AB152" s="39"/>
      <c r="AC152" s="39"/>
      <c r="AD152" s="39"/>
      <c r="AE152" s="39"/>
      <c r="AT152" s="18" t="s">
        <v>143</v>
      </c>
      <c r="AU152" s="18" t="s">
        <v>83</v>
      </c>
    </row>
    <row r="153" s="2" customFormat="1" ht="24" customHeight="1">
      <c r="A153" s="39"/>
      <c r="B153" s="40"/>
      <c r="C153" s="236" t="s">
        <v>173</v>
      </c>
      <c r="D153" s="236" t="s">
        <v>136</v>
      </c>
      <c r="E153" s="237" t="s">
        <v>213</v>
      </c>
      <c r="F153" s="238" t="s">
        <v>214</v>
      </c>
      <c r="G153" s="239" t="s">
        <v>153</v>
      </c>
      <c r="H153" s="240">
        <v>374.39999999999998</v>
      </c>
      <c r="I153" s="241"/>
      <c r="J153" s="242">
        <f>ROUND(I153*H153,2)</f>
        <v>0</v>
      </c>
      <c r="K153" s="238" t="s">
        <v>140</v>
      </c>
      <c r="L153" s="45"/>
      <c r="M153" s="243" t="s">
        <v>1</v>
      </c>
      <c r="N153" s="244" t="s">
        <v>38</v>
      </c>
      <c r="O153" s="92"/>
      <c r="P153" s="245">
        <f>O153*H153</f>
        <v>0</v>
      </c>
      <c r="Q153" s="245">
        <v>0</v>
      </c>
      <c r="R153" s="245">
        <f>Q153*H153</f>
        <v>0</v>
      </c>
      <c r="S153" s="245">
        <v>0</v>
      </c>
      <c r="T153" s="246">
        <f>S153*H153</f>
        <v>0</v>
      </c>
      <c r="U153" s="39"/>
      <c r="V153" s="39"/>
      <c r="W153" s="39"/>
      <c r="X153" s="39"/>
      <c r="Y153" s="39"/>
      <c r="Z153" s="39"/>
      <c r="AA153" s="39"/>
      <c r="AB153" s="39"/>
      <c r="AC153" s="39"/>
      <c r="AD153" s="39"/>
      <c r="AE153" s="39"/>
      <c r="AR153" s="247" t="s">
        <v>141</v>
      </c>
      <c r="AT153" s="247" t="s">
        <v>136</v>
      </c>
      <c r="AU153" s="247" t="s">
        <v>83</v>
      </c>
      <c r="AY153" s="18" t="s">
        <v>134</v>
      </c>
      <c r="BE153" s="248">
        <f>IF(N153="základní",J153,0)</f>
        <v>0</v>
      </c>
      <c r="BF153" s="248">
        <f>IF(N153="snížená",J153,0)</f>
        <v>0</v>
      </c>
      <c r="BG153" s="248">
        <f>IF(N153="zákl. přenesená",J153,0)</f>
        <v>0</v>
      </c>
      <c r="BH153" s="248">
        <f>IF(N153="sníž. přenesená",J153,0)</f>
        <v>0</v>
      </c>
      <c r="BI153" s="248">
        <f>IF(N153="nulová",J153,0)</f>
        <v>0</v>
      </c>
      <c r="BJ153" s="18" t="s">
        <v>81</v>
      </c>
      <c r="BK153" s="248">
        <f>ROUND(I153*H153,2)</f>
        <v>0</v>
      </c>
      <c r="BL153" s="18" t="s">
        <v>141</v>
      </c>
      <c r="BM153" s="247" t="s">
        <v>990</v>
      </c>
    </row>
    <row r="154" s="2" customFormat="1">
      <c r="A154" s="39"/>
      <c r="B154" s="40"/>
      <c r="C154" s="41"/>
      <c r="D154" s="249" t="s">
        <v>143</v>
      </c>
      <c r="E154" s="41"/>
      <c r="F154" s="250" t="s">
        <v>216</v>
      </c>
      <c r="G154" s="41"/>
      <c r="H154" s="41"/>
      <c r="I154" s="145"/>
      <c r="J154" s="41"/>
      <c r="K154" s="41"/>
      <c r="L154" s="45"/>
      <c r="M154" s="251"/>
      <c r="N154" s="252"/>
      <c r="O154" s="92"/>
      <c r="P154" s="92"/>
      <c r="Q154" s="92"/>
      <c r="R154" s="92"/>
      <c r="S154" s="92"/>
      <c r="T154" s="93"/>
      <c r="U154" s="39"/>
      <c r="V154" s="39"/>
      <c r="W154" s="39"/>
      <c r="X154" s="39"/>
      <c r="Y154" s="39"/>
      <c r="Z154" s="39"/>
      <c r="AA154" s="39"/>
      <c r="AB154" s="39"/>
      <c r="AC154" s="39"/>
      <c r="AD154" s="39"/>
      <c r="AE154" s="39"/>
      <c r="AT154" s="18" t="s">
        <v>143</v>
      </c>
      <c r="AU154" s="18" t="s">
        <v>83</v>
      </c>
    </row>
    <row r="155" s="2" customFormat="1">
      <c r="A155" s="39"/>
      <c r="B155" s="40"/>
      <c r="C155" s="41"/>
      <c r="D155" s="249" t="s">
        <v>145</v>
      </c>
      <c r="E155" s="41"/>
      <c r="F155" s="253" t="s">
        <v>217</v>
      </c>
      <c r="G155" s="41"/>
      <c r="H155" s="41"/>
      <c r="I155" s="145"/>
      <c r="J155" s="41"/>
      <c r="K155" s="41"/>
      <c r="L155" s="45"/>
      <c r="M155" s="251"/>
      <c r="N155" s="252"/>
      <c r="O155" s="92"/>
      <c r="P155" s="92"/>
      <c r="Q155" s="92"/>
      <c r="R155" s="92"/>
      <c r="S155" s="92"/>
      <c r="T155" s="93"/>
      <c r="U155" s="39"/>
      <c r="V155" s="39"/>
      <c r="W155" s="39"/>
      <c r="X155" s="39"/>
      <c r="Y155" s="39"/>
      <c r="Z155" s="39"/>
      <c r="AA155" s="39"/>
      <c r="AB155" s="39"/>
      <c r="AC155" s="39"/>
      <c r="AD155" s="39"/>
      <c r="AE155" s="39"/>
      <c r="AT155" s="18" t="s">
        <v>145</v>
      </c>
      <c r="AU155" s="18" t="s">
        <v>83</v>
      </c>
    </row>
    <row r="156" s="14" customFormat="1">
      <c r="A156" s="14"/>
      <c r="B156" s="264"/>
      <c r="C156" s="265"/>
      <c r="D156" s="249" t="s">
        <v>147</v>
      </c>
      <c r="E156" s="266" t="s">
        <v>1</v>
      </c>
      <c r="F156" s="267" t="s">
        <v>991</v>
      </c>
      <c r="G156" s="265"/>
      <c r="H156" s="268">
        <v>374.39999999999998</v>
      </c>
      <c r="I156" s="269"/>
      <c r="J156" s="265"/>
      <c r="K156" s="265"/>
      <c r="L156" s="270"/>
      <c r="M156" s="271"/>
      <c r="N156" s="272"/>
      <c r="O156" s="272"/>
      <c r="P156" s="272"/>
      <c r="Q156" s="272"/>
      <c r="R156" s="272"/>
      <c r="S156" s="272"/>
      <c r="T156" s="273"/>
      <c r="U156" s="14"/>
      <c r="V156" s="14"/>
      <c r="W156" s="14"/>
      <c r="X156" s="14"/>
      <c r="Y156" s="14"/>
      <c r="Z156" s="14"/>
      <c r="AA156" s="14"/>
      <c r="AB156" s="14"/>
      <c r="AC156" s="14"/>
      <c r="AD156" s="14"/>
      <c r="AE156" s="14"/>
      <c r="AT156" s="274" t="s">
        <v>147</v>
      </c>
      <c r="AU156" s="274" t="s">
        <v>83</v>
      </c>
      <c r="AV156" s="14" t="s">
        <v>83</v>
      </c>
      <c r="AW156" s="14" t="s">
        <v>30</v>
      </c>
      <c r="AX156" s="14" t="s">
        <v>73</v>
      </c>
      <c r="AY156" s="274" t="s">
        <v>134</v>
      </c>
    </row>
    <row r="157" s="15" customFormat="1">
      <c r="A157" s="15"/>
      <c r="B157" s="275"/>
      <c r="C157" s="276"/>
      <c r="D157" s="249" t="s">
        <v>147</v>
      </c>
      <c r="E157" s="277" t="s">
        <v>1</v>
      </c>
      <c r="F157" s="278" t="s">
        <v>150</v>
      </c>
      <c r="G157" s="276"/>
      <c r="H157" s="279">
        <v>374.39999999999998</v>
      </c>
      <c r="I157" s="280"/>
      <c r="J157" s="276"/>
      <c r="K157" s="276"/>
      <c r="L157" s="281"/>
      <c r="M157" s="282"/>
      <c r="N157" s="283"/>
      <c r="O157" s="283"/>
      <c r="P157" s="283"/>
      <c r="Q157" s="283"/>
      <c r="R157" s="283"/>
      <c r="S157" s="283"/>
      <c r="T157" s="284"/>
      <c r="U157" s="15"/>
      <c r="V157" s="15"/>
      <c r="W157" s="15"/>
      <c r="X157" s="15"/>
      <c r="Y157" s="15"/>
      <c r="Z157" s="15"/>
      <c r="AA157" s="15"/>
      <c r="AB157" s="15"/>
      <c r="AC157" s="15"/>
      <c r="AD157" s="15"/>
      <c r="AE157" s="15"/>
      <c r="AT157" s="285" t="s">
        <v>147</v>
      </c>
      <c r="AU157" s="285" t="s">
        <v>83</v>
      </c>
      <c r="AV157" s="15" t="s">
        <v>141</v>
      </c>
      <c r="AW157" s="15" t="s">
        <v>30</v>
      </c>
      <c r="AX157" s="15" t="s">
        <v>81</v>
      </c>
      <c r="AY157" s="285" t="s">
        <v>134</v>
      </c>
    </row>
    <row r="158" s="2" customFormat="1" ht="24" customHeight="1">
      <c r="A158" s="39"/>
      <c r="B158" s="40"/>
      <c r="C158" s="236" t="s">
        <v>181</v>
      </c>
      <c r="D158" s="236" t="s">
        <v>136</v>
      </c>
      <c r="E158" s="237" t="s">
        <v>220</v>
      </c>
      <c r="F158" s="238" t="s">
        <v>221</v>
      </c>
      <c r="G158" s="239" t="s">
        <v>153</v>
      </c>
      <c r="H158" s="240">
        <v>2620.8000000000002</v>
      </c>
      <c r="I158" s="241"/>
      <c r="J158" s="242">
        <f>ROUND(I158*H158,2)</f>
        <v>0</v>
      </c>
      <c r="K158" s="238" t="s">
        <v>140</v>
      </c>
      <c r="L158" s="45"/>
      <c r="M158" s="243" t="s">
        <v>1</v>
      </c>
      <c r="N158" s="244" t="s">
        <v>38</v>
      </c>
      <c r="O158" s="92"/>
      <c r="P158" s="245">
        <f>O158*H158</f>
        <v>0</v>
      </c>
      <c r="Q158" s="245">
        <v>0</v>
      </c>
      <c r="R158" s="245">
        <f>Q158*H158</f>
        <v>0</v>
      </c>
      <c r="S158" s="245">
        <v>0</v>
      </c>
      <c r="T158" s="246">
        <f>S158*H158</f>
        <v>0</v>
      </c>
      <c r="U158" s="39"/>
      <c r="V158" s="39"/>
      <c r="W158" s="39"/>
      <c r="X158" s="39"/>
      <c r="Y158" s="39"/>
      <c r="Z158" s="39"/>
      <c r="AA158" s="39"/>
      <c r="AB158" s="39"/>
      <c r="AC158" s="39"/>
      <c r="AD158" s="39"/>
      <c r="AE158" s="39"/>
      <c r="AR158" s="247" t="s">
        <v>141</v>
      </c>
      <c r="AT158" s="247" t="s">
        <v>136</v>
      </c>
      <c r="AU158" s="247" t="s">
        <v>83</v>
      </c>
      <c r="AY158" s="18" t="s">
        <v>134</v>
      </c>
      <c r="BE158" s="248">
        <f>IF(N158="základní",J158,0)</f>
        <v>0</v>
      </c>
      <c r="BF158" s="248">
        <f>IF(N158="snížená",J158,0)</f>
        <v>0</v>
      </c>
      <c r="BG158" s="248">
        <f>IF(N158="zákl. přenesená",J158,0)</f>
        <v>0</v>
      </c>
      <c r="BH158" s="248">
        <f>IF(N158="sníž. přenesená",J158,0)</f>
        <v>0</v>
      </c>
      <c r="BI158" s="248">
        <f>IF(N158="nulová",J158,0)</f>
        <v>0</v>
      </c>
      <c r="BJ158" s="18" t="s">
        <v>81</v>
      </c>
      <c r="BK158" s="248">
        <f>ROUND(I158*H158,2)</f>
        <v>0</v>
      </c>
      <c r="BL158" s="18" t="s">
        <v>141</v>
      </c>
      <c r="BM158" s="247" t="s">
        <v>992</v>
      </c>
    </row>
    <row r="159" s="2" customFormat="1">
      <c r="A159" s="39"/>
      <c r="B159" s="40"/>
      <c r="C159" s="41"/>
      <c r="D159" s="249" t="s">
        <v>143</v>
      </c>
      <c r="E159" s="41"/>
      <c r="F159" s="250" t="s">
        <v>223</v>
      </c>
      <c r="G159" s="41"/>
      <c r="H159" s="41"/>
      <c r="I159" s="145"/>
      <c r="J159" s="41"/>
      <c r="K159" s="41"/>
      <c r="L159" s="45"/>
      <c r="M159" s="251"/>
      <c r="N159" s="252"/>
      <c r="O159" s="92"/>
      <c r="P159" s="92"/>
      <c r="Q159" s="92"/>
      <c r="R159" s="92"/>
      <c r="S159" s="92"/>
      <c r="T159" s="93"/>
      <c r="U159" s="39"/>
      <c r="V159" s="39"/>
      <c r="W159" s="39"/>
      <c r="X159" s="39"/>
      <c r="Y159" s="39"/>
      <c r="Z159" s="39"/>
      <c r="AA159" s="39"/>
      <c r="AB159" s="39"/>
      <c r="AC159" s="39"/>
      <c r="AD159" s="39"/>
      <c r="AE159" s="39"/>
      <c r="AT159" s="18" t="s">
        <v>143</v>
      </c>
      <c r="AU159" s="18" t="s">
        <v>83</v>
      </c>
    </row>
    <row r="160" s="2" customFormat="1">
      <c r="A160" s="39"/>
      <c r="B160" s="40"/>
      <c r="C160" s="41"/>
      <c r="D160" s="249" t="s">
        <v>145</v>
      </c>
      <c r="E160" s="41"/>
      <c r="F160" s="253" t="s">
        <v>217</v>
      </c>
      <c r="G160" s="41"/>
      <c r="H160" s="41"/>
      <c r="I160" s="145"/>
      <c r="J160" s="41"/>
      <c r="K160" s="41"/>
      <c r="L160" s="45"/>
      <c r="M160" s="251"/>
      <c r="N160" s="252"/>
      <c r="O160" s="92"/>
      <c r="P160" s="92"/>
      <c r="Q160" s="92"/>
      <c r="R160" s="92"/>
      <c r="S160" s="92"/>
      <c r="T160" s="93"/>
      <c r="U160" s="39"/>
      <c r="V160" s="39"/>
      <c r="W160" s="39"/>
      <c r="X160" s="39"/>
      <c r="Y160" s="39"/>
      <c r="Z160" s="39"/>
      <c r="AA160" s="39"/>
      <c r="AB160" s="39"/>
      <c r="AC160" s="39"/>
      <c r="AD160" s="39"/>
      <c r="AE160" s="39"/>
      <c r="AT160" s="18" t="s">
        <v>145</v>
      </c>
      <c r="AU160" s="18" t="s">
        <v>83</v>
      </c>
    </row>
    <row r="161" s="2" customFormat="1">
      <c r="A161" s="39"/>
      <c r="B161" s="40"/>
      <c r="C161" s="41"/>
      <c r="D161" s="249" t="s">
        <v>164</v>
      </c>
      <c r="E161" s="41"/>
      <c r="F161" s="253" t="s">
        <v>224</v>
      </c>
      <c r="G161" s="41"/>
      <c r="H161" s="41"/>
      <c r="I161" s="145"/>
      <c r="J161" s="41"/>
      <c r="K161" s="41"/>
      <c r="L161" s="45"/>
      <c r="M161" s="251"/>
      <c r="N161" s="252"/>
      <c r="O161" s="92"/>
      <c r="P161" s="92"/>
      <c r="Q161" s="92"/>
      <c r="R161" s="92"/>
      <c r="S161" s="92"/>
      <c r="T161" s="93"/>
      <c r="U161" s="39"/>
      <c r="V161" s="39"/>
      <c r="W161" s="39"/>
      <c r="X161" s="39"/>
      <c r="Y161" s="39"/>
      <c r="Z161" s="39"/>
      <c r="AA161" s="39"/>
      <c r="AB161" s="39"/>
      <c r="AC161" s="39"/>
      <c r="AD161" s="39"/>
      <c r="AE161" s="39"/>
      <c r="AT161" s="18" t="s">
        <v>164</v>
      </c>
      <c r="AU161" s="18" t="s">
        <v>83</v>
      </c>
    </row>
    <row r="162" s="14" customFormat="1">
      <c r="A162" s="14"/>
      <c r="B162" s="264"/>
      <c r="C162" s="265"/>
      <c r="D162" s="249" t="s">
        <v>147</v>
      </c>
      <c r="E162" s="266" t="s">
        <v>1</v>
      </c>
      <c r="F162" s="267" t="s">
        <v>993</v>
      </c>
      <c r="G162" s="265"/>
      <c r="H162" s="268">
        <v>2620.8000000000002</v>
      </c>
      <c r="I162" s="269"/>
      <c r="J162" s="265"/>
      <c r="K162" s="265"/>
      <c r="L162" s="270"/>
      <c r="M162" s="271"/>
      <c r="N162" s="272"/>
      <c r="O162" s="272"/>
      <c r="P162" s="272"/>
      <c r="Q162" s="272"/>
      <c r="R162" s="272"/>
      <c r="S162" s="272"/>
      <c r="T162" s="273"/>
      <c r="U162" s="14"/>
      <c r="V162" s="14"/>
      <c r="W162" s="14"/>
      <c r="X162" s="14"/>
      <c r="Y162" s="14"/>
      <c r="Z162" s="14"/>
      <c r="AA162" s="14"/>
      <c r="AB162" s="14"/>
      <c r="AC162" s="14"/>
      <c r="AD162" s="14"/>
      <c r="AE162" s="14"/>
      <c r="AT162" s="274" t="s">
        <v>147</v>
      </c>
      <c r="AU162" s="274" t="s">
        <v>83</v>
      </c>
      <c r="AV162" s="14" t="s">
        <v>83</v>
      </c>
      <c r="AW162" s="14" t="s">
        <v>30</v>
      </c>
      <c r="AX162" s="14" t="s">
        <v>81</v>
      </c>
      <c r="AY162" s="274" t="s">
        <v>134</v>
      </c>
    </row>
    <row r="163" s="2" customFormat="1" ht="24" customHeight="1">
      <c r="A163" s="39"/>
      <c r="B163" s="40"/>
      <c r="C163" s="236" t="s">
        <v>187</v>
      </c>
      <c r="D163" s="236" t="s">
        <v>136</v>
      </c>
      <c r="E163" s="237" t="s">
        <v>227</v>
      </c>
      <c r="F163" s="238" t="s">
        <v>228</v>
      </c>
      <c r="G163" s="239" t="s">
        <v>229</v>
      </c>
      <c r="H163" s="240">
        <v>867.29300000000001</v>
      </c>
      <c r="I163" s="241"/>
      <c r="J163" s="242">
        <f>ROUND(I163*H163,2)</f>
        <v>0</v>
      </c>
      <c r="K163" s="238" t="s">
        <v>140</v>
      </c>
      <c r="L163" s="45"/>
      <c r="M163" s="243" t="s">
        <v>1</v>
      </c>
      <c r="N163" s="244" t="s">
        <v>38</v>
      </c>
      <c r="O163" s="92"/>
      <c r="P163" s="245">
        <f>O163*H163</f>
        <v>0</v>
      </c>
      <c r="Q163" s="245">
        <v>0</v>
      </c>
      <c r="R163" s="245">
        <f>Q163*H163</f>
        <v>0</v>
      </c>
      <c r="S163" s="245">
        <v>0</v>
      </c>
      <c r="T163" s="246">
        <f>S163*H163</f>
        <v>0</v>
      </c>
      <c r="U163" s="39"/>
      <c r="V163" s="39"/>
      <c r="W163" s="39"/>
      <c r="X163" s="39"/>
      <c r="Y163" s="39"/>
      <c r="Z163" s="39"/>
      <c r="AA163" s="39"/>
      <c r="AB163" s="39"/>
      <c r="AC163" s="39"/>
      <c r="AD163" s="39"/>
      <c r="AE163" s="39"/>
      <c r="AR163" s="247" t="s">
        <v>141</v>
      </c>
      <c r="AT163" s="247" t="s">
        <v>136</v>
      </c>
      <c r="AU163" s="247" t="s">
        <v>83</v>
      </c>
      <c r="AY163" s="18" t="s">
        <v>134</v>
      </c>
      <c r="BE163" s="248">
        <f>IF(N163="základní",J163,0)</f>
        <v>0</v>
      </c>
      <c r="BF163" s="248">
        <f>IF(N163="snížená",J163,0)</f>
        <v>0</v>
      </c>
      <c r="BG163" s="248">
        <f>IF(N163="zákl. přenesená",J163,0)</f>
        <v>0</v>
      </c>
      <c r="BH163" s="248">
        <f>IF(N163="sníž. přenesená",J163,0)</f>
        <v>0</v>
      </c>
      <c r="BI163" s="248">
        <f>IF(N163="nulová",J163,0)</f>
        <v>0</v>
      </c>
      <c r="BJ163" s="18" t="s">
        <v>81</v>
      </c>
      <c r="BK163" s="248">
        <f>ROUND(I163*H163,2)</f>
        <v>0</v>
      </c>
      <c r="BL163" s="18" t="s">
        <v>141</v>
      </c>
      <c r="BM163" s="247" t="s">
        <v>994</v>
      </c>
    </row>
    <row r="164" s="2" customFormat="1">
      <c r="A164" s="39"/>
      <c r="B164" s="40"/>
      <c r="C164" s="41"/>
      <c r="D164" s="249" t="s">
        <v>143</v>
      </c>
      <c r="E164" s="41"/>
      <c r="F164" s="250" t="s">
        <v>231</v>
      </c>
      <c r="G164" s="41"/>
      <c r="H164" s="41"/>
      <c r="I164" s="145"/>
      <c r="J164" s="41"/>
      <c r="K164" s="41"/>
      <c r="L164" s="45"/>
      <c r="M164" s="251"/>
      <c r="N164" s="252"/>
      <c r="O164" s="92"/>
      <c r="P164" s="92"/>
      <c r="Q164" s="92"/>
      <c r="R164" s="92"/>
      <c r="S164" s="92"/>
      <c r="T164" s="93"/>
      <c r="U164" s="39"/>
      <c r="V164" s="39"/>
      <c r="W164" s="39"/>
      <c r="X164" s="39"/>
      <c r="Y164" s="39"/>
      <c r="Z164" s="39"/>
      <c r="AA164" s="39"/>
      <c r="AB164" s="39"/>
      <c r="AC164" s="39"/>
      <c r="AD164" s="39"/>
      <c r="AE164" s="39"/>
      <c r="AT164" s="18" t="s">
        <v>143</v>
      </c>
      <c r="AU164" s="18" t="s">
        <v>83</v>
      </c>
    </row>
    <row r="165" s="13" customFormat="1">
      <c r="A165" s="13"/>
      <c r="B165" s="254"/>
      <c r="C165" s="255"/>
      <c r="D165" s="249" t="s">
        <v>147</v>
      </c>
      <c r="E165" s="256" t="s">
        <v>1</v>
      </c>
      <c r="F165" s="257" t="s">
        <v>995</v>
      </c>
      <c r="G165" s="255"/>
      <c r="H165" s="256" t="s">
        <v>1</v>
      </c>
      <c r="I165" s="258"/>
      <c r="J165" s="255"/>
      <c r="K165" s="255"/>
      <c r="L165" s="259"/>
      <c r="M165" s="260"/>
      <c r="N165" s="261"/>
      <c r="O165" s="261"/>
      <c r="P165" s="261"/>
      <c r="Q165" s="261"/>
      <c r="R165" s="261"/>
      <c r="S165" s="261"/>
      <c r="T165" s="262"/>
      <c r="U165" s="13"/>
      <c r="V165" s="13"/>
      <c r="W165" s="13"/>
      <c r="X165" s="13"/>
      <c r="Y165" s="13"/>
      <c r="Z165" s="13"/>
      <c r="AA165" s="13"/>
      <c r="AB165" s="13"/>
      <c r="AC165" s="13"/>
      <c r="AD165" s="13"/>
      <c r="AE165" s="13"/>
      <c r="AT165" s="263" t="s">
        <v>147</v>
      </c>
      <c r="AU165" s="263" t="s">
        <v>83</v>
      </c>
      <c r="AV165" s="13" t="s">
        <v>81</v>
      </c>
      <c r="AW165" s="13" t="s">
        <v>30</v>
      </c>
      <c r="AX165" s="13" t="s">
        <v>73</v>
      </c>
      <c r="AY165" s="263" t="s">
        <v>134</v>
      </c>
    </row>
    <row r="166" s="13" customFormat="1">
      <c r="A166" s="13"/>
      <c r="B166" s="254"/>
      <c r="C166" s="255"/>
      <c r="D166" s="249" t="s">
        <v>147</v>
      </c>
      <c r="E166" s="256" t="s">
        <v>1</v>
      </c>
      <c r="F166" s="257" t="s">
        <v>996</v>
      </c>
      <c r="G166" s="255"/>
      <c r="H166" s="256" t="s">
        <v>1</v>
      </c>
      <c r="I166" s="258"/>
      <c r="J166" s="255"/>
      <c r="K166" s="255"/>
      <c r="L166" s="259"/>
      <c r="M166" s="260"/>
      <c r="N166" s="261"/>
      <c r="O166" s="261"/>
      <c r="P166" s="261"/>
      <c r="Q166" s="261"/>
      <c r="R166" s="261"/>
      <c r="S166" s="261"/>
      <c r="T166" s="262"/>
      <c r="U166" s="13"/>
      <c r="V166" s="13"/>
      <c r="W166" s="13"/>
      <c r="X166" s="13"/>
      <c r="Y166" s="13"/>
      <c r="Z166" s="13"/>
      <c r="AA166" s="13"/>
      <c r="AB166" s="13"/>
      <c r="AC166" s="13"/>
      <c r="AD166" s="13"/>
      <c r="AE166" s="13"/>
      <c r="AT166" s="263" t="s">
        <v>147</v>
      </c>
      <c r="AU166" s="263" t="s">
        <v>83</v>
      </c>
      <c r="AV166" s="13" t="s">
        <v>81</v>
      </c>
      <c r="AW166" s="13" t="s">
        <v>30</v>
      </c>
      <c r="AX166" s="13" t="s">
        <v>73</v>
      </c>
      <c r="AY166" s="263" t="s">
        <v>134</v>
      </c>
    </row>
    <row r="167" s="14" customFormat="1">
      <c r="A167" s="14"/>
      <c r="B167" s="264"/>
      <c r="C167" s="265"/>
      <c r="D167" s="249" t="s">
        <v>147</v>
      </c>
      <c r="E167" s="266" t="s">
        <v>1</v>
      </c>
      <c r="F167" s="267" t="s">
        <v>997</v>
      </c>
      <c r="G167" s="265"/>
      <c r="H167" s="268">
        <v>748.79999999999995</v>
      </c>
      <c r="I167" s="269"/>
      <c r="J167" s="265"/>
      <c r="K167" s="265"/>
      <c r="L167" s="270"/>
      <c r="M167" s="271"/>
      <c r="N167" s="272"/>
      <c r="O167" s="272"/>
      <c r="P167" s="272"/>
      <c r="Q167" s="272"/>
      <c r="R167" s="272"/>
      <c r="S167" s="272"/>
      <c r="T167" s="273"/>
      <c r="U167" s="14"/>
      <c r="V167" s="14"/>
      <c r="W167" s="14"/>
      <c r="X167" s="14"/>
      <c r="Y167" s="14"/>
      <c r="Z167" s="14"/>
      <c r="AA167" s="14"/>
      <c r="AB167" s="14"/>
      <c r="AC167" s="14"/>
      <c r="AD167" s="14"/>
      <c r="AE167" s="14"/>
      <c r="AT167" s="274" t="s">
        <v>147</v>
      </c>
      <c r="AU167" s="274" t="s">
        <v>83</v>
      </c>
      <c r="AV167" s="14" t="s">
        <v>83</v>
      </c>
      <c r="AW167" s="14" t="s">
        <v>30</v>
      </c>
      <c r="AX167" s="14" t="s">
        <v>73</v>
      </c>
      <c r="AY167" s="274" t="s">
        <v>134</v>
      </c>
    </row>
    <row r="168" s="13" customFormat="1">
      <c r="A168" s="13"/>
      <c r="B168" s="254"/>
      <c r="C168" s="255"/>
      <c r="D168" s="249" t="s">
        <v>147</v>
      </c>
      <c r="E168" s="256" t="s">
        <v>1</v>
      </c>
      <c r="F168" s="257" t="s">
        <v>998</v>
      </c>
      <c r="G168" s="255"/>
      <c r="H168" s="256" t="s">
        <v>1</v>
      </c>
      <c r="I168" s="258"/>
      <c r="J168" s="255"/>
      <c r="K168" s="255"/>
      <c r="L168" s="259"/>
      <c r="M168" s="260"/>
      <c r="N168" s="261"/>
      <c r="O168" s="261"/>
      <c r="P168" s="261"/>
      <c r="Q168" s="261"/>
      <c r="R168" s="261"/>
      <c r="S168" s="261"/>
      <c r="T168" s="262"/>
      <c r="U168" s="13"/>
      <c r="V168" s="13"/>
      <c r="W168" s="13"/>
      <c r="X168" s="13"/>
      <c r="Y168" s="13"/>
      <c r="Z168" s="13"/>
      <c r="AA168" s="13"/>
      <c r="AB168" s="13"/>
      <c r="AC168" s="13"/>
      <c r="AD168" s="13"/>
      <c r="AE168" s="13"/>
      <c r="AT168" s="263" t="s">
        <v>147</v>
      </c>
      <c r="AU168" s="263" t="s">
        <v>83</v>
      </c>
      <c r="AV168" s="13" t="s">
        <v>81</v>
      </c>
      <c r="AW168" s="13" t="s">
        <v>30</v>
      </c>
      <c r="AX168" s="13" t="s">
        <v>73</v>
      </c>
      <c r="AY168" s="263" t="s">
        <v>134</v>
      </c>
    </row>
    <row r="169" s="14" customFormat="1">
      <c r="A169" s="14"/>
      <c r="B169" s="264"/>
      <c r="C169" s="265"/>
      <c r="D169" s="249" t="s">
        <v>147</v>
      </c>
      <c r="E169" s="266" t="s">
        <v>1</v>
      </c>
      <c r="F169" s="267" t="s">
        <v>999</v>
      </c>
      <c r="G169" s="265"/>
      <c r="H169" s="268">
        <v>118.493</v>
      </c>
      <c r="I169" s="269"/>
      <c r="J169" s="265"/>
      <c r="K169" s="265"/>
      <c r="L169" s="270"/>
      <c r="M169" s="271"/>
      <c r="N169" s="272"/>
      <c r="O169" s="272"/>
      <c r="P169" s="272"/>
      <c r="Q169" s="272"/>
      <c r="R169" s="272"/>
      <c r="S169" s="272"/>
      <c r="T169" s="273"/>
      <c r="U169" s="14"/>
      <c r="V169" s="14"/>
      <c r="W169" s="14"/>
      <c r="X169" s="14"/>
      <c r="Y169" s="14"/>
      <c r="Z169" s="14"/>
      <c r="AA169" s="14"/>
      <c r="AB169" s="14"/>
      <c r="AC169" s="14"/>
      <c r="AD169" s="14"/>
      <c r="AE169" s="14"/>
      <c r="AT169" s="274" t="s">
        <v>147</v>
      </c>
      <c r="AU169" s="274" t="s">
        <v>83</v>
      </c>
      <c r="AV169" s="14" t="s">
        <v>83</v>
      </c>
      <c r="AW169" s="14" t="s">
        <v>30</v>
      </c>
      <c r="AX169" s="14" t="s">
        <v>73</v>
      </c>
      <c r="AY169" s="274" t="s">
        <v>134</v>
      </c>
    </row>
    <row r="170" s="15" customFormat="1">
      <c r="A170" s="15"/>
      <c r="B170" s="275"/>
      <c r="C170" s="276"/>
      <c r="D170" s="249" t="s">
        <v>147</v>
      </c>
      <c r="E170" s="277" t="s">
        <v>1</v>
      </c>
      <c r="F170" s="278" t="s">
        <v>150</v>
      </c>
      <c r="G170" s="276"/>
      <c r="H170" s="279">
        <v>867.29300000000001</v>
      </c>
      <c r="I170" s="280"/>
      <c r="J170" s="276"/>
      <c r="K170" s="276"/>
      <c r="L170" s="281"/>
      <c r="M170" s="282"/>
      <c r="N170" s="283"/>
      <c r="O170" s="283"/>
      <c r="P170" s="283"/>
      <c r="Q170" s="283"/>
      <c r="R170" s="283"/>
      <c r="S170" s="283"/>
      <c r="T170" s="284"/>
      <c r="U170" s="15"/>
      <c r="V170" s="15"/>
      <c r="W170" s="15"/>
      <c r="X170" s="15"/>
      <c r="Y170" s="15"/>
      <c r="Z170" s="15"/>
      <c r="AA170" s="15"/>
      <c r="AB170" s="15"/>
      <c r="AC170" s="15"/>
      <c r="AD170" s="15"/>
      <c r="AE170" s="15"/>
      <c r="AT170" s="285" t="s">
        <v>147</v>
      </c>
      <c r="AU170" s="285" t="s">
        <v>83</v>
      </c>
      <c r="AV170" s="15" t="s">
        <v>141</v>
      </c>
      <c r="AW170" s="15" t="s">
        <v>30</v>
      </c>
      <c r="AX170" s="15" t="s">
        <v>81</v>
      </c>
      <c r="AY170" s="285" t="s">
        <v>134</v>
      </c>
    </row>
    <row r="171" s="2" customFormat="1" ht="16.5" customHeight="1">
      <c r="A171" s="39"/>
      <c r="B171" s="40"/>
      <c r="C171" s="236" t="s">
        <v>195</v>
      </c>
      <c r="D171" s="236" t="s">
        <v>136</v>
      </c>
      <c r="E171" s="237" t="s">
        <v>239</v>
      </c>
      <c r="F171" s="238" t="s">
        <v>240</v>
      </c>
      <c r="G171" s="239" t="s">
        <v>153</v>
      </c>
      <c r="H171" s="240">
        <v>374.39999999999998</v>
      </c>
      <c r="I171" s="241"/>
      <c r="J171" s="242">
        <f>ROUND(I171*H171,2)</f>
        <v>0</v>
      </c>
      <c r="K171" s="238" t="s">
        <v>140</v>
      </c>
      <c r="L171" s="45"/>
      <c r="M171" s="243" t="s">
        <v>1</v>
      </c>
      <c r="N171" s="244" t="s">
        <v>38</v>
      </c>
      <c r="O171" s="92"/>
      <c r="P171" s="245">
        <f>O171*H171</f>
        <v>0</v>
      </c>
      <c r="Q171" s="245">
        <v>0</v>
      </c>
      <c r="R171" s="245">
        <f>Q171*H171</f>
        <v>0</v>
      </c>
      <c r="S171" s="245">
        <v>0</v>
      </c>
      <c r="T171" s="246">
        <f>S171*H171</f>
        <v>0</v>
      </c>
      <c r="U171" s="39"/>
      <c r="V171" s="39"/>
      <c r="W171" s="39"/>
      <c r="X171" s="39"/>
      <c r="Y171" s="39"/>
      <c r="Z171" s="39"/>
      <c r="AA171" s="39"/>
      <c r="AB171" s="39"/>
      <c r="AC171" s="39"/>
      <c r="AD171" s="39"/>
      <c r="AE171" s="39"/>
      <c r="AR171" s="247" t="s">
        <v>141</v>
      </c>
      <c r="AT171" s="247" t="s">
        <v>136</v>
      </c>
      <c r="AU171" s="247" t="s">
        <v>83</v>
      </c>
      <c r="AY171" s="18" t="s">
        <v>134</v>
      </c>
      <c r="BE171" s="248">
        <f>IF(N171="základní",J171,0)</f>
        <v>0</v>
      </c>
      <c r="BF171" s="248">
        <f>IF(N171="snížená",J171,0)</f>
        <v>0</v>
      </c>
      <c r="BG171" s="248">
        <f>IF(N171="zákl. přenesená",J171,0)</f>
        <v>0</v>
      </c>
      <c r="BH171" s="248">
        <f>IF(N171="sníž. přenesená",J171,0)</f>
        <v>0</v>
      </c>
      <c r="BI171" s="248">
        <f>IF(N171="nulová",J171,0)</f>
        <v>0</v>
      </c>
      <c r="BJ171" s="18" t="s">
        <v>81</v>
      </c>
      <c r="BK171" s="248">
        <f>ROUND(I171*H171,2)</f>
        <v>0</v>
      </c>
      <c r="BL171" s="18" t="s">
        <v>141</v>
      </c>
      <c r="BM171" s="247" t="s">
        <v>1000</v>
      </c>
    </row>
    <row r="172" s="2" customFormat="1">
      <c r="A172" s="39"/>
      <c r="B172" s="40"/>
      <c r="C172" s="41"/>
      <c r="D172" s="249" t="s">
        <v>143</v>
      </c>
      <c r="E172" s="41"/>
      <c r="F172" s="250" t="s">
        <v>242</v>
      </c>
      <c r="G172" s="41"/>
      <c r="H172" s="41"/>
      <c r="I172" s="145"/>
      <c r="J172" s="41"/>
      <c r="K172" s="41"/>
      <c r="L172" s="45"/>
      <c r="M172" s="251"/>
      <c r="N172" s="252"/>
      <c r="O172" s="92"/>
      <c r="P172" s="92"/>
      <c r="Q172" s="92"/>
      <c r="R172" s="92"/>
      <c r="S172" s="92"/>
      <c r="T172" s="93"/>
      <c r="U172" s="39"/>
      <c r="V172" s="39"/>
      <c r="W172" s="39"/>
      <c r="X172" s="39"/>
      <c r="Y172" s="39"/>
      <c r="Z172" s="39"/>
      <c r="AA172" s="39"/>
      <c r="AB172" s="39"/>
      <c r="AC172" s="39"/>
      <c r="AD172" s="39"/>
      <c r="AE172" s="39"/>
      <c r="AT172" s="18" t="s">
        <v>143</v>
      </c>
      <c r="AU172" s="18" t="s">
        <v>83</v>
      </c>
    </row>
    <row r="173" s="2" customFormat="1">
      <c r="A173" s="39"/>
      <c r="B173" s="40"/>
      <c r="C173" s="41"/>
      <c r="D173" s="249" t="s">
        <v>145</v>
      </c>
      <c r="E173" s="41"/>
      <c r="F173" s="253" t="s">
        <v>243</v>
      </c>
      <c r="G173" s="41"/>
      <c r="H173" s="41"/>
      <c r="I173" s="145"/>
      <c r="J173" s="41"/>
      <c r="K173" s="41"/>
      <c r="L173" s="45"/>
      <c r="M173" s="251"/>
      <c r="N173" s="252"/>
      <c r="O173" s="92"/>
      <c r="P173" s="92"/>
      <c r="Q173" s="92"/>
      <c r="R173" s="92"/>
      <c r="S173" s="92"/>
      <c r="T173" s="93"/>
      <c r="U173" s="39"/>
      <c r="V173" s="39"/>
      <c r="W173" s="39"/>
      <c r="X173" s="39"/>
      <c r="Y173" s="39"/>
      <c r="Z173" s="39"/>
      <c r="AA173" s="39"/>
      <c r="AB173" s="39"/>
      <c r="AC173" s="39"/>
      <c r="AD173" s="39"/>
      <c r="AE173" s="39"/>
      <c r="AT173" s="18" t="s">
        <v>145</v>
      </c>
      <c r="AU173" s="18" t="s">
        <v>83</v>
      </c>
    </row>
    <row r="174" s="13" customFormat="1">
      <c r="A174" s="13"/>
      <c r="B174" s="254"/>
      <c r="C174" s="255"/>
      <c r="D174" s="249" t="s">
        <v>147</v>
      </c>
      <c r="E174" s="256" t="s">
        <v>1</v>
      </c>
      <c r="F174" s="257" t="s">
        <v>765</v>
      </c>
      <c r="G174" s="255"/>
      <c r="H174" s="256" t="s">
        <v>1</v>
      </c>
      <c r="I174" s="258"/>
      <c r="J174" s="255"/>
      <c r="K174" s="255"/>
      <c r="L174" s="259"/>
      <c r="M174" s="260"/>
      <c r="N174" s="261"/>
      <c r="O174" s="261"/>
      <c r="P174" s="261"/>
      <c r="Q174" s="261"/>
      <c r="R174" s="261"/>
      <c r="S174" s="261"/>
      <c r="T174" s="262"/>
      <c r="U174" s="13"/>
      <c r="V174" s="13"/>
      <c r="W174" s="13"/>
      <c r="X174" s="13"/>
      <c r="Y174" s="13"/>
      <c r="Z174" s="13"/>
      <c r="AA174" s="13"/>
      <c r="AB174" s="13"/>
      <c r="AC174" s="13"/>
      <c r="AD174" s="13"/>
      <c r="AE174" s="13"/>
      <c r="AT174" s="263" t="s">
        <v>147</v>
      </c>
      <c r="AU174" s="263" t="s">
        <v>83</v>
      </c>
      <c r="AV174" s="13" t="s">
        <v>81</v>
      </c>
      <c r="AW174" s="13" t="s">
        <v>30</v>
      </c>
      <c r="AX174" s="13" t="s">
        <v>73</v>
      </c>
      <c r="AY174" s="263" t="s">
        <v>134</v>
      </c>
    </row>
    <row r="175" s="14" customFormat="1">
      <c r="A175" s="14"/>
      <c r="B175" s="264"/>
      <c r="C175" s="265"/>
      <c r="D175" s="249" t="s">
        <v>147</v>
      </c>
      <c r="E175" s="266" t="s">
        <v>1</v>
      </c>
      <c r="F175" s="267" t="s">
        <v>991</v>
      </c>
      <c r="G175" s="265"/>
      <c r="H175" s="268">
        <v>374.39999999999998</v>
      </c>
      <c r="I175" s="269"/>
      <c r="J175" s="265"/>
      <c r="K175" s="265"/>
      <c r="L175" s="270"/>
      <c r="M175" s="271"/>
      <c r="N175" s="272"/>
      <c r="O175" s="272"/>
      <c r="P175" s="272"/>
      <c r="Q175" s="272"/>
      <c r="R175" s="272"/>
      <c r="S175" s="272"/>
      <c r="T175" s="273"/>
      <c r="U175" s="14"/>
      <c r="V175" s="14"/>
      <c r="W175" s="14"/>
      <c r="X175" s="14"/>
      <c r="Y175" s="14"/>
      <c r="Z175" s="14"/>
      <c r="AA175" s="14"/>
      <c r="AB175" s="14"/>
      <c r="AC175" s="14"/>
      <c r="AD175" s="14"/>
      <c r="AE175" s="14"/>
      <c r="AT175" s="274" t="s">
        <v>147</v>
      </c>
      <c r="AU175" s="274" t="s">
        <v>83</v>
      </c>
      <c r="AV175" s="14" t="s">
        <v>83</v>
      </c>
      <c r="AW175" s="14" t="s">
        <v>30</v>
      </c>
      <c r="AX175" s="14" t="s">
        <v>73</v>
      </c>
      <c r="AY175" s="274" t="s">
        <v>134</v>
      </c>
    </row>
    <row r="176" s="15" customFormat="1">
      <c r="A176" s="15"/>
      <c r="B176" s="275"/>
      <c r="C176" s="276"/>
      <c r="D176" s="249" t="s">
        <v>147</v>
      </c>
      <c r="E176" s="277" t="s">
        <v>1</v>
      </c>
      <c r="F176" s="278" t="s">
        <v>150</v>
      </c>
      <c r="G176" s="276"/>
      <c r="H176" s="279">
        <v>374.39999999999998</v>
      </c>
      <c r="I176" s="280"/>
      <c r="J176" s="276"/>
      <c r="K176" s="276"/>
      <c r="L176" s="281"/>
      <c r="M176" s="282"/>
      <c r="N176" s="283"/>
      <c r="O176" s="283"/>
      <c r="P176" s="283"/>
      <c r="Q176" s="283"/>
      <c r="R176" s="283"/>
      <c r="S176" s="283"/>
      <c r="T176" s="284"/>
      <c r="U176" s="15"/>
      <c r="V176" s="15"/>
      <c r="W176" s="15"/>
      <c r="X176" s="15"/>
      <c r="Y176" s="15"/>
      <c r="Z176" s="15"/>
      <c r="AA176" s="15"/>
      <c r="AB176" s="15"/>
      <c r="AC176" s="15"/>
      <c r="AD176" s="15"/>
      <c r="AE176" s="15"/>
      <c r="AT176" s="285" t="s">
        <v>147</v>
      </c>
      <c r="AU176" s="285" t="s">
        <v>83</v>
      </c>
      <c r="AV176" s="15" t="s">
        <v>141</v>
      </c>
      <c r="AW176" s="15" t="s">
        <v>30</v>
      </c>
      <c r="AX176" s="15" t="s">
        <v>81</v>
      </c>
      <c r="AY176" s="285" t="s">
        <v>134</v>
      </c>
    </row>
    <row r="177" s="2" customFormat="1" ht="16.5" customHeight="1">
      <c r="A177" s="39"/>
      <c r="B177" s="40"/>
      <c r="C177" s="236" t="s">
        <v>207</v>
      </c>
      <c r="D177" s="236" t="s">
        <v>136</v>
      </c>
      <c r="E177" s="237" t="s">
        <v>246</v>
      </c>
      <c r="F177" s="238" t="s">
        <v>247</v>
      </c>
      <c r="G177" s="239" t="s">
        <v>139</v>
      </c>
      <c r="H177" s="240">
        <v>558.60000000000002</v>
      </c>
      <c r="I177" s="241"/>
      <c r="J177" s="242">
        <f>ROUND(I177*H177,2)</f>
        <v>0</v>
      </c>
      <c r="K177" s="238" t="s">
        <v>140</v>
      </c>
      <c r="L177" s="45"/>
      <c r="M177" s="243" t="s">
        <v>1</v>
      </c>
      <c r="N177" s="244" t="s">
        <v>38</v>
      </c>
      <c r="O177" s="92"/>
      <c r="P177" s="245">
        <f>O177*H177</f>
        <v>0</v>
      </c>
      <c r="Q177" s="245">
        <v>0</v>
      </c>
      <c r="R177" s="245">
        <f>Q177*H177</f>
        <v>0</v>
      </c>
      <c r="S177" s="245">
        <v>0</v>
      </c>
      <c r="T177" s="246">
        <f>S177*H177</f>
        <v>0</v>
      </c>
      <c r="U177" s="39"/>
      <c r="V177" s="39"/>
      <c r="W177" s="39"/>
      <c r="X177" s="39"/>
      <c r="Y177" s="39"/>
      <c r="Z177" s="39"/>
      <c r="AA177" s="39"/>
      <c r="AB177" s="39"/>
      <c r="AC177" s="39"/>
      <c r="AD177" s="39"/>
      <c r="AE177" s="39"/>
      <c r="AR177" s="247" t="s">
        <v>141</v>
      </c>
      <c r="AT177" s="247" t="s">
        <v>136</v>
      </c>
      <c r="AU177" s="247" t="s">
        <v>83</v>
      </c>
      <c r="AY177" s="18" t="s">
        <v>134</v>
      </c>
      <c r="BE177" s="248">
        <f>IF(N177="základní",J177,0)</f>
        <v>0</v>
      </c>
      <c r="BF177" s="248">
        <f>IF(N177="snížená",J177,0)</f>
        <v>0</v>
      </c>
      <c r="BG177" s="248">
        <f>IF(N177="zákl. přenesená",J177,0)</f>
        <v>0</v>
      </c>
      <c r="BH177" s="248">
        <f>IF(N177="sníž. přenesená",J177,0)</f>
        <v>0</v>
      </c>
      <c r="BI177" s="248">
        <f>IF(N177="nulová",J177,0)</f>
        <v>0</v>
      </c>
      <c r="BJ177" s="18" t="s">
        <v>81</v>
      </c>
      <c r="BK177" s="248">
        <f>ROUND(I177*H177,2)</f>
        <v>0</v>
      </c>
      <c r="BL177" s="18" t="s">
        <v>141</v>
      </c>
      <c r="BM177" s="247" t="s">
        <v>1001</v>
      </c>
    </row>
    <row r="178" s="2" customFormat="1">
      <c r="A178" s="39"/>
      <c r="B178" s="40"/>
      <c r="C178" s="41"/>
      <c r="D178" s="249" t="s">
        <v>143</v>
      </c>
      <c r="E178" s="41"/>
      <c r="F178" s="250" t="s">
        <v>249</v>
      </c>
      <c r="G178" s="41"/>
      <c r="H178" s="41"/>
      <c r="I178" s="145"/>
      <c r="J178" s="41"/>
      <c r="K178" s="41"/>
      <c r="L178" s="45"/>
      <c r="M178" s="251"/>
      <c r="N178" s="252"/>
      <c r="O178" s="92"/>
      <c r="P178" s="92"/>
      <c r="Q178" s="92"/>
      <c r="R178" s="92"/>
      <c r="S178" s="92"/>
      <c r="T178" s="93"/>
      <c r="U178" s="39"/>
      <c r="V178" s="39"/>
      <c r="W178" s="39"/>
      <c r="X178" s="39"/>
      <c r="Y178" s="39"/>
      <c r="Z178" s="39"/>
      <c r="AA178" s="39"/>
      <c r="AB178" s="39"/>
      <c r="AC178" s="39"/>
      <c r="AD178" s="39"/>
      <c r="AE178" s="39"/>
      <c r="AT178" s="18" t="s">
        <v>143</v>
      </c>
      <c r="AU178" s="18" t="s">
        <v>83</v>
      </c>
    </row>
    <row r="179" s="2" customFormat="1">
      <c r="A179" s="39"/>
      <c r="B179" s="40"/>
      <c r="C179" s="41"/>
      <c r="D179" s="249" t="s">
        <v>164</v>
      </c>
      <c r="E179" s="41"/>
      <c r="F179" s="253" t="s">
        <v>250</v>
      </c>
      <c r="G179" s="41"/>
      <c r="H179" s="41"/>
      <c r="I179" s="145"/>
      <c r="J179" s="41"/>
      <c r="K179" s="41"/>
      <c r="L179" s="45"/>
      <c r="M179" s="251"/>
      <c r="N179" s="252"/>
      <c r="O179" s="92"/>
      <c r="P179" s="92"/>
      <c r="Q179" s="92"/>
      <c r="R179" s="92"/>
      <c r="S179" s="92"/>
      <c r="T179" s="93"/>
      <c r="U179" s="39"/>
      <c r="V179" s="39"/>
      <c r="W179" s="39"/>
      <c r="X179" s="39"/>
      <c r="Y179" s="39"/>
      <c r="Z179" s="39"/>
      <c r="AA179" s="39"/>
      <c r="AB179" s="39"/>
      <c r="AC179" s="39"/>
      <c r="AD179" s="39"/>
      <c r="AE179" s="39"/>
      <c r="AT179" s="18" t="s">
        <v>164</v>
      </c>
      <c r="AU179" s="18" t="s">
        <v>83</v>
      </c>
    </row>
    <row r="180" s="13" customFormat="1">
      <c r="A180" s="13"/>
      <c r="B180" s="254"/>
      <c r="C180" s="255"/>
      <c r="D180" s="249" t="s">
        <v>147</v>
      </c>
      <c r="E180" s="256" t="s">
        <v>1</v>
      </c>
      <c r="F180" s="257" t="s">
        <v>251</v>
      </c>
      <c r="G180" s="255"/>
      <c r="H180" s="256" t="s">
        <v>1</v>
      </c>
      <c r="I180" s="258"/>
      <c r="J180" s="255"/>
      <c r="K180" s="255"/>
      <c r="L180" s="259"/>
      <c r="M180" s="260"/>
      <c r="N180" s="261"/>
      <c r="O180" s="261"/>
      <c r="P180" s="261"/>
      <c r="Q180" s="261"/>
      <c r="R180" s="261"/>
      <c r="S180" s="261"/>
      <c r="T180" s="262"/>
      <c r="U180" s="13"/>
      <c r="V180" s="13"/>
      <c r="W180" s="13"/>
      <c r="X180" s="13"/>
      <c r="Y180" s="13"/>
      <c r="Z180" s="13"/>
      <c r="AA180" s="13"/>
      <c r="AB180" s="13"/>
      <c r="AC180" s="13"/>
      <c r="AD180" s="13"/>
      <c r="AE180" s="13"/>
      <c r="AT180" s="263" t="s">
        <v>147</v>
      </c>
      <c r="AU180" s="263" t="s">
        <v>83</v>
      </c>
      <c r="AV180" s="13" t="s">
        <v>81</v>
      </c>
      <c r="AW180" s="13" t="s">
        <v>30</v>
      </c>
      <c r="AX180" s="13" t="s">
        <v>73</v>
      </c>
      <c r="AY180" s="263" t="s">
        <v>134</v>
      </c>
    </row>
    <row r="181" s="14" customFormat="1">
      <c r="A181" s="14"/>
      <c r="B181" s="264"/>
      <c r="C181" s="265"/>
      <c r="D181" s="249" t="s">
        <v>147</v>
      </c>
      <c r="E181" s="266" t="s">
        <v>1</v>
      </c>
      <c r="F181" s="267" t="s">
        <v>1002</v>
      </c>
      <c r="G181" s="265"/>
      <c r="H181" s="268">
        <v>558.60000000000002</v>
      </c>
      <c r="I181" s="269"/>
      <c r="J181" s="265"/>
      <c r="K181" s="265"/>
      <c r="L181" s="270"/>
      <c r="M181" s="271"/>
      <c r="N181" s="272"/>
      <c r="O181" s="272"/>
      <c r="P181" s="272"/>
      <c r="Q181" s="272"/>
      <c r="R181" s="272"/>
      <c r="S181" s="272"/>
      <c r="T181" s="273"/>
      <c r="U181" s="14"/>
      <c r="V181" s="14"/>
      <c r="W181" s="14"/>
      <c r="X181" s="14"/>
      <c r="Y181" s="14"/>
      <c r="Z181" s="14"/>
      <c r="AA181" s="14"/>
      <c r="AB181" s="14"/>
      <c r="AC181" s="14"/>
      <c r="AD181" s="14"/>
      <c r="AE181" s="14"/>
      <c r="AT181" s="274" t="s">
        <v>147</v>
      </c>
      <c r="AU181" s="274" t="s">
        <v>83</v>
      </c>
      <c r="AV181" s="14" t="s">
        <v>83</v>
      </c>
      <c r="AW181" s="14" t="s">
        <v>30</v>
      </c>
      <c r="AX181" s="14" t="s">
        <v>73</v>
      </c>
      <c r="AY181" s="274" t="s">
        <v>134</v>
      </c>
    </row>
    <row r="182" s="15" customFormat="1">
      <c r="A182" s="15"/>
      <c r="B182" s="275"/>
      <c r="C182" s="276"/>
      <c r="D182" s="249" t="s">
        <v>147</v>
      </c>
      <c r="E182" s="277" t="s">
        <v>1</v>
      </c>
      <c r="F182" s="278" t="s">
        <v>150</v>
      </c>
      <c r="G182" s="276"/>
      <c r="H182" s="279">
        <v>558.60000000000002</v>
      </c>
      <c r="I182" s="280"/>
      <c r="J182" s="276"/>
      <c r="K182" s="276"/>
      <c r="L182" s="281"/>
      <c r="M182" s="282"/>
      <c r="N182" s="283"/>
      <c r="O182" s="283"/>
      <c r="P182" s="283"/>
      <c r="Q182" s="283"/>
      <c r="R182" s="283"/>
      <c r="S182" s="283"/>
      <c r="T182" s="284"/>
      <c r="U182" s="15"/>
      <c r="V182" s="15"/>
      <c r="W182" s="15"/>
      <c r="X182" s="15"/>
      <c r="Y182" s="15"/>
      <c r="Z182" s="15"/>
      <c r="AA182" s="15"/>
      <c r="AB182" s="15"/>
      <c r="AC182" s="15"/>
      <c r="AD182" s="15"/>
      <c r="AE182" s="15"/>
      <c r="AT182" s="285" t="s">
        <v>147</v>
      </c>
      <c r="AU182" s="285" t="s">
        <v>83</v>
      </c>
      <c r="AV182" s="15" t="s">
        <v>141</v>
      </c>
      <c r="AW182" s="15" t="s">
        <v>30</v>
      </c>
      <c r="AX182" s="15" t="s">
        <v>81</v>
      </c>
      <c r="AY182" s="285" t="s">
        <v>134</v>
      </c>
    </row>
    <row r="183" s="2" customFormat="1" ht="24" customHeight="1">
      <c r="A183" s="39"/>
      <c r="B183" s="40"/>
      <c r="C183" s="236" t="s">
        <v>212</v>
      </c>
      <c r="D183" s="236" t="s">
        <v>136</v>
      </c>
      <c r="E183" s="237" t="s">
        <v>253</v>
      </c>
      <c r="F183" s="238" t="s">
        <v>254</v>
      </c>
      <c r="G183" s="239" t="s">
        <v>229</v>
      </c>
      <c r="H183" s="240">
        <v>748.79999999999995</v>
      </c>
      <c r="I183" s="241"/>
      <c r="J183" s="242">
        <f>ROUND(I183*H183,2)</f>
        <v>0</v>
      </c>
      <c r="K183" s="238" t="s">
        <v>140</v>
      </c>
      <c r="L183" s="45"/>
      <c r="M183" s="243" t="s">
        <v>1</v>
      </c>
      <c r="N183" s="244" t="s">
        <v>38</v>
      </c>
      <c r="O183" s="92"/>
      <c r="P183" s="245">
        <f>O183*H183</f>
        <v>0</v>
      </c>
      <c r="Q183" s="245">
        <v>0</v>
      </c>
      <c r="R183" s="245">
        <f>Q183*H183</f>
        <v>0</v>
      </c>
      <c r="S183" s="245">
        <v>0</v>
      </c>
      <c r="T183" s="246">
        <f>S183*H183</f>
        <v>0</v>
      </c>
      <c r="U183" s="39"/>
      <c r="V183" s="39"/>
      <c r="W183" s="39"/>
      <c r="X183" s="39"/>
      <c r="Y183" s="39"/>
      <c r="Z183" s="39"/>
      <c r="AA183" s="39"/>
      <c r="AB183" s="39"/>
      <c r="AC183" s="39"/>
      <c r="AD183" s="39"/>
      <c r="AE183" s="39"/>
      <c r="AR183" s="247" t="s">
        <v>141</v>
      </c>
      <c r="AT183" s="247" t="s">
        <v>136</v>
      </c>
      <c r="AU183" s="247" t="s">
        <v>83</v>
      </c>
      <c r="AY183" s="18" t="s">
        <v>134</v>
      </c>
      <c r="BE183" s="248">
        <f>IF(N183="základní",J183,0)</f>
        <v>0</v>
      </c>
      <c r="BF183" s="248">
        <f>IF(N183="snížená",J183,0)</f>
        <v>0</v>
      </c>
      <c r="BG183" s="248">
        <f>IF(N183="zákl. přenesená",J183,0)</f>
        <v>0</v>
      </c>
      <c r="BH183" s="248">
        <f>IF(N183="sníž. přenesená",J183,0)</f>
        <v>0</v>
      </c>
      <c r="BI183" s="248">
        <f>IF(N183="nulová",J183,0)</f>
        <v>0</v>
      </c>
      <c r="BJ183" s="18" t="s">
        <v>81</v>
      </c>
      <c r="BK183" s="248">
        <f>ROUND(I183*H183,2)</f>
        <v>0</v>
      </c>
      <c r="BL183" s="18" t="s">
        <v>141</v>
      </c>
      <c r="BM183" s="247" t="s">
        <v>1003</v>
      </c>
    </row>
    <row r="184" s="2" customFormat="1">
      <c r="A184" s="39"/>
      <c r="B184" s="40"/>
      <c r="C184" s="41"/>
      <c r="D184" s="249" t="s">
        <v>143</v>
      </c>
      <c r="E184" s="41"/>
      <c r="F184" s="250" t="s">
        <v>256</v>
      </c>
      <c r="G184" s="41"/>
      <c r="H184" s="41"/>
      <c r="I184" s="145"/>
      <c r="J184" s="41"/>
      <c r="K184" s="41"/>
      <c r="L184" s="45"/>
      <c r="M184" s="251"/>
      <c r="N184" s="252"/>
      <c r="O184" s="92"/>
      <c r="P184" s="92"/>
      <c r="Q184" s="92"/>
      <c r="R184" s="92"/>
      <c r="S184" s="92"/>
      <c r="T184" s="93"/>
      <c r="U184" s="39"/>
      <c r="V184" s="39"/>
      <c r="W184" s="39"/>
      <c r="X184" s="39"/>
      <c r="Y184" s="39"/>
      <c r="Z184" s="39"/>
      <c r="AA184" s="39"/>
      <c r="AB184" s="39"/>
      <c r="AC184" s="39"/>
      <c r="AD184" s="39"/>
      <c r="AE184" s="39"/>
      <c r="AT184" s="18" t="s">
        <v>143</v>
      </c>
      <c r="AU184" s="18" t="s">
        <v>83</v>
      </c>
    </row>
    <row r="185" s="2" customFormat="1">
      <c r="A185" s="39"/>
      <c r="B185" s="40"/>
      <c r="C185" s="41"/>
      <c r="D185" s="249" t="s">
        <v>145</v>
      </c>
      <c r="E185" s="41"/>
      <c r="F185" s="253" t="s">
        <v>257</v>
      </c>
      <c r="G185" s="41"/>
      <c r="H185" s="41"/>
      <c r="I185" s="145"/>
      <c r="J185" s="41"/>
      <c r="K185" s="41"/>
      <c r="L185" s="45"/>
      <c r="M185" s="251"/>
      <c r="N185" s="252"/>
      <c r="O185" s="92"/>
      <c r="P185" s="92"/>
      <c r="Q185" s="92"/>
      <c r="R185" s="92"/>
      <c r="S185" s="92"/>
      <c r="T185" s="93"/>
      <c r="U185" s="39"/>
      <c r="V185" s="39"/>
      <c r="W185" s="39"/>
      <c r="X185" s="39"/>
      <c r="Y185" s="39"/>
      <c r="Z185" s="39"/>
      <c r="AA185" s="39"/>
      <c r="AB185" s="39"/>
      <c r="AC185" s="39"/>
      <c r="AD185" s="39"/>
      <c r="AE185" s="39"/>
      <c r="AT185" s="18" t="s">
        <v>145</v>
      </c>
      <c r="AU185" s="18" t="s">
        <v>83</v>
      </c>
    </row>
    <row r="186" s="14" customFormat="1">
      <c r="A186" s="14"/>
      <c r="B186" s="264"/>
      <c r="C186" s="265"/>
      <c r="D186" s="249" t="s">
        <v>147</v>
      </c>
      <c r="E186" s="266" t="s">
        <v>1</v>
      </c>
      <c r="F186" s="267" t="s">
        <v>997</v>
      </c>
      <c r="G186" s="265"/>
      <c r="H186" s="268">
        <v>748.79999999999995</v>
      </c>
      <c r="I186" s="269"/>
      <c r="J186" s="265"/>
      <c r="K186" s="265"/>
      <c r="L186" s="270"/>
      <c r="M186" s="271"/>
      <c r="N186" s="272"/>
      <c r="O186" s="272"/>
      <c r="P186" s="272"/>
      <c r="Q186" s="272"/>
      <c r="R186" s="272"/>
      <c r="S186" s="272"/>
      <c r="T186" s="273"/>
      <c r="U186" s="14"/>
      <c r="V186" s="14"/>
      <c r="W186" s="14"/>
      <c r="X186" s="14"/>
      <c r="Y186" s="14"/>
      <c r="Z186" s="14"/>
      <c r="AA186" s="14"/>
      <c r="AB186" s="14"/>
      <c r="AC186" s="14"/>
      <c r="AD186" s="14"/>
      <c r="AE186" s="14"/>
      <c r="AT186" s="274" t="s">
        <v>147</v>
      </c>
      <c r="AU186" s="274" t="s">
        <v>83</v>
      </c>
      <c r="AV186" s="14" t="s">
        <v>83</v>
      </c>
      <c r="AW186" s="14" t="s">
        <v>30</v>
      </c>
      <c r="AX186" s="14" t="s">
        <v>81</v>
      </c>
      <c r="AY186" s="274" t="s">
        <v>134</v>
      </c>
    </row>
    <row r="187" s="2" customFormat="1" ht="24" customHeight="1">
      <c r="A187" s="39"/>
      <c r="B187" s="40"/>
      <c r="C187" s="236" t="s">
        <v>219</v>
      </c>
      <c r="D187" s="236" t="s">
        <v>136</v>
      </c>
      <c r="E187" s="237" t="s">
        <v>259</v>
      </c>
      <c r="F187" s="238" t="s">
        <v>260</v>
      </c>
      <c r="G187" s="239" t="s">
        <v>153</v>
      </c>
      <c r="H187" s="240">
        <v>278.39999999999998</v>
      </c>
      <c r="I187" s="241"/>
      <c r="J187" s="242">
        <f>ROUND(I187*H187,2)</f>
        <v>0</v>
      </c>
      <c r="K187" s="238" t="s">
        <v>140</v>
      </c>
      <c r="L187" s="45"/>
      <c r="M187" s="243" t="s">
        <v>1</v>
      </c>
      <c r="N187" s="244" t="s">
        <v>38</v>
      </c>
      <c r="O187" s="92"/>
      <c r="P187" s="245">
        <f>O187*H187</f>
        <v>0</v>
      </c>
      <c r="Q187" s="245">
        <v>0</v>
      </c>
      <c r="R187" s="245">
        <f>Q187*H187</f>
        <v>0</v>
      </c>
      <c r="S187" s="245">
        <v>0</v>
      </c>
      <c r="T187" s="246">
        <f>S187*H187</f>
        <v>0</v>
      </c>
      <c r="U187" s="39"/>
      <c r="V187" s="39"/>
      <c r="W187" s="39"/>
      <c r="X187" s="39"/>
      <c r="Y187" s="39"/>
      <c r="Z187" s="39"/>
      <c r="AA187" s="39"/>
      <c r="AB187" s="39"/>
      <c r="AC187" s="39"/>
      <c r="AD187" s="39"/>
      <c r="AE187" s="39"/>
      <c r="AR187" s="247" t="s">
        <v>141</v>
      </c>
      <c r="AT187" s="247" t="s">
        <v>136</v>
      </c>
      <c r="AU187" s="247" t="s">
        <v>83</v>
      </c>
      <c r="AY187" s="18" t="s">
        <v>134</v>
      </c>
      <c r="BE187" s="248">
        <f>IF(N187="základní",J187,0)</f>
        <v>0</v>
      </c>
      <c r="BF187" s="248">
        <f>IF(N187="snížená",J187,0)</f>
        <v>0</v>
      </c>
      <c r="BG187" s="248">
        <f>IF(N187="zákl. přenesená",J187,0)</f>
        <v>0</v>
      </c>
      <c r="BH187" s="248">
        <f>IF(N187="sníž. přenesená",J187,0)</f>
        <v>0</v>
      </c>
      <c r="BI187" s="248">
        <f>IF(N187="nulová",J187,0)</f>
        <v>0</v>
      </c>
      <c r="BJ187" s="18" t="s">
        <v>81</v>
      </c>
      <c r="BK187" s="248">
        <f>ROUND(I187*H187,2)</f>
        <v>0</v>
      </c>
      <c r="BL187" s="18" t="s">
        <v>141</v>
      </c>
      <c r="BM187" s="247" t="s">
        <v>1004</v>
      </c>
    </row>
    <row r="188" s="2" customFormat="1">
      <c r="A188" s="39"/>
      <c r="B188" s="40"/>
      <c r="C188" s="41"/>
      <c r="D188" s="249" t="s">
        <v>143</v>
      </c>
      <c r="E188" s="41"/>
      <c r="F188" s="250" t="s">
        <v>262</v>
      </c>
      <c r="G188" s="41"/>
      <c r="H188" s="41"/>
      <c r="I188" s="145"/>
      <c r="J188" s="41"/>
      <c r="K188" s="41"/>
      <c r="L188" s="45"/>
      <c r="M188" s="251"/>
      <c r="N188" s="252"/>
      <c r="O188" s="92"/>
      <c r="P188" s="92"/>
      <c r="Q188" s="92"/>
      <c r="R188" s="92"/>
      <c r="S188" s="92"/>
      <c r="T188" s="93"/>
      <c r="U188" s="39"/>
      <c r="V188" s="39"/>
      <c r="W188" s="39"/>
      <c r="X188" s="39"/>
      <c r="Y188" s="39"/>
      <c r="Z188" s="39"/>
      <c r="AA188" s="39"/>
      <c r="AB188" s="39"/>
      <c r="AC188" s="39"/>
      <c r="AD188" s="39"/>
      <c r="AE188" s="39"/>
      <c r="AT188" s="18" t="s">
        <v>143</v>
      </c>
      <c r="AU188" s="18" t="s">
        <v>83</v>
      </c>
    </row>
    <row r="189" s="2" customFormat="1">
      <c r="A189" s="39"/>
      <c r="B189" s="40"/>
      <c r="C189" s="41"/>
      <c r="D189" s="249" t="s">
        <v>145</v>
      </c>
      <c r="E189" s="41"/>
      <c r="F189" s="253" t="s">
        <v>263</v>
      </c>
      <c r="G189" s="41"/>
      <c r="H189" s="41"/>
      <c r="I189" s="145"/>
      <c r="J189" s="41"/>
      <c r="K189" s="41"/>
      <c r="L189" s="45"/>
      <c r="M189" s="251"/>
      <c r="N189" s="252"/>
      <c r="O189" s="92"/>
      <c r="P189" s="92"/>
      <c r="Q189" s="92"/>
      <c r="R189" s="92"/>
      <c r="S189" s="92"/>
      <c r="T189" s="93"/>
      <c r="U189" s="39"/>
      <c r="V189" s="39"/>
      <c r="W189" s="39"/>
      <c r="X189" s="39"/>
      <c r="Y189" s="39"/>
      <c r="Z189" s="39"/>
      <c r="AA189" s="39"/>
      <c r="AB189" s="39"/>
      <c r="AC189" s="39"/>
      <c r="AD189" s="39"/>
      <c r="AE189" s="39"/>
      <c r="AT189" s="18" t="s">
        <v>145</v>
      </c>
      <c r="AU189" s="18" t="s">
        <v>83</v>
      </c>
    </row>
    <row r="190" s="2" customFormat="1">
      <c r="A190" s="39"/>
      <c r="B190" s="40"/>
      <c r="C190" s="41"/>
      <c r="D190" s="249" t="s">
        <v>164</v>
      </c>
      <c r="E190" s="41"/>
      <c r="F190" s="253" t="s">
        <v>264</v>
      </c>
      <c r="G190" s="41"/>
      <c r="H190" s="41"/>
      <c r="I190" s="145"/>
      <c r="J190" s="41"/>
      <c r="K190" s="41"/>
      <c r="L190" s="45"/>
      <c r="M190" s="251"/>
      <c r="N190" s="252"/>
      <c r="O190" s="92"/>
      <c r="P190" s="92"/>
      <c r="Q190" s="92"/>
      <c r="R190" s="92"/>
      <c r="S190" s="92"/>
      <c r="T190" s="93"/>
      <c r="U190" s="39"/>
      <c r="V190" s="39"/>
      <c r="W190" s="39"/>
      <c r="X190" s="39"/>
      <c r="Y190" s="39"/>
      <c r="Z190" s="39"/>
      <c r="AA190" s="39"/>
      <c r="AB190" s="39"/>
      <c r="AC190" s="39"/>
      <c r="AD190" s="39"/>
      <c r="AE190" s="39"/>
      <c r="AT190" s="18" t="s">
        <v>164</v>
      </c>
      <c r="AU190" s="18" t="s">
        <v>83</v>
      </c>
    </row>
    <row r="191" s="13" customFormat="1">
      <c r="A191" s="13"/>
      <c r="B191" s="254"/>
      <c r="C191" s="255"/>
      <c r="D191" s="249" t="s">
        <v>147</v>
      </c>
      <c r="E191" s="256" t="s">
        <v>1</v>
      </c>
      <c r="F191" s="257" t="s">
        <v>265</v>
      </c>
      <c r="G191" s="255"/>
      <c r="H191" s="256" t="s">
        <v>1</v>
      </c>
      <c r="I191" s="258"/>
      <c r="J191" s="255"/>
      <c r="K191" s="255"/>
      <c r="L191" s="259"/>
      <c r="M191" s="260"/>
      <c r="N191" s="261"/>
      <c r="O191" s="261"/>
      <c r="P191" s="261"/>
      <c r="Q191" s="261"/>
      <c r="R191" s="261"/>
      <c r="S191" s="261"/>
      <c r="T191" s="262"/>
      <c r="U191" s="13"/>
      <c r="V191" s="13"/>
      <c r="W191" s="13"/>
      <c r="X191" s="13"/>
      <c r="Y191" s="13"/>
      <c r="Z191" s="13"/>
      <c r="AA191" s="13"/>
      <c r="AB191" s="13"/>
      <c r="AC191" s="13"/>
      <c r="AD191" s="13"/>
      <c r="AE191" s="13"/>
      <c r="AT191" s="263" t="s">
        <v>147</v>
      </c>
      <c r="AU191" s="263" t="s">
        <v>83</v>
      </c>
      <c r="AV191" s="13" t="s">
        <v>81</v>
      </c>
      <c r="AW191" s="13" t="s">
        <v>30</v>
      </c>
      <c r="AX191" s="13" t="s">
        <v>73</v>
      </c>
      <c r="AY191" s="263" t="s">
        <v>134</v>
      </c>
    </row>
    <row r="192" s="14" customFormat="1">
      <c r="A192" s="14"/>
      <c r="B192" s="264"/>
      <c r="C192" s="265"/>
      <c r="D192" s="249" t="s">
        <v>147</v>
      </c>
      <c r="E192" s="266" t="s">
        <v>1</v>
      </c>
      <c r="F192" s="267" t="s">
        <v>1005</v>
      </c>
      <c r="G192" s="265"/>
      <c r="H192" s="268">
        <v>278.39999999999998</v>
      </c>
      <c r="I192" s="269"/>
      <c r="J192" s="265"/>
      <c r="K192" s="265"/>
      <c r="L192" s="270"/>
      <c r="M192" s="271"/>
      <c r="N192" s="272"/>
      <c r="O192" s="272"/>
      <c r="P192" s="272"/>
      <c r="Q192" s="272"/>
      <c r="R192" s="272"/>
      <c r="S192" s="272"/>
      <c r="T192" s="273"/>
      <c r="U192" s="14"/>
      <c r="V192" s="14"/>
      <c r="W192" s="14"/>
      <c r="X192" s="14"/>
      <c r="Y192" s="14"/>
      <c r="Z192" s="14"/>
      <c r="AA192" s="14"/>
      <c r="AB192" s="14"/>
      <c r="AC192" s="14"/>
      <c r="AD192" s="14"/>
      <c r="AE192" s="14"/>
      <c r="AT192" s="274" t="s">
        <v>147</v>
      </c>
      <c r="AU192" s="274" t="s">
        <v>83</v>
      </c>
      <c r="AV192" s="14" t="s">
        <v>83</v>
      </c>
      <c r="AW192" s="14" t="s">
        <v>30</v>
      </c>
      <c r="AX192" s="14" t="s">
        <v>81</v>
      </c>
      <c r="AY192" s="274" t="s">
        <v>134</v>
      </c>
    </row>
    <row r="193" s="2" customFormat="1" ht="16.5" customHeight="1">
      <c r="A193" s="39"/>
      <c r="B193" s="40"/>
      <c r="C193" s="286" t="s">
        <v>226</v>
      </c>
      <c r="D193" s="286" t="s">
        <v>268</v>
      </c>
      <c r="E193" s="287" t="s">
        <v>269</v>
      </c>
      <c r="F193" s="288" t="s">
        <v>270</v>
      </c>
      <c r="G193" s="289" t="s">
        <v>229</v>
      </c>
      <c r="H193" s="290">
        <v>445.44</v>
      </c>
      <c r="I193" s="291"/>
      <c r="J193" s="292">
        <f>ROUND(I193*H193,2)</f>
        <v>0</v>
      </c>
      <c r="K193" s="288" t="s">
        <v>140</v>
      </c>
      <c r="L193" s="293"/>
      <c r="M193" s="294" t="s">
        <v>1</v>
      </c>
      <c r="N193" s="295" t="s">
        <v>38</v>
      </c>
      <c r="O193" s="92"/>
      <c r="P193" s="245">
        <f>O193*H193</f>
        <v>0</v>
      </c>
      <c r="Q193" s="245">
        <v>1</v>
      </c>
      <c r="R193" s="245">
        <f>Q193*H193</f>
        <v>445.44</v>
      </c>
      <c r="S193" s="245">
        <v>0</v>
      </c>
      <c r="T193" s="246">
        <f>S193*H193</f>
        <v>0</v>
      </c>
      <c r="U193" s="39"/>
      <c r="V193" s="39"/>
      <c r="W193" s="39"/>
      <c r="X193" s="39"/>
      <c r="Y193" s="39"/>
      <c r="Z193" s="39"/>
      <c r="AA193" s="39"/>
      <c r="AB193" s="39"/>
      <c r="AC193" s="39"/>
      <c r="AD193" s="39"/>
      <c r="AE193" s="39"/>
      <c r="AR193" s="247" t="s">
        <v>195</v>
      </c>
      <c r="AT193" s="247" t="s">
        <v>268</v>
      </c>
      <c r="AU193" s="247" t="s">
        <v>83</v>
      </c>
      <c r="AY193" s="18" t="s">
        <v>134</v>
      </c>
      <c r="BE193" s="248">
        <f>IF(N193="základní",J193,0)</f>
        <v>0</v>
      </c>
      <c r="BF193" s="248">
        <f>IF(N193="snížená",J193,0)</f>
        <v>0</v>
      </c>
      <c r="BG193" s="248">
        <f>IF(N193="zákl. přenesená",J193,0)</f>
        <v>0</v>
      </c>
      <c r="BH193" s="248">
        <f>IF(N193="sníž. přenesená",J193,0)</f>
        <v>0</v>
      </c>
      <c r="BI193" s="248">
        <f>IF(N193="nulová",J193,0)</f>
        <v>0</v>
      </c>
      <c r="BJ193" s="18" t="s">
        <v>81</v>
      </c>
      <c r="BK193" s="248">
        <f>ROUND(I193*H193,2)</f>
        <v>0</v>
      </c>
      <c r="BL193" s="18" t="s">
        <v>141</v>
      </c>
      <c r="BM193" s="247" t="s">
        <v>1006</v>
      </c>
    </row>
    <row r="194" s="2" customFormat="1">
      <c r="A194" s="39"/>
      <c r="B194" s="40"/>
      <c r="C194" s="41"/>
      <c r="D194" s="249" t="s">
        <v>143</v>
      </c>
      <c r="E194" s="41"/>
      <c r="F194" s="250" t="s">
        <v>270</v>
      </c>
      <c r="G194" s="41"/>
      <c r="H194" s="41"/>
      <c r="I194" s="145"/>
      <c r="J194" s="41"/>
      <c r="K194" s="41"/>
      <c r="L194" s="45"/>
      <c r="M194" s="251"/>
      <c r="N194" s="252"/>
      <c r="O194" s="92"/>
      <c r="P194" s="92"/>
      <c r="Q194" s="92"/>
      <c r="R194" s="92"/>
      <c r="S194" s="92"/>
      <c r="T194" s="93"/>
      <c r="U194" s="39"/>
      <c r="V194" s="39"/>
      <c r="W194" s="39"/>
      <c r="X194" s="39"/>
      <c r="Y194" s="39"/>
      <c r="Z194" s="39"/>
      <c r="AA194" s="39"/>
      <c r="AB194" s="39"/>
      <c r="AC194" s="39"/>
      <c r="AD194" s="39"/>
      <c r="AE194" s="39"/>
      <c r="AT194" s="18" t="s">
        <v>143</v>
      </c>
      <c r="AU194" s="18" t="s">
        <v>83</v>
      </c>
    </row>
    <row r="195" s="14" customFormat="1">
      <c r="A195" s="14"/>
      <c r="B195" s="264"/>
      <c r="C195" s="265"/>
      <c r="D195" s="249" t="s">
        <v>147</v>
      </c>
      <c r="E195" s="266" t="s">
        <v>1</v>
      </c>
      <c r="F195" s="267" t="s">
        <v>1007</v>
      </c>
      <c r="G195" s="265"/>
      <c r="H195" s="268">
        <v>445.44</v>
      </c>
      <c r="I195" s="269"/>
      <c r="J195" s="265"/>
      <c r="K195" s="265"/>
      <c r="L195" s="270"/>
      <c r="M195" s="271"/>
      <c r="N195" s="272"/>
      <c r="O195" s="272"/>
      <c r="P195" s="272"/>
      <c r="Q195" s="272"/>
      <c r="R195" s="272"/>
      <c r="S195" s="272"/>
      <c r="T195" s="273"/>
      <c r="U195" s="14"/>
      <c r="V195" s="14"/>
      <c r="W195" s="14"/>
      <c r="X195" s="14"/>
      <c r="Y195" s="14"/>
      <c r="Z195" s="14"/>
      <c r="AA195" s="14"/>
      <c r="AB195" s="14"/>
      <c r="AC195" s="14"/>
      <c r="AD195" s="14"/>
      <c r="AE195" s="14"/>
      <c r="AT195" s="274" t="s">
        <v>147</v>
      </c>
      <c r="AU195" s="274" t="s">
        <v>83</v>
      </c>
      <c r="AV195" s="14" t="s">
        <v>83</v>
      </c>
      <c r="AW195" s="14" t="s">
        <v>30</v>
      </c>
      <c r="AX195" s="14" t="s">
        <v>81</v>
      </c>
      <c r="AY195" s="274" t="s">
        <v>134</v>
      </c>
    </row>
    <row r="196" s="12" customFormat="1" ht="22.8" customHeight="1">
      <c r="A196" s="12"/>
      <c r="B196" s="220"/>
      <c r="C196" s="221"/>
      <c r="D196" s="222" t="s">
        <v>72</v>
      </c>
      <c r="E196" s="234" t="s">
        <v>83</v>
      </c>
      <c r="F196" s="234" t="s">
        <v>273</v>
      </c>
      <c r="G196" s="221"/>
      <c r="H196" s="221"/>
      <c r="I196" s="224"/>
      <c r="J196" s="235">
        <f>BK196</f>
        <v>0</v>
      </c>
      <c r="K196" s="221"/>
      <c r="L196" s="226"/>
      <c r="M196" s="227"/>
      <c r="N196" s="228"/>
      <c r="O196" s="228"/>
      <c r="P196" s="229">
        <f>SUM(P197:P218)</f>
        <v>0</v>
      </c>
      <c r="Q196" s="228"/>
      <c r="R196" s="229">
        <f>SUM(R197:R218)</f>
        <v>232.96088614058999</v>
      </c>
      <c r="S196" s="228"/>
      <c r="T196" s="230">
        <f>SUM(T197:T218)</f>
        <v>0</v>
      </c>
      <c r="U196" s="12"/>
      <c r="V196" s="12"/>
      <c r="W196" s="12"/>
      <c r="X196" s="12"/>
      <c r="Y196" s="12"/>
      <c r="Z196" s="12"/>
      <c r="AA196" s="12"/>
      <c r="AB196" s="12"/>
      <c r="AC196" s="12"/>
      <c r="AD196" s="12"/>
      <c r="AE196" s="12"/>
      <c r="AR196" s="231" t="s">
        <v>81</v>
      </c>
      <c r="AT196" s="232" t="s">
        <v>72</v>
      </c>
      <c r="AU196" s="232" t="s">
        <v>81</v>
      </c>
      <c r="AY196" s="231" t="s">
        <v>134</v>
      </c>
      <c r="BK196" s="233">
        <f>SUM(BK197:BK218)</f>
        <v>0</v>
      </c>
    </row>
    <row r="197" s="2" customFormat="1" ht="24" customHeight="1">
      <c r="A197" s="39"/>
      <c r="B197" s="40"/>
      <c r="C197" s="236" t="s">
        <v>238</v>
      </c>
      <c r="D197" s="236" t="s">
        <v>136</v>
      </c>
      <c r="E197" s="237" t="s">
        <v>284</v>
      </c>
      <c r="F197" s="238" t="s">
        <v>285</v>
      </c>
      <c r="G197" s="239" t="s">
        <v>169</v>
      </c>
      <c r="H197" s="240">
        <v>39.479999999999997</v>
      </c>
      <c r="I197" s="241"/>
      <c r="J197" s="242">
        <f>ROUND(I197*H197,2)</f>
        <v>0</v>
      </c>
      <c r="K197" s="238" t="s">
        <v>140</v>
      </c>
      <c r="L197" s="45"/>
      <c r="M197" s="243" t="s">
        <v>1</v>
      </c>
      <c r="N197" s="244" t="s">
        <v>38</v>
      </c>
      <c r="O197" s="92"/>
      <c r="P197" s="245">
        <f>O197*H197</f>
        <v>0</v>
      </c>
      <c r="Q197" s="245">
        <v>1.5247660000000001</v>
      </c>
      <c r="R197" s="245">
        <f>Q197*H197</f>
        <v>60.197761679999999</v>
      </c>
      <c r="S197" s="245">
        <v>0</v>
      </c>
      <c r="T197" s="246">
        <f>S197*H197</f>
        <v>0</v>
      </c>
      <c r="U197" s="39"/>
      <c r="V197" s="39"/>
      <c r="W197" s="39"/>
      <c r="X197" s="39"/>
      <c r="Y197" s="39"/>
      <c r="Z197" s="39"/>
      <c r="AA197" s="39"/>
      <c r="AB197" s="39"/>
      <c r="AC197" s="39"/>
      <c r="AD197" s="39"/>
      <c r="AE197" s="39"/>
      <c r="AR197" s="247" t="s">
        <v>141</v>
      </c>
      <c r="AT197" s="247" t="s">
        <v>136</v>
      </c>
      <c r="AU197" s="247" t="s">
        <v>83</v>
      </c>
      <c r="AY197" s="18" t="s">
        <v>134</v>
      </c>
      <c r="BE197" s="248">
        <f>IF(N197="základní",J197,0)</f>
        <v>0</v>
      </c>
      <c r="BF197" s="248">
        <f>IF(N197="snížená",J197,0)</f>
        <v>0</v>
      </c>
      <c r="BG197" s="248">
        <f>IF(N197="zákl. přenesená",J197,0)</f>
        <v>0</v>
      </c>
      <c r="BH197" s="248">
        <f>IF(N197="sníž. přenesená",J197,0)</f>
        <v>0</v>
      </c>
      <c r="BI197" s="248">
        <f>IF(N197="nulová",J197,0)</f>
        <v>0</v>
      </c>
      <c r="BJ197" s="18" t="s">
        <v>81</v>
      </c>
      <c r="BK197" s="248">
        <f>ROUND(I197*H197,2)</f>
        <v>0</v>
      </c>
      <c r="BL197" s="18" t="s">
        <v>141</v>
      </c>
      <c r="BM197" s="247" t="s">
        <v>1008</v>
      </c>
    </row>
    <row r="198" s="2" customFormat="1">
      <c r="A198" s="39"/>
      <c r="B198" s="40"/>
      <c r="C198" s="41"/>
      <c r="D198" s="249" t="s">
        <v>143</v>
      </c>
      <c r="E198" s="41"/>
      <c r="F198" s="250" t="s">
        <v>287</v>
      </c>
      <c r="G198" s="41"/>
      <c r="H198" s="41"/>
      <c r="I198" s="145"/>
      <c r="J198" s="41"/>
      <c r="K198" s="41"/>
      <c r="L198" s="45"/>
      <c r="M198" s="251"/>
      <c r="N198" s="252"/>
      <c r="O198" s="92"/>
      <c r="P198" s="92"/>
      <c r="Q198" s="92"/>
      <c r="R198" s="92"/>
      <c r="S198" s="92"/>
      <c r="T198" s="93"/>
      <c r="U198" s="39"/>
      <c r="V198" s="39"/>
      <c r="W198" s="39"/>
      <c r="X198" s="39"/>
      <c r="Y198" s="39"/>
      <c r="Z198" s="39"/>
      <c r="AA198" s="39"/>
      <c r="AB198" s="39"/>
      <c r="AC198" s="39"/>
      <c r="AD198" s="39"/>
      <c r="AE198" s="39"/>
      <c r="AT198" s="18" t="s">
        <v>143</v>
      </c>
      <c r="AU198" s="18" t="s">
        <v>83</v>
      </c>
    </row>
    <row r="199" s="2" customFormat="1">
      <c r="A199" s="39"/>
      <c r="B199" s="40"/>
      <c r="C199" s="41"/>
      <c r="D199" s="249" t="s">
        <v>145</v>
      </c>
      <c r="E199" s="41"/>
      <c r="F199" s="253" t="s">
        <v>288</v>
      </c>
      <c r="G199" s="41"/>
      <c r="H199" s="41"/>
      <c r="I199" s="145"/>
      <c r="J199" s="41"/>
      <c r="K199" s="41"/>
      <c r="L199" s="45"/>
      <c r="M199" s="251"/>
      <c r="N199" s="252"/>
      <c r="O199" s="92"/>
      <c r="P199" s="92"/>
      <c r="Q199" s="92"/>
      <c r="R199" s="92"/>
      <c r="S199" s="92"/>
      <c r="T199" s="93"/>
      <c r="U199" s="39"/>
      <c r="V199" s="39"/>
      <c r="W199" s="39"/>
      <c r="X199" s="39"/>
      <c r="Y199" s="39"/>
      <c r="Z199" s="39"/>
      <c r="AA199" s="39"/>
      <c r="AB199" s="39"/>
      <c r="AC199" s="39"/>
      <c r="AD199" s="39"/>
      <c r="AE199" s="39"/>
      <c r="AT199" s="18" t="s">
        <v>145</v>
      </c>
      <c r="AU199" s="18" t="s">
        <v>83</v>
      </c>
    </row>
    <row r="200" s="2" customFormat="1">
      <c r="A200" s="39"/>
      <c r="B200" s="40"/>
      <c r="C200" s="41"/>
      <c r="D200" s="249" t="s">
        <v>164</v>
      </c>
      <c r="E200" s="41"/>
      <c r="F200" s="253" t="s">
        <v>280</v>
      </c>
      <c r="G200" s="41"/>
      <c r="H200" s="41"/>
      <c r="I200" s="145"/>
      <c r="J200" s="41"/>
      <c r="K200" s="41"/>
      <c r="L200" s="45"/>
      <c r="M200" s="251"/>
      <c r="N200" s="252"/>
      <c r="O200" s="92"/>
      <c r="P200" s="92"/>
      <c r="Q200" s="92"/>
      <c r="R200" s="92"/>
      <c r="S200" s="92"/>
      <c r="T200" s="93"/>
      <c r="U200" s="39"/>
      <c r="V200" s="39"/>
      <c r="W200" s="39"/>
      <c r="X200" s="39"/>
      <c r="Y200" s="39"/>
      <c r="Z200" s="39"/>
      <c r="AA200" s="39"/>
      <c r="AB200" s="39"/>
      <c r="AC200" s="39"/>
      <c r="AD200" s="39"/>
      <c r="AE200" s="39"/>
      <c r="AT200" s="18" t="s">
        <v>164</v>
      </c>
      <c r="AU200" s="18" t="s">
        <v>83</v>
      </c>
    </row>
    <row r="201" s="14" customFormat="1">
      <c r="A201" s="14"/>
      <c r="B201" s="264"/>
      <c r="C201" s="265"/>
      <c r="D201" s="249" t="s">
        <v>147</v>
      </c>
      <c r="E201" s="266" t="s">
        <v>1</v>
      </c>
      <c r="F201" s="267" t="s">
        <v>1009</v>
      </c>
      <c r="G201" s="265"/>
      <c r="H201" s="268">
        <v>39.479999999999997</v>
      </c>
      <c r="I201" s="269"/>
      <c r="J201" s="265"/>
      <c r="K201" s="265"/>
      <c r="L201" s="270"/>
      <c r="M201" s="271"/>
      <c r="N201" s="272"/>
      <c r="O201" s="272"/>
      <c r="P201" s="272"/>
      <c r="Q201" s="272"/>
      <c r="R201" s="272"/>
      <c r="S201" s="272"/>
      <c r="T201" s="273"/>
      <c r="U201" s="14"/>
      <c r="V201" s="14"/>
      <c r="W201" s="14"/>
      <c r="X201" s="14"/>
      <c r="Y201" s="14"/>
      <c r="Z201" s="14"/>
      <c r="AA201" s="14"/>
      <c r="AB201" s="14"/>
      <c r="AC201" s="14"/>
      <c r="AD201" s="14"/>
      <c r="AE201" s="14"/>
      <c r="AT201" s="274" t="s">
        <v>147</v>
      </c>
      <c r="AU201" s="274" t="s">
        <v>83</v>
      </c>
      <c r="AV201" s="14" t="s">
        <v>83</v>
      </c>
      <c r="AW201" s="14" t="s">
        <v>30</v>
      </c>
      <c r="AX201" s="14" t="s">
        <v>73</v>
      </c>
      <c r="AY201" s="274" t="s">
        <v>134</v>
      </c>
    </row>
    <row r="202" s="15" customFormat="1">
      <c r="A202" s="15"/>
      <c r="B202" s="275"/>
      <c r="C202" s="276"/>
      <c r="D202" s="249" t="s">
        <v>147</v>
      </c>
      <c r="E202" s="277" t="s">
        <v>1</v>
      </c>
      <c r="F202" s="278" t="s">
        <v>150</v>
      </c>
      <c r="G202" s="276"/>
      <c r="H202" s="279">
        <v>39.479999999999997</v>
      </c>
      <c r="I202" s="280"/>
      <c r="J202" s="276"/>
      <c r="K202" s="276"/>
      <c r="L202" s="281"/>
      <c r="M202" s="282"/>
      <c r="N202" s="283"/>
      <c r="O202" s="283"/>
      <c r="P202" s="283"/>
      <c r="Q202" s="283"/>
      <c r="R202" s="283"/>
      <c r="S202" s="283"/>
      <c r="T202" s="284"/>
      <c r="U202" s="15"/>
      <c r="V202" s="15"/>
      <c r="W202" s="15"/>
      <c r="X202" s="15"/>
      <c r="Y202" s="15"/>
      <c r="Z202" s="15"/>
      <c r="AA202" s="15"/>
      <c r="AB202" s="15"/>
      <c r="AC202" s="15"/>
      <c r="AD202" s="15"/>
      <c r="AE202" s="15"/>
      <c r="AT202" s="285" t="s">
        <v>147</v>
      </c>
      <c r="AU202" s="285" t="s">
        <v>83</v>
      </c>
      <c r="AV202" s="15" t="s">
        <v>141</v>
      </c>
      <c r="AW202" s="15" t="s">
        <v>30</v>
      </c>
      <c r="AX202" s="15" t="s">
        <v>81</v>
      </c>
      <c r="AY202" s="285" t="s">
        <v>134</v>
      </c>
    </row>
    <row r="203" s="2" customFormat="1" ht="24" customHeight="1">
      <c r="A203" s="39"/>
      <c r="B203" s="40"/>
      <c r="C203" s="236" t="s">
        <v>245</v>
      </c>
      <c r="D203" s="236" t="s">
        <v>136</v>
      </c>
      <c r="E203" s="237" t="s">
        <v>291</v>
      </c>
      <c r="F203" s="238" t="s">
        <v>292</v>
      </c>
      <c r="G203" s="239" t="s">
        <v>169</v>
      </c>
      <c r="H203" s="240">
        <v>1868.8299999999999</v>
      </c>
      <c r="I203" s="241"/>
      <c r="J203" s="242">
        <f>ROUND(I203*H203,2)</f>
        <v>0</v>
      </c>
      <c r="K203" s="238" t="s">
        <v>140</v>
      </c>
      <c r="L203" s="45"/>
      <c r="M203" s="243" t="s">
        <v>1</v>
      </c>
      <c r="N203" s="244" t="s">
        <v>38</v>
      </c>
      <c r="O203" s="92"/>
      <c r="P203" s="245">
        <f>O203*H203</f>
        <v>0</v>
      </c>
      <c r="Q203" s="245">
        <v>0.000156</v>
      </c>
      <c r="R203" s="245">
        <f>Q203*H203</f>
        <v>0.29153747999999996</v>
      </c>
      <c r="S203" s="245">
        <v>0</v>
      </c>
      <c r="T203" s="246">
        <f>S203*H203</f>
        <v>0</v>
      </c>
      <c r="U203" s="39"/>
      <c r="V203" s="39"/>
      <c r="W203" s="39"/>
      <c r="X203" s="39"/>
      <c r="Y203" s="39"/>
      <c r="Z203" s="39"/>
      <c r="AA203" s="39"/>
      <c r="AB203" s="39"/>
      <c r="AC203" s="39"/>
      <c r="AD203" s="39"/>
      <c r="AE203" s="39"/>
      <c r="AR203" s="247" t="s">
        <v>141</v>
      </c>
      <c r="AT203" s="247" t="s">
        <v>136</v>
      </c>
      <c r="AU203" s="247" t="s">
        <v>83</v>
      </c>
      <c r="AY203" s="18" t="s">
        <v>134</v>
      </c>
      <c r="BE203" s="248">
        <f>IF(N203="základní",J203,0)</f>
        <v>0</v>
      </c>
      <c r="BF203" s="248">
        <f>IF(N203="snížená",J203,0)</f>
        <v>0</v>
      </c>
      <c r="BG203" s="248">
        <f>IF(N203="zákl. přenesená",J203,0)</f>
        <v>0</v>
      </c>
      <c r="BH203" s="248">
        <f>IF(N203="sníž. přenesená",J203,0)</f>
        <v>0</v>
      </c>
      <c r="BI203" s="248">
        <f>IF(N203="nulová",J203,0)</f>
        <v>0</v>
      </c>
      <c r="BJ203" s="18" t="s">
        <v>81</v>
      </c>
      <c r="BK203" s="248">
        <f>ROUND(I203*H203,2)</f>
        <v>0</v>
      </c>
      <c r="BL203" s="18" t="s">
        <v>141</v>
      </c>
      <c r="BM203" s="247" t="s">
        <v>1010</v>
      </c>
    </row>
    <row r="204" s="2" customFormat="1">
      <c r="A204" s="39"/>
      <c r="B204" s="40"/>
      <c r="C204" s="41"/>
      <c r="D204" s="249" t="s">
        <v>143</v>
      </c>
      <c r="E204" s="41"/>
      <c r="F204" s="250" t="s">
        <v>294</v>
      </c>
      <c r="G204" s="41"/>
      <c r="H204" s="41"/>
      <c r="I204" s="145"/>
      <c r="J204" s="41"/>
      <c r="K204" s="41"/>
      <c r="L204" s="45"/>
      <c r="M204" s="251"/>
      <c r="N204" s="252"/>
      <c r="O204" s="92"/>
      <c r="P204" s="92"/>
      <c r="Q204" s="92"/>
      <c r="R204" s="92"/>
      <c r="S204" s="92"/>
      <c r="T204" s="93"/>
      <c r="U204" s="39"/>
      <c r="V204" s="39"/>
      <c r="W204" s="39"/>
      <c r="X204" s="39"/>
      <c r="Y204" s="39"/>
      <c r="Z204" s="39"/>
      <c r="AA204" s="39"/>
      <c r="AB204" s="39"/>
      <c r="AC204" s="39"/>
      <c r="AD204" s="39"/>
      <c r="AE204" s="39"/>
      <c r="AT204" s="18" t="s">
        <v>143</v>
      </c>
      <c r="AU204" s="18" t="s">
        <v>83</v>
      </c>
    </row>
    <row r="205" s="2" customFormat="1">
      <c r="A205" s="39"/>
      <c r="B205" s="40"/>
      <c r="C205" s="41"/>
      <c r="D205" s="249" t="s">
        <v>164</v>
      </c>
      <c r="E205" s="41"/>
      <c r="F205" s="253" t="s">
        <v>295</v>
      </c>
      <c r="G205" s="41"/>
      <c r="H205" s="41"/>
      <c r="I205" s="145"/>
      <c r="J205" s="41"/>
      <c r="K205" s="41"/>
      <c r="L205" s="45"/>
      <c r="M205" s="251"/>
      <c r="N205" s="252"/>
      <c r="O205" s="92"/>
      <c r="P205" s="92"/>
      <c r="Q205" s="92"/>
      <c r="R205" s="92"/>
      <c r="S205" s="92"/>
      <c r="T205" s="93"/>
      <c r="U205" s="39"/>
      <c r="V205" s="39"/>
      <c r="W205" s="39"/>
      <c r="X205" s="39"/>
      <c r="Y205" s="39"/>
      <c r="Z205" s="39"/>
      <c r="AA205" s="39"/>
      <c r="AB205" s="39"/>
      <c r="AC205" s="39"/>
      <c r="AD205" s="39"/>
      <c r="AE205" s="39"/>
      <c r="AT205" s="18" t="s">
        <v>164</v>
      </c>
      <c r="AU205" s="18" t="s">
        <v>83</v>
      </c>
    </row>
    <row r="206" s="13" customFormat="1">
      <c r="A206" s="13"/>
      <c r="B206" s="254"/>
      <c r="C206" s="255"/>
      <c r="D206" s="249" t="s">
        <v>147</v>
      </c>
      <c r="E206" s="256" t="s">
        <v>1</v>
      </c>
      <c r="F206" s="257" t="s">
        <v>886</v>
      </c>
      <c r="G206" s="255"/>
      <c r="H206" s="256" t="s">
        <v>1</v>
      </c>
      <c r="I206" s="258"/>
      <c r="J206" s="255"/>
      <c r="K206" s="255"/>
      <c r="L206" s="259"/>
      <c r="M206" s="260"/>
      <c r="N206" s="261"/>
      <c r="O206" s="261"/>
      <c r="P206" s="261"/>
      <c r="Q206" s="261"/>
      <c r="R206" s="261"/>
      <c r="S206" s="261"/>
      <c r="T206" s="262"/>
      <c r="U206" s="13"/>
      <c r="V206" s="13"/>
      <c r="W206" s="13"/>
      <c r="X206" s="13"/>
      <c r="Y206" s="13"/>
      <c r="Z206" s="13"/>
      <c r="AA206" s="13"/>
      <c r="AB206" s="13"/>
      <c r="AC206" s="13"/>
      <c r="AD206" s="13"/>
      <c r="AE206" s="13"/>
      <c r="AT206" s="263" t="s">
        <v>147</v>
      </c>
      <c r="AU206" s="263" t="s">
        <v>83</v>
      </c>
      <c r="AV206" s="13" t="s">
        <v>81</v>
      </c>
      <c r="AW206" s="13" t="s">
        <v>30</v>
      </c>
      <c r="AX206" s="13" t="s">
        <v>73</v>
      </c>
      <c r="AY206" s="263" t="s">
        <v>134</v>
      </c>
    </row>
    <row r="207" s="14" customFormat="1">
      <c r="A207" s="14"/>
      <c r="B207" s="264"/>
      <c r="C207" s="265"/>
      <c r="D207" s="249" t="s">
        <v>147</v>
      </c>
      <c r="E207" s="266" t="s">
        <v>1</v>
      </c>
      <c r="F207" s="267" t="s">
        <v>1011</v>
      </c>
      <c r="G207" s="265"/>
      <c r="H207" s="268">
        <v>1868.8299999999999</v>
      </c>
      <c r="I207" s="269"/>
      <c r="J207" s="265"/>
      <c r="K207" s="265"/>
      <c r="L207" s="270"/>
      <c r="M207" s="271"/>
      <c r="N207" s="272"/>
      <c r="O207" s="272"/>
      <c r="P207" s="272"/>
      <c r="Q207" s="272"/>
      <c r="R207" s="272"/>
      <c r="S207" s="272"/>
      <c r="T207" s="273"/>
      <c r="U207" s="14"/>
      <c r="V207" s="14"/>
      <c r="W207" s="14"/>
      <c r="X207" s="14"/>
      <c r="Y207" s="14"/>
      <c r="Z207" s="14"/>
      <c r="AA207" s="14"/>
      <c r="AB207" s="14"/>
      <c r="AC207" s="14"/>
      <c r="AD207" s="14"/>
      <c r="AE207" s="14"/>
      <c r="AT207" s="274" t="s">
        <v>147</v>
      </c>
      <c r="AU207" s="274" t="s">
        <v>83</v>
      </c>
      <c r="AV207" s="14" t="s">
        <v>83</v>
      </c>
      <c r="AW207" s="14" t="s">
        <v>30</v>
      </c>
      <c r="AX207" s="14" t="s">
        <v>73</v>
      </c>
      <c r="AY207" s="274" t="s">
        <v>134</v>
      </c>
    </row>
    <row r="208" s="15" customFormat="1">
      <c r="A208" s="15"/>
      <c r="B208" s="275"/>
      <c r="C208" s="276"/>
      <c r="D208" s="249" t="s">
        <v>147</v>
      </c>
      <c r="E208" s="277" t="s">
        <v>1</v>
      </c>
      <c r="F208" s="278" t="s">
        <v>150</v>
      </c>
      <c r="G208" s="276"/>
      <c r="H208" s="279">
        <v>1868.8299999999999</v>
      </c>
      <c r="I208" s="280"/>
      <c r="J208" s="276"/>
      <c r="K208" s="276"/>
      <c r="L208" s="281"/>
      <c r="M208" s="282"/>
      <c r="N208" s="283"/>
      <c r="O208" s="283"/>
      <c r="P208" s="283"/>
      <c r="Q208" s="283"/>
      <c r="R208" s="283"/>
      <c r="S208" s="283"/>
      <c r="T208" s="284"/>
      <c r="U208" s="15"/>
      <c r="V208" s="15"/>
      <c r="W208" s="15"/>
      <c r="X208" s="15"/>
      <c r="Y208" s="15"/>
      <c r="Z208" s="15"/>
      <c r="AA208" s="15"/>
      <c r="AB208" s="15"/>
      <c r="AC208" s="15"/>
      <c r="AD208" s="15"/>
      <c r="AE208" s="15"/>
      <c r="AT208" s="285" t="s">
        <v>147</v>
      </c>
      <c r="AU208" s="285" t="s">
        <v>83</v>
      </c>
      <c r="AV208" s="15" t="s">
        <v>141</v>
      </c>
      <c r="AW208" s="15" t="s">
        <v>30</v>
      </c>
      <c r="AX208" s="15" t="s">
        <v>81</v>
      </c>
      <c r="AY208" s="285" t="s">
        <v>134</v>
      </c>
    </row>
    <row r="209" s="2" customFormat="1" ht="24" customHeight="1">
      <c r="A209" s="39"/>
      <c r="B209" s="40"/>
      <c r="C209" s="236" t="s">
        <v>8</v>
      </c>
      <c r="D209" s="236" t="s">
        <v>136</v>
      </c>
      <c r="E209" s="237" t="s">
        <v>298</v>
      </c>
      <c r="F209" s="238" t="s">
        <v>299</v>
      </c>
      <c r="G209" s="239" t="s">
        <v>300</v>
      </c>
      <c r="H209" s="240">
        <v>603.57500000000005</v>
      </c>
      <c r="I209" s="241"/>
      <c r="J209" s="242">
        <f>ROUND(I209*H209,2)</f>
        <v>0</v>
      </c>
      <c r="K209" s="238" t="s">
        <v>140</v>
      </c>
      <c r="L209" s="45"/>
      <c r="M209" s="243" t="s">
        <v>1</v>
      </c>
      <c r="N209" s="244" t="s">
        <v>38</v>
      </c>
      <c r="O209" s="92"/>
      <c r="P209" s="245">
        <f>O209*H209</f>
        <v>0</v>
      </c>
      <c r="Q209" s="245">
        <v>3.5765200000000001E-05</v>
      </c>
      <c r="R209" s="245">
        <f>Q209*H209</f>
        <v>0.021586980590000002</v>
      </c>
      <c r="S209" s="245">
        <v>0</v>
      </c>
      <c r="T209" s="246">
        <f>S209*H209</f>
        <v>0</v>
      </c>
      <c r="U209" s="39"/>
      <c r="V209" s="39"/>
      <c r="W209" s="39"/>
      <c r="X209" s="39"/>
      <c r="Y209" s="39"/>
      <c r="Z209" s="39"/>
      <c r="AA209" s="39"/>
      <c r="AB209" s="39"/>
      <c r="AC209" s="39"/>
      <c r="AD209" s="39"/>
      <c r="AE209" s="39"/>
      <c r="AR209" s="247" t="s">
        <v>141</v>
      </c>
      <c r="AT209" s="247" t="s">
        <v>136</v>
      </c>
      <c r="AU209" s="247" t="s">
        <v>83</v>
      </c>
      <c r="AY209" s="18" t="s">
        <v>134</v>
      </c>
      <c r="BE209" s="248">
        <f>IF(N209="základní",J209,0)</f>
        <v>0</v>
      </c>
      <c r="BF209" s="248">
        <f>IF(N209="snížená",J209,0)</f>
        <v>0</v>
      </c>
      <c r="BG209" s="248">
        <f>IF(N209="zákl. přenesená",J209,0)</f>
        <v>0</v>
      </c>
      <c r="BH209" s="248">
        <f>IF(N209="sníž. přenesená",J209,0)</f>
        <v>0</v>
      </c>
      <c r="BI209" s="248">
        <f>IF(N209="nulová",J209,0)</f>
        <v>0</v>
      </c>
      <c r="BJ209" s="18" t="s">
        <v>81</v>
      </c>
      <c r="BK209" s="248">
        <f>ROUND(I209*H209,2)</f>
        <v>0</v>
      </c>
      <c r="BL209" s="18" t="s">
        <v>141</v>
      </c>
      <c r="BM209" s="247" t="s">
        <v>1012</v>
      </c>
    </row>
    <row r="210" s="2" customFormat="1">
      <c r="A210" s="39"/>
      <c r="B210" s="40"/>
      <c r="C210" s="41"/>
      <c r="D210" s="249" t="s">
        <v>143</v>
      </c>
      <c r="E210" s="41"/>
      <c r="F210" s="250" t="s">
        <v>302</v>
      </c>
      <c r="G210" s="41"/>
      <c r="H210" s="41"/>
      <c r="I210" s="145"/>
      <c r="J210" s="41"/>
      <c r="K210" s="41"/>
      <c r="L210" s="45"/>
      <c r="M210" s="251"/>
      <c r="N210" s="252"/>
      <c r="O210" s="92"/>
      <c r="P210" s="92"/>
      <c r="Q210" s="92"/>
      <c r="R210" s="92"/>
      <c r="S210" s="92"/>
      <c r="T210" s="93"/>
      <c r="U210" s="39"/>
      <c r="V210" s="39"/>
      <c r="W210" s="39"/>
      <c r="X210" s="39"/>
      <c r="Y210" s="39"/>
      <c r="Z210" s="39"/>
      <c r="AA210" s="39"/>
      <c r="AB210" s="39"/>
      <c r="AC210" s="39"/>
      <c r="AD210" s="39"/>
      <c r="AE210" s="39"/>
      <c r="AT210" s="18" t="s">
        <v>143</v>
      </c>
      <c r="AU210" s="18" t="s">
        <v>83</v>
      </c>
    </row>
    <row r="211" s="2" customFormat="1">
      <c r="A211" s="39"/>
      <c r="B211" s="40"/>
      <c r="C211" s="41"/>
      <c r="D211" s="249" t="s">
        <v>145</v>
      </c>
      <c r="E211" s="41"/>
      <c r="F211" s="253" t="s">
        <v>303</v>
      </c>
      <c r="G211" s="41"/>
      <c r="H211" s="41"/>
      <c r="I211" s="145"/>
      <c r="J211" s="41"/>
      <c r="K211" s="41"/>
      <c r="L211" s="45"/>
      <c r="M211" s="251"/>
      <c r="N211" s="252"/>
      <c r="O211" s="92"/>
      <c r="P211" s="92"/>
      <c r="Q211" s="92"/>
      <c r="R211" s="92"/>
      <c r="S211" s="92"/>
      <c r="T211" s="93"/>
      <c r="U211" s="39"/>
      <c r="V211" s="39"/>
      <c r="W211" s="39"/>
      <c r="X211" s="39"/>
      <c r="Y211" s="39"/>
      <c r="Z211" s="39"/>
      <c r="AA211" s="39"/>
      <c r="AB211" s="39"/>
      <c r="AC211" s="39"/>
      <c r="AD211" s="39"/>
      <c r="AE211" s="39"/>
      <c r="AT211" s="18" t="s">
        <v>145</v>
      </c>
      <c r="AU211" s="18" t="s">
        <v>83</v>
      </c>
    </row>
    <row r="212" s="14" customFormat="1">
      <c r="A212" s="14"/>
      <c r="B212" s="264"/>
      <c r="C212" s="265"/>
      <c r="D212" s="249" t="s">
        <v>147</v>
      </c>
      <c r="E212" s="266" t="s">
        <v>1</v>
      </c>
      <c r="F212" s="267" t="s">
        <v>1013</v>
      </c>
      <c r="G212" s="265"/>
      <c r="H212" s="268">
        <v>603.57500000000005</v>
      </c>
      <c r="I212" s="269"/>
      <c r="J212" s="265"/>
      <c r="K212" s="265"/>
      <c r="L212" s="270"/>
      <c r="M212" s="271"/>
      <c r="N212" s="272"/>
      <c r="O212" s="272"/>
      <c r="P212" s="272"/>
      <c r="Q212" s="272"/>
      <c r="R212" s="272"/>
      <c r="S212" s="272"/>
      <c r="T212" s="273"/>
      <c r="U212" s="14"/>
      <c r="V212" s="14"/>
      <c r="W212" s="14"/>
      <c r="X212" s="14"/>
      <c r="Y212" s="14"/>
      <c r="Z212" s="14"/>
      <c r="AA212" s="14"/>
      <c r="AB212" s="14"/>
      <c r="AC212" s="14"/>
      <c r="AD212" s="14"/>
      <c r="AE212" s="14"/>
      <c r="AT212" s="274" t="s">
        <v>147</v>
      </c>
      <c r="AU212" s="274" t="s">
        <v>83</v>
      </c>
      <c r="AV212" s="14" t="s">
        <v>83</v>
      </c>
      <c r="AW212" s="14" t="s">
        <v>30</v>
      </c>
      <c r="AX212" s="14" t="s">
        <v>81</v>
      </c>
      <c r="AY212" s="274" t="s">
        <v>134</v>
      </c>
    </row>
    <row r="213" s="2" customFormat="1" ht="16.5" customHeight="1">
      <c r="A213" s="39"/>
      <c r="B213" s="40"/>
      <c r="C213" s="286" t="s">
        <v>258</v>
      </c>
      <c r="D213" s="286" t="s">
        <v>268</v>
      </c>
      <c r="E213" s="287" t="s">
        <v>306</v>
      </c>
      <c r="F213" s="288" t="s">
        <v>307</v>
      </c>
      <c r="G213" s="289" t="s">
        <v>153</v>
      </c>
      <c r="H213" s="290">
        <v>172.44999999999999</v>
      </c>
      <c r="I213" s="291"/>
      <c r="J213" s="292">
        <f>ROUND(I213*H213,2)</f>
        <v>0</v>
      </c>
      <c r="K213" s="288" t="s">
        <v>1</v>
      </c>
      <c r="L213" s="293"/>
      <c r="M213" s="294" t="s">
        <v>1</v>
      </c>
      <c r="N213" s="295" t="s">
        <v>38</v>
      </c>
      <c r="O213" s="92"/>
      <c r="P213" s="245">
        <f>O213*H213</f>
        <v>0</v>
      </c>
      <c r="Q213" s="245">
        <v>1</v>
      </c>
      <c r="R213" s="245">
        <f>Q213*H213</f>
        <v>172.44999999999999</v>
      </c>
      <c r="S213" s="245">
        <v>0</v>
      </c>
      <c r="T213" s="246">
        <f>S213*H213</f>
        <v>0</v>
      </c>
      <c r="U213" s="39"/>
      <c r="V213" s="39"/>
      <c r="W213" s="39"/>
      <c r="X213" s="39"/>
      <c r="Y213" s="39"/>
      <c r="Z213" s="39"/>
      <c r="AA213" s="39"/>
      <c r="AB213" s="39"/>
      <c r="AC213" s="39"/>
      <c r="AD213" s="39"/>
      <c r="AE213" s="39"/>
      <c r="AR213" s="247" t="s">
        <v>195</v>
      </c>
      <c r="AT213" s="247" t="s">
        <v>268</v>
      </c>
      <c r="AU213" s="247" t="s">
        <v>83</v>
      </c>
      <c r="AY213" s="18" t="s">
        <v>134</v>
      </c>
      <c r="BE213" s="248">
        <f>IF(N213="základní",J213,0)</f>
        <v>0</v>
      </c>
      <c r="BF213" s="248">
        <f>IF(N213="snížená",J213,0)</f>
        <v>0</v>
      </c>
      <c r="BG213" s="248">
        <f>IF(N213="zákl. přenesená",J213,0)</f>
        <v>0</v>
      </c>
      <c r="BH213" s="248">
        <f>IF(N213="sníž. přenesená",J213,0)</f>
        <v>0</v>
      </c>
      <c r="BI213" s="248">
        <f>IF(N213="nulová",J213,0)</f>
        <v>0</v>
      </c>
      <c r="BJ213" s="18" t="s">
        <v>81</v>
      </c>
      <c r="BK213" s="248">
        <f>ROUND(I213*H213,2)</f>
        <v>0</v>
      </c>
      <c r="BL213" s="18" t="s">
        <v>141</v>
      </c>
      <c r="BM213" s="247" t="s">
        <v>1014</v>
      </c>
    </row>
    <row r="214" s="2" customFormat="1">
      <c r="A214" s="39"/>
      <c r="B214" s="40"/>
      <c r="C214" s="41"/>
      <c r="D214" s="249" t="s">
        <v>143</v>
      </c>
      <c r="E214" s="41"/>
      <c r="F214" s="250" t="s">
        <v>307</v>
      </c>
      <c r="G214" s="41"/>
      <c r="H214" s="41"/>
      <c r="I214" s="145"/>
      <c r="J214" s="41"/>
      <c r="K214" s="41"/>
      <c r="L214" s="45"/>
      <c r="M214" s="251"/>
      <c r="N214" s="252"/>
      <c r="O214" s="92"/>
      <c r="P214" s="92"/>
      <c r="Q214" s="92"/>
      <c r="R214" s="92"/>
      <c r="S214" s="92"/>
      <c r="T214" s="93"/>
      <c r="U214" s="39"/>
      <c r="V214" s="39"/>
      <c r="W214" s="39"/>
      <c r="X214" s="39"/>
      <c r="Y214" s="39"/>
      <c r="Z214" s="39"/>
      <c r="AA214" s="39"/>
      <c r="AB214" s="39"/>
      <c r="AC214" s="39"/>
      <c r="AD214" s="39"/>
      <c r="AE214" s="39"/>
      <c r="AT214" s="18" t="s">
        <v>143</v>
      </c>
      <c r="AU214" s="18" t="s">
        <v>83</v>
      </c>
    </row>
    <row r="215" s="13" customFormat="1">
      <c r="A215" s="13"/>
      <c r="B215" s="254"/>
      <c r="C215" s="255"/>
      <c r="D215" s="249" t="s">
        <v>147</v>
      </c>
      <c r="E215" s="256" t="s">
        <v>1</v>
      </c>
      <c r="F215" s="257" t="s">
        <v>309</v>
      </c>
      <c r="G215" s="255"/>
      <c r="H215" s="256" t="s">
        <v>1</v>
      </c>
      <c r="I215" s="258"/>
      <c r="J215" s="255"/>
      <c r="K215" s="255"/>
      <c r="L215" s="259"/>
      <c r="M215" s="260"/>
      <c r="N215" s="261"/>
      <c r="O215" s="261"/>
      <c r="P215" s="261"/>
      <c r="Q215" s="261"/>
      <c r="R215" s="261"/>
      <c r="S215" s="261"/>
      <c r="T215" s="262"/>
      <c r="U215" s="13"/>
      <c r="V215" s="13"/>
      <c r="W215" s="13"/>
      <c r="X215" s="13"/>
      <c r="Y215" s="13"/>
      <c r="Z215" s="13"/>
      <c r="AA215" s="13"/>
      <c r="AB215" s="13"/>
      <c r="AC215" s="13"/>
      <c r="AD215" s="13"/>
      <c r="AE215" s="13"/>
      <c r="AT215" s="263" t="s">
        <v>147</v>
      </c>
      <c r="AU215" s="263" t="s">
        <v>83</v>
      </c>
      <c r="AV215" s="13" t="s">
        <v>81</v>
      </c>
      <c r="AW215" s="13" t="s">
        <v>30</v>
      </c>
      <c r="AX215" s="13" t="s">
        <v>73</v>
      </c>
      <c r="AY215" s="263" t="s">
        <v>134</v>
      </c>
    </row>
    <row r="216" s="13" customFormat="1">
      <c r="A216" s="13"/>
      <c r="B216" s="254"/>
      <c r="C216" s="255"/>
      <c r="D216" s="249" t="s">
        <v>147</v>
      </c>
      <c r="E216" s="256" t="s">
        <v>1</v>
      </c>
      <c r="F216" s="257" t="s">
        <v>1015</v>
      </c>
      <c r="G216" s="255"/>
      <c r="H216" s="256" t="s">
        <v>1</v>
      </c>
      <c r="I216" s="258"/>
      <c r="J216" s="255"/>
      <c r="K216" s="255"/>
      <c r="L216" s="259"/>
      <c r="M216" s="260"/>
      <c r="N216" s="261"/>
      <c r="O216" s="261"/>
      <c r="P216" s="261"/>
      <c r="Q216" s="261"/>
      <c r="R216" s="261"/>
      <c r="S216" s="261"/>
      <c r="T216" s="262"/>
      <c r="U216" s="13"/>
      <c r="V216" s="13"/>
      <c r="W216" s="13"/>
      <c r="X216" s="13"/>
      <c r="Y216" s="13"/>
      <c r="Z216" s="13"/>
      <c r="AA216" s="13"/>
      <c r="AB216" s="13"/>
      <c r="AC216" s="13"/>
      <c r="AD216" s="13"/>
      <c r="AE216" s="13"/>
      <c r="AT216" s="263" t="s">
        <v>147</v>
      </c>
      <c r="AU216" s="263" t="s">
        <v>83</v>
      </c>
      <c r="AV216" s="13" t="s">
        <v>81</v>
      </c>
      <c r="AW216" s="13" t="s">
        <v>30</v>
      </c>
      <c r="AX216" s="13" t="s">
        <v>73</v>
      </c>
      <c r="AY216" s="263" t="s">
        <v>134</v>
      </c>
    </row>
    <row r="217" s="14" customFormat="1">
      <c r="A217" s="14"/>
      <c r="B217" s="264"/>
      <c r="C217" s="265"/>
      <c r="D217" s="249" t="s">
        <v>147</v>
      </c>
      <c r="E217" s="266" t="s">
        <v>1</v>
      </c>
      <c r="F217" s="267" t="s">
        <v>1016</v>
      </c>
      <c r="G217" s="265"/>
      <c r="H217" s="268">
        <v>172.44999999999999</v>
      </c>
      <c r="I217" s="269"/>
      <c r="J217" s="265"/>
      <c r="K217" s="265"/>
      <c r="L217" s="270"/>
      <c r="M217" s="271"/>
      <c r="N217" s="272"/>
      <c r="O217" s="272"/>
      <c r="P217" s="272"/>
      <c r="Q217" s="272"/>
      <c r="R217" s="272"/>
      <c r="S217" s="272"/>
      <c r="T217" s="273"/>
      <c r="U217" s="14"/>
      <c r="V217" s="14"/>
      <c r="W217" s="14"/>
      <c r="X217" s="14"/>
      <c r="Y217" s="14"/>
      <c r="Z217" s="14"/>
      <c r="AA217" s="14"/>
      <c r="AB217" s="14"/>
      <c r="AC217" s="14"/>
      <c r="AD217" s="14"/>
      <c r="AE217" s="14"/>
      <c r="AT217" s="274" t="s">
        <v>147</v>
      </c>
      <c r="AU217" s="274" t="s">
        <v>83</v>
      </c>
      <c r="AV217" s="14" t="s">
        <v>83</v>
      </c>
      <c r="AW217" s="14" t="s">
        <v>30</v>
      </c>
      <c r="AX217" s="14" t="s">
        <v>73</v>
      </c>
      <c r="AY217" s="274" t="s">
        <v>134</v>
      </c>
    </row>
    <row r="218" s="15" customFormat="1">
      <c r="A218" s="15"/>
      <c r="B218" s="275"/>
      <c r="C218" s="276"/>
      <c r="D218" s="249" t="s">
        <v>147</v>
      </c>
      <c r="E218" s="277" t="s">
        <v>1</v>
      </c>
      <c r="F218" s="278" t="s">
        <v>150</v>
      </c>
      <c r="G218" s="276"/>
      <c r="H218" s="279">
        <v>172.44999999999999</v>
      </c>
      <c r="I218" s="280"/>
      <c r="J218" s="276"/>
      <c r="K218" s="276"/>
      <c r="L218" s="281"/>
      <c r="M218" s="282"/>
      <c r="N218" s="283"/>
      <c r="O218" s="283"/>
      <c r="P218" s="283"/>
      <c r="Q218" s="283"/>
      <c r="R218" s="283"/>
      <c r="S218" s="283"/>
      <c r="T218" s="284"/>
      <c r="U218" s="15"/>
      <c r="V218" s="15"/>
      <c r="W218" s="15"/>
      <c r="X218" s="15"/>
      <c r="Y218" s="15"/>
      <c r="Z218" s="15"/>
      <c r="AA218" s="15"/>
      <c r="AB218" s="15"/>
      <c r="AC218" s="15"/>
      <c r="AD218" s="15"/>
      <c r="AE218" s="15"/>
      <c r="AT218" s="285" t="s">
        <v>147</v>
      </c>
      <c r="AU218" s="285" t="s">
        <v>83</v>
      </c>
      <c r="AV218" s="15" t="s">
        <v>141</v>
      </c>
      <c r="AW218" s="15" t="s">
        <v>30</v>
      </c>
      <c r="AX218" s="15" t="s">
        <v>81</v>
      </c>
      <c r="AY218" s="285" t="s">
        <v>134</v>
      </c>
    </row>
    <row r="219" s="12" customFormat="1" ht="22.8" customHeight="1">
      <c r="A219" s="12"/>
      <c r="B219" s="220"/>
      <c r="C219" s="221"/>
      <c r="D219" s="222" t="s">
        <v>72</v>
      </c>
      <c r="E219" s="234" t="s">
        <v>141</v>
      </c>
      <c r="F219" s="234" t="s">
        <v>319</v>
      </c>
      <c r="G219" s="221"/>
      <c r="H219" s="221"/>
      <c r="I219" s="224"/>
      <c r="J219" s="235">
        <f>BK219</f>
        <v>0</v>
      </c>
      <c r="K219" s="221"/>
      <c r="L219" s="226"/>
      <c r="M219" s="227"/>
      <c r="N219" s="228"/>
      <c r="O219" s="228"/>
      <c r="P219" s="229">
        <f>SUM(P220:P242)</f>
        <v>0</v>
      </c>
      <c r="Q219" s="228"/>
      <c r="R219" s="229">
        <f>SUM(R220:R242)</f>
        <v>197.88790540000002</v>
      </c>
      <c r="S219" s="228"/>
      <c r="T219" s="230">
        <f>SUM(T220:T242)</f>
        <v>0</v>
      </c>
      <c r="U219" s="12"/>
      <c r="V219" s="12"/>
      <c r="W219" s="12"/>
      <c r="X219" s="12"/>
      <c r="Y219" s="12"/>
      <c r="Z219" s="12"/>
      <c r="AA219" s="12"/>
      <c r="AB219" s="12"/>
      <c r="AC219" s="12"/>
      <c r="AD219" s="12"/>
      <c r="AE219" s="12"/>
      <c r="AR219" s="231" t="s">
        <v>81</v>
      </c>
      <c r="AT219" s="232" t="s">
        <v>72</v>
      </c>
      <c r="AU219" s="232" t="s">
        <v>81</v>
      </c>
      <c r="AY219" s="231" t="s">
        <v>134</v>
      </c>
      <c r="BK219" s="233">
        <f>SUM(BK220:BK242)</f>
        <v>0</v>
      </c>
    </row>
    <row r="220" s="2" customFormat="1" ht="24" customHeight="1">
      <c r="A220" s="39"/>
      <c r="B220" s="40"/>
      <c r="C220" s="236" t="s">
        <v>267</v>
      </c>
      <c r="D220" s="236" t="s">
        <v>136</v>
      </c>
      <c r="E220" s="237" t="s">
        <v>321</v>
      </c>
      <c r="F220" s="238" t="s">
        <v>322</v>
      </c>
      <c r="G220" s="239" t="s">
        <v>229</v>
      </c>
      <c r="H220" s="240">
        <v>8.6999999999999993</v>
      </c>
      <c r="I220" s="241"/>
      <c r="J220" s="242">
        <f>ROUND(I220*H220,2)</f>
        <v>0</v>
      </c>
      <c r="K220" s="238" t="s">
        <v>140</v>
      </c>
      <c r="L220" s="45"/>
      <c r="M220" s="243" t="s">
        <v>1</v>
      </c>
      <c r="N220" s="244" t="s">
        <v>38</v>
      </c>
      <c r="O220" s="92"/>
      <c r="P220" s="245">
        <f>O220*H220</f>
        <v>0</v>
      </c>
      <c r="Q220" s="245">
        <v>1.0597380000000001</v>
      </c>
      <c r="R220" s="245">
        <f>Q220*H220</f>
        <v>9.2197206000000005</v>
      </c>
      <c r="S220" s="245">
        <v>0</v>
      </c>
      <c r="T220" s="246">
        <f>S220*H220</f>
        <v>0</v>
      </c>
      <c r="U220" s="39"/>
      <c r="V220" s="39"/>
      <c r="W220" s="39"/>
      <c r="X220" s="39"/>
      <c r="Y220" s="39"/>
      <c r="Z220" s="39"/>
      <c r="AA220" s="39"/>
      <c r="AB220" s="39"/>
      <c r="AC220" s="39"/>
      <c r="AD220" s="39"/>
      <c r="AE220" s="39"/>
      <c r="AR220" s="247" t="s">
        <v>141</v>
      </c>
      <c r="AT220" s="247" t="s">
        <v>136</v>
      </c>
      <c r="AU220" s="247" t="s">
        <v>83</v>
      </c>
      <c r="AY220" s="18" t="s">
        <v>134</v>
      </c>
      <c r="BE220" s="248">
        <f>IF(N220="základní",J220,0)</f>
        <v>0</v>
      </c>
      <c r="BF220" s="248">
        <f>IF(N220="snížená",J220,0)</f>
        <v>0</v>
      </c>
      <c r="BG220" s="248">
        <f>IF(N220="zákl. přenesená",J220,0)</f>
        <v>0</v>
      </c>
      <c r="BH220" s="248">
        <f>IF(N220="sníž. přenesená",J220,0)</f>
        <v>0</v>
      </c>
      <c r="BI220" s="248">
        <f>IF(N220="nulová",J220,0)</f>
        <v>0</v>
      </c>
      <c r="BJ220" s="18" t="s">
        <v>81</v>
      </c>
      <c r="BK220" s="248">
        <f>ROUND(I220*H220,2)</f>
        <v>0</v>
      </c>
      <c r="BL220" s="18" t="s">
        <v>141</v>
      </c>
      <c r="BM220" s="247" t="s">
        <v>1017</v>
      </c>
    </row>
    <row r="221" s="2" customFormat="1">
      <c r="A221" s="39"/>
      <c r="B221" s="40"/>
      <c r="C221" s="41"/>
      <c r="D221" s="249" t="s">
        <v>143</v>
      </c>
      <c r="E221" s="41"/>
      <c r="F221" s="250" t="s">
        <v>324</v>
      </c>
      <c r="G221" s="41"/>
      <c r="H221" s="41"/>
      <c r="I221" s="145"/>
      <c r="J221" s="41"/>
      <c r="K221" s="41"/>
      <c r="L221" s="45"/>
      <c r="M221" s="251"/>
      <c r="N221" s="252"/>
      <c r="O221" s="92"/>
      <c r="P221" s="92"/>
      <c r="Q221" s="92"/>
      <c r="R221" s="92"/>
      <c r="S221" s="92"/>
      <c r="T221" s="93"/>
      <c r="U221" s="39"/>
      <c r="V221" s="39"/>
      <c r="W221" s="39"/>
      <c r="X221" s="39"/>
      <c r="Y221" s="39"/>
      <c r="Z221" s="39"/>
      <c r="AA221" s="39"/>
      <c r="AB221" s="39"/>
      <c r="AC221" s="39"/>
      <c r="AD221" s="39"/>
      <c r="AE221" s="39"/>
      <c r="AT221" s="18" t="s">
        <v>143</v>
      </c>
      <c r="AU221" s="18" t="s">
        <v>83</v>
      </c>
    </row>
    <row r="222" s="2" customFormat="1">
      <c r="A222" s="39"/>
      <c r="B222" s="40"/>
      <c r="C222" s="41"/>
      <c r="D222" s="249" t="s">
        <v>145</v>
      </c>
      <c r="E222" s="41"/>
      <c r="F222" s="253" t="s">
        <v>325</v>
      </c>
      <c r="G222" s="41"/>
      <c r="H222" s="41"/>
      <c r="I222" s="145"/>
      <c r="J222" s="41"/>
      <c r="K222" s="41"/>
      <c r="L222" s="45"/>
      <c r="M222" s="251"/>
      <c r="N222" s="252"/>
      <c r="O222" s="92"/>
      <c r="P222" s="92"/>
      <c r="Q222" s="92"/>
      <c r="R222" s="92"/>
      <c r="S222" s="92"/>
      <c r="T222" s="93"/>
      <c r="U222" s="39"/>
      <c r="V222" s="39"/>
      <c r="W222" s="39"/>
      <c r="X222" s="39"/>
      <c r="Y222" s="39"/>
      <c r="Z222" s="39"/>
      <c r="AA222" s="39"/>
      <c r="AB222" s="39"/>
      <c r="AC222" s="39"/>
      <c r="AD222" s="39"/>
      <c r="AE222" s="39"/>
      <c r="AT222" s="18" t="s">
        <v>145</v>
      </c>
      <c r="AU222" s="18" t="s">
        <v>83</v>
      </c>
    </row>
    <row r="223" s="13" customFormat="1">
      <c r="A223" s="13"/>
      <c r="B223" s="254"/>
      <c r="C223" s="255"/>
      <c r="D223" s="249" t="s">
        <v>147</v>
      </c>
      <c r="E223" s="256" t="s">
        <v>1</v>
      </c>
      <c r="F223" s="257" t="s">
        <v>1018</v>
      </c>
      <c r="G223" s="255"/>
      <c r="H223" s="256" t="s">
        <v>1</v>
      </c>
      <c r="I223" s="258"/>
      <c r="J223" s="255"/>
      <c r="K223" s="255"/>
      <c r="L223" s="259"/>
      <c r="M223" s="260"/>
      <c r="N223" s="261"/>
      <c r="O223" s="261"/>
      <c r="P223" s="261"/>
      <c r="Q223" s="261"/>
      <c r="R223" s="261"/>
      <c r="S223" s="261"/>
      <c r="T223" s="262"/>
      <c r="U223" s="13"/>
      <c r="V223" s="13"/>
      <c r="W223" s="13"/>
      <c r="X223" s="13"/>
      <c r="Y223" s="13"/>
      <c r="Z223" s="13"/>
      <c r="AA223" s="13"/>
      <c r="AB223" s="13"/>
      <c r="AC223" s="13"/>
      <c r="AD223" s="13"/>
      <c r="AE223" s="13"/>
      <c r="AT223" s="263" t="s">
        <v>147</v>
      </c>
      <c r="AU223" s="263" t="s">
        <v>83</v>
      </c>
      <c r="AV223" s="13" t="s">
        <v>81</v>
      </c>
      <c r="AW223" s="13" t="s">
        <v>30</v>
      </c>
      <c r="AX223" s="13" t="s">
        <v>73</v>
      </c>
      <c r="AY223" s="263" t="s">
        <v>134</v>
      </c>
    </row>
    <row r="224" s="14" customFormat="1">
      <c r="A224" s="14"/>
      <c r="B224" s="264"/>
      <c r="C224" s="265"/>
      <c r="D224" s="249" t="s">
        <v>147</v>
      </c>
      <c r="E224" s="266" t="s">
        <v>1</v>
      </c>
      <c r="F224" s="267" t="s">
        <v>1019</v>
      </c>
      <c r="G224" s="265"/>
      <c r="H224" s="268">
        <v>8.6999999999999993</v>
      </c>
      <c r="I224" s="269"/>
      <c r="J224" s="265"/>
      <c r="K224" s="265"/>
      <c r="L224" s="270"/>
      <c r="M224" s="271"/>
      <c r="N224" s="272"/>
      <c r="O224" s="272"/>
      <c r="P224" s="272"/>
      <c r="Q224" s="272"/>
      <c r="R224" s="272"/>
      <c r="S224" s="272"/>
      <c r="T224" s="273"/>
      <c r="U224" s="14"/>
      <c r="V224" s="14"/>
      <c r="W224" s="14"/>
      <c r="X224" s="14"/>
      <c r="Y224" s="14"/>
      <c r="Z224" s="14"/>
      <c r="AA224" s="14"/>
      <c r="AB224" s="14"/>
      <c r="AC224" s="14"/>
      <c r="AD224" s="14"/>
      <c r="AE224" s="14"/>
      <c r="AT224" s="274" t="s">
        <v>147</v>
      </c>
      <c r="AU224" s="274" t="s">
        <v>83</v>
      </c>
      <c r="AV224" s="14" t="s">
        <v>83</v>
      </c>
      <c r="AW224" s="14" t="s">
        <v>30</v>
      </c>
      <c r="AX224" s="14" t="s">
        <v>73</v>
      </c>
      <c r="AY224" s="274" t="s">
        <v>134</v>
      </c>
    </row>
    <row r="225" s="15" customFormat="1">
      <c r="A225" s="15"/>
      <c r="B225" s="275"/>
      <c r="C225" s="276"/>
      <c r="D225" s="249" t="s">
        <v>147</v>
      </c>
      <c r="E225" s="277" t="s">
        <v>1</v>
      </c>
      <c r="F225" s="278" t="s">
        <v>150</v>
      </c>
      <c r="G225" s="276"/>
      <c r="H225" s="279">
        <v>8.6999999999999993</v>
      </c>
      <c r="I225" s="280"/>
      <c r="J225" s="276"/>
      <c r="K225" s="276"/>
      <c r="L225" s="281"/>
      <c r="M225" s="282"/>
      <c r="N225" s="283"/>
      <c r="O225" s="283"/>
      <c r="P225" s="283"/>
      <c r="Q225" s="283"/>
      <c r="R225" s="283"/>
      <c r="S225" s="283"/>
      <c r="T225" s="284"/>
      <c r="U225" s="15"/>
      <c r="V225" s="15"/>
      <c r="W225" s="15"/>
      <c r="X225" s="15"/>
      <c r="Y225" s="15"/>
      <c r="Z225" s="15"/>
      <c r="AA225" s="15"/>
      <c r="AB225" s="15"/>
      <c r="AC225" s="15"/>
      <c r="AD225" s="15"/>
      <c r="AE225" s="15"/>
      <c r="AT225" s="285" t="s">
        <v>147</v>
      </c>
      <c r="AU225" s="285" t="s">
        <v>83</v>
      </c>
      <c r="AV225" s="15" t="s">
        <v>141</v>
      </c>
      <c r="AW225" s="15" t="s">
        <v>30</v>
      </c>
      <c r="AX225" s="15" t="s">
        <v>81</v>
      </c>
      <c r="AY225" s="285" t="s">
        <v>134</v>
      </c>
    </row>
    <row r="226" s="2" customFormat="1" ht="24" customHeight="1">
      <c r="A226" s="39"/>
      <c r="B226" s="40"/>
      <c r="C226" s="236" t="s">
        <v>274</v>
      </c>
      <c r="D226" s="236" t="s">
        <v>136</v>
      </c>
      <c r="E226" s="237" t="s">
        <v>329</v>
      </c>
      <c r="F226" s="238" t="s">
        <v>330</v>
      </c>
      <c r="G226" s="239" t="s">
        <v>139</v>
      </c>
      <c r="H226" s="240">
        <v>1.6200000000000001</v>
      </c>
      <c r="I226" s="241"/>
      <c r="J226" s="242">
        <f>ROUND(I226*H226,2)</f>
        <v>0</v>
      </c>
      <c r="K226" s="238" t="s">
        <v>140</v>
      </c>
      <c r="L226" s="45"/>
      <c r="M226" s="243" t="s">
        <v>1</v>
      </c>
      <c r="N226" s="244" t="s">
        <v>38</v>
      </c>
      <c r="O226" s="92"/>
      <c r="P226" s="245">
        <f>O226*H226</f>
        <v>0</v>
      </c>
      <c r="Q226" s="245">
        <v>0.02102</v>
      </c>
      <c r="R226" s="245">
        <f>Q226*H226</f>
        <v>0.034052400000000004</v>
      </c>
      <c r="S226" s="245">
        <v>0</v>
      </c>
      <c r="T226" s="246">
        <f>S226*H226</f>
        <v>0</v>
      </c>
      <c r="U226" s="39"/>
      <c r="V226" s="39"/>
      <c r="W226" s="39"/>
      <c r="X226" s="39"/>
      <c r="Y226" s="39"/>
      <c r="Z226" s="39"/>
      <c r="AA226" s="39"/>
      <c r="AB226" s="39"/>
      <c r="AC226" s="39"/>
      <c r="AD226" s="39"/>
      <c r="AE226" s="39"/>
      <c r="AR226" s="247" t="s">
        <v>141</v>
      </c>
      <c r="AT226" s="247" t="s">
        <v>136</v>
      </c>
      <c r="AU226" s="247" t="s">
        <v>83</v>
      </c>
      <c r="AY226" s="18" t="s">
        <v>134</v>
      </c>
      <c r="BE226" s="248">
        <f>IF(N226="základní",J226,0)</f>
        <v>0</v>
      </c>
      <c r="BF226" s="248">
        <f>IF(N226="snížená",J226,0)</f>
        <v>0</v>
      </c>
      <c r="BG226" s="248">
        <f>IF(N226="zákl. přenesená",J226,0)</f>
        <v>0</v>
      </c>
      <c r="BH226" s="248">
        <f>IF(N226="sníž. přenesená",J226,0)</f>
        <v>0</v>
      </c>
      <c r="BI226" s="248">
        <f>IF(N226="nulová",J226,0)</f>
        <v>0</v>
      </c>
      <c r="BJ226" s="18" t="s">
        <v>81</v>
      </c>
      <c r="BK226" s="248">
        <f>ROUND(I226*H226,2)</f>
        <v>0</v>
      </c>
      <c r="BL226" s="18" t="s">
        <v>141</v>
      </c>
      <c r="BM226" s="247" t="s">
        <v>1020</v>
      </c>
    </row>
    <row r="227" s="2" customFormat="1">
      <c r="A227" s="39"/>
      <c r="B227" s="40"/>
      <c r="C227" s="41"/>
      <c r="D227" s="249" t="s">
        <v>143</v>
      </c>
      <c r="E227" s="41"/>
      <c r="F227" s="250" t="s">
        <v>332</v>
      </c>
      <c r="G227" s="41"/>
      <c r="H227" s="41"/>
      <c r="I227" s="145"/>
      <c r="J227" s="41"/>
      <c r="K227" s="41"/>
      <c r="L227" s="45"/>
      <c r="M227" s="251"/>
      <c r="N227" s="252"/>
      <c r="O227" s="92"/>
      <c r="P227" s="92"/>
      <c r="Q227" s="92"/>
      <c r="R227" s="92"/>
      <c r="S227" s="92"/>
      <c r="T227" s="93"/>
      <c r="U227" s="39"/>
      <c r="V227" s="39"/>
      <c r="W227" s="39"/>
      <c r="X227" s="39"/>
      <c r="Y227" s="39"/>
      <c r="Z227" s="39"/>
      <c r="AA227" s="39"/>
      <c r="AB227" s="39"/>
      <c r="AC227" s="39"/>
      <c r="AD227" s="39"/>
      <c r="AE227" s="39"/>
      <c r="AT227" s="18" t="s">
        <v>143</v>
      </c>
      <c r="AU227" s="18" t="s">
        <v>83</v>
      </c>
    </row>
    <row r="228" s="2" customFormat="1">
      <c r="A228" s="39"/>
      <c r="B228" s="40"/>
      <c r="C228" s="41"/>
      <c r="D228" s="249" t="s">
        <v>145</v>
      </c>
      <c r="E228" s="41"/>
      <c r="F228" s="253" t="s">
        <v>333</v>
      </c>
      <c r="G228" s="41"/>
      <c r="H228" s="41"/>
      <c r="I228" s="145"/>
      <c r="J228" s="41"/>
      <c r="K228" s="41"/>
      <c r="L228" s="45"/>
      <c r="M228" s="251"/>
      <c r="N228" s="252"/>
      <c r="O228" s="92"/>
      <c r="P228" s="92"/>
      <c r="Q228" s="92"/>
      <c r="R228" s="92"/>
      <c r="S228" s="92"/>
      <c r="T228" s="93"/>
      <c r="U228" s="39"/>
      <c r="V228" s="39"/>
      <c r="W228" s="39"/>
      <c r="X228" s="39"/>
      <c r="Y228" s="39"/>
      <c r="Z228" s="39"/>
      <c r="AA228" s="39"/>
      <c r="AB228" s="39"/>
      <c r="AC228" s="39"/>
      <c r="AD228" s="39"/>
      <c r="AE228" s="39"/>
      <c r="AT228" s="18" t="s">
        <v>145</v>
      </c>
      <c r="AU228" s="18" t="s">
        <v>83</v>
      </c>
    </row>
    <row r="229" s="13" customFormat="1">
      <c r="A229" s="13"/>
      <c r="B229" s="254"/>
      <c r="C229" s="255"/>
      <c r="D229" s="249" t="s">
        <v>147</v>
      </c>
      <c r="E229" s="256" t="s">
        <v>1</v>
      </c>
      <c r="F229" s="257" t="s">
        <v>335</v>
      </c>
      <c r="G229" s="255"/>
      <c r="H229" s="256" t="s">
        <v>1</v>
      </c>
      <c r="I229" s="258"/>
      <c r="J229" s="255"/>
      <c r="K229" s="255"/>
      <c r="L229" s="259"/>
      <c r="M229" s="260"/>
      <c r="N229" s="261"/>
      <c r="O229" s="261"/>
      <c r="P229" s="261"/>
      <c r="Q229" s="261"/>
      <c r="R229" s="261"/>
      <c r="S229" s="261"/>
      <c r="T229" s="262"/>
      <c r="U229" s="13"/>
      <c r="V229" s="13"/>
      <c r="W229" s="13"/>
      <c r="X229" s="13"/>
      <c r="Y229" s="13"/>
      <c r="Z229" s="13"/>
      <c r="AA229" s="13"/>
      <c r="AB229" s="13"/>
      <c r="AC229" s="13"/>
      <c r="AD229" s="13"/>
      <c r="AE229" s="13"/>
      <c r="AT229" s="263" t="s">
        <v>147</v>
      </c>
      <c r="AU229" s="263" t="s">
        <v>83</v>
      </c>
      <c r="AV229" s="13" t="s">
        <v>81</v>
      </c>
      <c r="AW229" s="13" t="s">
        <v>30</v>
      </c>
      <c r="AX229" s="13" t="s">
        <v>73</v>
      </c>
      <c r="AY229" s="263" t="s">
        <v>134</v>
      </c>
    </row>
    <row r="230" s="14" customFormat="1">
      <c r="A230" s="14"/>
      <c r="B230" s="264"/>
      <c r="C230" s="265"/>
      <c r="D230" s="249" t="s">
        <v>147</v>
      </c>
      <c r="E230" s="266" t="s">
        <v>1</v>
      </c>
      <c r="F230" s="267" t="s">
        <v>1021</v>
      </c>
      <c r="G230" s="265"/>
      <c r="H230" s="268">
        <v>1.44</v>
      </c>
      <c r="I230" s="269"/>
      <c r="J230" s="265"/>
      <c r="K230" s="265"/>
      <c r="L230" s="270"/>
      <c r="M230" s="271"/>
      <c r="N230" s="272"/>
      <c r="O230" s="272"/>
      <c r="P230" s="272"/>
      <c r="Q230" s="272"/>
      <c r="R230" s="272"/>
      <c r="S230" s="272"/>
      <c r="T230" s="273"/>
      <c r="U230" s="14"/>
      <c r="V230" s="14"/>
      <c r="W230" s="14"/>
      <c r="X230" s="14"/>
      <c r="Y230" s="14"/>
      <c r="Z230" s="14"/>
      <c r="AA230" s="14"/>
      <c r="AB230" s="14"/>
      <c r="AC230" s="14"/>
      <c r="AD230" s="14"/>
      <c r="AE230" s="14"/>
      <c r="AT230" s="274" t="s">
        <v>147</v>
      </c>
      <c r="AU230" s="274" t="s">
        <v>83</v>
      </c>
      <c r="AV230" s="14" t="s">
        <v>83</v>
      </c>
      <c r="AW230" s="14" t="s">
        <v>30</v>
      </c>
      <c r="AX230" s="14" t="s">
        <v>73</v>
      </c>
      <c r="AY230" s="274" t="s">
        <v>134</v>
      </c>
    </row>
    <row r="231" s="14" customFormat="1">
      <c r="A231" s="14"/>
      <c r="B231" s="264"/>
      <c r="C231" s="265"/>
      <c r="D231" s="249" t="s">
        <v>147</v>
      </c>
      <c r="E231" s="266" t="s">
        <v>1</v>
      </c>
      <c r="F231" s="267" t="s">
        <v>777</v>
      </c>
      <c r="G231" s="265"/>
      <c r="H231" s="268">
        <v>0.17999999999999999</v>
      </c>
      <c r="I231" s="269"/>
      <c r="J231" s="265"/>
      <c r="K231" s="265"/>
      <c r="L231" s="270"/>
      <c r="M231" s="271"/>
      <c r="N231" s="272"/>
      <c r="O231" s="272"/>
      <c r="P231" s="272"/>
      <c r="Q231" s="272"/>
      <c r="R231" s="272"/>
      <c r="S231" s="272"/>
      <c r="T231" s="273"/>
      <c r="U231" s="14"/>
      <c r="V231" s="14"/>
      <c r="W231" s="14"/>
      <c r="X231" s="14"/>
      <c r="Y231" s="14"/>
      <c r="Z231" s="14"/>
      <c r="AA231" s="14"/>
      <c r="AB231" s="14"/>
      <c r="AC231" s="14"/>
      <c r="AD231" s="14"/>
      <c r="AE231" s="14"/>
      <c r="AT231" s="274" t="s">
        <v>147</v>
      </c>
      <c r="AU231" s="274" t="s">
        <v>83</v>
      </c>
      <c r="AV231" s="14" t="s">
        <v>83</v>
      </c>
      <c r="AW231" s="14" t="s">
        <v>30</v>
      </c>
      <c r="AX231" s="14" t="s">
        <v>73</v>
      </c>
      <c r="AY231" s="274" t="s">
        <v>134</v>
      </c>
    </row>
    <row r="232" s="15" customFormat="1">
      <c r="A232" s="15"/>
      <c r="B232" s="275"/>
      <c r="C232" s="276"/>
      <c r="D232" s="249" t="s">
        <v>147</v>
      </c>
      <c r="E232" s="277" t="s">
        <v>1</v>
      </c>
      <c r="F232" s="278" t="s">
        <v>150</v>
      </c>
      <c r="G232" s="276"/>
      <c r="H232" s="279">
        <v>1.6200000000000001</v>
      </c>
      <c r="I232" s="280"/>
      <c r="J232" s="276"/>
      <c r="K232" s="276"/>
      <c r="L232" s="281"/>
      <c r="M232" s="282"/>
      <c r="N232" s="283"/>
      <c r="O232" s="283"/>
      <c r="P232" s="283"/>
      <c r="Q232" s="283"/>
      <c r="R232" s="283"/>
      <c r="S232" s="283"/>
      <c r="T232" s="284"/>
      <c r="U232" s="15"/>
      <c r="V232" s="15"/>
      <c r="W232" s="15"/>
      <c r="X232" s="15"/>
      <c r="Y232" s="15"/>
      <c r="Z232" s="15"/>
      <c r="AA232" s="15"/>
      <c r="AB232" s="15"/>
      <c r="AC232" s="15"/>
      <c r="AD232" s="15"/>
      <c r="AE232" s="15"/>
      <c r="AT232" s="285" t="s">
        <v>147</v>
      </c>
      <c r="AU232" s="285" t="s">
        <v>83</v>
      </c>
      <c r="AV232" s="15" t="s">
        <v>141</v>
      </c>
      <c r="AW232" s="15" t="s">
        <v>30</v>
      </c>
      <c r="AX232" s="15" t="s">
        <v>81</v>
      </c>
      <c r="AY232" s="285" t="s">
        <v>134</v>
      </c>
    </row>
    <row r="233" s="2" customFormat="1" ht="24" customHeight="1">
      <c r="A233" s="39"/>
      <c r="B233" s="40"/>
      <c r="C233" s="236" t="s">
        <v>283</v>
      </c>
      <c r="D233" s="236" t="s">
        <v>136</v>
      </c>
      <c r="E233" s="237" t="s">
        <v>339</v>
      </c>
      <c r="F233" s="238" t="s">
        <v>340</v>
      </c>
      <c r="G233" s="239" t="s">
        <v>139</v>
      </c>
      <c r="H233" s="240">
        <v>1.6200000000000001</v>
      </c>
      <c r="I233" s="241"/>
      <c r="J233" s="242">
        <f>ROUND(I233*H233,2)</f>
        <v>0</v>
      </c>
      <c r="K233" s="238" t="s">
        <v>140</v>
      </c>
      <c r="L233" s="45"/>
      <c r="M233" s="243" t="s">
        <v>1</v>
      </c>
      <c r="N233" s="244" t="s">
        <v>38</v>
      </c>
      <c r="O233" s="92"/>
      <c r="P233" s="245">
        <f>O233*H233</f>
        <v>0</v>
      </c>
      <c r="Q233" s="245">
        <v>0.02102</v>
      </c>
      <c r="R233" s="245">
        <f>Q233*H233</f>
        <v>0.034052400000000004</v>
      </c>
      <c r="S233" s="245">
        <v>0</v>
      </c>
      <c r="T233" s="246">
        <f>S233*H233</f>
        <v>0</v>
      </c>
      <c r="U233" s="39"/>
      <c r="V233" s="39"/>
      <c r="W233" s="39"/>
      <c r="X233" s="39"/>
      <c r="Y233" s="39"/>
      <c r="Z233" s="39"/>
      <c r="AA233" s="39"/>
      <c r="AB233" s="39"/>
      <c r="AC233" s="39"/>
      <c r="AD233" s="39"/>
      <c r="AE233" s="39"/>
      <c r="AR233" s="247" t="s">
        <v>141</v>
      </c>
      <c r="AT233" s="247" t="s">
        <v>136</v>
      </c>
      <c r="AU233" s="247" t="s">
        <v>83</v>
      </c>
      <c r="AY233" s="18" t="s">
        <v>134</v>
      </c>
      <c r="BE233" s="248">
        <f>IF(N233="základní",J233,0)</f>
        <v>0</v>
      </c>
      <c r="BF233" s="248">
        <f>IF(N233="snížená",J233,0)</f>
        <v>0</v>
      </c>
      <c r="BG233" s="248">
        <f>IF(N233="zákl. přenesená",J233,0)</f>
        <v>0</v>
      </c>
      <c r="BH233" s="248">
        <f>IF(N233="sníž. přenesená",J233,0)</f>
        <v>0</v>
      </c>
      <c r="BI233" s="248">
        <f>IF(N233="nulová",J233,0)</f>
        <v>0</v>
      </c>
      <c r="BJ233" s="18" t="s">
        <v>81</v>
      </c>
      <c r="BK233" s="248">
        <f>ROUND(I233*H233,2)</f>
        <v>0</v>
      </c>
      <c r="BL233" s="18" t="s">
        <v>141</v>
      </c>
      <c r="BM233" s="247" t="s">
        <v>1022</v>
      </c>
    </row>
    <row r="234" s="2" customFormat="1">
      <c r="A234" s="39"/>
      <c r="B234" s="40"/>
      <c r="C234" s="41"/>
      <c r="D234" s="249" t="s">
        <v>143</v>
      </c>
      <c r="E234" s="41"/>
      <c r="F234" s="250" t="s">
        <v>342</v>
      </c>
      <c r="G234" s="41"/>
      <c r="H234" s="41"/>
      <c r="I234" s="145"/>
      <c r="J234" s="41"/>
      <c r="K234" s="41"/>
      <c r="L234" s="45"/>
      <c r="M234" s="251"/>
      <c r="N234" s="252"/>
      <c r="O234" s="92"/>
      <c r="P234" s="92"/>
      <c r="Q234" s="92"/>
      <c r="R234" s="92"/>
      <c r="S234" s="92"/>
      <c r="T234" s="93"/>
      <c r="U234" s="39"/>
      <c r="V234" s="39"/>
      <c r="W234" s="39"/>
      <c r="X234" s="39"/>
      <c r="Y234" s="39"/>
      <c r="Z234" s="39"/>
      <c r="AA234" s="39"/>
      <c r="AB234" s="39"/>
      <c r="AC234" s="39"/>
      <c r="AD234" s="39"/>
      <c r="AE234" s="39"/>
      <c r="AT234" s="18" t="s">
        <v>143</v>
      </c>
      <c r="AU234" s="18" t="s">
        <v>83</v>
      </c>
    </row>
    <row r="235" s="2" customFormat="1">
      <c r="A235" s="39"/>
      <c r="B235" s="40"/>
      <c r="C235" s="41"/>
      <c r="D235" s="249" t="s">
        <v>145</v>
      </c>
      <c r="E235" s="41"/>
      <c r="F235" s="253" t="s">
        <v>333</v>
      </c>
      <c r="G235" s="41"/>
      <c r="H235" s="41"/>
      <c r="I235" s="145"/>
      <c r="J235" s="41"/>
      <c r="K235" s="41"/>
      <c r="L235" s="45"/>
      <c r="M235" s="251"/>
      <c r="N235" s="252"/>
      <c r="O235" s="92"/>
      <c r="P235" s="92"/>
      <c r="Q235" s="92"/>
      <c r="R235" s="92"/>
      <c r="S235" s="92"/>
      <c r="T235" s="93"/>
      <c r="U235" s="39"/>
      <c r="V235" s="39"/>
      <c r="W235" s="39"/>
      <c r="X235" s="39"/>
      <c r="Y235" s="39"/>
      <c r="Z235" s="39"/>
      <c r="AA235" s="39"/>
      <c r="AB235" s="39"/>
      <c r="AC235" s="39"/>
      <c r="AD235" s="39"/>
      <c r="AE235" s="39"/>
      <c r="AT235" s="18" t="s">
        <v>145</v>
      </c>
      <c r="AU235" s="18" t="s">
        <v>83</v>
      </c>
    </row>
    <row r="236" s="14" customFormat="1">
      <c r="A236" s="14"/>
      <c r="B236" s="264"/>
      <c r="C236" s="265"/>
      <c r="D236" s="249" t="s">
        <v>147</v>
      </c>
      <c r="E236" s="266" t="s">
        <v>1</v>
      </c>
      <c r="F236" s="267" t="s">
        <v>1023</v>
      </c>
      <c r="G236" s="265"/>
      <c r="H236" s="268">
        <v>1.6200000000000001</v>
      </c>
      <c r="I236" s="269"/>
      <c r="J236" s="265"/>
      <c r="K236" s="265"/>
      <c r="L236" s="270"/>
      <c r="M236" s="271"/>
      <c r="N236" s="272"/>
      <c r="O236" s="272"/>
      <c r="P236" s="272"/>
      <c r="Q236" s="272"/>
      <c r="R236" s="272"/>
      <c r="S236" s="272"/>
      <c r="T236" s="273"/>
      <c r="U236" s="14"/>
      <c r="V236" s="14"/>
      <c r="W236" s="14"/>
      <c r="X236" s="14"/>
      <c r="Y236" s="14"/>
      <c r="Z236" s="14"/>
      <c r="AA236" s="14"/>
      <c r="AB236" s="14"/>
      <c r="AC236" s="14"/>
      <c r="AD236" s="14"/>
      <c r="AE236" s="14"/>
      <c r="AT236" s="274" t="s">
        <v>147</v>
      </c>
      <c r="AU236" s="274" t="s">
        <v>83</v>
      </c>
      <c r="AV236" s="14" t="s">
        <v>83</v>
      </c>
      <c r="AW236" s="14" t="s">
        <v>30</v>
      </c>
      <c r="AX236" s="14" t="s">
        <v>81</v>
      </c>
      <c r="AY236" s="274" t="s">
        <v>134</v>
      </c>
    </row>
    <row r="237" s="2" customFormat="1" ht="24" customHeight="1">
      <c r="A237" s="39"/>
      <c r="B237" s="40"/>
      <c r="C237" s="236" t="s">
        <v>290</v>
      </c>
      <c r="D237" s="236" t="s">
        <v>136</v>
      </c>
      <c r="E237" s="237" t="s">
        <v>345</v>
      </c>
      <c r="F237" s="238" t="s">
        <v>346</v>
      </c>
      <c r="G237" s="239" t="s">
        <v>153</v>
      </c>
      <c r="H237" s="240">
        <v>76</v>
      </c>
      <c r="I237" s="241"/>
      <c r="J237" s="242">
        <f>ROUND(I237*H237,2)</f>
        <v>0</v>
      </c>
      <c r="K237" s="238" t="s">
        <v>140</v>
      </c>
      <c r="L237" s="45"/>
      <c r="M237" s="243" t="s">
        <v>1</v>
      </c>
      <c r="N237" s="244" t="s">
        <v>38</v>
      </c>
      <c r="O237" s="92"/>
      <c r="P237" s="245">
        <f>O237*H237</f>
        <v>0</v>
      </c>
      <c r="Q237" s="245">
        <v>2.4815800000000001</v>
      </c>
      <c r="R237" s="245">
        <f>Q237*H237</f>
        <v>188.60008000000002</v>
      </c>
      <c r="S237" s="245">
        <v>0</v>
      </c>
      <c r="T237" s="246">
        <f>S237*H237</f>
        <v>0</v>
      </c>
      <c r="U237" s="39"/>
      <c r="V237" s="39"/>
      <c r="W237" s="39"/>
      <c r="X237" s="39"/>
      <c r="Y237" s="39"/>
      <c r="Z237" s="39"/>
      <c r="AA237" s="39"/>
      <c r="AB237" s="39"/>
      <c r="AC237" s="39"/>
      <c r="AD237" s="39"/>
      <c r="AE237" s="39"/>
      <c r="AR237" s="247" t="s">
        <v>141</v>
      </c>
      <c r="AT237" s="247" t="s">
        <v>136</v>
      </c>
      <c r="AU237" s="247" t="s">
        <v>83</v>
      </c>
      <c r="AY237" s="18" t="s">
        <v>134</v>
      </c>
      <c r="BE237" s="248">
        <f>IF(N237="základní",J237,0)</f>
        <v>0</v>
      </c>
      <c r="BF237" s="248">
        <f>IF(N237="snížená",J237,0)</f>
        <v>0</v>
      </c>
      <c r="BG237" s="248">
        <f>IF(N237="zákl. přenesená",J237,0)</f>
        <v>0</v>
      </c>
      <c r="BH237" s="248">
        <f>IF(N237="sníž. přenesená",J237,0)</f>
        <v>0</v>
      </c>
      <c r="BI237" s="248">
        <f>IF(N237="nulová",J237,0)</f>
        <v>0</v>
      </c>
      <c r="BJ237" s="18" t="s">
        <v>81</v>
      </c>
      <c r="BK237" s="248">
        <f>ROUND(I237*H237,2)</f>
        <v>0</v>
      </c>
      <c r="BL237" s="18" t="s">
        <v>141</v>
      </c>
      <c r="BM237" s="247" t="s">
        <v>1024</v>
      </c>
    </row>
    <row r="238" s="2" customFormat="1">
      <c r="A238" s="39"/>
      <c r="B238" s="40"/>
      <c r="C238" s="41"/>
      <c r="D238" s="249" t="s">
        <v>143</v>
      </c>
      <c r="E238" s="41"/>
      <c r="F238" s="250" t="s">
        <v>348</v>
      </c>
      <c r="G238" s="41"/>
      <c r="H238" s="41"/>
      <c r="I238" s="145"/>
      <c r="J238" s="41"/>
      <c r="K238" s="41"/>
      <c r="L238" s="45"/>
      <c r="M238" s="251"/>
      <c r="N238" s="252"/>
      <c r="O238" s="92"/>
      <c r="P238" s="92"/>
      <c r="Q238" s="92"/>
      <c r="R238" s="92"/>
      <c r="S238" s="92"/>
      <c r="T238" s="93"/>
      <c r="U238" s="39"/>
      <c r="V238" s="39"/>
      <c r="W238" s="39"/>
      <c r="X238" s="39"/>
      <c r="Y238" s="39"/>
      <c r="Z238" s="39"/>
      <c r="AA238" s="39"/>
      <c r="AB238" s="39"/>
      <c r="AC238" s="39"/>
      <c r="AD238" s="39"/>
      <c r="AE238" s="39"/>
      <c r="AT238" s="18" t="s">
        <v>143</v>
      </c>
      <c r="AU238" s="18" t="s">
        <v>83</v>
      </c>
    </row>
    <row r="239" s="2" customFormat="1">
      <c r="A239" s="39"/>
      <c r="B239" s="40"/>
      <c r="C239" s="41"/>
      <c r="D239" s="249" t="s">
        <v>145</v>
      </c>
      <c r="E239" s="41"/>
      <c r="F239" s="253" t="s">
        <v>349</v>
      </c>
      <c r="G239" s="41"/>
      <c r="H239" s="41"/>
      <c r="I239" s="145"/>
      <c r="J239" s="41"/>
      <c r="K239" s="41"/>
      <c r="L239" s="45"/>
      <c r="M239" s="251"/>
      <c r="N239" s="252"/>
      <c r="O239" s="92"/>
      <c r="P239" s="92"/>
      <c r="Q239" s="92"/>
      <c r="R239" s="92"/>
      <c r="S239" s="92"/>
      <c r="T239" s="93"/>
      <c r="U239" s="39"/>
      <c r="V239" s="39"/>
      <c r="W239" s="39"/>
      <c r="X239" s="39"/>
      <c r="Y239" s="39"/>
      <c r="Z239" s="39"/>
      <c r="AA239" s="39"/>
      <c r="AB239" s="39"/>
      <c r="AC239" s="39"/>
      <c r="AD239" s="39"/>
      <c r="AE239" s="39"/>
      <c r="AT239" s="18" t="s">
        <v>145</v>
      </c>
      <c r="AU239" s="18" t="s">
        <v>83</v>
      </c>
    </row>
    <row r="240" s="13" customFormat="1">
      <c r="A240" s="13"/>
      <c r="B240" s="254"/>
      <c r="C240" s="255"/>
      <c r="D240" s="249" t="s">
        <v>147</v>
      </c>
      <c r="E240" s="256" t="s">
        <v>1</v>
      </c>
      <c r="F240" s="257" t="s">
        <v>1018</v>
      </c>
      <c r="G240" s="255"/>
      <c r="H240" s="256" t="s">
        <v>1</v>
      </c>
      <c r="I240" s="258"/>
      <c r="J240" s="255"/>
      <c r="K240" s="255"/>
      <c r="L240" s="259"/>
      <c r="M240" s="260"/>
      <c r="N240" s="261"/>
      <c r="O240" s="261"/>
      <c r="P240" s="261"/>
      <c r="Q240" s="261"/>
      <c r="R240" s="261"/>
      <c r="S240" s="261"/>
      <c r="T240" s="262"/>
      <c r="U240" s="13"/>
      <c r="V240" s="13"/>
      <c r="W240" s="13"/>
      <c r="X240" s="13"/>
      <c r="Y240" s="13"/>
      <c r="Z240" s="13"/>
      <c r="AA240" s="13"/>
      <c r="AB240" s="13"/>
      <c r="AC240" s="13"/>
      <c r="AD240" s="13"/>
      <c r="AE240" s="13"/>
      <c r="AT240" s="263" t="s">
        <v>147</v>
      </c>
      <c r="AU240" s="263" t="s">
        <v>83</v>
      </c>
      <c r="AV240" s="13" t="s">
        <v>81</v>
      </c>
      <c r="AW240" s="13" t="s">
        <v>30</v>
      </c>
      <c r="AX240" s="13" t="s">
        <v>73</v>
      </c>
      <c r="AY240" s="263" t="s">
        <v>134</v>
      </c>
    </row>
    <row r="241" s="14" customFormat="1">
      <c r="A241" s="14"/>
      <c r="B241" s="264"/>
      <c r="C241" s="265"/>
      <c r="D241" s="249" t="s">
        <v>147</v>
      </c>
      <c r="E241" s="266" t="s">
        <v>1</v>
      </c>
      <c r="F241" s="267" t="s">
        <v>698</v>
      </c>
      <c r="G241" s="265"/>
      <c r="H241" s="268">
        <v>76</v>
      </c>
      <c r="I241" s="269"/>
      <c r="J241" s="265"/>
      <c r="K241" s="265"/>
      <c r="L241" s="270"/>
      <c r="M241" s="271"/>
      <c r="N241" s="272"/>
      <c r="O241" s="272"/>
      <c r="P241" s="272"/>
      <c r="Q241" s="272"/>
      <c r="R241" s="272"/>
      <c r="S241" s="272"/>
      <c r="T241" s="273"/>
      <c r="U241" s="14"/>
      <c r="V241" s="14"/>
      <c r="W241" s="14"/>
      <c r="X241" s="14"/>
      <c r="Y241" s="14"/>
      <c r="Z241" s="14"/>
      <c r="AA241" s="14"/>
      <c r="AB241" s="14"/>
      <c r="AC241" s="14"/>
      <c r="AD241" s="14"/>
      <c r="AE241" s="14"/>
      <c r="AT241" s="274" t="s">
        <v>147</v>
      </c>
      <c r="AU241" s="274" t="s">
        <v>83</v>
      </c>
      <c r="AV241" s="14" t="s">
        <v>83</v>
      </c>
      <c r="AW241" s="14" t="s">
        <v>30</v>
      </c>
      <c r="AX241" s="14" t="s">
        <v>73</v>
      </c>
      <c r="AY241" s="274" t="s">
        <v>134</v>
      </c>
    </row>
    <row r="242" s="15" customFormat="1">
      <c r="A242" s="15"/>
      <c r="B242" s="275"/>
      <c r="C242" s="276"/>
      <c r="D242" s="249" t="s">
        <v>147</v>
      </c>
      <c r="E242" s="277" t="s">
        <v>1</v>
      </c>
      <c r="F242" s="278" t="s">
        <v>150</v>
      </c>
      <c r="G242" s="276"/>
      <c r="H242" s="279">
        <v>76</v>
      </c>
      <c r="I242" s="280"/>
      <c r="J242" s="276"/>
      <c r="K242" s="276"/>
      <c r="L242" s="281"/>
      <c r="M242" s="282"/>
      <c r="N242" s="283"/>
      <c r="O242" s="283"/>
      <c r="P242" s="283"/>
      <c r="Q242" s="283"/>
      <c r="R242" s="283"/>
      <c r="S242" s="283"/>
      <c r="T242" s="284"/>
      <c r="U242" s="15"/>
      <c r="V242" s="15"/>
      <c r="W242" s="15"/>
      <c r="X242" s="15"/>
      <c r="Y242" s="15"/>
      <c r="Z242" s="15"/>
      <c r="AA242" s="15"/>
      <c r="AB242" s="15"/>
      <c r="AC242" s="15"/>
      <c r="AD242" s="15"/>
      <c r="AE242" s="15"/>
      <c r="AT242" s="285" t="s">
        <v>147</v>
      </c>
      <c r="AU242" s="285" t="s">
        <v>83</v>
      </c>
      <c r="AV242" s="15" t="s">
        <v>141</v>
      </c>
      <c r="AW242" s="15" t="s">
        <v>30</v>
      </c>
      <c r="AX242" s="15" t="s">
        <v>81</v>
      </c>
      <c r="AY242" s="285" t="s">
        <v>134</v>
      </c>
    </row>
    <row r="243" s="12" customFormat="1" ht="22.8" customHeight="1">
      <c r="A243" s="12"/>
      <c r="B243" s="220"/>
      <c r="C243" s="221"/>
      <c r="D243" s="222" t="s">
        <v>72</v>
      </c>
      <c r="E243" s="234" t="s">
        <v>181</v>
      </c>
      <c r="F243" s="234" t="s">
        <v>361</v>
      </c>
      <c r="G243" s="221"/>
      <c r="H243" s="221"/>
      <c r="I243" s="224"/>
      <c r="J243" s="235">
        <f>BK243</f>
        <v>0</v>
      </c>
      <c r="K243" s="221"/>
      <c r="L243" s="226"/>
      <c r="M243" s="227"/>
      <c r="N243" s="228"/>
      <c r="O243" s="228"/>
      <c r="P243" s="229">
        <f>SUM(P244:P268)</f>
        <v>0</v>
      </c>
      <c r="Q243" s="228"/>
      <c r="R243" s="229">
        <f>SUM(R244:R268)</f>
        <v>4.6631938849000001</v>
      </c>
      <c r="S243" s="228"/>
      <c r="T243" s="230">
        <f>SUM(T244:T268)</f>
        <v>5.1072749999999996</v>
      </c>
      <c r="U243" s="12"/>
      <c r="V243" s="12"/>
      <c r="W243" s="12"/>
      <c r="X243" s="12"/>
      <c r="Y243" s="12"/>
      <c r="Z243" s="12"/>
      <c r="AA243" s="12"/>
      <c r="AB243" s="12"/>
      <c r="AC243" s="12"/>
      <c r="AD243" s="12"/>
      <c r="AE243" s="12"/>
      <c r="AR243" s="231" t="s">
        <v>81</v>
      </c>
      <c r="AT243" s="232" t="s">
        <v>72</v>
      </c>
      <c r="AU243" s="232" t="s">
        <v>81</v>
      </c>
      <c r="AY243" s="231" t="s">
        <v>134</v>
      </c>
      <c r="BK243" s="233">
        <f>SUM(BK244:BK268)</f>
        <v>0</v>
      </c>
    </row>
    <row r="244" s="2" customFormat="1" ht="24" customHeight="1">
      <c r="A244" s="39"/>
      <c r="B244" s="40"/>
      <c r="C244" s="236" t="s">
        <v>7</v>
      </c>
      <c r="D244" s="236" t="s">
        <v>136</v>
      </c>
      <c r="E244" s="237" t="s">
        <v>375</v>
      </c>
      <c r="F244" s="238" t="s">
        <v>376</v>
      </c>
      <c r="G244" s="239" t="s">
        <v>139</v>
      </c>
      <c r="H244" s="240">
        <v>68.096999999999994</v>
      </c>
      <c r="I244" s="241"/>
      <c r="J244" s="242">
        <f>ROUND(I244*H244,2)</f>
        <v>0</v>
      </c>
      <c r="K244" s="238" t="s">
        <v>140</v>
      </c>
      <c r="L244" s="45"/>
      <c r="M244" s="243" t="s">
        <v>1</v>
      </c>
      <c r="N244" s="244" t="s">
        <v>38</v>
      </c>
      <c r="O244" s="92"/>
      <c r="P244" s="245">
        <f>O244*H244</f>
        <v>0</v>
      </c>
      <c r="Q244" s="245">
        <v>0.066961699999999999</v>
      </c>
      <c r="R244" s="245">
        <f>Q244*H244</f>
        <v>4.5598908848999997</v>
      </c>
      <c r="S244" s="245">
        <v>0.074999999999999997</v>
      </c>
      <c r="T244" s="246">
        <f>S244*H244</f>
        <v>5.1072749999999996</v>
      </c>
      <c r="U244" s="39"/>
      <c r="V244" s="39"/>
      <c r="W244" s="39"/>
      <c r="X244" s="39"/>
      <c r="Y244" s="39"/>
      <c r="Z244" s="39"/>
      <c r="AA244" s="39"/>
      <c r="AB244" s="39"/>
      <c r="AC244" s="39"/>
      <c r="AD244" s="39"/>
      <c r="AE244" s="39"/>
      <c r="AR244" s="247" t="s">
        <v>141</v>
      </c>
      <c r="AT244" s="247" t="s">
        <v>136</v>
      </c>
      <c r="AU244" s="247" t="s">
        <v>83</v>
      </c>
      <c r="AY244" s="18" t="s">
        <v>134</v>
      </c>
      <c r="BE244" s="248">
        <f>IF(N244="základní",J244,0)</f>
        <v>0</v>
      </c>
      <c r="BF244" s="248">
        <f>IF(N244="snížená",J244,0)</f>
        <v>0</v>
      </c>
      <c r="BG244" s="248">
        <f>IF(N244="zákl. přenesená",J244,0)</f>
        <v>0</v>
      </c>
      <c r="BH244" s="248">
        <f>IF(N244="sníž. přenesená",J244,0)</f>
        <v>0</v>
      </c>
      <c r="BI244" s="248">
        <f>IF(N244="nulová",J244,0)</f>
        <v>0</v>
      </c>
      <c r="BJ244" s="18" t="s">
        <v>81</v>
      </c>
      <c r="BK244" s="248">
        <f>ROUND(I244*H244,2)</f>
        <v>0</v>
      </c>
      <c r="BL244" s="18" t="s">
        <v>141</v>
      </c>
      <c r="BM244" s="247" t="s">
        <v>1025</v>
      </c>
    </row>
    <row r="245" s="2" customFormat="1">
      <c r="A245" s="39"/>
      <c r="B245" s="40"/>
      <c r="C245" s="41"/>
      <c r="D245" s="249" t="s">
        <v>143</v>
      </c>
      <c r="E245" s="41"/>
      <c r="F245" s="250" t="s">
        <v>378</v>
      </c>
      <c r="G245" s="41"/>
      <c r="H245" s="41"/>
      <c r="I245" s="145"/>
      <c r="J245" s="41"/>
      <c r="K245" s="41"/>
      <c r="L245" s="45"/>
      <c r="M245" s="251"/>
      <c r="N245" s="252"/>
      <c r="O245" s="92"/>
      <c r="P245" s="92"/>
      <c r="Q245" s="92"/>
      <c r="R245" s="92"/>
      <c r="S245" s="92"/>
      <c r="T245" s="93"/>
      <c r="U245" s="39"/>
      <c r="V245" s="39"/>
      <c r="W245" s="39"/>
      <c r="X245" s="39"/>
      <c r="Y245" s="39"/>
      <c r="Z245" s="39"/>
      <c r="AA245" s="39"/>
      <c r="AB245" s="39"/>
      <c r="AC245" s="39"/>
      <c r="AD245" s="39"/>
      <c r="AE245" s="39"/>
      <c r="AT245" s="18" t="s">
        <v>143</v>
      </c>
      <c r="AU245" s="18" t="s">
        <v>83</v>
      </c>
    </row>
    <row r="246" s="2" customFormat="1">
      <c r="A246" s="39"/>
      <c r="B246" s="40"/>
      <c r="C246" s="41"/>
      <c r="D246" s="249" t="s">
        <v>145</v>
      </c>
      <c r="E246" s="41"/>
      <c r="F246" s="253" t="s">
        <v>367</v>
      </c>
      <c r="G246" s="41"/>
      <c r="H246" s="41"/>
      <c r="I246" s="145"/>
      <c r="J246" s="41"/>
      <c r="K246" s="41"/>
      <c r="L246" s="45"/>
      <c r="M246" s="251"/>
      <c r="N246" s="252"/>
      <c r="O246" s="92"/>
      <c r="P246" s="92"/>
      <c r="Q246" s="92"/>
      <c r="R246" s="92"/>
      <c r="S246" s="92"/>
      <c r="T246" s="93"/>
      <c r="U246" s="39"/>
      <c r="V246" s="39"/>
      <c r="W246" s="39"/>
      <c r="X246" s="39"/>
      <c r="Y246" s="39"/>
      <c r="Z246" s="39"/>
      <c r="AA246" s="39"/>
      <c r="AB246" s="39"/>
      <c r="AC246" s="39"/>
      <c r="AD246" s="39"/>
      <c r="AE246" s="39"/>
      <c r="AT246" s="18" t="s">
        <v>145</v>
      </c>
      <c r="AU246" s="18" t="s">
        <v>83</v>
      </c>
    </row>
    <row r="247" s="2" customFormat="1">
      <c r="A247" s="39"/>
      <c r="B247" s="40"/>
      <c r="C247" s="41"/>
      <c r="D247" s="249" t="s">
        <v>164</v>
      </c>
      <c r="E247" s="41"/>
      <c r="F247" s="253" t="s">
        <v>379</v>
      </c>
      <c r="G247" s="41"/>
      <c r="H247" s="41"/>
      <c r="I247" s="145"/>
      <c r="J247" s="41"/>
      <c r="K247" s="41"/>
      <c r="L247" s="45"/>
      <c r="M247" s="251"/>
      <c r="N247" s="252"/>
      <c r="O247" s="92"/>
      <c r="P247" s="92"/>
      <c r="Q247" s="92"/>
      <c r="R247" s="92"/>
      <c r="S247" s="92"/>
      <c r="T247" s="93"/>
      <c r="U247" s="39"/>
      <c r="V247" s="39"/>
      <c r="W247" s="39"/>
      <c r="X247" s="39"/>
      <c r="Y247" s="39"/>
      <c r="Z247" s="39"/>
      <c r="AA247" s="39"/>
      <c r="AB247" s="39"/>
      <c r="AC247" s="39"/>
      <c r="AD247" s="39"/>
      <c r="AE247" s="39"/>
      <c r="AT247" s="18" t="s">
        <v>164</v>
      </c>
      <c r="AU247" s="18" t="s">
        <v>83</v>
      </c>
    </row>
    <row r="248" s="13" customFormat="1">
      <c r="A248" s="13"/>
      <c r="B248" s="254"/>
      <c r="C248" s="255"/>
      <c r="D248" s="249" t="s">
        <v>147</v>
      </c>
      <c r="E248" s="256" t="s">
        <v>1</v>
      </c>
      <c r="F248" s="257" t="s">
        <v>380</v>
      </c>
      <c r="G248" s="255"/>
      <c r="H248" s="256" t="s">
        <v>1</v>
      </c>
      <c r="I248" s="258"/>
      <c r="J248" s="255"/>
      <c r="K248" s="255"/>
      <c r="L248" s="259"/>
      <c r="M248" s="260"/>
      <c r="N248" s="261"/>
      <c r="O248" s="261"/>
      <c r="P248" s="261"/>
      <c r="Q248" s="261"/>
      <c r="R248" s="261"/>
      <c r="S248" s="261"/>
      <c r="T248" s="262"/>
      <c r="U248" s="13"/>
      <c r="V248" s="13"/>
      <c r="W248" s="13"/>
      <c r="X248" s="13"/>
      <c r="Y248" s="13"/>
      <c r="Z248" s="13"/>
      <c r="AA248" s="13"/>
      <c r="AB248" s="13"/>
      <c r="AC248" s="13"/>
      <c r="AD248" s="13"/>
      <c r="AE248" s="13"/>
      <c r="AT248" s="263" t="s">
        <v>147</v>
      </c>
      <c r="AU248" s="263" t="s">
        <v>83</v>
      </c>
      <c r="AV248" s="13" t="s">
        <v>81</v>
      </c>
      <c r="AW248" s="13" t="s">
        <v>30</v>
      </c>
      <c r="AX248" s="13" t="s">
        <v>73</v>
      </c>
      <c r="AY248" s="263" t="s">
        <v>134</v>
      </c>
    </row>
    <row r="249" s="13" customFormat="1">
      <c r="A249" s="13"/>
      <c r="B249" s="254"/>
      <c r="C249" s="255"/>
      <c r="D249" s="249" t="s">
        <v>147</v>
      </c>
      <c r="E249" s="256" t="s">
        <v>1</v>
      </c>
      <c r="F249" s="257" t="s">
        <v>381</v>
      </c>
      <c r="G249" s="255"/>
      <c r="H249" s="256" t="s">
        <v>1</v>
      </c>
      <c r="I249" s="258"/>
      <c r="J249" s="255"/>
      <c r="K249" s="255"/>
      <c r="L249" s="259"/>
      <c r="M249" s="260"/>
      <c r="N249" s="261"/>
      <c r="O249" s="261"/>
      <c r="P249" s="261"/>
      <c r="Q249" s="261"/>
      <c r="R249" s="261"/>
      <c r="S249" s="261"/>
      <c r="T249" s="262"/>
      <c r="U249" s="13"/>
      <c r="V249" s="13"/>
      <c r="W249" s="13"/>
      <c r="X249" s="13"/>
      <c r="Y249" s="13"/>
      <c r="Z249" s="13"/>
      <c r="AA249" s="13"/>
      <c r="AB249" s="13"/>
      <c r="AC249" s="13"/>
      <c r="AD249" s="13"/>
      <c r="AE249" s="13"/>
      <c r="AT249" s="263" t="s">
        <v>147</v>
      </c>
      <c r="AU249" s="263" t="s">
        <v>83</v>
      </c>
      <c r="AV249" s="13" t="s">
        <v>81</v>
      </c>
      <c r="AW249" s="13" t="s">
        <v>30</v>
      </c>
      <c r="AX249" s="13" t="s">
        <v>73</v>
      </c>
      <c r="AY249" s="263" t="s">
        <v>134</v>
      </c>
    </row>
    <row r="250" s="13" customFormat="1">
      <c r="A250" s="13"/>
      <c r="B250" s="254"/>
      <c r="C250" s="255"/>
      <c r="D250" s="249" t="s">
        <v>147</v>
      </c>
      <c r="E250" s="256" t="s">
        <v>1</v>
      </c>
      <c r="F250" s="257" t="s">
        <v>781</v>
      </c>
      <c r="G250" s="255"/>
      <c r="H250" s="256" t="s">
        <v>1</v>
      </c>
      <c r="I250" s="258"/>
      <c r="J250" s="255"/>
      <c r="K250" s="255"/>
      <c r="L250" s="259"/>
      <c r="M250" s="260"/>
      <c r="N250" s="261"/>
      <c r="O250" s="261"/>
      <c r="P250" s="261"/>
      <c r="Q250" s="261"/>
      <c r="R250" s="261"/>
      <c r="S250" s="261"/>
      <c r="T250" s="262"/>
      <c r="U250" s="13"/>
      <c r="V250" s="13"/>
      <c r="W250" s="13"/>
      <c r="X250" s="13"/>
      <c r="Y250" s="13"/>
      <c r="Z250" s="13"/>
      <c r="AA250" s="13"/>
      <c r="AB250" s="13"/>
      <c r="AC250" s="13"/>
      <c r="AD250" s="13"/>
      <c r="AE250" s="13"/>
      <c r="AT250" s="263" t="s">
        <v>147</v>
      </c>
      <c r="AU250" s="263" t="s">
        <v>83</v>
      </c>
      <c r="AV250" s="13" t="s">
        <v>81</v>
      </c>
      <c r="AW250" s="13" t="s">
        <v>30</v>
      </c>
      <c r="AX250" s="13" t="s">
        <v>73</v>
      </c>
      <c r="AY250" s="263" t="s">
        <v>134</v>
      </c>
    </row>
    <row r="251" s="14" customFormat="1">
      <c r="A251" s="14"/>
      <c r="B251" s="264"/>
      <c r="C251" s="265"/>
      <c r="D251" s="249" t="s">
        <v>147</v>
      </c>
      <c r="E251" s="266" t="s">
        <v>1</v>
      </c>
      <c r="F251" s="267" t="s">
        <v>1026</v>
      </c>
      <c r="G251" s="265"/>
      <c r="H251" s="268">
        <v>49.073</v>
      </c>
      <c r="I251" s="269"/>
      <c r="J251" s="265"/>
      <c r="K251" s="265"/>
      <c r="L251" s="270"/>
      <c r="M251" s="271"/>
      <c r="N251" s="272"/>
      <c r="O251" s="272"/>
      <c r="P251" s="272"/>
      <c r="Q251" s="272"/>
      <c r="R251" s="272"/>
      <c r="S251" s="272"/>
      <c r="T251" s="273"/>
      <c r="U251" s="14"/>
      <c r="V251" s="14"/>
      <c r="W251" s="14"/>
      <c r="X251" s="14"/>
      <c r="Y251" s="14"/>
      <c r="Z251" s="14"/>
      <c r="AA251" s="14"/>
      <c r="AB251" s="14"/>
      <c r="AC251" s="14"/>
      <c r="AD251" s="14"/>
      <c r="AE251" s="14"/>
      <c r="AT251" s="274" t="s">
        <v>147</v>
      </c>
      <c r="AU251" s="274" t="s">
        <v>83</v>
      </c>
      <c r="AV251" s="14" t="s">
        <v>83</v>
      </c>
      <c r="AW251" s="14" t="s">
        <v>30</v>
      </c>
      <c r="AX251" s="14" t="s">
        <v>73</v>
      </c>
      <c r="AY251" s="274" t="s">
        <v>134</v>
      </c>
    </row>
    <row r="252" s="13" customFormat="1">
      <c r="A252" s="13"/>
      <c r="B252" s="254"/>
      <c r="C252" s="255"/>
      <c r="D252" s="249" t="s">
        <v>147</v>
      </c>
      <c r="E252" s="256" t="s">
        <v>1</v>
      </c>
      <c r="F252" s="257" t="s">
        <v>903</v>
      </c>
      <c r="G252" s="255"/>
      <c r="H252" s="256" t="s">
        <v>1</v>
      </c>
      <c r="I252" s="258"/>
      <c r="J252" s="255"/>
      <c r="K252" s="255"/>
      <c r="L252" s="259"/>
      <c r="M252" s="260"/>
      <c r="N252" s="261"/>
      <c r="O252" s="261"/>
      <c r="P252" s="261"/>
      <c r="Q252" s="261"/>
      <c r="R252" s="261"/>
      <c r="S252" s="261"/>
      <c r="T252" s="262"/>
      <c r="U252" s="13"/>
      <c r="V252" s="13"/>
      <c r="W252" s="13"/>
      <c r="X252" s="13"/>
      <c r="Y252" s="13"/>
      <c r="Z252" s="13"/>
      <c r="AA252" s="13"/>
      <c r="AB252" s="13"/>
      <c r="AC252" s="13"/>
      <c r="AD252" s="13"/>
      <c r="AE252" s="13"/>
      <c r="AT252" s="263" t="s">
        <v>147</v>
      </c>
      <c r="AU252" s="263" t="s">
        <v>83</v>
      </c>
      <c r="AV252" s="13" t="s">
        <v>81</v>
      </c>
      <c r="AW252" s="13" t="s">
        <v>30</v>
      </c>
      <c r="AX252" s="13" t="s">
        <v>73</v>
      </c>
      <c r="AY252" s="263" t="s">
        <v>134</v>
      </c>
    </row>
    <row r="253" s="14" customFormat="1">
      <c r="A253" s="14"/>
      <c r="B253" s="264"/>
      <c r="C253" s="265"/>
      <c r="D253" s="249" t="s">
        <v>147</v>
      </c>
      <c r="E253" s="266" t="s">
        <v>1</v>
      </c>
      <c r="F253" s="267" t="s">
        <v>904</v>
      </c>
      <c r="G253" s="265"/>
      <c r="H253" s="268">
        <v>4.907</v>
      </c>
      <c r="I253" s="269"/>
      <c r="J253" s="265"/>
      <c r="K253" s="265"/>
      <c r="L253" s="270"/>
      <c r="M253" s="271"/>
      <c r="N253" s="272"/>
      <c r="O253" s="272"/>
      <c r="P253" s="272"/>
      <c r="Q253" s="272"/>
      <c r="R253" s="272"/>
      <c r="S253" s="272"/>
      <c r="T253" s="273"/>
      <c r="U253" s="14"/>
      <c r="V253" s="14"/>
      <c r="W253" s="14"/>
      <c r="X253" s="14"/>
      <c r="Y253" s="14"/>
      <c r="Z253" s="14"/>
      <c r="AA253" s="14"/>
      <c r="AB253" s="14"/>
      <c r="AC253" s="14"/>
      <c r="AD253" s="14"/>
      <c r="AE253" s="14"/>
      <c r="AT253" s="274" t="s">
        <v>147</v>
      </c>
      <c r="AU253" s="274" t="s">
        <v>83</v>
      </c>
      <c r="AV253" s="14" t="s">
        <v>83</v>
      </c>
      <c r="AW253" s="14" t="s">
        <v>30</v>
      </c>
      <c r="AX253" s="14" t="s">
        <v>73</v>
      </c>
      <c r="AY253" s="274" t="s">
        <v>134</v>
      </c>
    </row>
    <row r="254" s="13" customFormat="1">
      <c r="A254" s="13"/>
      <c r="B254" s="254"/>
      <c r="C254" s="255"/>
      <c r="D254" s="249" t="s">
        <v>147</v>
      </c>
      <c r="E254" s="256" t="s">
        <v>1</v>
      </c>
      <c r="F254" s="257" t="s">
        <v>386</v>
      </c>
      <c r="G254" s="255"/>
      <c r="H254" s="256" t="s">
        <v>1</v>
      </c>
      <c r="I254" s="258"/>
      <c r="J254" s="255"/>
      <c r="K254" s="255"/>
      <c r="L254" s="259"/>
      <c r="M254" s="260"/>
      <c r="N254" s="261"/>
      <c r="O254" s="261"/>
      <c r="P254" s="261"/>
      <c r="Q254" s="261"/>
      <c r="R254" s="261"/>
      <c r="S254" s="261"/>
      <c r="T254" s="262"/>
      <c r="U254" s="13"/>
      <c r="V254" s="13"/>
      <c r="W254" s="13"/>
      <c r="X254" s="13"/>
      <c r="Y254" s="13"/>
      <c r="Z254" s="13"/>
      <c r="AA254" s="13"/>
      <c r="AB254" s="13"/>
      <c r="AC254" s="13"/>
      <c r="AD254" s="13"/>
      <c r="AE254" s="13"/>
      <c r="AT254" s="263" t="s">
        <v>147</v>
      </c>
      <c r="AU254" s="263" t="s">
        <v>83</v>
      </c>
      <c r="AV254" s="13" t="s">
        <v>81</v>
      </c>
      <c r="AW254" s="13" t="s">
        <v>30</v>
      </c>
      <c r="AX254" s="13" t="s">
        <v>73</v>
      </c>
      <c r="AY254" s="263" t="s">
        <v>134</v>
      </c>
    </row>
    <row r="255" s="13" customFormat="1">
      <c r="A255" s="13"/>
      <c r="B255" s="254"/>
      <c r="C255" s="255"/>
      <c r="D255" s="249" t="s">
        <v>147</v>
      </c>
      <c r="E255" s="256" t="s">
        <v>1</v>
      </c>
      <c r="F255" s="257" t="s">
        <v>387</v>
      </c>
      <c r="G255" s="255"/>
      <c r="H255" s="256" t="s">
        <v>1</v>
      </c>
      <c r="I255" s="258"/>
      <c r="J255" s="255"/>
      <c r="K255" s="255"/>
      <c r="L255" s="259"/>
      <c r="M255" s="260"/>
      <c r="N255" s="261"/>
      <c r="O255" s="261"/>
      <c r="P255" s="261"/>
      <c r="Q255" s="261"/>
      <c r="R255" s="261"/>
      <c r="S255" s="261"/>
      <c r="T255" s="262"/>
      <c r="U255" s="13"/>
      <c r="V255" s="13"/>
      <c r="W255" s="13"/>
      <c r="X255" s="13"/>
      <c r="Y255" s="13"/>
      <c r="Z255" s="13"/>
      <c r="AA255" s="13"/>
      <c r="AB255" s="13"/>
      <c r="AC255" s="13"/>
      <c r="AD255" s="13"/>
      <c r="AE255" s="13"/>
      <c r="AT255" s="263" t="s">
        <v>147</v>
      </c>
      <c r="AU255" s="263" t="s">
        <v>83</v>
      </c>
      <c r="AV255" s="13" t="s">
        <v>81</v>
      </c>
      <c r="AW255" s="13" t="s">
        <v>30</v>
      </c>
      <c r="AX255" s="13" t="s">
        <v>73</v>
      </c>
      <c r="AY255" s="263" t="s">
        <v>134</v>
      </c>
    </row>
    <row r="256" s="13" customFormat="1">
      <c r="A256" s="13"/>
      <c r="B256" s="254"/>
      <c r="C256" s="255"/>
      <c r="D256" s="249" t="s">
        <v>147</v>
      </c>
      <c r="E256" s="256" t="s">
        <v>1</v>
      </c>
      <c r="F256" s="257" t="s">
        <v>781</v>
      </c>
      <c r="G256" s="255"/>
      <c r="H256" s="256" t="s">
        <v>1</v>
      </c>
      <c r="I256" s="258"/>
      <c r="J256" s="255"/>
      <c r="K256" s="255"/>
      <c r="L256" s="259"/>
      <c r="M256" s="260"/>
      <c r="N256" s="261"/>
      <c r="O256" s="261"/>
      <c r="P256" s="261"/>
      <c r="Q256" s="261"/>
      <c r="R256" s="261"/>
      <c r="S256" s="261"/>
      <c r="T256" s="262"/>
      <c r="U256" s="13"/>
      <c r="V256" s="13"/>
      <c r="W256" s="13"/>
      <c r="X256" s="13"/>
      <c r="Y256" s="13"/>
      <c r="Z256" s="13"/>
      <c r="AA256" s="13"/>
      <c r="AB256" s="13"/>
      <c r="AC256" s="13"/>
      <c r="AD256" s="13"/>
      <c r="AE256" s="13"/>
      <c r="AT256" s="263" t="s">
        <v>147</v>
      </c>
      <c r="AU256" s="263" t="s">
        <v>83</v>
      </c>
      <c r="AV256" s="13" t="s">
        <v>81</v>
      </c>
      <c r="AW256" s="13" t="s">
        <v>30</v>
      </c>
      <c r="AX256" s="13" t="s">
        <v>73</v>
      </c>
      <c r="AY256" s="263" t="s">
        <v>134</v>
      </c>
    </row>
    <row r="257" s="14" customFormat="1">
      <c r="A257" s="14"/>
      <c r="B257" s="264"/>
      <c r="C257" s="265"/>
      <c r="D257" s="249" t="s">
        <v>147</v>
      </c>
      <c r="E257" s="266" t="s">
        <v>1</v>
      </c>
      <c r="F257" s="267" t="s">
        <v>1027</v>
      </c>
      <c r="G257" s="265"/>
      <c r="H257" s="268">
        <v>9.9540000000000006</v>
      </c>
      <c r="I257" s="269"/>
      <c r="J257" s="265"/>
      <c r="K257" s="265"/>
      <c r="L257" s="270"/>
      <c r="M257" s="271"/>
      <c r="N257" s="272"/>
      <c r="O257" s="272"/>
      <c r="P257" s="272"/>
      <c r="Q257" s="272"/>
      <c r="R257" s="272"/>
      <c r="S257" s="272"/>
      <c r="T257" s="273"/>
      <c r="U257" s="14"/>
      <c r="V257" s="14"/>
      <c r="W257" s="14"/>
      <c r="X257" s="14"/>
      <c r="Y257" s="14"/>
      <c r="Z257" s="14"/>
      <c r="AA257" s="14"/>
      <c r="AB257" s="14"/>
      <c r="AC257" s="14"/>
      <c r="AD257" s="14"/>
      <c r="AE257" s="14"/>
      <c r="AT257" s="274" t="s">
        <v>147</v>
      </c>
      <c r="AU257" s="274" t="s">
        <v>83</v>
      </c>
      <c r="AV257" s="14" t="s">
        <v>83</v>
      </c>
      <c r="AW257" s="14" t="s">
        <v>30</v>
      </c>
      <c r="AX257" s="14" t="s">
        <v>73</v>
      </c>
      <c r="AY257" s="274" t="s">
        <v>134</v>
      </c>
    </row>
    <row r="258" s="13" customFormat="1">
      <c r="A258" s="13"/>
      <c r="B258" s="254"/>
      <c r="C258" s="255"/>
      <c r="D258" s="249" t="s">
        <v>147</v>
      </c>
      <c r="E258" s="256" t="s">
        <v>1</v>
      </c>
      <c r="F258" s="257" t="s">
        <v>903</v>
      </c>
      <c r="G258" s="255"/>
      <c r="H258" s="256" t="s">
        <v>1</v>
      </c>
      <c r="I258" s="258"/>
      <c r="J258" s="255"/>
      <c r="K258" s="255"/>
      <c r="L258" s="259"/>
      <c r="M258" s="260"/>
      <c r="N258" s="261"/>
      <c r="O258" s="261"/>
      <c r="P258" s="261"/>
      <c r="Q258" s="261"/>
      <c r="R258" s="261"/>
      <c r="S258" s="261"/>
      <c r="T258" s="262"/>
      <c r="U258" s="13"/>
      <c r="V258" s="13"/>
      <c r="W258" s="13"/>
      <c r="X258" s="13"/>
      <c r="Y258" s="13"/>
      <c r="Z258" s="13"/>
      <c r="AA258" s="13"/>
      <c r="AB258" s="13"/>
      <c r="AC258" s="13"/>
      <c r="AD258" s="13"/>
      <c r="AE258" s="13"/>
      <c r="AT258" s="263" t="s">
        <v>147</v>
      </c>
      <c r="AU258" s="263" t="s">
        <v>83</v>
      </c>
      <c r="AV258" s="13" t="s">
        <v>81</v>
      </c>
      <c r="AW258" s="13" t="s">
        <v>30</v>
      </c>
      <c r="AX258" s="13" t="s">
        <v>73</v>
      </c>
      <c r="AY258" s="263" t="s">
        <v>134</v>
      </c>
    </row>
    <row r="259" s="14" customFormat="1">
      <c r="A259" s="14"/>
      <c r="B259" s="264"/>
      <c r="C259" s="265"/>
      <c r="D259" s="249" t="s">
        <v>147</v>
      </c>
      <c r="E259" s="266" t="s">
        <v>1</v>
      </c>
      <c r="F259" s="267" t="s">
        <v>389</v>
      </c>
      <c r="G259" s="265"/>
      <c r="H259" s="268">
        <v>0.995</v>
      </c>
      <c r="I259" s="269"/>
      <c r="J259" s="265"/>
      <c r="K259" s="265"/>
      <c r="L259" s="270"/>
      <c r="M259" s="271"/>
      <c r="N259" s="272"/>
      <c r="O259" s="272"/>
      <c r="P259" s="272"/>
      <c r="Q259" s="272"/>
      <c r="R259" s="272"/>
      <c r="S259" s="272"/>
      <c r="T259" s="273"/>
      <c r="U259" s="14"/>
      <c r="V259" s="14"/>
      <c r="W259" s="14"/>
      <c r="X259" s="14"/>
      <c r="Y259" s="14"/>
      <c r="Z259" s="14"/>
      <c r="AA259" s="14"/>
      <c r="AB259" s="14"/>
      <c r="AC259" s="14"/>
      <c r="AD259" s="14"/>
      <c r="AE259" s="14"/>
      <c r="AT259" s="274" t="s">
        <v>147</v>
      </c>
      <c r="AU259" s="274" t="s">
        <v>83</v>
      </c>
      <c r="AV259" s="14" t="s">
        <v>83</v>
      </c>
      <c r="AW259" s="14" t="s">
        <v>30</v>
      </c>
      <c r="AX259" s="14" t="s">
        <v>73</v>
      </c>
      <c r="AY259" s="274" t="s">
        <v>134</v>
      </c>
    </row>
    <row r="260" s="13" customFormat="1">
      <c r="A260" s="13"/>
      <c r="B260" s="254"/>
      <c r="C260" s="255"/>
      <c r="D260" s="249" t="s">
        <v>147</v>
      </c>
      <c r="E260" s="256" t="s">
        <v>1</v>
      </c>
      <c r="F260" s="257" t="s">
        <v>390</v>
      </c>
      <c r="G260" s="255"/>
      <c r="H260" s="256" t="s">
        <v>1</v>
      </c>
      <c r="I260" s="258"/>
      <c r="J260" s="255"/>
      <c r="K260" s="255"/>
      <c r="L260" s="259"/>
      <c r="M260" s="260"/>
      <c r="N260" s="261"/>
      <c r="O260" s="261"/>
      <c r="P260" s="261"/>
      <c r="Q260" s="261"/>
      <c r="R260" s="261"/>
      <c r="S260" s="261"/>
      <c r="T260" s="262"/>
      <c r="U260" s="13"/>
      <c r="V260" s="13"/>
      <c r="W260" s="13"/>
      <c r="X260" s="13"/>
      <c r="Y260" s="13"/>
      <c r="Z260" s="13"/>
      <c r="AA260" s="13"/>
      <c r="AB260" s="13"/>
      <c r="AC260" s="13"/>
      <c r="AD260" s="13"/>
      <c r="AE260" s="13"/>
      <c r="AT260" s="263" t="s">
        <v>147</v>
      </c>
      <c r="AU260" s="263" t="s">
        <v>83</v>
      </c>
      <c r="AV260" s="13" t="s">
        <v>81</v>
      </c>
      <c r="AW260" s="13" t="s">
        <v>30</v>
      </c>
      <c r="AX260" s="13" t="s">
        <v>73</v>
      </c>
      <c r="AY260" s="263" t="s">
        <v>134</v>
      </c>
    </row>
    <row r="261" s="13" customFormat="1">
      <c r="A261" s="13"/>
      <c r="B261" s="254"/>
      <c r="C261" s="255"/>
      <c r="D261" s="249" t="s">
        <v>147</v>
      </c>
      <c r="E261" s="256" t="s">
        <v>1</v>
      </c>
      <c r="F261" s="257" t="s">
        <v>781</v>
      </c>
      <c r="G261" s="255"/>
      <c r="H261" s="256" t="s">
        <v>1</v>
      </c>
      <c r="I261" s="258"/>
      <c r="J261" s="255"/>
      <c r="K261" s="255"/>
      <c r="L261" s="259"/>
      <c r="M261" s="260"/>
      <c r="N261" s="261"/>
      <c r="O261" s="261"/>
      <c r="P261" s="261"/>
      <c r="Q261" s="261"/>
      <c r="R261" s="261"/>
      <c r="S261" s="261"/>
      <c r="T261" s="262"/>
      <c r="U261" s="13"/>
      <c r="V261" s="13"/>
      <c r="W261" s="13"/>
      <c r="X261" s="13"/>
      <c r="Y261" s="13"/>
      <c r="Z261" s="13"/>
      <c r="AA261" s="13"/>
      <c r="AB261" s="13"/>
      <c r="AC261" s="13"/>
      <c r="AD261" s="13"/>
      <c r="AE261" s="13"/>
      <c r="AT261" s="263" t="s">
        <v>147</v>
      </c>
      <c r="AU261" s="263" t="s">
        <v>83</v>
      </c>
      <c r="AV261" s="13" t="s">
        <v>81</v>
      </c>
      <c r="AW261" s="13" t="s">
        <v>30</v>
      </c>
      <c r="AX261" s="13" t="s">
        <v>73</v>
      </c>
      <c r="AY261" s="263" t="s">
        <v>134</v>
      </c>
    </row>
    <row r="262" s="14" customFormat="1">
      <c r="A262" s="14"/>
      <c r="B262" s="264"/>
      <c r="C262" s="265"/>
      <c r="D262" s="249" t="s">
        <v>147</v>
      </c>
      <c r="E262" s="266" t="s">
        <v>1</v>
      </c>
      <c r="F262" s="267" t="s">
        <v>1028</v>
      </c>
      <c r="G262" s="265"/>
      <c r="H262" s="268">
        <v>2.8799999999999999</v>
      </c>
      <c r="I262" s="269"/>
      <c r="J262" s="265"/>
      <c r="K262" s="265"/>
      <c r="L262" s="270"/>
      <c r="M262" s="271"/>
      <c r="N262" s="272"/>
      <c r="O262" s="272"/>
      <c r="P262" s="272"/>
      <c r="Q262" s="272"/>
      <c r="R262" s="272"/>
      <c r="S262" s="272"/>
      <c r="T262" s="273"/>
      <c r="U262" s="14"/>
      <c r="V262" s="14"/>
      <c r="W262" s="14"/>
      <c r="X262" s="14"/>
      <c r="Y262" s="14"/>
      <c r="Z262" s="14"/>
      <c r="AA262" s="14"/>
      <c r="AB262" s="14"/>
      <c r="AC262" s="14"/>
      <c r="AD262" s="14"/>
      <c r="AE262" s="14"/>
      <c r="AT262" s="274" t="s">
        <v>147</v>
      </c>
      <c r="AU262" s="274" t="s">
        <v>83</v>
      </c>
      <c r="AV262" s="14" t="s">
        <v>83</v>
      </c>
      <c r="AW262" s="14" t="s">
        <v>30</v>
      </c>
      <c r="AX262" s="14" t="s">
        <v>73</v>
      </c>
      <c r="AY262" s="274" t="s">
        <v>134</v>
      </c>
    </row>
    <row r="263" s="13" customFormat="1">
      <c r="A263" s="13"/>
      <c r="B263" s="254"/>
      <c r="C263" s="255"/>
      <c r="D263" s="249" t="s">
        <v>147</v>
      </c>
      <c r="E263" s="256" t="s">
        <v>1</v>
      </c>
      <c r="F263" s="257" t="s">
        <v>903</v>
      </c>
      <c r="G263" s="255"/>
      <c r="H263" s="256" t="s">
        <v>1</v>
      </c>
      <c r="I263" s="258"/>
      <c r="J263" s="255"/>
      <c r="K263" s="255"/>
      <c r="L263" s="259"/>
      <c r="M263" s="260"/>
      <c r="N263" s="261"/>
      <c r="O263" s="261"/>
      <c r="P263" s="261"/>
      <c r="Q263" s="261"/>
      <c r="R263" s="261"/>
      <c r="S263" s="261"/>
      <c r="T263" s="262"/>
      <c r="U263" s="13"/>
      <c r="V263" s="13"/>
      <c r="W263" s="13"/>
      <c r="X263" s="13"/>
      <c r="Y263" s="13"/>
      <c r="Z263" s="13"/>
      <c r="AA263" s="13"/>
      <c r="AB263" s="13"/>
      <c r="AC263" s="13"/>
      <c r="AD263" s="13"/>
      <c r="AE263" s="13"/>
      <c r="AT263" s="263" t="s">
        <v>147</v>
      </c>
      <c r="AU263" s="263" t="s">
        <v>83</v>
      </c>
      <c r="AV263" s="13" t="s">
        <v>81</v>
      </c>
      <c r="AW263" s="13" t="s">
        <v>30</v>
      </c>
      <c r="AX263" s="13" t="s">
        <v>73</v>
      </c>
      <c r="AY263" s="263" t="s">
        <v>134</v>
      </c>
    </row>
    <row r="264" s="14" customFormat="1">
      <c r="A264" s="14"/>
      <c r="B264" s="264"/>
      <c r="C264" s="265"/>
      <c r="D264" s="249" t="s">
        <v>147</v>
      </c>
      <c r="E264" s="266" t="s">
        <v>1</v>
      </c>
      <c r="F264" s="267" t="s">
        <v>336</v>
      </c>
      <c r="G264" s="265"/>
      <c r="H264" s="268">
        <v>0.28799999999999998</v>
      </c>
      <c r="I264" s="269"/>
      <c r="J264" s="265"/>
      <c r="K264" s="265"/>
      <c r="L264" s="270"/>
      <c r="M264" s="271"/>
      <c r="N264" s="272"/>
      <c r="O264" s="272"/>
      <c r="P264" s="272"/>
      <c r="Q264" s="272"/>
      <c r="R264" s="272"/>
      <c r="S264" s="272"/>
      <c r="T264" s="273"/>
      <c r="U264" s="14"/>
      <c r="V264" s="14"/>
      <c r="W264" s="14"/>
      <c r="X264" s="14"/>
      <c r="Y264" s="14"/>
      <c r="Z264" s="14"/>
      <c r="AA264" s="14"/>
      <c r="AB264" s="14"/>
      <c r="AC264" s="14"/>
      <c r="AD264" s="14"/>
      <c r="AE264" s="14"/>
      <c r="AT264" s="274" t="s">
        <v>147</v>
      </c>
      <c r="AU264" s="274" t="s">
        <v>83</v>
      </c>
      <c r="AV264" s="14" t="s">
        <v>83</v>
      </c>
      <c r="AW264" s="14" t="s">
        <v>30</v>
      </c>
      <c r="AX264" s="14" t="s">
        <v>73</v>
      </c>
      <c r="AY264" s="274" t="s">
        <v>134</v>
      </c>
    </row>
    <row r="265" s="15" customFormat="1">
      <c r="A265" s="15"/>
      <c r="B265" s="275"/>
      <c r="C265" s="276"/>
      <c r="D265" s="249" t="s">
        <v>147</v>
      </c>
      <c r="E265" s="277" t="s">
        <v>1</v>
      </c>
      <c r="F265" s="278" t="s">
        <v>150</v>
      </c>
      <c r="G265" s="276"/>
      <c r="H265" s="279">
        <v>68.096999999999994</v>
      </c>
      <c r="I265" s="280"/>
      <c r="J265" s="276"/>
      <c r="K265" s="276"/>
      <c r="L265" s="281"/>
      <c r="M265" s="282"/>
      <c r="N265" s="283"/>
      <c r="O265" s="283"/>
      <c r="P265" s="283"/>
      <c r="Q265" s="283"/>
      <c r="R265" s="283"/>
      <c r="S265" s="283"/>
      <c r="T265" s="284"/>
      <c r="U265" s="15"/>
      <c r="V265" s="15"/>
      <c r="W265" s="15"/>
      <c r="X265" s="15"/>
      <c r="Y265" s="15"/>
      <c r="Z265" s="15"/>
      <c r="AA265" s="15"/>
      <c r="AB265" s="15"/>
      <c r="AC265" s="15"/>
      <c r="AD265" s="15"/>
      <c r="AE265" s="15"/>
      <c r="AT265" s="285" t="s">
        <v>147</v>
      </c>
      <c r="AU265" s="285" t="s">
        <v>83</v>
      </c>
      <c r="AV265" s="15" t="s">
        <v>141</v>
      </c>
      <c r="AW265" s="15" t="s">
        <v>30</v>
      </c>
      <c r="AX265" s="15" t="s">
        <v>81</v>
      </c>
      <c r="AY265" s="285" t="s">
        <v>134</v>
      </c>
    </row>
    <row r="266" s="2" customFormat="1" ht="16.5" customHeight="1">
      <c r="A266" s="39"/>
      <c r="B266" s="40"/>
      <c r="C266" s="286" t="s">
        <v>305</v>
      </c>
      <c r="D266" s="286" t="s">
        <v>268</v>
      </c>
      <c r="E266" s="287" t="s">
        <v>393</v>
      </c>
      <c r="F266" s="288" t="s">
        <v>394</v>
      </c>
      <c r="G266" s="289" t="s">
        <v>395</v>
      </c>
      <c r="H266" s="290">
        <v>103.303</v>
      </c>
      <c r="I266" s="291"/>
      <c r="J266" s="292">
        <f>ROUND(I266*H266,2)</f>
        <v>0</v>
      </c>
      <c r="K266" s="288" t="s">
        <v>140</v>
      </c>
      <c r="L266" s="293"/>
      <c r="M266" s="294" t="s">
        <v>1</v>
      </c>
      <c r="N266" s="295" t="s">
        <v>38</v>
      </c>
      <c r="O266" s="92"/>
      <c r="P266" s="245">
        <f>O266*H266</f>
        <v>0</v>
      </c>
      <c r="Q266" s="245">
        <v>0.001</v>
      </c>
      <c r="R266" s="245">
        <f>Q266*H266</f>
        <v>0.10330300000000001</v>
      </c>
      <c r="S266" s="245">
        <v>0</v>
      </c>
      <c r="T266" s="246">
        <f>S266*H266</f>
        <v>0</v>
      </c>
      <c r="U266" s="39"/>
      <c r="V266" s="39"/>
      <c r="W266" s="39"/>
      <c r="X266" s="39"/>
      <c r="Y266" s="39"/>
      <c r="Z266" s="39"/>
      <c r="AA266" s="39"/>
      <c r="AB266" s="39"/>
      <c r="AC266" s="39"/>
      <c r="AD266" s="39"/>
      <c r="AE266" s="39"/>
      <c r="AR266" s="247" t="s">
        <v>195</v>
      </c>
      <c r="AT266" s="247" t="s">
        <v>268</v>
      </c>
      <c r="AU266" s="247" t="s">
        <v>83</v>
      </c>
      <c r="AY266" s="18" t="s">
        <v>134</v>
      </c>
      <c r="BE266" s="248">
        <f>IF(N266="základní",J266,0)</f>
        <v>0</v>
      </c>
      <c r="BF266" s="248">
        <f>IF(N266="snížená",J266,0)</f>
        <v>0</v>
      </c>
      <c r="BG266" s="248">
        <f>IF(N266="zákl. přenesená",J266,0)</f>
        <v>0</v>
      </c>
      <c r="BH266" s="248">
        <f>IF(N266="sníž. přenesená",J266,0)</f>
        <v>0</v>
      </c>
      <c r="BI266" s="248">
        <f>IF(N266="nulová",J266,0)</f>
        <v>0</v>
      </c>
      <c r="BJ266" s="18" t="s">
        <v>81</v>
      </c>
      <c r="BK266" s="248">
        <f>ROUND(I266*H266,2)</f>
        <v>0</v>
      </c>
      <c r="BL266" s="18" t="s">
        <v>141</v>
      </c>
      <c r="BM266" s="247" t="s">
        <v>1029</v>
      </c>
    </row>
    <row r="267" s="2" customFormat="1">
      <c r="A267" s="39"/>
      <c r="B267" s="40"/>
      <c r="C267" s="41"/>
      <c r="D267" s="249" t="s">
        <v>143</v>
      </c>
      <c r="E267" s="41"/>
      <c r="F267" s="250" t="s">
        <v>394</v>
      </c>
      <c r="G267" s="41"/>
      <c r="H267" s="41"/>
      <c r="I267" s="145"/>
      <c r="J267" s="41"/>
      <c r="K267" s="41"/>
      <c r="L267" s="45"/>
      <c r="M267" s="251"/>
      <c r="N267" s="252"/>
      <c r="O267" s="92"/>
      <c r="P267" s="92"/>
      <c r="Q267" s="92"/>
      <c r="R267" s="92"/>
      <c r="S267" s="92"/>
      <c r="T267" s="93"/>
      <c r="U267" s="39"/>
      <c r="V267" s="39"/>
      <c r="W267" s="39"/>
      <c r="X267" s="39"/>
      <c r="Y267" s="39"/>
      <c r="Z267" s="39"/>
      <c r="AA267" s="39"/>
      <c r="AB267" s="39"/>
      <c r="AC267" s="39"/>
      <c r="AD267" s="39"/>
      <c r="AE267" s="39"/>
      <c r="AT267" s="18" t="s">
        <v>143</v>
      </c>
      <c r="AU267" s="18" t="s">
        <v>83</v>
      </c>
    </row>
    <row r="268" s="14" customFormat="1">
      <c r="A268" s="14"/>
      <c r="B268" s="264"/>
      <c r="C268" s="265"/>
      <c r="D268" s="249" t="s">
        <v>147</v>
      </c>
      <c r="E268" s="266" t="s">
        <v>1</v>
      </c>
      <c r="F268" s="267" t="s">
        <v>1030</v>
      </c>
      <c r="G268" s="265"/>
      <c r="H268" s="268">
        <v>103.303</v>
      </c>
      <c r="I268" s="269"/>
      <c r="J268" s="265"/>
      <c r="K268" s="265"/>
      <c r="L268" s="270"/>
      <c r="M268" s="271"/>
      <c r="N268" s="272"/>
      <c r="O268" s="272"/>
      <c r="P268" s="272"/>
      <c r="Q268" s="272"/>
      <c r="R268" s="272"/>
      <c r="S268" s="272"/>
      <c r="T268" s="273"/>
      <c r="U268" s="14"/>
      <c r="V268" s="14"/>
      <c r="W268" s="14"/>
      <c r="X268" s="14"/>
      <c r="Y268" s="14"/>
      <c r="Z268" s="14"/>
      <c r="AA268" s="14"/>
      <c r="AB268" s="14"/>
      <c r="AC268" s="14"/>
      <c r="AD268" s="14"/>
      <c r="AE268" s="14"/>
      <c r="AT268" s="274" t="s">
        <v>147</v>
      </c>
      <c r="AU268" s="274" t="s">
        <v>83</v>
      </c>
      <c r="AV268" s="14" t="s">
        <v>83</v>
      </c>
      <c r="AW268" s="14" t="s">
        <v>30</v>
      </c>
      <c r="AX268" s="14" t="s">
        <v>81</v>
      </c>
      <c r="AY268" s="274" t="s">
        <v>134</v>
      </c>
    </row>
    <row r="269" s="12" customFormat="1" ht="22.8" customHeight="1">
      <c r="A269" s="12"/>
      <c r="B269" s="220"/>
      <c r="C269" s="221"/>
      <c r="D269" s="222" t="s">
        <v>72</v>
      </c>
      <c r="E269" s="234" t="s">
        <v>207</v>
      </c>
      <c r="F269" s="234" t="s">
        <v>398</v>
      </c>
      <c r="G269" s="221"/>
      <c r="H269" s="221"/>
      <c r="I269" s="224"/>
      <c r="J269" s="235">
        <f>BK269</f>
        <v>0</v>
      </c>
      <c r="K269" s="221"/>
      <c r="L269" s="226"/>
      <c r="M269" s="227"/>
      <c r="N269" s="228"/>
      <c r="O269" s="228"/>
      <c r="P269" s="229">
        <f>SUM(P270:P445)</f>
        <v>0</v>
      </c>
      <c r="Q269" s="228"/>
      <c r="R269" s="229">
        <f>SUM(R270:R445)</f>
        <v>143.63830288209999</v>
      </c>
      <c r="S269" s="228"/>
      <c r="T269" s="230">
        <f>SUM(T270:T445)</f>
        <v>118.49276399999999</v>
      </c>
      <c r="U269" s="12"/>
      <c r="V269" s="12"/>
      <c r="W269" s="12"/>
      <c r="X269" s="12"/>
      <c r="Y269" s="12"/>
      <c r="Z269" s="12"/>
      <c r="AA269" s="12"/>
      <c r="AB269" s="12"/>
      <c r="AC269" s="12"/>
      <c r="AD269" s="12"/>
      <c r="AE269" s="12"/>
      <c r="AR269" s="231" t="s">
        <v>81</v>
      </c>
      <c r="AT269" s="232" t="s">
        <v>72</v>
      </c>
      <c r="AU269" s="232" t="s">
        <v>81</v>
      </c>
      <c r="AY269" s="231" t="s">
        <v>134</v>
      </c>
      <c r="BK269" s="233">
        <f>SUM(BK270:BK445)</f>
        <v>0</v>
      </c>
    </row>
    <row r="270" s="2" customFormat="1" ht="16.5" customHeight="1">
      <c r="A270" s="39"/>
      <c r="B270" s="40"/>
      <c r="C270" s="236" t="s">
        <v>312</v>
      </c>
      <c r="D270" s="236" t="s">
        <v>136</v>
      </c>
      <c r="E270" s="237" t="s">
        <v>400</v>
      </c>
      <c r="F270" s="238" t="s">
        <v>401</v>
      </c>
      <c r="G270" s="239" t="s">
        <v>169</v>
      </c>
      <c r="H270" s="240">
        <v>65.670000000000002</v>
      </c>
      <c r="I270" s="241"/>
      <c r="J270" s="242">
        <f>ROUND(I270*H270,2)</f>
        <v>0</v>
      </c>
      <c r="K270" s="238" t="s">
        <v>140</v>
      </c>
      <c r="L270" s="45"/>
      <c r="M270" s="243" t="s">
        <v>1</v>
      </c>
      <c r="N270" s="244" t="s">
        <v>38</v>
      </c>
      <c r="O270" s="92"/>
      <c r="P270" s="245">
        <f>O270*H270</f>
        <v>0</v>
      </c>
      <c r="Q270" s="245">
        <v>0.00117</v>
      </c>
      <c r="R270" s="245">
        <f>Q270*H270</f>
        <v>0.076833900000000011</v>
      </c>
      <c r="S270" s="245">
        <v>0</v>
      </c>
      <c r="T270" s="246">
        <f>S270*H270</f>
        <v>0</v>
      </c>
      <c r="U270" s="39"/>
      <c r="V270" s="39"/>
      <c r="W270" s="39"/>
      <c r="X270" s="39"/>
      <c r="Y270" s="39"/>
      <c r="Z270" s="39"/>
      <c r="AA270" s="39"/>
      <c r="AB270" s="39"/>
      <c r="AC270" s="39"/>
      <c r="AD270" s="39"/>
      <c r="AE270" s="39"/>
      <c r="AR270" s="247" t="s">
        <v>141</v>
      </c>
      <c r="AT270" s="247" t="s">
        <v>136</v>
      </c>
      <c r="AU270" s="247" t="s">
        <v>83</v>
      </c>
      <c r="AY270" s="18" t="s">
        <v>134</v>
      </c>
      <c r="BE270" s="248">
        <f>IF(N270="základní",J270,0)</f>
        <v>0</v>
      </c>
      <c r="BF270" s="248">
        <f>IF(N270="snížená",J270,0)</f>
        <v>0</v>
      </c>
      <c r="BG270" s="248">
        <f>IF(N270="zákl. přenesená",J270,0)</f>
        <v>0</v>
      </c>
      <c r="BH270" s="248">
        <f>IF(N270="sníž. přenesená",J270,0)</f>
        <v>0</v>
      </c>
      <c r="BI270" s="248">
        <f>IF(N270="nulová",J270,0)</f>
        <v>0</v>
      </c>
      <c r="BJ270" s="18" t="s">
        <v>81</v>
      </c>
      <c r="BK270" s="248">
        <f>ROUND(I270*H270,2)</f>
        <v>0</v>
      </c>
      <c r="BL270" s="18" t="s">
        <v>141</v>
      </c>
      <c r="BM270" s="247" t="s">
        <v>1031</v>
      </c>
    </row>
    <row r="271" s="2" customFormat="1">
      <c r="A271" s="39"/>
      <c r="B271" s="40"/>
      <c r="C271" s="41"/>
      <c r="D271" s="249" t="s">
        <v>143</v>
      </c>
      <c r="E271" s="41"/>
      <c r="F271" s="250" t="s">
        <v>403</v>
      </c>
      <c r="G271" s="41"/>
      <c r="H271" s="41"/>
      <c r="I271" s="145"/>
      <c r="J271" s="41"/>
      <c r="K271" s="41"/>
      <c r="L271" s="45"/>
      <c r="M271" s="251"/>
      <c r="N271" s="252"/>
      <c r="O271" s="92"/>
      <c r="P271" s="92"/>
      <c r="Q271" s="92"/>
      <c r="R271" s="92"/>
      <c r="S271" s="92"/>
      <c r="T271" s="93"/>
      <c r="U271" s="39"/>
      <c r="V271" s="39"/>
      <c r="W271" s="39"/>
      <c r="X271" s="39"/>
      <c r="Y271" s="39"/>
      <c r="Z271" s="39"/>
      <c r="AA271" s="39"/>
      <c r="AB271" s="39"/>
      <c r="AC271" s="39"/>
      <c r="AD271" s="39"/>
      <c r="AE271" s="39"/>
      <c r="AT271" s="18" t="s">
        <v>143</v>
      </c>
      <c r="AU271" s="18" t="s">
        <v>83</v>
      </c>
    </row>
    <row r="272" s="2" customFormat="1">
      <c r="A272" s="39"/>
      <c r="B272" s="40"/>
      <c r="C272" s="41"/>
      <c r="D272" s="249" t="s">
        <v>145</v>
      </c>
      <c r="E272" s="41"/>
      <c r="F272" s="253" t="s">
        <v>404</v>
      </c>
      <c r="G272" s="41"/>
      <c r="H272" s="41"/>
      <c r="I272" s="145"/>
      <c r="J272" s="41"/>
      <c r="K272" s="41"/>
      <c r="L272" s="45"/>
      <c r="M272" s="251"/>
      <c r="N272" s="252"/>
      <c r="O272" s="92"/>
      <c r="P272" s="92"/>
      <c r="Q272" s="92"/>
      <c r="R272" s="92"/>
      <c r="S272" s="92"/>
      <c r="T272" s="93"/>
      <c r="U272" s="39"/>
      <c r="V272" s="39"/>
      <c r="W272" s="39"/>
      <c r="X272" s="39"/>
      <c r="Y272" s="39"/>
      <c r="Z272" s="39"/>
      <c r="AA272" s="39"/>
      <c r="AB272" s="39"/>
      <c r="AC272" s="39"/>
      <c r="AD272" s="39"/>
      <c r="AE272" s="39"/>
      <c r="AT272" s="18" t="s">
        <v>145</v>
      </c>
      <c r="AU272" s="18" t="s">
        <v>83</v>
      </c>
    </row>
    <row r="273" s="13" customFormat="1">
      <c r="A273" s="13"/>
      <c r="B273" s="254"/>
      <c r="C273" s="255"/>
      <c r="D273" s="249" t="s">
        <v>147</v>
      </c>
      <c r="E273" s="256" t="s">
        <v>1</v>
      </c>
      <c r="F273" s="257" t="s">
        <v>781</v>
      </c>
      <c r="G273" s="255"/>
      <c r="H273" s="256" t="s">
        <v>1</v>
      </c>
      <c r="I273" s="258"/>
      <c r="J273" s="255"/>
      <c r="K273" s="255"/>
      <c r="L273" s="259"/>
      <c r="M273" s="260"/>
      <c r="N273" s="261"/>
      <c r="O273" s="261"/>
      <c r="P273" s="261"/>
      <c r="Q273" s="261"/>
      <c r="R273" s="261"/>
      <c r="S273" s="261"/>
      <c r="T273" s="262"/>
      <c r="U273" s="13"/>
      <c r="V273" s="13"/>
      <c r="W273" s="13"/>
      <c r="X273" s="13"/>
      <c r="Y273" s="13"/>
      <c r="Z273" s="13"/>
      <c r="AA273" s="13"/>
      <c r="AB273" s="13"/>
      <c r="AC273" s="13"/>
      <c r="AD273" s="13"/>
      <c r="AE273" s="13"/>
      <c r="AT273" s="263" t="s">
        <v>147</v>
      </c>
      <c r="AU273" s="263" t="s">
        <v>83</v>
      </c>
      <c r="AV273" s="13" t="s">
        <v>81</v>
      </c>
      <c r="AW273" s="13" t="s">
        <v>30</v>
      </c>
      <c r="AX273" s="13" t="s">
        <v>73</v>
      </c>
      <c r="AY273" s="263" t="s">
        <v>134</v>
      </c>
    </row>
    <row r="274" s="14" customFormat="1">
      <c r="A274" s="14"/>
      <c r="B274" s="264"/>
      <c r="C274" s="265"/>
      <c r="D274" s="249" t="s">
        <v>147</v>
      </c>
      <c r="E274" s="266" t="s">
        <v>1</v>
      </c>
      <c r="F274" s="267" t="s">
        <v>1032</v>
      </c>
      <c r="G274" s="265"/>
      <c r="H274" s="268">
        <v>59.700000000000003</v>
      </c>
      <c r="I274" s="269"/>
      <c r="J274" s="265"/>
      <c r="K274" s="265"/>
      <c r="L274" s="270"/>
      <c r="M274" s="271"/>
      <c r="N274" s="272"/>
      <c r="O274" s="272"/>
      <c r="P274" s="272"/>
      <c r="Q274" s="272"/>
      <c r="R274" s="272"/>
      <c r="S274" s="272"/>
      <c r="T274" s="273"/>
      <c r="U274" s="14"/>
      <c r="V274" s="14"/>
      <c r="W274" s="14"/>
      <c r="X274" s="14"/>
      <c r="Y274" s="14"/>
      <c r="Z274" s="14"/>
      <c r="AA274" s="14"/>
      <c r="AB274" s="14"/>
      <c r="AC274" s="14"/>
      <c r="AD274" s="14"/>
      <c r="AE274" s="14"/>
      <c r="AT274" s="274" t="s">
        <v>147</v>
      </c>
      <c r="AU274" s="274" t="s">
        <v>83</v>
      </c>
      <c r="AV274" s="14" t="s">
        <v>83</v>
      </c>
      <c r="AW274" s="14" t="s">
        <v>30</v>
      </c>
      <c r="AX274" s="14" t="s">
        <v>73</v>
      </c>
      <c r="AY274" s="274" t="s">
        <v>134</v>
      </c>
    </row>
    <row r="275" s="13" customFormat="1">
      <c r="A275" s="13"/>
      <c r="B275" s="254"/>
      <c r="C275" s="255"/>
      <c r="D275" s="249" t="s">
        <v>147</v>
      </c>
      <c r="E275" s="256" t="s">
        <v>1</v>
      </c>
      <c r="F275" s="257" t="s">
        <v>903</v>
      </c>
      <c r="G275" s="255"/>
      <c r="H275" s="256" t="s">
        <v>1</v>
      </c>
      <c r="I275" s="258"/>
      <c r="J275" s="255"/>
      <c r="K275" s="255"/>
      <c r="L275" s="259"/>
      <c r="M275" s="260"/>
      <c r="N275" s="261"/>
      <c r="O275" s="261"/>
      <c r="P275" s="261"/>
      <c r="Q275" s="261"/>
      <c r="R275" s="261"/>
      <c r="S275" s="261"/>
      <c r="T275" s="262"/>
      <c r="U275" s="13"/>
      <c r="V275" s="13"/>
      <c r="W275" s="13"/>
      <c r="X275" s="13"/>
      <c r="Y275" s="13"/>
      <c r="Z275" s="13"/>
      <c r="AA275" s="13"/>
      <c r="AB275" s="13"/>
      <c r="AC275" s="13"/>
      <c r="AD275" s="13"/>
      <c r="AE275" s="13"/>
      <c r="AT275" s="263" t="s">
        <v>147</v>
      </c>
      <c r="AU275" s="263" t="s">
        <v>83</v>
      </c>
      <c r="AV275" s="13" t="s">
        <v>81</v>
      </c>
      <c r="AW275" s="13" t="s">
        <v>30</v>
      </c>
      <c r="AX275" s="13" t="s">
        <v>73</v>
      </c>
      <c r="AY275" s="263" t="s">
        <v>134</v>
      </c>
    </row>
    <row r="276" s="14" customFormat="1">
      <c r="A276" s="14"/>
      <c r="B276" s="264"/>
      <c r="C276" s="265"/>
      <c r="D276" s="249" t="s">
        <v>147</v>
      </c>
      <c r="E276" s="266" t="s">
        <v>1</v>
      </c>
      <c r="F276" s="267" t="s">
        <v>1033</v>
      </c>
      <c r="G276" s="265"/>
      <c r="H276" s="268">
        <v>5.9699999999999998</v>
      </c>
      <c r="I276" s="269"/>
      <c r="J276" s="265"/>
      <c r="K276" s="265"/>
      <c r="L276" s="270"/>
      <c r="M276" s="271"/>
      <c r="N276" s="272"/>
      <c r="O276" s="272"/>
      <c r="P276" s="272"/>
      <c r="Q276" s="272"/>
      <c r="R276" s="272"/>
      <c r="S276" s="272"/>
      <c r="T276" s="273"/>
      <c r="U276" s="14"/>
      <c r="V276" s="14"/>
      <c r="W276" s="14"/>
      <c r="X276" s="14"/>
      <c r="Y276" s="14"/>
      <c r="Z276" s="14"/>
      <c r="AA276" s="14"/>
      <c r="AB276" s="14"/>
      <c r="AC276" s="14"/>
      <c r="AD276" s="14"/>
      <c r="AE276" s="14"/>
      <c r="AT276" s="274" t="s">
        <v>147</v>
      </c>
      <c r="AU276" s="274" t="s">
        <v>83</v>
      </c>
      <c r="AV276" s="14" t="s">
        <v>83</v>
      </c>
      <c r="AW276" s="14" t="s">
        <v>30</v>
      </c>
      <c r="AX276" s="14" t="s">
        <v>73</v>
      </c>
      <c r="AY276" s="274" t="s">
        <v>134</v>
      </c>
    </row>
    <row r="277" s="15" customFormat="1">
      <c r="A277" s="15"/>
      <c r="B277" s="275"/>
      <c r="C277" s="276"/>
      <c r="D277" s="249" t="s">
        <v>147</v>
      </c>
      <c r="E277" s="277" t="s">
        <v>1</v>
      </c>
      <c r="F277" s="278" t="s">
        <v>150</v>
      </c>
      <c r="G277" s="276"/>
      <c r="H277" s="279">
        <v>65.670000000000002</v>
      </c>
      <c r="I277" s="280"/>
      <c r="J277" s="276"/>
      <c r="K277" s="276"/>
      <c r="L277" s="281"/>
      <c r="M277" s="282"/>
      <c r="N277" s="283"/>
      <c r="O277" s="283"/>
      <c r="P277" s="283"/>
      <c r="Q277" s="283"/>
      <c r="R277" s="283"/>
      <c r="S277" s="283"/>
      <c r="T277" s="284"/>
      <c r="U277" s="15"/>
      <c r="V277" s="15"/>
      <c r="W277" s="15"/>
      <c r="X277" s="15"/>
      <c r="Y277" s="15"/>
      <c r="Z277" s="15"/>
      <c r="AA277" s="15"/>
      <c r="AB277" s="15"/>
      <c r="AC277" s="15"/>
      <c r="AD277" s="15"/>
      <c r="AE277" s="15"/>
      <c r="AT277" s="285" t="s">
        <v>147</v>
      </c>
      <c r="AU277" s="285" t="s">
        <v>83</v>
      </c>
      <c r="AV277" s="15" t="s">
        <v>141</v>
      </c>
      <c r="AW277" s="15" t="s">
        <v>30</v>
      </c>
      <c r="AX277" s="15" t="s">
        <v>81</v>
      </c>
      <c r="AY277" s="285" t="s">
        <v>134</v>
      </c>
    </row>
    <row r="278" s="2" customFormat="1" ht="16.5" customHeight="1">
      <c r="A278" s="39"/>
      <c r="B278" s="40"/>
      <c r="C278" s="236" t="s">
        <v>320</v>
      </c>
      <c r="D278" s="236" t="s">
        <v>136</v>
      </c>
      <c r="E278" s="237" t="s">
        <v>410</v>
      </c>
      <c r="F278" s="238" t="s">
        <v>411</v>
      </c>
      <c r="G278" s="239" t="s">
        <v>169</v>
      </c>
      <c r="H278" s="240">
        <v>65.670000000000002</v>
      </c>
      <c r="I278" s="241"/>
      <c r="J278" s="242">
        <f>ROUND(I278*H278,2)</f>
        <v>0</v>
      </c>
      <c r="K278" s="238" t="s">
        <v>140</v>
      </c>
      <c r="L278" s="45"/>
      <c r="M278" s="243" t="s">
        <v>1</v>
      </c>
      <c r="N278" s="244" t="s">
        <v>38</v>
      </c>
      <c r="O278" s="92"/>
      <c r="P278" s="245">
        <f>O278*H278</f>
        <v>0</v>
      </c>
      <c r="Q278" s="245">
        <v>0.00066399999999999999</v>
      </c>
      <c r="R278" s="245">
        <f>Q278*H278</f>
        <v>0.043604879999999999</v>
      </c>
      <c r="S278" s="245">
        <v>0</v>
      </c>
      <c r="T278" s="246">
        <f>S278*H278</f>
        <v>0</v>
      </c>
      <c r="U278" s="39"/>
      <c r="V278" s="39"/>
      <c r="W278" s="39"/>
      <c r="X278" s="39"/>
      <c r="Y278" s="39"/>
      <c r="Z278" s="39"/>
      <c r="AA278" s="39"/>
      <c r="AB278" s="39"/>
      <c r="AC278" s="39"/>
      <c r="AD278" s="39"/>
      <c r="AE278" s="39"/>
      <c r="AR278" s="247" t="s">
        <v>141</v>
      </c>
      <c r="AT278" s="247" t="s">
        <v>136</v>
      </c>
      <c r="AU278" s="247" t="s">
        <v>83</v>
      </c>
      <c r="AY278" s="18" t="s">
        <v>134</v>
      </c>
      <c r="BE278" s="248">
        <f>IF(N278="základní",J278,0)</f>
        <v>0</v>
      </c>
      <c r="BF278" s="248">
        <f>IF(N278="snížená",J278,0)</f>
        <v>0</v>
      </c>
      <c r="BG278" s="248">
        <f>IF(N278="zákl. přenesená",J278,0)</f>
        <v>0</v>
      </c>
      <c r="BH278" s="248">
        <f>IF(N278="sníž. přenesená",J278,0)</f>
        <v>0</v>
      </c>
      <c r="BI278" s="248">
        <f>IF(N278="nulová",J278,0)</f>
        <v>0</v>
      </c>
      <c r="BJ278" s="18" t="s">
        <v>81</v>
      </c>
      <c r="BK278" s="248">
        <f>ROUND(I278*H278,2)</f>
        <v>0</v>
      </c>
      <c r="BL278" s="18" t="s">
        <v>141</v>
      </c>
      <c r="BM278" s="247" t="s">
        <v>1034</v>
      </c>
    </row>
    <row r="279" s="2" customFormat="1">
      <c r="A279" s="39"/>
      <c r="B279" s="40"/>
      <c r="C279" s="41"/>
      <c r="D279" s="249" t="s">
        <v>143</v>
      </c>
      <c r="E279" s="41"/>
      <c r="F279" s="250" t="s">
        <v>413</v>
      </c>
      <c r="G279" s="41"/>
      <c r="H279" s="41"/>
      <c r="I279" s="145"/>
      <c r="J279" s="41"/>
      <c r="K279" s="41"/>
      <c r="L279" s="45"/>
      <c r="M279" s="251"/>
      <c r="N279" s="252"/>
      <c r="O279" s="92"/>
      <c r="P279" s="92"/>
      <c r="Q279" s="92"/>
      <c r="R279" s="92"/>
      <c r="S279" s="92"/>
      <c r="T279" s="93"/>
      <c r="U279" s="39"/>
      <c r="V279" s="39"/>
      <c r="W279" s="39"/>
      <c r="X279" s="39"/>
      <c r="Y279" s="39"/>
      <c r="Z279" s="39"/>
      <c r="AA279" s="39"/>
      <c r="AB279" s="39"/>
      <c r="AC279" s="39"/>
      <c r="AD279" s="39"/>
      <c r="AE279" s="39"/>
      <c r="AT279" s="18" t="s">
        <v>143</v>
      </c>
      <c r="AU279" s="18" t="s">
        <v>83</v>
      </c>
    </row>
    <row r="280" s="2" customFormat="1">
      <c r="A280" s="39"/>
      <c r="B280" s="40"/>
      <c r="C280" s="41"/>
      <c r="D280" s="249" t="s">
        <v>145</v>
      </c>
      <c r="E280" s="41"/>
      <c r="F280" s="253" t="s">
        <v>404</v>
      </c>
      <c r="G280" s="41"/>
      <c r="H280" s="41"/>
      <c r="I280" s="145"/>
      <c r="J280" s="41"/>
      <c r="K280" s="41"/>
      <c r="L280" s="45"/>
      <c r="M280" s="251"/>
      <c r="N280" s="252"/>
      <c r="O280" s="92"/>
      <c r="P280" s="92"/>
      <c r="Q280" s="92"/>
      <c r="R280" s="92"/>
      <c r="S280" s="92"/>
      <c r="T280" s="93"/>
      <c r="U280" s="39"/>
      <c r="V280" s="39"/>
      <c r="W280" s="39"/>
      <c r="X280" s="39"/>
      <c r="Y280" s="39"/>
      <c r="Z280" s="39"/>
      <c r="AA280" s="39"/>
      <c r="AB280" s="39"/>
      <c r="AC280" s="39"/>
      <c r="AD280" s="39"/>
      <c r="AE280" s="39"/>
      <c r="AT280" s="18" t="s">
        <v>145</v>
      </c>
      <c r="AU280" s="18" t="s">
        <v>83</v>
      </c>
    </row>
    <row r="281" s="13" customFormat="1">
      <c r="A281" s="13"/>
      <c r="B281" s="254"/>
      <c r="C281" s="255"/>
      <c r="D281" s="249" t="s">
        <v>147</v>
      </c>
      <c r="E281" s="256" t="s">
        <v>1</v>
      </c>
      <c r="F281" s="257" t="s">
        <v>781</v>
      </c>
      <c r="G281" s="255"/>
      <c r="H281" s="256" t="s">
        <v>1</v>
      </c>
      <c r="I281" s="258"/>
      <c r="J281" s="255"/>
      <c r="K281" s="255"/>
      <c r="L281" s="259"/>
      <c r="M281" s="260"/>
      <c r="N281" s="261"/>
      <c r="O281" s="261"/>
      <c r="P281" s="261"/>
      <c r="Q281" s="261"/>
      <c r="R281" s="261"/>
      <c r="S281" s="261"/>
      <c r="T281" s="262"/>
      <c r="U281" s="13"/>
      <c r="V281" s="13"/>
      <c r="W281" s="13"/>
      <c r="X281" s="13"/>
      <c r="Y281" s="13"/>
      <c r="Z281" s="13"/>
      <c r="AA281" s="13"/>
      <c r="AB281" s="13"/>
      <c r="AC281" s="13"/>
      <c r="AD281" s="13"/>
      <c r="AE281" s="13"/>
      <c r="AT281" s="263" t="s">
        <v>147</v>
      </c>
      <c r="AU281" s="263" t="s">
        <v>83</v>
      </c>
      <c r="AV281" s="13" t="s">
        <v>81</v>
      </c>
      <c r="AW281" s="13" t="s">
        <v>30</v>
      </c>
      <c r="AX281" s="13" t="s">
        <v>73</v>
      </c>
      <c r="AY281" s="263" t="s">
        <v>134</v>
      </c>
    </row>
    <row r="282" s="14" customFormat="1">
      <c r="A282" s="14"/>
      <c r="B282" s="264"/>
      <c r="C282" s="265"/>
      <c r="D282" s="249" t="s">
        <v>147</v>
      </c>
      <c r="E282" s="266" t="s">
        <v>1</v>
      </c>
      <c r="F282" s="267" t="s">
        <v>1032</v>
      </c>
      <c r="G282" s="265"/>
      <c r="H282" s="268">
        <v>59.700000000000003</v>
      </c>
      <c r="I282" s="269"/>
      <c r="J282" s="265"/>
      <c r="K282" s="265"/>
      <c r="L282" s="270"/>
      <c r="M282" s="271"/>
      <c r="N282" s="272"/>
      <c r="O282" s="272"/>
      <c r="P282" s="272"/>
      <c r="Q282" s="272"/>
      <c r="R282" s="272"/>
      <c r="S282" s="272"/>
      <c r="T282" s="273"/>
      <c r="U282" s="14"/>
      <c r="V282" s="14"/>
      <c r="W282" s="14"/>
      <c r="X282" s="14"/>
      <c r="Y282" s="14"/>
      <c r="Z282" s="14"/>
      <c r="AA282" s="14"/>
      <c r="AB282" s="14"/>
      <c r="AC282" s="14"/>
      <c r="AD282" s="14"/>
      <c r="AE282" s="14"/>
      <c r="AT282" s="274" t="s">
        <v>147</v>
      </c>
      <c r="AU282" s="274" t="s">
        <v>83</v>
      </c>
      <c r="AV282" s="14" t="s">
        <v>83</v>
      </c>
      <c r="AW282" s="14" t="s">
        <v>30</v>
      </c>
      <c r="AX282" s="14" t="s">
        <v>73</v>
      </c>
      <c r="AY282" s="274" t="s">
        <v>134</v>
      </c>
    </row>
    <row r="283" s="13" customFormat="1">
      <c r="A283" s="13"/>
      <c r="B283" s="254"/>
      <c r="C283" s="255"/>
      <c r="D283" s="249" t="s">
        <v>147</v>
      </c>
      <c r="E283" s="256" t="s">
        <v>1</v>
      </c>
      <c r="F283" s="257" t="s">
        <v>903</v>
      </c>
      <c r="G283" s="255"/>
      <c r="H283" s="256" t="s">
        <v>1</v>
      </c>
      <c r="I283" s="258"/>
      <c r="J283" s="255"/>
      <c r="K283" s="255"/>
      <c r="L283" s="259"/>
      <c r="M283" s="260"/>
      <c r="N283" s="261"/>
      <c r="O283" s="261"/>
      <c r="P283" s="261"/>
      <c r="Q283" s="261"/>
      <c r="R283" s="261"/>
      <c r="S283" s="261"/>
      <c r="T283" s="262"/>
      <c r="U283" s="13"/>
      <c r="V283" s="13"/>
      <c r="W283" s="13"/>
      <c r="X283" s="13"/>
      <c r="Y283" s="13"/>
      <c r="Z283" s="13"/>
      <c r="AA283" s="13"/>
      <c r="AB283" s="13"/>
      <c r="AC283" s="13"/>
      <c r="AD283" s="13"/>
      <c r="AE283" s="13"/>
      <c r="AT283" s="263" t="s">
        <v>147</v>
      </c>
      <c r="AU283" s="263" t="s">
        <v>83</v>
      </c>
      <c r="AV283" s="13" t="s">
        <v>81</v>
      </c>
      <c r="AW283" s="13" t="s">
        <v>30</v>
      </c>
      <c r="AX283" s="13" t="s">
        <v>73</v>
      </c>
      <c r="AY283" s="263" t="s">
        <v>134</v>
      </c>
    </row>
    <row r="284" s="14" customFormat="1">
      <c r="A284" s="14"/>
      <c r="B284" s="264"/>
      <c r="C284" s="265"/>
      <c r="D284" s="249" t="s">
        <v>147</v>
      </c>
      <c r="E284" s="266" t="s">
        <v>1</v>
      </c>
      <c r="F284" s="267" t="s">
        <v>1033</v>
      </c>
      <c r="G284" s="265"/>
      <c r="H284" s="268">
        <v>5.9699999999999998</v>
      </c>
      <c r="I284" s="269"/>
      <c r="J284" s="265"/>
      <c r="K284" s="265"/>
      <c r="L284" s="270"/>
      <c r="M284" s="271"/>
      <c r="N284" s="272"/>
      <c r="O284" s="272"/>
      <c r="P284" s="272"/>
      <c r="Q284" s="272"/>
      <c r="R284" s="272"/>
      <c r="S284" s="272"/>
      <c r="T284" s="273"/>
      <c r="U284" s="14"/>
      <c r="V284" s="14"/>
      <c r="W284" s="14"/>
      <c r="X284" s="14"/>
      <c r="Y284" s="14"/>
      <c r="Z284" s="14"/>
      <c r="AA284" s="14"/>
      <c r="AB284" s="14"/>
      <c r="AC284" s="14"/>
      <c r="AD284" s="14"/>
      <c r="AE284" s="14"/>
      <c r="AT284" s="274" t="s">
        <v>147</v>
      </c>
      <c r="AU284" s="274" t="s">
        <v>83</v>
      </c>
      <c r="AV284" s="14" t="s">
        <v>83</v>
      </c>
      <c r="AW284" s="14" t="s">
        <v>30</v>
      </c>
      <c r="AX284" s="14" t="s">
        <v>73</v>
      </c>
      <c r="AY284" s="274" t="s">
        <v>134</v>
      </c>
    </row>
    <row r="285" s="15" customFormat="1">
      <c r="A285" s="15"/>
      <c r="B285" s="275"/>
      <c r="C285" s="276"/>
      <c r="D285" s="249" t="s">
        <v>147</v>
      </c>
      <c r="E285" s="277" t="s">
        <v>1</v>
      </c>
      <c r="F285" s="278" t="s">
        <v>150</v>
      </c>
      <c r="G285" s="276"/>
      <c r="H285" s="279">
        <v>65.670000000000002</v>
      </c>
      <c r="I285" s="280"/>
      <c r="J285" s="276"/>
      <c r="K285" s="276"/>
      <c r="L285" s="281"/>
      <c r="M285" s="282"/>
      <c r="N285" s="283"/>
      <c r="O285" s="283"/>
      <c r="P285" s="283"/>
      <c r="Q285" s="283"/>
      <c r="R285" s="283"/>
      <c r="S285" s="283"/>
      <c r="T285" s="284"/>
      <c r="U285" s="15"/>
      <c r="V285" s="15"/>
      <c r="W285" s="15"/>
      <c r="X285" s="15"/>
      <c r="Y285" s="15"/>
      <c r="Z285" s="15"/>
      <c r="AA285" s="15"/>
      <c r="AB285" s="15"/>
      <c r="AC285" s="15"/>
      <c r="AD285" s="15"/>
      <c r="AE285" s="15"/>
      <c r="AT285" s="285" t="s">
        <v>147</v>
      </c>
      <c r="AU285" s="285" t="s">
        <v>83</v>
      </c>
      <c r="AV285" s="15" t="s">
        <v>141</v>
      </c>
      <c r="AW285" s="15" t="s">
        <v>30</v>
      </c>
      <c r="AX285" s="15" t="s">
        <v>81</v>
      </c>
      <c r="AY285" s="285" t="s">
        <v>134</v>
      </c>
    </row>
    <row r="286" s="2" customFormat="1" ht="24" customHeight="1">
      <c r="A286" s="39"/>
      <c r="B286" s="40"/>
      <c r="C286" s="286" t="s">
        <v>328</v>
      </c>
      <c r="D286" s="286" t="s">
        <v>268</v>
      </c>
      <c r="E286" s="287" t="s">
        <v>415</v>
      </c>
      <c r="F286" s="288" t="s">
        <v>416</v>
      </c>
      <c r="G286" s="289" t="s">
        <v>229</v>
      </c>
      <c r="H286" s="290">
        <v>1.2569999999999999</v>
      </c>
      <c r="I286" s="291"/>
      <c r="J286" s="292">
        <f>ROUND(I286*H286,2)</f>
        <v>0</v>
      </c>
      <c r="K286" s="288" t="s">
        <v>140</v>
      </c>
      <c r="L286" s="293"/>
      <c r="M286" s="294" t="s">
        <v>1</v>
      </c>
      <c r="N286" s="295" t="s">
        <v>38</v>
      </c>
      <c r="O286" s="92"/>
      <c r="P286" s="245">
        <f>O286*H286</f>
        <v>0</v>
      </c>
      <c r="Q286" s="245">
        <v>1</v>
      </c>
      <c r="R286" s="245">
        <f>Q286*H286</f>
        <v>1.2569999999999999</v>
      </c>
      <c r="S286" s="245">
        <v>0</v>
      </c>
      <c r="T286" s="246">
        <f>S286*H286</f>
        <v>0</v>
      </c>
      <c r="U286" s="39"/>
      <c r="V286" s="39"/>
      <c r="W286" s="39"/>
      <c r="X286" s="39"/>
      <c r="Y286" s="39"/>
      <c r="Z286" s="39"/>
      <c r="AA286" s="39"/>
      <c r="AB286" s="39"/>
      <c r="AC286" s="39"/>
      <c r="AD286" s="39"/>
      <c r="AE286" s="39"/>
      <c r="AR286" s="247" t="s">
        <v>195</v>
      </c>
      <c r="AT286" s="247" t="s">
        <v>268</v>
      </c>
      <c r="AU286" s="247" t="s">
        <v>83</v>
      </c>
      <c r="AY286" s="18" t="s">
        <v>134</v>
      </c>
      <c r="BE286" s="248">
        <f>IF(N286="základní",J286,0)</f>
        <v>0</v>
      </c>
      <c r="BF286" s="248">
        <f>IF(N286="snížená",J286,0)</f>
        <v>0</v>
      </c>
      <c r="BG286" s="248">
        <f>IF(N286="zákl. přenesená",J286,0)</f>
        <v>0</v>
      </c>
      <c r="BH286" s="248">
        <f>IF(N286="sníž. přenesená",J286,0)</f>
        <v>0</v>
      </c>
      <c r="BI286" s="248">
        <f>IF(N286="nulová",J286,0)</f>
        <v>0</v>
      </c>
      <c r="BJ286" s="18" t="s">
        <v>81</v>
      </c>
      <c r="BK286" s="248">
        <f>ROUND(I286*H286,2)</f>
        <v>0</v>
      </c>
      <c r="BL286" s="18" t="s">
        <v>141</v>
      </c>
      <c r="BM286" s="247" t="s">
        <v>1035</v>
      </c>
    </row>
    <row r="287" s="2" customFormat="1">
      <c r="A287" s="39"/>
      <c r="B287" s="40"/>
      <c r="C287" s="41"/>
      <c r="D287" s="249" t="s">
        <v>143</v>
      </c>
      <c r="E287" s="41"/>
      <c r="F287" s="250" t="s">
        <v>416</v>
      </c>
      <c r="G287" s="41"/>
      <c r="H287" s="41"/>
      <c r="I287" s="145"/>
      <c r="J287" s="41"/>
      <c r="K287" s="41"/>
      <c r="L287" s="45"/>
      <c r="M287" s="251"/>
      <c r="N287" s="252"/>
      <c r="O287" s="92"/>
      <c r="P287" s="92"/>
      <c r="Q287" s="92"/>
      <c r="R287" s="92"/>
      <c r="S287" s="92"/>
      <c r="T287" s="93"/>
      <c r="U287" s="39"/>
      <c r="V287" s="39"/>
      <c r="W287" s="39"/>
      <c r="X287" s="39"/>
      <c r="Y287" s="39"/>
      <c r="Z287" s="39"/>
      <c r="AA287" s="39"/>
      <c r="AB287" s="39"/>
      <c r="AC287" s="39"/>
      <c r="AD287" s="39"/>
      <c r="AE287" s="39"/>
      <c r="AT287" s="18" t="s">
        <v>143</v>
      </c>
      <c r="AU287" s="18" t="s">
        <v>83</v>
      </c>
    </row>
    <row r="288" s="13" customFormat="1">
      <c r="A288" s="13"/>
      <c r="B288" s="254"/>
      <c r="C288" s="255"/>
      <c r="D288" s="249" t="s">
        <v>147</v>
      </c>
      <c r="E288" s="256" t="s">
        <v>1</v>
      </c>
      <c r="F288" s="257" t="s">
        <v>418</v>
      </c>
      <c r="G288" s="255"/>
      <c r="H288" s="256" t="s">
        <v>1</v>
      </c>
      <c r="I288" s="258"/>
      <c r="J288" s="255"/>
      <c r="K288" s="255"/>
      <c r="L288" s="259"/>
      <c r="M288" s="260"/>
      <c r="N288" s="261"/>
      <c r="O288" s="261"/>
      <c r="P288" s="261"/>
      <c r="Q288" s="261"/>
      <c r="R288" s="261"/>
      <c r="S288" s="261"/>
      <c r="T288" s="262"/>
      <c r="U288" s="13"/>
      <c r="V288" s="13"/>
      <c r="W288" s="13"/>
      <c r="X288" s="13"/>
      <c r="Y288" s="13"/>
      <c r="Z288" s="13"/>
      <c r="AA288" s="13"/>
      <c r="AB288" s="13"/>
      <c r="AC288" s="13"/>
      <c r="AD288" s="13"/>
      <c r="AE288" s="13"/>
      <c r="AT288" s="263" t="s">
        <v>147</v>
      </c>
      <c r="AU288" s="263" t="s">
        <v>83</v>
      </c>
      <c r="AV288" s="13" t="s">
        <v>81</v>
      </c>
      <c r="AW288" s="13" t="s">
        <v>30</v>
      </c>
      <c r="AX288" s="13" t="s">
        <v>73</v>
      </c>
      <c r="AY288" s="263" t="s">
        <v>134</v>
      </c>
    </row>
    <row r="289" s="13" customFormat="1">
      <c r="A289" s="13"/>
      <c r="B289" s="254"/>
      <c r="C289" s="255"/>
      <c r="D289" s="249" t="s">
        <v>147</v>
      </c>
      <c r="E289" s="256" t="s">
        <v>1</v>
      </c>
      <c r="F289" s="257" t="s">
        <v>781</v>
      </c>
      <c r="G289" s="255"/>
      <c r="H289" s="256" t="s">
        <v>1</v>
      </c>
      <c r="I289" s="258"/>
      <c r="J289" s="255"/>
      <c r="K289" s="255"/>
      <c r="L289" s="259"/>
      <c r="M289" s="260"/>
      <c r="N289" s="261"/>
      <c r="O289" s="261"/>
      <c r="P289" s="261"/>
      <c r="Q289" s="261"/>
      <c r="R289" s="261"/>
      <c r="S289" s="261"/>
      <c r="T289" s="262"/>
      <c r="U289" s="13"/>
      <c r="V289" s="13"/>
      <c r="W289" s="13"/>
      <c r="X289" s="13"/>
      <c r="Y289" s="13"/>
      <c r="Z289" s="13"/>
      <c r="AA289" s="13"/>
      <c r="AB289" s="13"/>
      <c r="AC289" s="13"/>
      <c r="AD289" s="13"/>
      <c r="AE289" s="13"/>
      <c r="AT289" s="263" t="s">
        <v>147</v>
      </c>
      <c r="AU289" s="263" t="s">
        <v>83</v>
      </c>
      <c r="AV289" s="13" t="s">
        <v>81</v>
      </c>
      <c r="AW289" s="13" t="s">
        <v>30</v>
      </c>
      <c r="AX289" s="13" t="s">
        <v>73</v>
      </c>
      <c r="AY289" s="263" t="s">
        <v>134</v>
      </c>
    </row>
    <row r="290" s="14" customFormat="1">
      <c r="A290" s="14"/>
      <c r="B290" s="264"/>
      <c r="C290" s="265"/>
      <c r="D290" s="249" t="s">
        <v>147</v>
      </c>
      <c r="E290" s="266" t="s">
        <v>1</v>
      </c>
      <c r="F290" s="267" t="s">
        <v>1036</v>
      </c>
      <c r="G290" s="265"/>
      <c r="H290" s="268">
        <v>1.143</v>
      </c>
      <c r="I290" s="269"/>
      <c r="J290" s="265"/>
      <c r="K290" s="265"/>
      <c r="L290" s="270"/>
      <c r="M290" s="271"/>
      <c r="N290" s="272"/>
      <c r="O290" s="272"/>
      <c r="P290" s="272"/>
      <c r="Q290" s="272"/>
      <c r="R290" s="272"/>
      <c r="S290" s="272"/>
      <c r="T290" s="273"/>
      <c r="U290" s="14"/>
      <c r="V290" s="14"/>
      <c r="W290" s="14"/>
      <c r="X290" s="14"/>
      <c r="Y290" s="14"/>
      <c r="Z290" s="14"/>
      <c r="AA290" s="14"/>
      <c r="AB290" s="14"/>
      <c r="AC290" s="14"/>
      <c r="AD290" s="14"/>
      <c r="AE290" s="14"/>
      <c r="AT290" s="274" t="s">
        <v>147</v>
      </c>
      <c r="AU290" s="274" t="s">
        <v>83</v>
      </c>
      <c r="AV290" s="14" t="s">
        <v>83</v>
      </c>
      <c r="AW290" s="14" t="s">
        <v>30</v>
      </c>
      <c r="AX290" s="14" t="s">
        <v>73</v>
      </c>
      <c r="AY290" s="274" t="s">
        <v>134</v>
      </c>
    </row>
    <row r="291" s="13" customFormat="1">
      <c r="A291" s="13"/>
      <c r="B291" s="254"/>
      <c r="C291" s="255"/>
      <c r="D291" s="249" t="s">
        <v>147</v>
      </c>
      <c r="E291" s="256" t="s">
        <v>1</v>
      </c>
      <c r="F291" s="257" t="s">
        <v>903</v>
      </c>
      <c r="G291" s="255"/>
      <c r="H291" s="256" t="s">
        <v>1</v>
      </c>
      <c r="I291" s="258"/>
      <c r="J291" s="255"/>
      <c r="K291" s="255"/>
      <c r="L291" s="259"/>
      <c r="M291" s="260"/>
      <c r="N291" s="261"/>
      <c r="O291" s="261"/>
      <c r="P291" s="261"/>
      <c r="Q291" s="261"/>
      <c r="R291" s="261"/>
      <c r="S291" s="261"/>
      <c r="T291" s="262"/>
      <c r="U291" s="13"/>
      <c r="V291" s="13"/>
      <c r="W291" s="13"/>
      <c r="X291" s="13"/>
      <c r="Y291" s="13"/>
      <c r="Z291" s="13"/>
      <c r="AA291" s="13"/>
      <c r="AB291" s="13"/>
      <c r="AC291" s="13"/>
      <c r="AD291" s="13"/>
      <c r="AE291" s="13"/>
      <c r="AT291" s="263" t="s">
        <v>147</v>
      </c>
      <c r="AU291" s="263" t="s">
        <v>83</v>
      </c>
      <c r="AV291" s="13" t="s">
        <v>81</v>
      </c>
      <c r="AW291" s="13" t="s">
        <v>30</v>
      </c>
      <c r="AX291" s="13" t="s">
        <v>73</v>
      </c>
      <c r="AY291" s="263" t="s">
        <v>134</v>
      </c>
    </row>
    <row r="292" s="14" customFormat="1">
      <c r="A292" s="14"/>
      <c r="B292" s="264"/>
      <c r="C292" s="265"/>
      <c r="D292" s="249" t="s">
        <v>147</v>
      </c>
      <c r="E292" s="266" t="s">
        <v>1</v>
      </c>
      <c r="F292" s="267" t="s">
        <v>912</v>
      </c>
      <c r="G292" s="265"/>
      <c r="H292" s="268">
        <v>0.114</v>
      </c>
      <c r="I292" s="269"/>
      <c r="J292" s="265"/>
      <c r="K292" s="265"/>
      <c r="L292" s="270"/>
      <c r="M292" s="271"/>
      <c r="N292" s="272"/>
      <c r="O292" s="272"/>
      <c r="P292" s="272"/>
      <c r="Q292" s="272"/>
      <c r="R292" s="272"/>
      <c r="S292" s="272"/>
      <c r="T292" s="273"/>
      <c r="U292" s="14"/>
      <c r="V292" s="14"/>
      <c r="W292" s="14"/>
      <c r="X292" s="14"/>
      <c r="Y292" s="14"/>
      <c r="Z292" s="14"/>
      <c r="AA292" s="14"/>
      <c r="AB292" s="14"/>
      <c r="AC292" s="14"/>
      <c r="AD292" s="14"/>
      <c r="AE292" s="14"/>
      <c r="AT292" s="274" t="s">
        <v>147</v>
      </c>
      <c r="AU292" s="274" t="s">
        <v>83</v>
      </c>
      <c r="AV292" s="14" t="s">
        <v>83</v>
      </c>
      <c r="AW292" s="14" t="s">
        <v>30</v>
      </c>
      <c r="AX292" s="14" t="s">
        <v>73</v>
      </c>
      <c r="AY292" s="274" t="s">
        <v>134</v>
      </c>
    </row>
    <row r="293" s="15" customFormat="1">
      <c r="A293" s="15"/>
      <c r="B293" s="275"/>
      <c r="C293" s="276"/>
      <c r="D293" s="249" t="s">
        <v>147</v>
      </c>
      <c r="E293" s="277" t="s">
        <v>1</v>
      </c>
      <c r="F293" s="278" t="s">
        <v>150</v>
      </c>
      <c r="G293" s="276"/>
      <c r="H293" s="279">
        <v>1.2569999999999999</v>
      </c>
      <c r="I293" s="280"/>
      <c r="J293" s="276"/>
      <c r="K293" s="276"/>
      <c r="L293" s="281"/>
      <c r="M293" s="282"/>
      <c r="N293" s="283"/>
      <c r="O293" s="283"/>
      <c r="P293" s="283"/>
      <c r="Q293" s="283"/>
      <c r="R293" s="283"/>
      <c r="S293" s="283"/>
      <c r="T293" s="284"/>
      <c r="U293" s="15"/>
      <c r="V293" s="15"/>
      <c r="W293" s="15"/>
      <c r="X293" s="15"/>
      <c r="Y293" s="15"/>
      <c r="Z293" s="15"/>
      <c r="AA293" s="15"/>
      <c r="AB293" s="15"/>
      <c r="AC293" s="15"/>
      <c r="AD293" s="15"/>
      <c r="AE293" s="15"/>
      <c r="AT293" s="285" t="s">
        <v>147</v>
      </c>
      <c r="AU293" s="285" t="s">
        <v>83</v>
      </c>
      <c r="AV293" s="15" t="s">
        <v>141</v>
      </c>
      <c r="AW293" s="15" t="s">
        <v>30</v>
      </c>
      <c r="AX293" s="15" t="s">
        <v>81</v>
      </c>
      <c r="AY293" s="285" t="s">
        <v>134</v>
      </c>
    </row>
    <row r="294" s="2" customFormat="1" ht="24" customHeight="1">
      <c r="A294" s="39"/>
      <c r="B294" s="40"/>
      <c r="C294" s="286" t="s">
        <v>338</v>
      </c>
      <c r="D294" s="286" t="s">
        <v>268</v>
      </c>
      <c r="E294" s="287" t="s">
        <v>422</v>
      </c>
      <c r="F294" s="288" t="s">
        <v>423</v>
      </c>
      <c r="G294" s="289" t="s">
        <v>229</v>
      </c>
      <c r="H294" s="290">
        <v>0.41499999999999998</v>
      </c>
      <c r="I294" s="291"/>
      <c r="J294" s="292">
        <f>ROUND(I294*H294,2)</f>
        <v>0</v>
      </c>
      <c r="K294" s="288" t="s">
        <v>140</v>
      </c>
      <c r="L294" s="293"/>
      <c r="M294" s="294" t="s">
        <v>1</v>
      </c>
      <c r="N294" s="295" t="s">
        <v>38</v>
      </c>
      <c r="O294" s="92"/>
      <c r="P294" s="245">
        <f>O294*H294</f>
        <v>0</v>
      </c>
      <c r="Q294" s="245">
        <v>1</v>
      </c>
      <c r="R294" s="245">
        <f>Q294*H294</f>
        <v>0.41499999999999998</v>
      </c>
      <c r="S294" s="245">
        <v>0</v>
      </c>
      <c r="T294" s="246">
        <f>S294*H294</f>
        <v>0</v>
      </c>
      <c r="U294" s="39"/>
      <c r="V294" s="39"/>
      <c r="W294" s="39"/>
      <c r="X294" s="39"/>
      <c r="Y294" s="39"/>
      <c r="Z294" s="39"/>
      <c r="AA294" s="39"/>
      <c r="AB294" s="39"/>
      <c r="AC294" s="39"/>
      <c r="AD294" s="39"/>
      <c r="AE294" s="39"/>
      <c r="AR294" s="247" t="s">
        <v>195</v>
      </c>
      <c r="AT294" s="247" t="s">
        <v>268</v>
      </c>
      <c r="AU294" s="247" t="s">
        <v>83</v>
      </c>
      <c r="AY294" s="18" t="s">
        <v>134</v>
      </c>
      <c r="BE294" s="248">
        <f>IF(N294="základní",J294,0)</f>
        <v>0</v>
      </c>
      <c r="BF294" s="248">
        <f>IF(N294="snížená",J294,0)</f>
        <v>0</v>
      </c>
      <c r="BG294" s="248">
        <f>IF(N294="zákl. přenesená",J294,0)</f>
        <v>0</v>
      </c>
      <c r="BH294" s="248">
        <f>IF(N294="sníž. přenesená",J294,0)</f>
        <v>0</v>
      </c>
      <c r="BI294" s="248">
        <f>IF(N294="nulová",J294,0)</f>
        <v>0</v>
      </c>
      <c r="BJ294" s="18" t="s">
        <v>81</v>
      </c>
      <c r="BK294" s="248">
        <f>ROUND(I294*H294,2)</f>
        <v>0</v>
      </c>
      <c r="BL294" s="18" t="s">
        <v>141</v>
      </c>
      <c r="BM294" s="247" t="s">
        <v>1037</v>
      </c>
    </row>
    <row r="295" s="2" customFormat="1">
      <c r="A295" s="39"/>
      <c r="B295" s="40"/>
      <c r="C295" s="41"/>
      <c r="D295" s="249" t="s">
        <v>143</v>
      </c>
      <c r="E295" s="41"/>
      <c r="F295" s="250" t="s">
        <v>423</v>
      </c>
      <c r="G295" s="41"/>
      <c r="H295" s="41"/>
      <c r="I295" s="145"/>
      <c r="J295" s="41"/>
      <c r="K295" s="41"/>
      <c r="L295" s="45"/>
      <c r="M295" s="251"/>
      <c r="N295" s="252"/>
      <c r="O295" s="92"/>
      <c r="P295" s="92"/>
      <c r="Q295" s="92"/>
      <c r="R295" s="92"/>
      <c r="S295" s="92"/>
      <c r="T295" s="93"/>
      <c r="U295" s="39"/>
      <c r="V295" s="39"/>
      <c r="W295" s="39"/>
      <c r="X295" s="39"/>
      <c r="Y295" s="39"/>
      <c r="Z295" s="39"/>
      <c r="AA295" s="39"/>
      <c r="AB295" s="39"/>
      <c r="AC295" s="39"/>
      <c r="AD295" s="39"/>
      <c r="AE295" s="39"/>
      <c r="AT295" s="18" t="s">
        <v>143</v>
      </c>
      <c r="AU295" s="18" t="s">
        <v>83</v>
      </c>
    </row>
    <row r="296" s="13" customFormat="1">
      <c r="A296" s="13"/>
      <c r="B296" s="254"/>
      <c r="C296" s="255"/>
      <c r="D296" s="249" t="s">
        <v>147</v>
      </c>
      <c r="E296" s="256" t="s">
        <v>1</v>
      </c>
      <c r="F296" s="257" t="s">
        <v>418</v>
      </c>
      <c r="G296" s="255"/>
      <c r="H296" s="256" t="s">
        <v>1</v>
      </c>
      <c r="I296" s="258"/>
      <c r="J296" s="255"/>
      <c r="K296" s="255"/>
      <c r="L296" s="259"/>
      <c r="M296" s="260"/>
      <c r="N296" s="261"/>
      <c r="O296" s="261"/>
      <c r="P296" s="261"/>
      <c r="Q296" s="261"/>
      <c r="R296" s="261"/>
      <c r="S296" s="261"/>
      <c r="T296" s="262"/>
      <c r="U296" s="13"/>
      <c r="V296" s="13"/>
      <c r="W296" s="13"/>
      <c r="X296" s="13"/>
      <c r="Y296" s="13"/>
      <c r="Z296" s="13"/>
      <c r="AA296" s="13"/>
      <c r="AB296" s="13"/>
      <c r="AC296" s="13"/>
      <c r="AD296" s="13"/>
      <c r="AE296" s="13"/>
      <c r="AT296" s="263" t="s">
        <v>147</v>
      </c>
      <c r="AU296" s="263" t="s">
        <v>83</v>
      </c>
      <c r="AV296" s="13" t="s">
        <v>81</v>
      </c>
      <c r="AW296" s="13" t="s">
        <v>30</v>
      </c>
      <c r="AX296" s="13" t="s">
        <v>73</v>
      </c>
      <c r="AY296" s="263" t="s">
        <v>134</v>
      </c>
    </row>
    <row r="297" s="13" customFormat="1">
      <c r="A297" s="13"/>
      <c r="B297" s="254"/>
      <c r="C297" s="255"/>
      <c r="D297" s="249" t="s">
        <v>147</v>
      </c>
      <c r="E297" s="256" t="s">
        <v>1</v>
      </c>
      <c r="F297" s="257" t="s">
        <v>781</v>
      </c>
      <c r="G297" s="255"/>
      <c r="H297" s="256" t="s">
        <v>1</v>
      </c>
      <c r="I297" s="258"/>
      <c r="J297" s="255"/>
      <c r="K297" s="255"/>
      <c r="L297" s="259"/>
      <c r="M297" s="260"/>
      <c r="N297" s="261"/>
      <c r="O297" s="261"/>
      <c r="P297" s="261"/>
      <c r="Q297" s="261"/>
      <c r="R297" s="261"/>
      <c r="S297" s="261"/>
      <c r="T297" s="262"/>
      <c r="U297" s="13"/>
      <c r="V297" s="13"/>
      <c r="W297" s="13"/>
      <c r="X297" s="13"/>
      <c r="Y297" s="13"/>
      <c r="Z297" s="13"/>
      <c r="AA297" s="13"/>
      <c r="AB297" s="13"/>
      <c r="AC297" s="13"/>
      <c r="AD297" s="13"/>
      <c r="AE297" s="13"/>
      <c r="AT297" s="263" t="s">
        <v>147</v>
      </c>
      <c r="AU297" s="263" t="s">
        <v>83</v>
      </c>
      <c r="AV297" s="13" t="s">
        <v>81</v>
      </c>
      <c r="AW297" s="13" t="s">
        <v>30</v>
      </c>
      <c r="AX297" s="13" t="s">
        <v>73</v>
      </c>
      <c r="AY297" s="263" t="s">
        <v>134</v>
      </c>
    </row>
    <row r="298" s="14" customFormat="1">
      <c r="A298" s="14"/>
      <c r="B298" s="264"/>
      <c r="C298" s="265"/>
      <c r="D298" s="249" t="s">
        <v>147</v>
      </c>
      <c r="E298" s="266" t="s">
        <v>1</v>
      </c>
      <c r="F298" s="267" t="s">
        <v>1038</v>
      </c>
      <c r="G298" s="265"/>
      <c r="H298" s="268">
        <v>0.377</v>
      </c>
      <c r="I298" s="269"/>
      <c r="J298" s="265"/>
      <c r="K298" s="265"/>
      <c r="L298" s="270"/>
      <c r="M298" s="271"/>
      <c r="N298" s="272"/>
      <c r="O298" s="272"/>
      <c r="P298" s="272"/>
      <c r="Q298" s="272"/>
      <c r="R298" s="272"/>
      <c r="S298" s="272"/>
      <c r="T298" s="273"/>
      <c r="U298" s="14"/>
      <c r="V298" s="14"/>
      <c r="W298" s="14"/>
      <c r="X298" s="14"/>
      <c r="Y298" s="14"/>
      <c r="Z298" s="14"/>
      <c r="AA298" s="14"/>
      <c r="AB298" s="14"/>
      <c r="AC298" s="14"/>
      <c r="AD298" s="14"/>
      <c r="AE298" s="14"/>
      <c r="AT298" s="274" t="s">
        <v>147</v>
      </c>
      <c r="AU298" s="274" t="s">
        <v>83</v>
      </c>
      <c r="AV298" s="14" t="s">
        <v>83</v>
      </c>
      <c r="AW298" s="14" t="s">
        <v>30</v>
      </c>
      <c r="AX298" s="14" t="s">
        <v>73</v>
      </c>
      <c r="AY298" s="274" t="s">
        <v>134</v>
      </c>
    </row>
    <row r="299" s="13" customFormat="1">
      <c r="A299" s="13"/>
      <c r="B299" s="254"/>
      <c r="C299" s="255"/>
      <c r="D299" s="249" t="s">
        <v>147</v>
      </c>
      <c r="E299" s="256" t="s">
        <v>1</v>
      </c>
      <c r="F299" s="257" t="s">
        <v>903</v>
      </c>
      <c r="G299" s="255"/>
      <c r="H299" s="256" t="s">
        <v>1</v>
      </c>
      <c r="I299" s="258"/>
      <c r="J299" s="255"/>
      <c r="K299" s="255"/>
      <c r="L299" s="259"/>
      <c r="M299" s="260"/>
      <c r="N299" s="261"/>
      <c r="O299" s="261"/>
      <c r="P299" s="261"/>
      <c r="Q299" s="261"/>
      <c r="R299" s="261"/>
      <c r="S299" s="261"/>
      <c r="T299" s="262"/>
      <c r="U299" s="13"/>
      <c r="V299" s="13"/>
      <c r="W299" s="13"/>
      <c r="X299" s="13"/>
      <c r="Y299" s="13"/>
      <c r="Z299" s="13"/>
      <c r="AA299" s="13"/>
      <c r="AB299" s="13"/>
      <c r="AC299" s="13"/>
      <c r="AD299" s="13"/>
      <c r="AE299" s="13"/>
      <c r="AT299" s="263" t="s">
        <v>147</v>
      </c>
      <c r="AU299" s="263" t="s">
        <v>83</v>
      </c>
      <c r="AV299" s="13" t="s">
        <v>81</v>
      </c>
      <c r="AW299" s="13" t="s">
        <v>30</v>
      </c>
      <c r="AX299" s="13" t="s">
        <v>73</v>
      </c>
      <c r="AY299" s="263" t="s">
        <v>134</v>
      </c>
    </row>
    <row r="300" s="14" customFormat="1">
      <c r="A300" s="14"/>
      <c r="B300" s="264"/>
      <c r="C300" s="265"/>
      <c r="D300" s="249" t="s">
        <v>147</v>
      </c>
      <c r="E300" s="266" t="s">
        <v>1</v>
      </c>
      <c r="F300" s="267" t="s">
        <v>426</v>
      </c>
      <c r="G300" s="265"/>
      <c r="H300" s="268">
        <v>0.037999999999999999</v>
      </c>
      <c r="I300" s="269"/>
      <c r="J300" s="265"/>
      <c r="K300" s="265"/>
      <c r="L300" s="270"/>
      <c r="M300" s="271"/>
      <c r="N300" s="272"/>
      <c r="O300" s="272"/>
      <c r="P300" s="272"/>
      <c r="Q300" s="272"/>
      <c r="R300" s="272"/>
      <c r="S300" s="272"/>
      <c r="T300" s="273"/>
      <c r="U300" s="14"/>
      <c r="V300" s="14"/>
      <c r="W300" s="14"/>
      <c r="X300" s="14"/>
      <c r="Y300" s="14"/>
      <c r="Z300" s="14"/>
      <c r="AA300" s="14"/>
      <c r="AB300" s="14"/>
      <c r="AC300" s="14"/>
      <c r="AD300" s="14"/>
      <c r="AE300" s="14"/>
      <c r="AT300" s="274" t="s">
        <v>147</v>
      </c>
      <c r="AU300" s="274" t="s">
        <v>83</v>
      </c>
      <c r="AV300" s="14" t="s">
        <v>83</v>
      </c>
      <c r="AW300" s="14" t="s">
        <v>30</v>
      </c>
      <c r="AX300" s="14" t="s">
        <v>73</v>
      </c>
      <c r="AY300" s="274" t="s">
        <v>134</v>
      </c>
    </row>
    <row r="301" s="15" customFormat="1">
      <c r="A301" s="15"/>
      <c r="B301" s="275"/>
      <c r="C301" s="276"/>
      <c r="D301" s="249" t="s">
        <v>147</v>
      </c>
      <c r="E301" s="277" t="s">
        <v>1</v>
      </c>
      <c r="F301" s="278" t="s">
        <v>150</v>
      </c>
      <c r="G301" s="276"/>
      <c r="H301" s="279">
        <v>0.41499999999999998</v>
      </c>
      <c r="I301" s="280"/>
      <c r="J301" s="276"/>
      <c r="K301" s="276"/>
      <c r="L301" s="281"/>
      <c r="M301" s="282"/>
      <c r="N301" s="283"/>
      <c r="O301" s="283"/>
      <c r="P301" s="283"/>
      <c r="Q301" s="283"/>
      <c r="R301" s="283"/>
      <c r="S301" s="283"/>
      <c r="T301" s="284"/>
      <c r="U301" s="15"/>
      <c r="V301" s="15"/>
      <c r="W301" s="15"/>
      <c r="X301" s="15"/>
      <c r="Y301" s="15"/>
      <c r="Z301" s="15"/>
      <c r="AA301" s="15"/>
      <c r="AB301" s="15"/>
      <c r="AC301" s="15"/>
      <c r="AD301" s="15"/>
      <c r="AE301" s="15"/>
      <c r="AT301" s="285" t="s">
        <v>147</v>
      </c>
      <c r="AU301" s="285" t="s">
        <v>83</v>
      </c>
      <c r="AV301" s="15" t="s">
        <v>141</v>
      </c>
      <c r="AW301" s="15" t="s">
        <v>30</v>
      </c>
      <c r="AX301" s="15" t="s">
        <v>81</v>
      </c>
      <c r="AY301" s="285" t="s">
        <v>134</v>
      </c>
    </row>
    <row r="302" s="2" customFormat="1" ht="16.5" customHeight="1">
      <c r="A302" s="39"/>
      <c r="B302" s="40"/>
      <c r="C302" s="286" t="s">
        <v>344</v>
      </c>
      <c r="D302" s="286" t="s">
        <v>268</v>
      </c>
      <c r="E302" s="287" t="s">
        <v>428</v>
      </c>
      <c r="F302" s="288" t="s">
        <v>429</v>
      </c>
      <c r="G302" s="289" t="s">
        <v>229</v>
      </c>
      <c r="H302" s="290">
        <v>0.19900000000000001</v>
      </c>
      <c r="I302" s="291"/>
      <c r="J302" s="292">
        <f>ROUND(I302*H302,2)</f>
        <v>0</v>
      </c>
      <c r="K302" s="288" t="s">
        <v>1</v>
      </c>
      <c r="L302" s="293"/>
      <c r="M302" s="294" t="s">
        <v>1</v>
      </c>
      <c r="N302" s="295" t="s">
        <v>38</v>
      </c>
      <c r="O302" s="92"/>
      <c r="P302" s="245">
        <f>O302*H302</f>
        <v>0</v>
      </c>
      <c r="Q302" s="245">
        <v>1</v>
      </c>
      <c r="R302" s="245">
        <f>Q302*H302</f>
        <v>0.19900000000000001</v>
      </c>
      <c r="S302" s="245">
        <v>0</v>
      </c>
      <c r="T302" s="246">
        <f>S302*H302</f>
        <v>0</v>
      </c>
      <c r="U302" s="39"/>
      <c r="V302" s="39"/>
      <c r="W302" s="39"/>
      <c r="X302" s="39"/>
      <c r="Y302" s="39"/>
      <c r="Z302" s="39"/>
      <c r="AA302" s="39"/>
      <c r="AB302" s="39"/>
      <c r="AC302" s="39"/>
      <c r="AD302" s="39"/>
      <c r="AE302" s="39"/>
      <c r="AR302" s="247" t="s">
        <v>195</v>
      </c>
      <c r="AT302" s="247" t="s">
        <v>268</v>
      </c>
      <c r="AU302" s="247" t="s">
        <v>83</v>
      </c>
      <c r="AY302" s="18" t="s">
        <v>134</v>
      </c>
      <c r="BE302" s="248">
        <f>IF(N302="základní",J302,0)</f>
        <v>0</v>
      </c>
      <c r="BF302" s="248">
        <f>IF(N302="snížená",J302,0)</f>
        <v>0</v>
      </c>
      <c r="BG302" s="248">
        <f>IF(N302="zákl. přenesená",J302,0)</f>
        <v>0</v>
      </c>
      <c r="BH302" s="248">
        <f>IF(N302="sníž. přenesená",J302,0)</f>
        <v>0</v>
      </c>
      <c r="BI302" s="248">
        <f>IF(N302="nulová",J302,0)</f>
        <v>0</v>
      </c>
      <c r="BJ302" s="18" t="s">
        <v>81</v>
      </c>
      <c r="BK302" s="248">
        <f>ROUND(I302*H302,2)</f>
        <v>0</v>
      </c>
      <c r="BL302" s="18" t="s">
        <v>141</v>
      </c>
      <c r="BM302" s="247" t="s">
        <v>1039</v>
      </c>
    </row>
    <row r="303" s="2" customFormat="1">
      <c r="A303" s="39"/>
      <c r="B303" s="40"/>
      <c r="C303" s="41"/>
      <c r="D303" s="249" t="s">
        <v>143</v>
      </c>
      <c r="E303" s="41"/>
      <c r="F303" s="250" t="s">
        <v>431</v>
      </c>
      <c r="G303" s="41"/>
      <c r="H303" s="41"/>
      <c r="I303" s="145"/>
      <c r="J303" s="41"/>
      <c r="K303" s="41"/>
      <c r="L303" s="45"/>
      <c r="M303" s="251"/>
      <c r="N303" s="252"/>
      <c r="O303" s="92"/>
      <c r="P303" s="92"/>
      <c r="Q303" s="92"/>
      <c r="R303" s="92"/>
      <c r="S303" s="92"/>
      <c r="T303" s="93"/>
      <c r="U303" s="39"/>
      <c r="V303" s="39"/>
      <c r="W303" s="39"/>
      <c r="X303" s="39"/>
      <c r="Y303" s="39"/>
      <c r="Z303" s="39"/>
      <c r="AA303" s="39"/>
      <c r="AB303" s="39"/>
      <c r="AC303" s="39"/>
      <c r="AD303" s="39"/>
      <c r="AE303" s="39"/>
      <c r="AT303" s="18" t="s">
        <v>143</v>
      </c>
      <c r="AU303" s="18" t="s">
        <v>83</v>
      </c>
    </row>
    <row r="304" s="13" customFormat="1">
      <c r="A304" s="13"/>
      <c r="B304" s="254"/>
      <c r="C304" s="255"/>
      <c r="D304" s="249" t="s">
        <v>147</v>
      </c>
      <c r="E304" s="256" t="s">
        <v>1</v>
      </c>
      <c r="F304" s="257" t="s">
        <v>390</v>
      </c>
      <c r="G304" s="255"/>
      <c r="H304" s="256" t="s">
        <v>1</v>
      </c>
      <c r="I304" s="258"/>
      <c r="J304" s="255"/>
      <c r="K304" s="255"/>
      <c r="L304" s="259"/>
      <c r="M304" s="260"/>
      <c r="N304" s="261"/>
      <c r="O304" s="261"/>
      <c r="P304" s="261"/>
      <c r="Q304" s="261"/>
      <c r="R304" s="261"/>
      <c r="S304" s="261"/>
      <c r="T304" s="262"/>
      <c r="U304" s="13"/>
      <c r="V304" s="13"/>
      <c r="W304" s="13"/>
      <c r="X304" s="13"/>
      <c r="Y304" s="13"/>
      <c r="Z304" s="13"/>
      <c r="AA304" s="13"/>
      <c r="AB304" s="13"/>
      <c r="AC304" s="13"/>
      <c r="AD304" s="13"/>
      <c r="AE304" s="13"/>
      <c r="AT304" s="263" t="s">
        <v>147</v>
      </c>
      <c r="AU304" s="263" t="s">
        <v>83</v>
      </c>
      <c r="AV304" s="13" t="s">
        <v>81</v>
      </c>
      <c r="AW304" s="13" t="s">
        <v>30</v>
      </c>
      <c r="AX304" s="13" t="s">
        <v>73</v>
      </c>
      <c r="AY304" s="263" t="s">
        <v>134</v>
      </c>
    </row>
    <row r="305" s="13" customFormat="1">
      <c r="A305" s="13"/>
      <c r="B305" s="254"/>
      <c r="C305" s="255"/>
      <c r="D305" s="249" t="s">
        <v>147</v>
      </c>
      <c r="E305" s="256" t="s">
        <v>1</v>
      </c>
      <c r="F305" s="257" t="s">
        <v>418</v>
      </c>
      <c r="G305" s="255"/>
      <c r="H305" s="256" t="s">
        <v>1</v>
      </c>
      <c r="I305" s="258"/>
      <c r="J305" s="255"/>
      <c r="K305" s="255"/>
      <c r="L305" s="259"/>
      <c r="M305" s="260"/>
      <c r="N305" s="261"/>
      <c r="O305" s="261"/>
      <c r="P305" s="261"/>
      <c r="Q305" s="261"/>
      <c r="R305" s="261"/>
      <c r="S305" s="261"/>
      <c r="T305" s="262"/>
      <c r="U305" s="13"/>
      <c r="V305" s="13"/>
      <c r="W305" s="13"/>
      <c r="X305" s="13"/>
      <c r="Y305" s="13"/>
      <c r="Z305" s="13"/>
      <c r="AA305" s="13"/>
      <c r="AB305" s="13"/>
      <c r="AC305" s="13"/>
      <c r="AD305" s="13"/>
      <c r="AE305" s="13"/>
      <c r="AT305" s="263" t="s">
        <v>147</v>
      </c>
      <c r="AU305" s="263" t="s">
        <v>83</v>
      </c>
      <c r="AV305" s="13" t="s">
        <v>81</v>
      </c>
      <c r="AW305" s="13" t="s">
        <v>30</v>
      </c>
      <c r="AX305" s="13" t="s">
        <v>73</v>
      </c>
      <c r="AY305" s="263" t="s">
        <v>134</v>
      </c>
    </row>
    <row r="306" s="13" customFormat="1">
      <c r="A306" s="13"/>
      <c r="B306" s="254"/>
      <c r="C306" s="255"/>
      <c r="D306" s="249" t="s">
        <v>147</v>
      </c>
      <c r="E306" s="256" t="s">
        <v>1</v>
      </c>
      <c r="F306" s="257" t="s">
        <v>781</v>
      </c>
      <c r="G306" s="255"/>
      <c r="H306" s="256" t="s">
        <v>1</v>
      </c>
      <c r="I306" s="258"/>
      <c r="J306" s="255"/>
      <c r="K306" s="255"/>
      <c r="L306" s="259"/>
      <c r="M306" s="260"/>
      <c r="N306" s="261"/>
      <c r="O306" s="261"/>
      <c r="P306" s="261"/>
      <c r="Q306" s="261"/>
      <c r="R306" s="261"/>
      <c r="S306" s="261"/>
      <c r="T306" s="262"/>
      <c r="U306" s="13"/>
      <c r="V306" s="13"/>
      <c r="W306" s="13"/>
      <c r="X306" s="13"/>
      <c r="Y306" s="13"/>
      <c r="Z306" s="13"/>
      <c r="AA306" s="13"/>
      <c r="AB306" s="13"/>
      <c r="AC306" s="13"/>
      <c r="AD306" s="13"/>
      <c r="AE306" s="13"/>
      <c r="AT306" s="263" t="s">
        <v>147</v>
      </c>
      <c r="AU306" s="263" t="s">
        <v>83</v>
      </c>
      <c r="AV306" s="13" t="s">
        <v>81</v>
      </c>
      <c r="AW306" s="13" t="s">
        <v>30</v>
      </c>
      <c r="AX306" s="13" t="s">
        <v>73</v>
      </c>
      <c r="AY306" s="263" t="s">
        <v>134</v>
      </c>
    </row>
    <row r="307" s="14" customFormat="1">
      <c r="A307" s="14"/>
      <c r="B307" s="264"/>
      <c r="C307" s="265"/>
      <c r="D307" s="249" t="s">
        <v>147</v>
      </c>
      <c r="E307" s="266" t="s">
        <v>1</v>
      </c>
      <c r="F307" s="267" t="s">
        <v>1040</v>
      </c>
      <c r="G307" s="265"/>
      <c r="H307" s="268">
        <v>0.18099999999999999</v>
      </c>
      <c r="I307" s="269"/>
      <c r="J307" s="265"/>
      <c r="K307" s="265"/>
      <c r="L307" s="270"/>
      <c r="M307" s="271"/>
      <c r="N307" s="272"/>
      <c r="O307" s="272"/>
      <c r="P307" s="272"/>
      <c r="Q307" s="272"/>
      <c r="R307" s="272"/>
      <c r="S307" s="272"/>
      <c r="T307" s="273"/>
      <c r="U307" s="14"/>
      <c r="V307" s="14"/>
      <c r="W307" s="14"/>
      <c r="X307" s="14"/>
      <c r="Y307" s="14"/>
      <c r="Z307" s="14"/>
      <c r="AA307" s="14"/>
      <c r="AB307" s="14"/>
      <c r="AC307" s="14"/>
      <c r="AD307" s="14"/>
      <c r="AE307" s="14"/>
      <c r="AT307" s="274" t="s">
        <v>147</v>
      </c>
      <c r="AU307" s="274" t="s">
        <v>83</v>
      </c>
      <c r="AV307" s="14" t="s">
        <v>83</v>
      </c>
      <c r="AW307" s="14" t="s">
        <v>30</v>
      </c>
      <c r="AX307" s="14" t="s">
        <v>73</v>
      </c>
      <c r="AY307" s="274" t="s">
        <v>134</v>
      </c>
    </row>
    <row r="308" s="13" customFormat="1">
      <c r="A308" s="13"/>
      <c r="B308" s="254"/>
      <c r="C308" s="255"/>
      <c r="D308" s="249" t="s">
        <v>147</v>
      </c>
      <c r="E308" s="256" t="s">
        <v>1</v>
      </c>
      <c r="F308" s="257" t="s">
        <v>903</v>
      </c>
      <c r="G308" s="255"/>
      <c r="H308" s="256" t="s">
        <v>1</v>
      </c>
      <c r="I308" s="258"/>
      <c r="J308" s="255"/>
      <c r="K308" s="255"/>
      <c r="L308" s="259"/>
      <c r="M308" s="260"/>
      <c r="N308" s="261"/>
      <c r="O308" s="261"/>
      <c r="P308" s="261"/>
      <c r="Q308" s="261"/>
      <c r="R308" s="261"/>
      <c r="S308" s="261"/>
      <c r="T308" s="262"/>
      <c r="U308" s="13"/>
      <c r="V308" s="13"/>
      <c r="W308" s="13"/>
      <c r="X308" s="13"/>
      <c r="Y308" s="13"/>
      <c r="Z308" s="13"/>
      <c r="AA308" s="13"/>
      <c r="AB308" s="13"/>
      <c r="AC308" s="13"/>
      <c r="AD308" s="13"/>
      <c r="AE308" s="13"/>
      <c r="AT308" s="263" t="s">
        <v>147</v>
      </c>
      <c r="AU308" s="263" t="s">
        <v>83</v>
      </c>
      <c r="AV308" s="13" t="s">
        <v>81</v>
      </c>
      <c r="AW308" s="13" t="s">
        <v>30</v>
      </c>
      <c r="AX308" s="13" t="s">
        <v>73</v>
      </c>
      <c r="AY308" s="263" t="s">
        <v>134</v>
      </c>
    </row>
    <row r="309" s="14" customFormat="1">
      <c r="A309" s="14"/>
      <c r="B309" s="264"/>
      <c r="C309" s="265"/>
      <c r="D309" s="249" t="s">
        <v>147</v>
      </c>
      <c r="E309" s="266" t="s">
        <v>1</v>
      </c>
      <c r="F309" s="267" t="s">
        <v>433</v>
      </c>
      <c r="G309" s="265"/>
      <c r="H309" s="268">
        <v>0.017999999999999999</v>
      </c>
      <c r="I309" s="269"/>
      <c r="J309" s="265"/>
      <c r="K309" s="265"/>
      <c r="L309" s="270"/>
      <c r="M309" s="271"/>
      <c r="N309" s="272"/>
      <c r="O309" s="272"/>
      <c r="P309" s="272"/>
      <c r="Q309" s="272"/>
      <c r="R309" s="272"/>
      <c r="S309" s="272"/>
      <c r="T309" s="273"/>
      <c r="U309" s="14"/>
      <c r="V309" s="14"/>
      <c r="W309" s="14"/>
      <c r="X309" s="14"/>
      <c r="Y309" s="14"/>
      <c r="Z309" s="14"/>
      <c r="AA309" s="14"/>
      <c r="AB309" s="14"/>
      <c r="AC309" s="14"/>
      <c r="AD309" s="14"/>
      <c r="AE309" s="14"/>
      <c r="AT309" s="274" t="s">
        <v>147</v>
      </c>
      <c r="AU309" s="274" t="s">
        <v>83</v>
      </c>
      <c r="AV309" s="14" t="s">
        <v>83</v>
      </c>
      <c r="AW309" s="14" t="s">
        <v>30</v>
      </c>
      <c r="AX309" s="14" t="s">
        <v>73</v>
      </c>
      <c r="AY309" s="274" t="s">
        <v>134</v>
      </c>
    </row>
    <row r="310" s="15" customFormat="1">
      <c r="A310" s="15"/>
      <c r="B310" s="275"/>
      <c r="C310" s="276"/>
      <c r="D310" s="249" t="s">
        <v>147</v>
      </c>
      <c r="E310" s="277" t="s">
        <v>1</v>
      </c>
      <c r="F310" s="278" t="s">
        <v>150</v>
      </c>
      <c r="G310" s="276"/>
      <c r="H310" s="279">
        <v>0.19900000000000001</v>
      </c>
      <c r="I310" s="280"/>
      <c r="J310" s="276"/>
      <c r="K310" s="276"/>
      <c r="L310" s="281"/>
      <c r="M310" s="282"/>
      <c r="N310" s="283"/>
      <c r="O310" s="283"/>
      <c r="P310" s="283"/>
      <c r="Q310" s="283"/>
      <c r="R310" s="283"/>
      <c r="S310" s="283"/>
      <c r="T310" s="284"/>
      <c r="U310" s="15"/>
      <c r="V310" s="15"/>
      <c r="W310" s="15"/>
      <c r="X310" s="15"/>
      <c r="Y310" s="15"/>
      <c r="Z310" s="15"/>
      <c r="AA310" s="15"/>
      <c r="AB310" s="15"/>
      <c r="AC310" s="15"/>
      <c r="AD310" s="15"/>
      <c r="AE310" s="15"/>
      <c r="AT310" s="285" t="s">
        <v>147</v>
      </c>
      <c r="AU310" s="285" t="s">
        <v>83</v>
      </c>
      <c r="AV310" s="15" t="s">
        <v>141</v>
      </c>
      <c r="AW310" s="15" t="s">
        <v>30</v>
      </c>
      <c r="AX310" s="15" t="s">
        <v>81</v>
      </c>
      <c r="AY310" s="285" t="s">
        <v>134</v>
      </c>
    </row>
    <row r="311" s="2" customFormat="1" ht="24" customHeight="1">
      <c r="A311" s="39"/>
      <c r="B311" s="40"/>
      <c r="C311" s="236" t="s">
        <v>354</v>
      </c>
      <c r="D311" s="236" t="s">
        <v>136</v>
      </c>
      <c r="E311" s="237" t="s">
        <v>435</v>
      </c>
      <c r="F311" s="238" t="s">
        <v>436</v>
      </c>
      <c r="G311" s="239" t="s">
        <v>437</v>
      </c>
      <c r="H311" s="240">
        <v>1</v>
      </c>
      <c r="I311" s="241"/>
      <c r="J311" s="242">
        <f>ROUND(I311*H311,2)</f>
        <v>0</v>
      </c>
      <c r="K311" s="238" t="s">
        <v>140</v>
      </c>
      <c r="L311" s="45"/>
      <c r="M311" s="243" t="s">
        <v>1</v>
      </c>
      <c r="N311" s="244" t="s">
        <v>38</v>
      </c>
      <c r="O311" s="92"/>
      <c r="P311" s="245">
        <f>O311*H311</f>
        <v>0</v>
      </c>
      <c r="Q311" s="245">
        <v>0.0064850000000000003</v>
      </c>
      <c r="R311" s="245">
        <f>Q311*H311</f>
        <v>0.0064850000000000003</v>
      </c>
      <c r="S311" s="245">
        <v>0</v>
      </c>
      <c r="T311" s="246">
        <f>S311*H311</f>
        <v>0</v>
      </c>
      <c r="U311" s="39"/>
      <c r="V311" s="39"/>
      <c r="W311" s="39"/>
      <c r="X311" s="39"/>
      <c r="Y311" s="39"/>
      <c r="Z311" s="39"/>
      <c r="AA311" s="39"/>
      <c r="AB311" s="39"/>
      <c r="AC311" s="39"/>
      <c r="AD311" s="39"/>
      <c r="AE311" s="39"/>
      <c r="AR311" s="247" t="s">
        <v>141</v>
      </c>
      <c r="AT311" s="247" t="s">
        <v>136</v>
      </c>
      <c r="AU311" s="247" t="s">
        <v>83</v>
      </c>
      <c r="AY311" s="18" t="s">
        <v>134</v>
      </c>
      <c r="BE311" s="248">
        <f>IF(N311="základní",J311,0)</f>
        <v>0</v>
      </c>
      <c r="BF311" s="248">
        <f>IF(N311="snížená",J311,0)</f>
        <v>0</v>
      </c>
      <c r="BG311" s="248">
        <f>IF(N311="zákl. přenesená",J311,0)</f>
        <v>0</v>
      </c>
      <c r="BH311" s="248">
        <f>IF(N311="sníž. přenesená",J311,0)</f>
        <v>0</v>
      </c>
      <c r="BI311" s="248">
        <f>IF(N311="nulová",J311,0)</f>
        <v>0</v>
      </c>
      <c r="BJ311" s="18" t="s">
        <v>81</v>
      </c>
      <c r="BK311" s="248">
        <f>ROUND(I311*H311,2)</f>
        <v>0</v>
      </c>
      <c r="BL311" s="18" t="s">
        <v>141</v>
      </c>
      <c r="BM311" s="247" t="s">
        <v>1041</v>
      </c>
    </row>
    <row r="312" s="2" customFormat="1">
      <c r="A312" s="39"/>
      <c r="B312" s="40"/>
      <c r="C312" s="41"/>
      <c r="D312" s="249" t="s">
        <v>143</v>
      </c>
      <c r="E312" s="41"/>
      <c r="F312" s="250" t="s">
        <v>439</v>
      </c>
      <c r="G312" s="41"/>
      <c r="H312" s="41"/>
      <c r="I312" s="145"/>
      <c r="J312" s="41"/>
      <c r="K312" s="41"/>
      <c r="L312" s="45"/>
      <c r="M312" s="251"/>
      <c r="N312" s="252"/>
      <c r="O312" s="92"/>
      <c r="P312" s="92"/>
      <c r="Q312" s="92"/>
      <c r="R312" s="92"/>
      <c r="S312" s="92"/>
      <c r="T312" s="93"/>
      <c r="U312" s="39"/>
      <c r="V312" s="39"/>
      <c r="W312" s="39"/>
      <c r="X312" s="39"/>
      <c r="Y312" s="39"/>
      <c r="Z312" s="39"/>
      <c r="AA312" s="39"/>
      <c r="AB312" s="39"/>
      <c r="AC312" s="39"/>
      <c r="AD312" s="39"/>
      <c r="AE312" s="39"/>
      <c r="AT312" s="18" t="s">
        <v>143</v>
      </c>
      <c r="AU312" s="18" t="s">
        <v>83</v>
      </c>
    </row>
    <row r="313" s="13" customFormat="1">
      <c r="A313" s="13"/>
      <c r="B313" s="254"/>
      <c r="C313" s="255"/>
      <c r="D313" s="249" t="s">
        <v>147</v>
      </c>
      <c r="E313" s="256" t="s">
        <v>1</v>
      </c>
      <c r="F313" s="257" t="s">
        <v>440</v>
      </c>
      <c r="G313" s="255"/>
      <c r="H313" s="256" t="s">
        <v>1</v>
      </c>
      <c r="I313" s="258"/>
      <c r="J313" s="255"/>
      <c r="K313" s="255"/>
      <c r="L313" s="259"/>
      <c r="M313" s="260"/>
      <c r="N313" s="261"/>
      <c r="O313" s="261"/>
      <c r="P313" s="261"/>
      <c r="Q313" s="261"/>
      <c r="R313" s="261"/>
      <c r="S313" s="261"/>
      <c r="T313" s="262"/>
      <c r="U313" s="13"/>
      <c r="V313" s="13"/>
      <c r="W313" s="13"/>
      <c r="X313" s="13"/>
      <c r="Y313" s="13"/>
      <c r="Z313" s="13"/>
      <c r="AA313" s="13"/>
      <c r="AB313" s="13"/>
      <c r="AC313" s="13"/>
      <c r="AD313" s="13"/>
      <c r="AE313" s="13"/>
      <c r="AT313" s="263" t="s">
        <v>147</v>
      </c>
      <c r="AU313" s="263" t="s">
        <v>83</v>
      </c>
      <c r="AV313" s="13" t="s">
        <v>81</v>
      </c>
      <c r="AW313" s="13" t="s">
        <v>30</v>
      </c>
      <c r="AX313" s="13" t="s">
        <v>73</v>
      </c>
      <c r="AY313" s="263" t="s">
        <v>134</v>
      </c>
    </row>
    <row r="314" s="14" customFormat="1">
      <c r="A314" s="14"/>
      <c r="B314" s="264"/>
      <c r="C314" s="265"/>
      <c r="D314" s="249" t="s">
        <v>147</v>
      </c>
      <c r="E314" s="266" t="s">
        <v>1</v>
      </c>
      <c r="F314" s="267" t="s">
        <v>81</v>
      </c>
      <c r="G314" s="265"/>
      <c r="H314" s="268">
        <v>1</v>
      </c>
      <c r="I314" s="269"/>
      <c r="J314" s="265"/>
      <c r="K314" s="265"/>
      <c r="L314" s="270"/>
      <c r="M314" s="271"/>
      <c r="N314" s="272"/>
      <c r="O314" s="272"/>
      <c r="P314" s="272"/>
      <c r="Q314" s="272"/>
      <c r="R314" s="272"/>
      <c r="S314" s="272"/>
      <c r="T314" s="273"/>
      <c r="U314" s="14"/>
      <c r="V314" s="14"/>
      <c r="W314" s="14"/>
      <c r="X314" s="14"/>
      <c r="Y314" s="14"/>
      <c r="Z314" s="14"/>
      <c r="AA314" s="14"/>
      <c r="AB314" s="14"/>
      <c r="AC314" s="14"/>
      <c r="AD314" s="14"/>
      <c r="AE314" s="14"/>
      <c r="AT314" s="274" t="s">
        <v>147</v>
      </c>
      <c r="AU314" s="274" t="s">
        <v>83</v>
      </c>
      <c r="AV314" s="14" t="s">
        <v>83</v>
      </c>
      <c r="AW314" s="14" t="s">
        <v>30</v>
      </c>
      <c r="AX314" s="14" t="s">
        <v>81</v>
      </c>
      <c r="AY314" s="274" t="s">
        <v>134</v>
      </c>
    </row>
    <row r="315" s="2" customFormat="1" ht="24" customHeight="1">
      <c r="A315" s="39"/>
      <c r="B315" s="40"/>
      <c r="C315" s="236" t="s">
        <v>362</v>
      </c>
      <c r="D315" s="236" t="s">
        <v>136</v>
      </c>
      <c r="E315" s="237" t="s">
        <v>442</v>
      </c>
      <c r="F315" s="238" t="s">
        <v>443</v>
      </c>
      <c r="G315" s="239" t="s">
        <v>139</v>
      </c>
      <c r="H315" s="240">
        <v>526.27599999999995</v>
      </c>
      <c r="I315" s="241"/>
      <c r="J315" s="242">
        <f>ROUND(I315*H315,2)</f>
        <v>0</v>
      </c>
      <c r="K315" s="238" t="s">
        <v>140</v>
      </c>
      <c r="L315" s="45"/>
      <c r="M315" s="243" t="s">
        <v>1</v>
      </c>
      <c r="N315" s="244" t="s">
        <v>38</v>
      </c>
      <c r="O315" s="92"/>
      <c r="P315" s="245">
        <f>O315*H315</f>
        <v>0</v>
      </c>
      <c r="Q315" s="245">
        <v>0</v>
      </c>
      <c r="R315" s="245">
        <f>Q315*H315</f>
        <v>0</v>
      </c>
      <c r="S315" s="245">
        <v>0</v>
      </c>
      <c r="T315" s="246">
        <f>S315*H315</f>
        <v>0</v>
      </c>
      <c r="U315" s="39"/>
      <c r="V315" s="39"/>
      <c r="W315" s="39"/>
      <c r="X315" s="39"/>
      <c r="Y315" s="39"/>
      <c r="Z315" s="39"/>
      <c r="AA315" s="39"/>
      <c r="AB315" s="39"/>
      <c r="AC315" s="39"/>
      <c r="AD315" s="39"/>
      <c r="AE315" s="39"/>
      <c r="AR315" s="247" t="s">
        <v>141</v>
      </c>
      <c r="AT315" s="247" t="s">
        <v>136</v>
      </c>
      <c r="AU315" s="247" t="s">
        <v>83</v>
      </c>
      <c r="AY315" s="18" t="s">
        <v>134</v>
      </c>
      <c r="BE315" s="248">
        <f>IF(N315="základní",J315,0)</f>
        <v>0</v>
      </c>
      <c r="BF315" s="248">
        <f>IF(N315="snížená",J315,0)</f>
        <v>0</v>
      </c>
      <c r="BG315" s="248">
        <f>IF(N315="zákl. přenesená",J315,0)</f>
        <v>0</v>
      </c>
      <c r="BH315" s="248">
        <f>IF(N315="sníž. přenesená",J315,0)</f>
        <v>0</v>
      </c>
      <c r="BI315" s="248">
        <f>IF(N315="nulová",J315,0)</f>
        <v>0</v>
      </c>
      <c r="BJ315" s="18" t="s">
        <v>81</v>
      </c>
      <c r="BK315" s="248">
        <f>ROUND(I315*H315,2)</f>
        <v>0</v>
      </c>
      <c r="BL315" s="18" t="s">
        <v>141</v>
      </c>
      <c r="BM315" s="247" t="s">
        <v>1042</v>
      </c>
    </row>
    <row r="316" s="2" customFormat="1">
      <c r="A316" s="39"/>
      <c r="B316" s="40"/>
      <c r="C316" s="41"/>
      <c r="D316" s="249" t="s">
        <v>143</v>
      </c>
      <c r="E316" s="41"/>
      <c r="F316" s="250" t="s">
        <v>445</v>
      </c>
      <c r="G316" s="41"/>
      <c r="H316" s="41"/>
      <c r="I316" s="145"/>
      <c r="J316" s="41"/>
      <c r="K316" s="41"/>
      <c r="L316" s="45"/>
      <c r="M316" s="251"/>
      <c r="N316" s="252"/>
      <c r="O316" s="92"/>
      <c r="P316" s="92"/>
      <c r="Q316" s="92"/>
      <c r="R316" s="92"/>
      <c r="S316" s="92"/>
      <c r="T316" s="93"/>
      <c r="U316" s="39"/>
      <c r="V316" s="39"/>
      <c r="W316" s="39"/>
      <c r="X316" s="39"/>
      <c r="Y316" s="39"/>
      <c r="Z316" s="39"/>
      <c r="AA316" s="39"/>
      <c r="AB316" s="39"/>
      <c r="AC316" s="39"/>
      <c r="AD316" s="39"/>
      <c r="AE316" s="39"/>
      <c r="AT316" s="18" t="s">
        <v>143</v>
      </c>
      <c r="AU316" s="18" t="s">
        <v>83</v>
      </c>
    </row>
    <row r="317" s="2" customFormat="1">
      <c r="A317" s="39"/>
      <c r="B317" s="40"/>
      <c r="C317" s="41"/>
      <c r="D317" s="249" t="s">
        <v>145</v>
      </c>
      <c r="E317" s="41"/>
      <c r="F317" s="253" t="s">
        <v>446</v>
      </c>
      <c r="G317" s="41"/>
      <c r="H317" s="41"/>
      <c r="I317" s="145"/>
      <c r="J317" s="41"/>
      <c r="K317" s="41"/>
      <c r="L317" s="45"/>
      <c r="M317" s="251"/>
      <c r="N317" s="252"/>
      <c r="O317" s="92"/>
      <c r="P317" s="92"/>
      <c r="Q317" s="92"/>
      <c r="R317" s="92"/>
      <c r="S317" s="92"/>
      <c r="T317" s="93"/>
      <c r="U317" s="39"/>
      <c r="V317" s="39"/>
      <c r="W317" s="39"/>
      <c r="X317" s="39"/>
      <c r="Y317" s="39"/>
      <c r="Z317" s="39"/>
      <c r="AA317" s="39"/>
      <c r="AB317" s="39"/>
      <c r="AC317" s="39"/>
      <c r="AD317" s="39"/>
      <c r="AE317" s="39"/>
      <c r="AT317" s="18" t="s">
        <v>145</v>
      </c>
      <c r="AU317" s="18" t="s">
        <v>83</v>
      </c>
    </row>
    <row r="318" s="13" customFormat="1">
      <c r="A318" s="13"/>
      <c r="B318" s="254"/>
      <c r="C318" s="255"/>
      <c r="D318" s="249" t="s">
        <v>147</v>
      </c>
      <c r="E318" s="256" t="s">
        <v>1</v>
      </c>
      <c r="F318" s="257" t="s">
        <v>801</v>
      </c>
      <c r="G318" s="255"/>
      <c r="H318" s="256" t="s">
        <v>1</v>
      </c>
      <c r="I318" s="258"/>
      <c r="J318" s="255"/>
      <c r="K318" s="255"/>
      <c r="L318" s="259"/>
      <c r="M318" s="260"/>
      <c r="N318" s="261"/>
      <c r="O318" s="261"/>
      <c r="P318" s="261"/>
      <c r="Q318" s="261"/>
      <c r="R318" s="261"/>
      <c r="S318" s="261"/>
      <c r="T318" s="262"/>
      <c r="U318" s="13"/>
      <c r="V318" s="13"/>
      <c r="W318" s="13"/>
      <c r="X318" s="13"/>
      <c r="Y318" s="13"/>
      <c r="Z318" s="13"/>
      <c r="AA318" s="13"/>
      <c r="AB318" s="13"/>
      <c r="AC318" s="13"/>
      <c r="AD318" s="13"/>
      <c r="AE318" s="13"/>
      <c r="AT318" s="263" t="s">
        <v>147</v>
      </c>
      <c r="AU318" s="263" t="s">
        <v>83</v>
      </c>
      <c r="AV318" s="13" t="s">
        <v>81</v>
      </c>
      <c r="AW318" s="13" t="s">
        <v>30</v>
      </c>
      <c r="AX318" s="13" t="s">
        <v>73</v>
      </c>
      <c r="AY318" s="263" t="s">
        <v>134</v>
      </c>
    </row>
    <row r="319" s="14" customFormat="1">
      <c r="A319" s="14"/>
      <c r="B319" s="264"/>
      <c r="C319" s="265"/>
      <c r="D319" s="249" t="s">
        <v>147</v>
      </c>
      <c r="E319" s="266" t="s">
        <v>1</v>
      </c>
      <c r="F319" s="267" t="s">
        <v>1043</v>
      </c>
      <c r="G319" s="265"/>
      <c r="H319" s="268">
        <v>526.27599999999995</v>
      </c>
      <c r="I319" s="269"/>
      <c r="J319" s="265"/>
      <c r="K319" s="265"/>
      <c r="L319" s="270"/>
      <c r="M319" s="271"/>
      <c r="N319" s="272"/>
      <c r="O319" s="272"/>
      <c r="P319" s="272"/>
      <c r="Q319" s="272"/>
      <c r="R319" s="272"/>
      <c r="S319" s="272"/>
      <c r="T319" s="273"/>
      <c r="U319" s="14"/>
      <c r="V319" s="14"/>
      <c r="W319" s="14"/>
      <c r="X319" s="14"/>
      <c r="Y319" s="14"/>
      <c r="Z319" s="14"/>
      <c r="AA319" s="14"/>
      <c r="AB319" s="14"/>
      <c r="AC319" s="14"/>
      <c r="AD319" s="14"/>
      <c r="AE319" s="14"/>
      <c r="AT319" s="274" t="s">
        <v>147</v>
      </c>
      <c r="AU319" s="274" t="s">
        <v>83</v>
      </c>
      <c r="AV319" s="14" t="s">
        <v>83</v>
      </c>
      <c r="AW319" s="14" t="s">
        <v>30</v>
      </c>
      <c r="AX319" s="14" t="s">
        <v>73</v>
      </c>
      <c r="AY319" s="274" t="s">
        <v>134</v>
      </c>
    </row>
    <row r="320" s="15" customFormat="1">
      <c r="A320" s="15"/>
      <c r="B320" s="275"/>
      <c r="C320" s="276"/>
      <c r="D320" s="249" t="s">
        <v>147</v>
      </c>
      <c r="E320" s="277" t="s">
        <v>1</v>
      </c>
      <c r="F320" s="278" t="s">
        <v>150</v>
      </c>
      <c r="G320" s="276"/>
      <c r="H320" s="279">
        <v>526.27599999999995</v>
      </c>
      <c r="I320" s="280"/>
      <c r="J320" s="276"/>
      <c r="K320" s="276"/>
      <c r="L320" s="281"/>
      <c r="M320" s="282"/>
      <c r="N320" s="283"/>
      <c r="O320" s="283"/>
      <c r="P320" s="283"/>
      <c r="Q320" s="283"/>
      <c r="R320" s="283"/>
      <c r="S320" s="283"/>
      <c r="T320" s="284"/>
      <c r="U320" s="15"/>
      <c r="V320" s="15"/>
      <c r="W320" s="15"/>
      <c r="X320" s="15"/>
      <c r="Y320" s="15"/>
      <c r="Z320" s="15"/>
      <c r="AA320" s="15"/>
      <c r="AB320" s="15"/>
      <c r="AC320" s="15"/>
      <c r="AD320" s="15"/>
      <c r="AE320" s="15"/>
      <c r="AT320" s="285" t="s">
        <v>147</v>
      </c>
      <c r="AU320" s="285" t="s">
        <v>83</v>
      </c>
      <c r="AV320" s="15" t="s">
        <v>141</v>
      </c>
      <c r="AW320" s="15" t="s">
        <v>30</v>
      </c>
      <c r="AX320" s="15" t="s">
        <v>81</v>
      </c>
      <c r="AY320" s="285" t="s">
        <v>134</v>
      </c>
    </row>
    <row r="321" s="2" customFormat="1" ht="24" customHeight="1">
      <c r="A321" s="39"/>
      <c r="B321" s="40"/>
      <c r="C321" s="236" t="s">
        <v>374</v>
      </c>
      <c r="D321" s="236" t="s">
        <v>136</v>
      </c>
      <c r="E321" s="237" t="s">
        <v>451</v>
      </c>
      <c r="F321" s="238" t="s">
        <v>452</v>
      </c>
      <c r="G321" s="239" t="s">
        <v>139</v>
      </c>
      <c r="H321" s="240">
        <v>15788.280000000001</v>
      </c>
      <c r="I321" s="241"/>
      <c r="J321" s="242">
        <f>ROUND(I321*H321,2)</f>
        <v>0</v>
      </c>
      <c r="K321" s="238" t="s">
        <v>140</v>
      </c>
      <c r="L321" s="45"/>
      <c r="M321" s="243" t="s">
        <v>1</v>
      </c>
      <c r="N321" s="244" t="s">
        <v>38</v>
      </c>
      <c r="O321" s="92"/>
      <c r="P321" s="245">
        <f>O321*H321</f>
        <v>0</v>
      </c>
      <c r="Q321" s="245">
        <v>0</v>
      </c>
      <c r="R321" s="245">
        <f>Q321*H321</f>
        <v>0</v>
      </c>
      <c r="S321" s="245">
        <v>0</v>
      </c>
      <c r="T321" s="246">
        <f>S321*H321</f>
        <v>0</v>
      </c>
      <c r="U321" s="39"/>
      <c r="V321" s="39"/>
      <c r="W321" s="39"/>
      <c r="X321" s="39"/>
      <c r="Y321" s="39"/>
      <c r="Z321" s="39"/>
      <c r="AA321" s="39"/>
      <c r="AB321" s="39"/>
      <c r="AC321" s="39"/>
      <c r="AD321" s="39"/>
      <c r="AE321" s="39"/>
      <c r="AR321" s="247" t="s">
        <v>141</v>
      </c>
      <c r="AT321" s="247" t="s">
        <v>136</v>
      </c>
      <c r="AU321" s="247" t="s">
        <v>83</v>
      </c>
      <c r="AY321" s="18" t="s">
        <v>134</v>
      </c>
      <c r="BE321" s="248">
        <f>IF(N321="základní",J321,0)</f>
        <v>0</v>
      </c>
      <c r="BF321" s="248">
        <f>IF(N321="snížená",J321,0)</f>
        <v>0</v>
      </c>
      <c r="BG321" s="248">
        <f>IF(N321="zákl. přenesená",J321,0)</f>
        <v>0</v>
      </c>
      <c r="BH321" s="248">
        <f>IF(N321="sníž. přenesená",J321,0)</f>
        <v>0</v>
      </c>
      <c r="BI321" s="248">
        <f>IF(N321="nulová",J321,0)</f>
        <v>0</v>
      </c>
      <c r="BJ321" s="18" t="s">
        <v>81</v>
      </c>
      <c r="BK321" s="248">
        <f>ROUND(I321*H321,2)</f>
        <v>0</v>
      </c>
      <c r="BL321" s="18" t="s">
        <v>141</v>
      </c>
      <c r="BM321" s="247" t="s">
        <v>1044</v>
      </c>
    </row>
    <row r="322" s="2" customFormat="1">
      <c r="A322" s="39"/>
      <c r="B322" s="40"/>
      <c r="C322" s="41"/>
      <c r="D322" s="249" t="s">
        <v>143</v>
      </c>
      <c r="E322" s="41"/>
      <c r="F322" s="250" t="s">
        <v>454</v>
      </c>
      <c r="G322" s="41"/>
      <c r="H322" s="41"/>
      <c r="I322" s="145"/>
      <c r="J322" s="41"/>
      <c r="K322" s="41"/>
      <c r="L322" s="45"/>
      <c r="M322" s="251"/>
      <c r="N322" s="252"/>
      <c r="O322" s="92"/>
      <c r="P322" s="92"/>
      <c r="Q322" s="92"/>
      <c r="R322" s="92"/>
      <c r="S322" s="92"/>
      <c r="T322" s="93"/>
      <c r="U322" s="39"/>
      <c r="V322" s="39"/>
      <c r="W322" s="39"/>
      <c r="X322" s="39"/>
      <c r="Y322" s="39"/>
      <c r="Z322" s="39"/>
      <c r="AA322" s="39"/>
      <c r="AB322" s="39"/>
      <c r="AC322" s="39"/>
      <c r="AD322" s="39"/>
      <c r="AE322" s="39"/>
      <c r="AT322" s="18" t="s">
        <v>143</v>
      </c>
      <c r="AU322" s="18" t="s">
        <v>83</v>
      </c>
    </row>
    <row r="323" s="2" customFormat="1">
      <c r="A323" s="39"/>
      <c r="B323" s="40"/>
      <c r="C323" s="41"/>
      <c r="D323" s="249" t="s">
        <v>145</v>
      </c>
      <c r="E323" s="41"/>
      <c r="F323" s="253" t="s">
        <v>446</v>
      </c>
      <c r="G323" s="41"/>
      <c r="H323" s="41"/>
      <c r="I323" s="145"/>
      <c r="J323" s="41"/>
      <c r="K323" s="41"/>
      <c r="L323" s="45"/>
      <c r="M323" s="251"/>
      <c r="N323" s="252"/>
      <c r="O323" s="92"/>
      <c r="P323" s="92"/>
      <c r="Q323" s="92"/>
      <c r="R323" s="92"/>
      <c r="S323" s="92"/>
      <c r="T323" s="93"/>
      <c r="U323" s="39"/>
      <c r="V323" s="39"/>
      <c r="W323" s="39"/>
      <c r="X323" s="39"/>
      <c r="Y323" s="39"/>
      <c r="Z323" s="39"/>
      <c r="AA323" s="39"/>
      <c r="AB323" s="39"/>
      <c r="AC323" s="39"/>
      <c r="AD323" s="39"/>
      <c r="AE323" s="39"/>
      <c r="AT323" s="18" t="s">
        <v>145</v>
      </c>
      <c r="AU323" s="18" t="s">
        <v>83</v>
      </c>
    </row>
    <row r="324" s="14" customFormat="1">
      <c r="A324" s="14"/>
      <c r="B324" s="264"/>
      <c r="C324" s="265"/>
      <c r="D324" s="249" t="s">
        <v>147</v>
      </c>
      <c r="E324" s="266" t="s">
        <v>1</v>
      </c>
      <c r="F324" s="267" t="s">
        <v>1045</v>
      </c>
      <c r="G324" s="265"/>
      <c r="H324" s="268">
        <v>15788.280000000001</v>
      </c>
      <c r="I324" s="269"/>
      <c r="J324" s="265"/>
      <c r="K324" s="265"/>
      <c r="L324" s="270"/>
      <c r="M324" s="271"/>
      <c r="N324" s="272"/>
      <c r="O324" s="272"/>
      <c r="P324" s="272"/>
      <c r="Q324" s="272"/>
      <c r="R324" s="272"/>
      <c r="S324" s="272"/>
      <c r="T324" s="273"/>
      <c r="U324" s="14"/>
      <c r="V324" s="14"/>
      <c r="W324" s="14"/>
      <c r="X324" s="14"/>
      <c r="Y324" s="14"/>
      <c r="Z324" s="14"/>
      <c r="AA324" s="14"/>
      <c r="AB324" s="14"/>
      <c r="AC324" s="14"/>
      <c r="AD324" s="14"/>
      <c r="AE324" s="14"/>
      <c r="AT324" s="274" t="s">
        <v>147</v>
      </c>
      <c r="AU324" s="274" t="s">
        <v>83</v>
      </c>
      <c r="AV324" s="14" t="s">
        <v>83</v>
      </c>
      <c r="AW324" s="14" t="s">
        <v>30</v>
      </c>
      <c r="AX324" s="14" t="s">
        <v>73</v>
      </c>
      <c r="AY324" s="274" t="s">
        <v>134</v>
      </c>
    </row>
    <row r="325" s="15" customFormat="1">
      <c r="A325" s="15"/>
      <c r="B325" s="275"/>
      <c r="C325" s="276"/>
      <c r="D325" s="249" t="s">
        <v>147</v>
      </c>
      <c r="E325" s="277" t="s">
        <v>1</v>
      </c>
      <c r="F325" s="278" t="s">
        <v>150</v>
      </c>
      <c r="G325" s="276"/>
      <c r="H325" s="279">
        <v>15788.280000000001</v>
      </c>
      <c r="I325" s="280"/>
      <c r="J325" s="276"/>
      <c r="K325" s="276"/>
      <c r="L325" s="281"/>
      <c r="M325" s="282"/>
      <c r="N325" s="283"/>
      <c r="O325" s="283"/>
      <c r="P325" s="283"/>
      <c r="Q325" s="283"/>
      <c r="R325" s="283"/>
      <c r="S325" s="283"/>
      <c r="T325" s="284"/>
      <c r="U325" s="15"/>
      <c r="V325" s="15"/>
      <c r="W325" s="15"/>
      <c r="X325" s="15"/>
      <c r="Y325" s="15"/>
      <c r="Z325" s="15"/>
      <c r="AA325" s="15"/>
      <c r="AB325" s="15"/>
      <c r="AC325" s="15"/>
      <c r="AD325" s="15"/>
      <c r="AE325" s="15"/>
      <c r="AT325" s="285" t="s">
        <v>147</v>
      </c>
      <c r="AU325" s="285" t="s">
        <v>83</v>
      </c>
      <c r="AV325" s="15" t="s">
        <v>141</v>
      </c>
      <c r="AW325" s="15" t="s">
        <v>30</v>
      </c>
      <c r="AX325" s="15" t="s">
        <v>81</v>
      </c>
      <c r="AY325" s="285" t="s">
        <v>134</v>
      </c>
    </row>
    <row r="326" s="2" customFormat="1" ht="24" customHeight="1">
      <c r="A326" s="39"/>
      <c r="B326" s="40"/>
      <c r="C326" s="236" t="s">
        <v>392</v>
      </c>
      <c r="D326" s="236" t="s">
        <v>136</v>
      </c>
      <c r="E326" s="237" t="s">
        <v>457</v>
      </c>
      <c r="F326" s="238" t="s">
        <v>458</v>
      </c>
      <c r="G326" s="239" t="s">
        <v>139</v>
      </c>
      <c r="H326" s="240">
        <v>526.27599999999995</v>
      </c>
      <c r="I326" s="241"/>
      <c r="J326" s="242">
        <f>ROUND(I326*H326,2)</f>
        <v>0</v>
      </c>
      <c r="K326" s="238" t="s">
        <v>140</v>
      </c>
      <c r="L326" s="45"/>
      <c r="M326" s="243" t="s">
        <v>1</v>
      </c>
      <c r="N326" s="244" t="s">
        <v>38</v>
      </c>
      <c r="O326" s="92"/>
      <c r="P326" s="245">
        <f>O326*H326</f>
        <v>0</v>
      </c>
      <c r="Q326" s="245">
        <v>0</v>
      </c>
      <c r="R326" s="245">
        <f>Q326*H326</f>
        <v>0</v>
      </c>
      <c r="S326" s="245">
        <v>0</v>
      </c>
      <c r="T326" s="246">
        <f>S326*H326</f>
        <v>0</v>
      </c>
      <c r="U326" s="39"/>
      <c r="V326" s="39"/>
      <c r="W326" s="39"/>
      <c r="X326" s="39"/>
      <c r="Y326" s="39"/>
      <c r="Z326" s="39"/>
      <c r="AA326" s="39"/>
      <c r="AB326" s="39"/>
      <c r="AC326" s="39"/>
      <c r="AD326" s="39"/>
      <c r="AE326" s="39"/>
      <c r="AR326" s="247" t="s">
        <v>141</v>
      </c>
      <c r="AT326" s="247" t="s">
        <v>136</v>
      </c>
      <c r="AU326" s="247" t="s">
        <v>83</v>
      </c>
      <c r="AY326" s="18" t="s">
        <v>134</v>
      </c>
      <c r="BE326" s="248">
        <f>IF(N326="základní",J326,0)</f>
        <v>0</v>
      </c>
      <c r="BF326" s="248">
        <f>IF(N326="snížená",J326,0)</f>
        <v>0</v>
      </c>
      <c r="BG326" s="248">
        <f>IF(N326="zákl. přenesená",J326,0)</f>
        <v>0</v>
      </c>
      <c r="BH326" s="248">
        <f>IF(N326="sníž. přenesená",J326,0)</f>
        <v>0</v>
      </c>
      <c r="BI326" s="248">
        <f>IF(N326="nulová",J326,0)</f>
        <v>0</v>
      </c>
      <c r="BJ326" s="18" t="s">
        <v>81</v>
      </c>
      <c r="BK326" s="248">
        <f>ROUND(I326*H326,2)</f>
        <v>0</v>
      </c>
      <c r="BL326" s="18" t="s">
        <v>141</v>
      </c>
      <c r="BM326" s="247" t="s">
        <v>1046</v>
      </c>
    </row>
    <row r="327" s="2" customFormat="1">
      <c r="A327" s="39"/>
      <c r="B327" s="40"/>
      <c r="C327" s="41"/>
      <c r="D327" s="249" t="s">
        <v>143</v>
      </c>
      <c r="E327" s="41"/>
      <c r="F327" s="250" t="s">
        <v>460</v>
      </c>
      <c r="G327" s="41"/>
      <c r="H327" s="41"/>
      <c r="I327" s="145"/>
      <c r="J327" s="41"/>
      <c r="K327" s="41"/>
      <c r="L327" s="45"/>
      <c r="M327" s="251"/>
      <c r="N327" s="252"/>
      <c r="O327" s="92"/>
      <c r="P327" s="92"/>
      <c r="Q327" s="92"/>
      <c r="R327" s="92"/>
      <c r="S327" s="92"/>
      <c r="T327" s="93"/>
      <c r="U327" s="39"/>
      <c r="V327" s="39"/>
      <c r="W327" s="39"/>
      <c r="X327" s="39"/>
      <c r="Y327" s="39"/>
      <c r="Z327" s="39"/>
      <c r="AA327" s="39"/>
      <c r="AB327" s="39"/>
      <c r="AC327" s="39"/>
      <c r="AD327" s="39"/>
      <c r="AE327" s="39"/>
      <c r="AT327" s="18" t="s">
        <v>143</v>
      </c>
      <c r="AU327" s="18" t="s">
        <v>83</v>
      </c>
    </row>
    <row r="328" s="2" customFormat="1">
      <c r="A328" s="39"/>
      <c r="B328" s="40"/>
      <c r="C328" s="41"/>
      <c r="D328" s="249" t="s">
        <v>145</v>
      </c>
      <c r="E328" s="41"/>
      <c r="F328" s="253" t="s">
        <v>461</v>
      </c>
      <c r="G328" s="41"/>
      <c r="H328" s="41"/>
      <c r="I328" s="145"/>
      <c r="J328" s="41"/>
      <c r="K328" s="41"/>
      <c r="L328" s="45"/>
      <c r="M328" s="251"/>
      <c r="N328" s="252"/>
      <c r="O328" s="92"/>
      <c r="P328" s="92"/>
      <c r="Q328" s="92"/>
      <c r="R328" s="92"/>
      <c r="S328" s="92"/>
      <c r="T328" s="93"/>
      <c r="U328" s="39"/>
      <c r="V328" s="39"/>
      <c r="W328" s="39"/>
      <c r="X328" s="39"/>
      <c r="Y328" s="39"/>
      <c r="Z328" s="39"/>
      <c r="AA328" s="39"/>
      <c r="AB328" s="39"/>
      <c r="AC328" s="39"/>
      <c r="AD328" s="39"/>
      <c r="AE328" s="39"/>
      <c r="AT328" s="18" t="s">
        <v>145</v>
      </c>
      <c r="AU328" s="18" t="s">
        <v>83</v>
      </c>
    </row>
    <row r="329" s="14" customFormat="1">
      <c r="A329" s="14"/>
      <c r="B329" s="264"/>
      <c r="C329" s="265"/>
      <c r="D329" s="249" t="s">
        <v>147</v>
      </c>
      <c r="E329" s="266" t="s">
        <v>1</v>
      </c>
      <c r="F329" s="267" t="s">
        <v>1047</v>
      </c>
      <c r="G329" s="265"/>
      <c r="H329" s="268">
        <v>526.27599999999995</v>
      </c>
      <c r="I329" s="269"/>
      <c r="J329" s="265"/>
      <c r="K329" s="265"/>
      <c r="L329" s="270"/>
      <c r="M329" s="271"/>
      <c r="N329" s="272"/>
      <c r="O329" s="272"/>
      <c r="P329" s="272"/>
      <c r="Q329" s="272"/>
      <c r="R329" s="272"/>
      <c r="S329" s="272"/>
      <c r="T329" s="273"/>
      <c r="U329" s="14"/>
      <c r="V329" s="14"/>
      <c r="W329" s="14"/>
      <c r="X329" s="14"/>
      <c r="Y329" s="14"/>
      <c r="Z329" s="14"/>
      <c r="AA329" s="14"/>
      <c r="AB329" s="14"/>
      <c r="AC329" s="14"/>
      <c r="AD329" s="14"/>
      <c r="AE329" s="14"/>
      <c r="AT329" s="274" t="s">
        <v>147</v>
      </c>
      <c r="AU329" s="274" t="s">
        <v>83</v>
      </c>
      <c r="AV329" s="14" t="s">
        <v>83</v>
      </c>
      <c r="AW329" s="14" t="s">
        <v>30</v>
      </c>
      <c r="AX329" s="14" t="s">
        <v>73</v>
      </c>
      <c r="AY329" s="274" t="s">
        <v>134</v>
      </c>
    </row>
    <row r="330" s="15" customFormat="1">
      <c r="A330" s="15"/>
      <c r="B330" s="275"/>
      <c r="C330" s="276"/>
      <c r="D330" s="249" t="s">
        <v>147</v>
      </c>
      <c r="E330" s="277" t="s">
        <v>1</v>
      </c>
      <c r="F330" s="278" t="s">
        <v>150</v>
      </c>
      <c r="G330" s="276"/>
      <c r="H330" s="279">
        <v>526.27599999999995</v>
      </c>
      <c r="I330" s="280"/>
      <c r="J330" s="276"/>
      <c r="K330" s="276"/>
      <c r="L330" s="281"/>
      <c r="M330" s="282"/>
      <c r="N330" s="283"/>
      <c r="O330" s="283"/>
      <c r="P330" s="283"/>
      <c r="Q330" s="283"/>
      <c r="R330" s="283"/>
      <c r="S330" s="283"/>
      <c r="T330" s="284"/>
      <c r="U330" s="15"/>
      <c r="V330" s="15"/>
      <c r="W330" s="15"/>
      <c r="X330" s="15"/>
      <c r="Y330" s="15"/>
      <c r="Z330" s="15"/>
      <c r="AA330" s="15"/>
      <c r="AB330" s="15"/>
      <c r="AC330" s="15"/>
      <c r="AD330" s="15"/>
      <c r="AE330" s="15"/>
      <c r="AT330" s="285" t="s">
        <v>147</v>
      </c>
      <c r="AU330" s="285" t="s">
        <v>83</v>
      </c>
      <c r="AV330" s="15" t="s">
        <v>141</v>
      </c>
      <c r="AW330" s="15" t="s">
        <v>30</v>
      </c>
      <c r="AX330" s="15" t="s">
        <v>81</v>
      </c>
      <c r="AY330" s="285" t="s">
        <v>134</v>
      </c>
    </row>
    <row r="331" s="2" customFormat="1" ht="16.5" customHeight="1">
      <c r="A331" s="39"/>
      <c r="B331" s="40"/>
      <c r="C331" s="236" t="s">
        <v>399</v>
      </c>
      <c r="D331" s="236" t="s">
        <v>136</v>
      </c>
      <c r="E331" s="237" t="s">
        <v>484</v>
      </c>
      <c r="F331" s="238" t="s">
        <v>485</v>
      </c>
      <c r="G331" s="239" t="s">
        <v>139</v>
      </c>
      <c r="H331" s="240">
        <v>526.27599999999995</v>
      </c>
      <c r="I331" s="241"/>
      <c r="J331" s="242">
        <f>ROUND(I331*H331,2)</f>
        <v>0</v>
      </c>
      <c r="K331" s="238" t="s">
        <v>140</v>
      </c>
      <c r="L331" s="45"/>
      <c r="M331" s="243" t="s">
        <v>1</v>
      </c>
      <c r="N331" s="244" t="s">
        <v>38</v>
      </c>
      <c r="O331" s="92"/>
      <c r="P331" s="245">
        <f>O331*H331</f>
        <v>0</v>
      </c>
      <c r="Q331" s="245">
        <v>0</v>
      </c>
      <c r="R331" s="245">
        <f>Q331*H331</f>
        <v>0</v>
      </c>
      <c r="S331" s="245">
        <v>0</v>
      </c>
      <c r="T331" s="246">
        <f>S331*H331</f>
        <v>0</v>
      </c>
      <c r="U331" s="39"/>
      <c r="V331" s="39"/>
      <c r="W331" s="39"/>
      <c r="X331" s="39"/>
      <c r="Y331" s="39"/>
      <c r="Z331" s="39"/>
      <c r="AA331" s="39"/>
      <c r="AB331" s="39"/>
      <c r="AC331" s="39"/>
      <c r="AD331" s="39"/>
      <c r="AE331" s="39"/>
      <c r="AR331" s="247" t="s">
        <v>141</v>
      </c>
      <c r="AT331" s="247" t="s">
        <v>136</v>
      </c>
      <c r="AU331" s="247" t="s">
        <v>83</v>
      </c>
      <c r="AY331" s="18" t="s">
        <v>134</v>
      </c>
      <c r="BE331" s="248">
        <f>IF(N331="základní",J331,0)</f>
        <v>0</v>
      </c>
      <c r="BF331" s="248">
        <f>IF(N331="snížená",J331,0)</f>
        <v>0</v>
      </c>
      <c r="BG331" s="248">
        <f>IF(N331="zákl. přenesená",J331,0)</f>
        <v>0</v>
      </c>
      <c r="BH331" s="248">
        <f>IF(N331="sníž. přenesená",J331,0)</f>
        <v>0</v>
      </c>
      <c r="BI331" s="248">
        <f>IF(N331="nulová",J331,0)</f>
        <v>0</v>
      </c>
      <c r="BJ331" s="18" t="s">
        <v>81</v>
      </c>
      <c r="BK331" s="248">
        <f>ROUND(I331*H331,2)</f>
        <v>0</v>
      </c>
      <c r="BL331" s="18" t="s">
        <v>141</v>
      </c>
      <c r="BM331" s="247" t="s">
        <v>1048</v>
      </c>
    </row>
    <row r="332" s="2" customFormat="1">
      <c r="A332" s="39"/>
      <c r="B332" s="40"/>
      <c r="C332" s="41"/>
      <c r="D332" s="249" t="s">
        <v>143</v>
      </c>
      <c r="E332" s="41"/>
      <c r="F332" s="250" t="s">
        <v>487</v>
      </c>
      <c r="G332" s="41"/>
      <c r="H332" s="41"/>
      <c r="I332" s="145"/>
      <c r="J332" s="41"/>
      <c r="K332" s="41"/>
      <c r="L332" s="45"/>
      <c r="M332" s="251"/>
      <c r="N332" s="252"/>
      <c r="O332" s="92"/>
      <c r="P332" s="92"/>
      <c r="Q332" s="92"/>
      <c r="R332" s="92"/>
      <c r="S332" s="92"/>
      <c r="T332" s="93"/>
      <c r="U332" s="39"/>
      <c r="V332" s="39"/>
      <c r="W332" s="39"/>
      <c r="X332" s="39"/>
      <c r="Y332" s="39"/>
      <c r="Z332" s="39"/>
      <c r="AA332" s="39"/>
      <c r="AB332" s="39"/>
      <c r="AC332" s="39"/>
      <c r="AD332" s="39"/>
      <c r="AE332" s="39"/>
      <c r="AT332" s="18" t="s">
        <v>143</v>
      </c>
      <c r="AU332" s="18" t="s">
        <v>83</v>
      </c>
    </row>
    <row r="333" s="2" customFormat="1">
      <c r="A333" s="39"/>
      <c r="B333" s="40"/>
      <c r="C333" s="41"/>
      <c r="D333" s="249" t="s">
        <v>145</v>
      </c>
      <c r="E333" s="41"/>
      <c r="F333" s="253" t="s">
        <v>488</v>
      </c>
      <c r="G333" s="41"/>
      <c r="H333" s="41"/>
      <c r="I333" s="145"/>
      <c r="J333" s="41"/>
      <c r="K333" s="41"/>
      <c r="L333" s="45"/>
      <c r="M333" s="251"/>
      <c r="N333" s="252"/>
      <c r="O333" s="92"/>
      <c r="P333" s="92"/>
      <c r="Q333" s="92"/>
      <c r="R333" s="92"/>
      <c r="S333" s="92"/>
      <c r="T333" s="93"/>
      <c r="U333" s="39"/>
      <c r="V333" s="39"/>
      <c r="W333" s="39"/>
      <c r="X333" s="39"/>
      <c r="Y333" s="39"/>
      <c r="Z333" s="39"/>
      <c r="AA333" s="39"/>
      <c r="AB333" s="39"/>
      <c r="AC333" s="39"/>
      <c r="AD333" s="39"/>
      <c r="AE333" s="39"/>
      <c r="AT333" s="18" t="s">
        <v>145</v>
      </c>
      <c r="AU333" s="18" t="s">
        <v>83</v>
      </c>
    </row>
    <row r="334" s="14" customFormat="1">
      <c r="A334" s="14"/>
      <c r="B334" s="264"/>
      <c r="C334" s="265"/>
      <c r="D334" s="249" t="s">
        <v>147</v>
      </c>
      <c r="E334" s="266" t="s">
        <v>1</v>
      </c>
      <c r="F334" s="267" t="s">
        <v>1047</v>
      </c>
      <c r="G334" s="265"/>
      <c r="H334" s="268">
        <v>526.27599999999995</v>
      </c>
      <c r="I334" s="269"/>
      <c r="J334" s="265"/>
      <c r="K334" s="265"/>
      <c r="L334" s="270"/>
      <c r="M334" s="271"/>
      <c r="N334" s="272"/>
      <c r="O334" s="272"/>
      <c r="P334" s="272"/>
      <c r="Q334" s="272"/>
      <c r="R334" s="272"/>
      <c r="S334" s="272"/>
      <c r="T334" s="273"/>
      <c r="U334" s="14"/>
      <c r="V334" s="14"/>
      <c r="W334" s="14"/>
      <c r="X334" s="14"/>
      <c r="Y334" s="14"/>
      <c r="Z334" s="14"/>
      <c r="AA334" s="14"/>
      <c r="AB334" s="14"/>
      <c r="AC334" s="14"/>
      <c r="AD334" s="14"/>
      <c r="AE334" s="14"/>
      <c r="AT334" s="274" t="s">
        <v>147</v>
      </c>
      <c r="AU334" s="274" t="s">
        <v>83</v>
      </c>
      <c r="AV334" s="14" t="s">
        <v>83</v>
      </c>
      <c r="AW334" s="14" t="s">
        <v>30</v>
      </c>
      <c r="AX334" s="14" t="s">
        <v>81</v>
      </c>
      <c r="AY334" s="274" t="s">
        <v>134</v>
      </c>
    </row>
    <row r="335" s="2" customFormat="1" ht="16.5" customHeight="1">
      <c r="A335" s="39"/>
      <c r="B335" s="40"/>
      <c r="C335" s="236" t="s">
        <v>409</v>
      </c>
      <c r="D335" s="236" t="s">
        <v>136</v>
      </c>
      <c r="E335" s="237" t="s">
        <v>490</v>
      </c>
      <c r="F335" s="238" t="s">
        <v>491</v>
      </c>
      <c r="G335" s="239" t="s">
        <v>139</v>
      </c>
      <c r="H335" s="240">
        <v>15788.280000000001</v>
      </c>
      <c r="I335" s="241"/>
      <c r="J335" s="242">
        <f>ROUND(I335*H335,2)</f>
        <v>0</v>
      </c>
      <c r="K335" s="238" t="s">
        <v>140</v>
      </c>
      <c r="L335" s="45"/>
      <c r="M335" s="243" t="s">
        <v>1</v>
      </c>
      <c r="N335" s="244" t="s">
        <v>38</v>
      </c>
      <c r="O335" s="92"/>
      <c r="P335" s="245">
        <f>O335*H335</f>
        <v>0</v>
      </c>
      <c r="Q335" s="245">
        <v>0</v>
      </c>
      <c r="R335" s="245">
        <f>Q335*H335</f>
        <v>0</v>
      </c>
      <c r="S335" s="245">
        <v>0</v>
      </c>
      <c r="T335" s="246">
        <f>S335*H335</f>
        <v>0</v>
      </c>
      <c r="U335" s="39"/>
      <c r="V335" s="39"/>
      <c r="W335" s="39"/>
      <c r="X335" s="39"/>
      <c r="Y335" s="39"/>
      <c r="Z335" s="39"/>
      <c r="AA335" s="39"/>
      <c r="AB335" s="39"/>
      <c r="AC335" s="39"/>
      <c r="AD335" s="39"/>
      <c r="AE335" s="39"/>
      <c r="AR335" s="247" t="s">
        <v>141</v>
      </c>
      <c r="AT335" s="247" t="s">
        <v>136</v>
      </c>
      <c r="AU335" s="247" t="s">
        <v>83</v>
      </c>
      <c r="AY335" s="18" t="s">
        <v>134</v>
      </c>
      <c r="BE335" s="248">
        <f>IF(N335="základní",J335,0)</f>
        <v>0</v>
      </c>
      <c r="BF335" s="248">
        <f>IF(N335="snížená",J335,0)</f>
        <v>0</v>
      </c>
      <c r="BG335" s="248">
        <f>IF(N335="zákl. přenesená",J335,0)</f>
        <v>0</v>
      </c>
      <c r="BH335" s="248">
        <f>IF(N335="sníž. přenesená",J335,0)</f>
        <v>0</v>
      </c>
      <c r="BI335" s="248">
        <f>IF(N335="nulová",J335,0)</f>
        <v>0</v>
      </c>
      <c r="BJ335" s="18" t="s">
        <v>81</v>
      </c>
      <c r="BK335" s="248">
        <f>ROUND(I335*H335,2)</f>
        <v>0</v>
      </c>
      <c r="BL335" s="18" t="s">
        <v>141</v>
      </c>
      <c r="BM335" s="247" t="s">
        <v>1049</v>
      </c>
    </row>
    <row r="336" s="2" customFormat="1">
      <c r="A336" s="39"/>
      <c r="B336" s="40"/>
      <c r="C336" s="41"/>
      <c r="D336" s="249" t="s">
        <v>143</v>
      </c>
      <c r="E336" s="41"/>
      <c r="F336" s="250" t="s">
        <v>493</v>
      </c>
      <c r="G336" s="41"/>
      <c r="H336" s="41"/>
      <c r="I336" s="145"/>
      <c r="J336" s="41"/>
      <c r="K336" s="41"/>
      <c r="L336" s="45"/>
      <c r="M336" s="251"/>
      <c r="N336" s="252"/>
      <c r="O336" s="92"/>
      <c r="P336" s="92"/>
      <c r="Q336" s="92"/>
      <c r="R336" s="92"/>
      <c r="S336" s="92"/>
      <c r="T336" s="93"/>
      <c r="U336" s="39"/>
      <c r="V336" s="39"/>
      <c r="W336" s="39"/>
      <c r="X336" s="39"/>
      <c r="Y336" s="39"/>
      <c r="Z336" s="39"/>
      <c r="AA336" s="39"/>
      <c r="AB336" s="39"/>
      <c r="AC336" s="39"/>
      <c r="AD336" s="39"/>
      <c r="AE336" s="39"/>
      <c r="AT336" s="18" t="s">
        <v>143</v>
      </c>
      <c r="AU336" s="18" t="s">
        <v>83</v>
      </c>
    </row>
    <row r="337" s="2" customFormat="1">
      <c r="A337" s="39"/>
      <c r="B337" s="40"/>
      <c r="C337" s="41"/>
      <c r="D337" s="249" t="s">
        <v>145</v>
      </c>
      <c r="E337" s="41"/>
      <c r="F337" s="253" t="s">
        <v>488</v>
      </c>
      <c r="G337" s="41"/>
      <c r="H337" s="41"/>
      <c r="I337" s="145"/>
      <c r="J337" s="41"/>
      <c r="K337" s="41"/>
      <c r="L337" s="45"/>
      <c r="M337" s="251"/>
      <c r="N337" s="252"/>
      <c r="O337" s="92"/>
      <c r="P337" s="92"/>
      <c r="Q337" s="92"/>
      <c r="R337" s="92"/>
      <c r="S337" s="92"/>
      <c r="T337" s="93"/>
      <c r="U337" s="39"/>
      <c r="V337" s="39"/>
      <c r="W337" s="39"/>
      <c r="X337" s="39"/>
      <c r="Y337" s="39"/>
      <c r="Z337" s="39"/>
      <c r="AA337" s="39"/>
      <c r="AB337" s="39"/>
      <c r="AC337" s="39"/>
      <c r="AD337" s="39"/>
      <c r="AE337" s="39"/>
      <c r="AT337" s="18" t="s">
        <v>145</v>
      </c>
      <c r="AU337" s="18" t="s">
        <v>83</v>
      </c>
    </row>
    <row r="338" s="14" customFormat="1">
      <c r="A338" s="14"/>
      <c r="B338" s="264"/>
      <c r="C338" s="265"/>
      <c r="D338" s="249" t="s">
        <v>147</v>
      </c>
      <c r="E338" s="266" t="s">
        <v>1</v>
      </c>
      <c r="F338" s="267" t="s">
        <v>1045</v>
      </c>
      <c r="G338" s="265"/>
      <c r="H338" s="268">
        <v>15788.280000000001</v>
      </c>
      <c r="I338" s="269"/>
      <c r="J338" s="265"/>
      <c r="K338" s="265"/>
      <c r="L338" s="270"/>
      <c r="M338" s="271"/>
      <c r="N338" s="272"/>
      <c r="O338" s="272"/>
      <c r="P338" s="272"/>
      <c r="Q338" s="272"/>
      <c r="R338" s="272"/>
      <c r="S338" s="272"/>
      <c r="T338" s="273"/>
      <c r="U338" s="14"/>
      <c r="V338" s="14"/>
      <c r="W338" s="14"/>
      <c r="X338" s="14"/>
      <c r="Y338" s="14"/>
      <c r="Z338" s="14"/>
      <c r="AA338" s="14"/>
      <c r="AB338" s="14"/>
      <c r="AC338" s="14"/>
      <c r="AD338" s="14"/>
      <c r="AE338" s="14"/>
      <c r="AT338" s="274" t="s">
        <v>147</v>
      </c>
      <c r="AU338" s="274" t="s">
        <v>83</v>
      </c>
      <c r="AV338" s="14" t="s">
        <v>83</v>
      </c>
      <c r="AW338" s="14" t="s">
        <v>30</v>
      </c>
      <c r="AX338" s="14" t="s">
        <v>81</v>
      </c>
      <c r="AY338" s="274" t="s">
        <v>134</v>
      </c>
    </row>
    <row r="339" s="2" customFormat="1" ht="16.5" customHeight="1">
      <c r="A339" s="39"/>
      <c r="B339" s="40"/>
      <c r="C339" s="236" t="s">
        <v>414</v>
      </c>
      <c r="D339" s="236" t="s">
        <v>136</v>
      </c>
      <c r="E339" s="237" t="s">
        <v>495</v>
      </c>
      <c r="F339" s="238" t="s">
        <v>496</v>
      </c>
      <c r="G339" s="239" t="s">
        <v>139</v>
      </c>
      <c r="H339" s="240">
        <v>526.27599999999995</v>
      </c>
      <c r="I339" s="241"/>
      <c r="J339" s="242">
        <f>ROUND(I339*H339,2)</f>
        <v>0</v>
      </c>
      <c r="K339" s="238" t="s">
        <v>140</v>
      </c>
      <c r="L339" s="45"/>
      <c r="M339" s="243" t="s">
        <v>1</v>
      </c>
      <c r="N339" s="244" t="s">
        <v>38</v>
      </c>
      <c r="O339" s="92"/>
      <c r="P339" s="245">
        <f>O339*H339</f>
        <v>0</v>
      </c>
      <c r="Q339" s="245">
        <v>0</v>
      </c>
      <c r="R339" s="245">
        <f>Q339*H339</f>
        <v>0</v>
      </c>
      <c r="S339" s="245">
        <v>0</v>
      </c>
      <c r="T339" s="246">
        <f>S339*H339</f>
        <v>0</v>
      </c>
      <c r="U339" s="39"/>
      <c r="V339" s="39"/>
      <c r="W339" s="39"/>
      <c r="X339" s="39"/>
      <c r="Y339" s="39"/>
      <c r="Z339" s="39"/>
      <c r="AA339" s="39"/>
      <c r="AB339" s="39"/>
      <c r="AC339" s="39"/>
      <c r="AD339" s="39"/>
      <c r="AE339" s="39"/>
      <c r="AR339" s="247" t="s">
        <v>141</v>
      </c>
      <c r="AT339" s="247" t="s">
        <v>136</v>
      </c>
      <c r="AU339" s="247" t="s">
        <v>83</v>
      </c>
      <c r="AY339" s="18" t="s">
        <v>134</v>
      </c>
      <c r="BE339" s="248">
        <f>IF(N339="základní",J339,0)</f>
        <v>0</v>
      </c>
      <c r="BF339" s="248">
        <f>IF(N339="snížená",J339,0)</f>
        <v>0</v>
      </c>
      <c r="BG339" s="248">
        <f>IF(N339="zákl. přenesená",J339,0)</f>
        <v>0</v>
      </c>
      <c r="BH339" s="248">
        <f>IF(N339="sníž. přenesená",J339,0)</f>
        <v>0</v>
      </c>
      <c r="BI339" s="248">
        <f>IF(N339="nulová",J339,0)</f>
        <v>0</v>
      </c>
      <c r="BJ339" s="18" t="s">
        <v>81</v>
      </c>
      <c r="BK339" s="248">
        <f>ROUND(I339*H339,2)</f>
        <v>0</v>
      </c>
      <c r="BL339" s="18" t="s">
        <v>141</v>
      </c>
      <c r="BM339" s="247" t="s">
        <v>1050</v>
      </c>
    </row>
    <row r="340" s="2" customFormat="1">
      <c r="A340" s="39"/>
      <c r="B340" s="40"/>
      <c r="C340" s="41"/>
      <c r="D340" s="249" t="s">
        <v>143</v>
      </c>
      <c r="E340" s="41"/>
      <c r="F340" s="250" t="s">
        <v>498</v>
      </c>
      <c r="G340" s="41"/>
      <c r="H340" s="41"/>
      <c r="I340" s="145"/>
      <c r="J340" s="41"/>
      <c r="K340" s="41"/>
      <c r="L340" s="45"/>
      <c r="M340" s="251"/>
      <c r="N340" s="252"/>
      <c r="O340" s="92"/>
      <c r="P340" s="92"/>
      <c r="Q340" s="92"/>
      <c r="R340" s="92"/>
      <c r="S340" s="92"/>
      <c r="T340" s="93"/>
      <c r="U340" s="39"/>
      <c r="V340" s="39"/>
      <c r="W340" s="39"/>
      <c r="X340" s="39"/>
      <c r="Y340" s="39"/>
      <c r="Z340" s="39"/>
      <c r="AA340" s="39"/>
      <c r="AB340" s="39"/>
      <c r="AC340" s="39"/>
      <c r="AD340" s="39"/>
      <c r="AE340" s="39"/>
      <c r="AT340" s="18" t="s">
        <v>143</v>
      </c>
      <c r="AU340" s="18" t="s">
        <v>83</v>
      </c>
    </row>
    <row r="341" s="2" customFormat="1" ht="24" customHeight="1">
      <c r="A341" s="39"/>
      <c r="B341" s="40"/>
      <c r="C341" s="236" t="s">
        <v>421</v>
      </c>
      <c r="D341" s="236" t="s">
        <v>136</v>
      </c>
      <c r="E341" s="237" t="s">
        <v>925</v>
      </c>
      <c r="F341" s="238" t="s">
        <v>926</v>
      </c>
      <c r="G341" s="239" t="s">
        <v>169</v>
      </c>
      <c r="H341" s="240">
        <v>43.200000000000003</v>
      </c>
      <c r="I341" s="241"/>
      <c r="J341" s="242">
        <f>ROUND(I341*H341,2)</f>
        <v>0</v>
      </c>
      <c r="K341" s="238" t="s">
        <v>140</v>
      </c>
      <c r="L341" s="45"/>
      <c r="M341" s="243" t="s">
        <v>1</v>
      </c>
      <c r="N341" s="244" t="s">
        <v>38</v>
      </c>
      <c r="O341" s="92"/>
      <c r="P341" s="245">
        <f>O341*H341</f>
        <v>0</v>
      </c>
      <c r="Q341" s="245">
        <v>0</v>
      </c>
      <c r="R341" s="245">
        <f>Q341*H341</f>
        <v>0</v>
      </c>
      <c r="S341" s="245">
        <v>0.00050000000000000001</v>
      </c>
      <c r="T341" s="246">
        <f>S341*H341</f>
        <v>0.021600000000000001</v>
      </c>
      <c r="U341" s="39"/>
      <c r="V341" s="39"/>
      <c r="W341" s="39"/>
      <c r="X341" s="39"/>
      <c r="Y341" s="39"/>
      <c r="Z341" s="39"/>
      <c r="AA341" s="39"/>
      <c r="AB341" s="39"/>
      <c r="AC341" s="39"/>
      <c r="AD341" s="39"/>
      <c r="AE341" s="39"/>
      <c r="AR341" s="247" t="s">
        <v>141</v>
      </c>
      <c r="AT341" s="247" t="s">
        <v>136</v>
      </c>
      <c r="AU341" s="247" t="s">
        <v>83</v>
      </c>
      <c r="AY341" s="18" t="s">
        <v>134</v>
      </c>
      <c r="BE341" s="248">
        <f>IF(N341="základní",J341,0)</f>
        <v>0</v>
      </c>
      <c r="BF341" s="248">
        <f>IF(N341="snížená",J341,0)</f>
        <v>0</v>
      </c>
      <c r="BG341" s="248">
        <f>IF(N341="zákl. přenesená",J341,0)</f>
        <v>0</v>
      </c>
      <c r="BH341" s="248">
        <f>IF(N341="sníž. přenesená",J341,0)</f>
        <v>0</v>
      </c>
      <c r="BI341" s="248">
        <f>IF(N341="nulová",J341,0)</f>
        <v>0</v>
      </c>
      <c r="BJ341" s="18" t="s">
        <v>81</v>
      </c>
      <c r="BK341" s="248">
        <f>ROUND(I341*H341,2)</f>
        <v>0</v>
      </c>
      <c r="BL341" s="18" t="s">
        <v>141</v>
      </c>
      <c r="BM341" s="247" t="s">
        <v>1051</v>
      </c>
    </row>
    <row r="342" s="2" customFormat="1">
      <c r="A342" s="39"/>
      <c r="B342" s="40"/>
      <c r="C342" s="41"/>
      <c r="D342" s="249" t="s">
        <v>143</v>
      </c>
      <c r="E342" s="41"/>
      <c r="F342" s="250" t="s">
        <v>928</v>
      </c>
      <c r="G342" s="41"/>
      <c r="H342" s="41"/>
      <c r="I342" s="145"/>
      <c r="J342" s="41"/>
      <c r="K342" s="41"/>
      <c r="L342" s="45"/>
      <c r="M342" s="251"/>
      <c r="N342" s="252"/>
      <c r="O342" s="92"/>
      <c r="P342" s="92"/>
      <c r="Q342" s="92"/>
      <c r="R342" s="92"/>
      <c r="S342" s="92"/>
      <c r="T342" s="93"/>
      <c r="U342" s="39"/>
      <c r="V342" s="39"/>
      <c r="W342" s="39"/>
      <c r="X342" s="39"/>
      <c r="Y342" s="39"/>
      <c r="Z342" s="39"/>
      <c r="AA342" s="39"/>
      <c r="AB342" s="39"/>
      <c r="AC342" s="39"/>
      <c r="AD342" s="39"/>
      <c r="AE342" s="39"/>
      <c r="AT342" s="18" t="s">
        <v>143</v>
      </c>
      <c r="AU342" s="18" t="s">
        <v>83</v>
      </c>
    </row>
    <row r="343" s="2" customFormat="1">
      <c r="A343" s="39"/>
      <c r="B343" s="40"/>
      <c r="C343" s="41"/>
      <c r="D343" s="249" t="s">
        <v>145</v>
      </c>
      <c r="E343" s="41"/>
      <c r="F343" s="253" t="s">
        <v>929</v>
      </c>
      <c r="G343" s="41"/>
      <c r="H343" s="41"/>
      <c r="I343" s="145"/>
      <c r="J343" s="41"/>
      <c r="K343" s="41"/>
      <c r="L343" s="45"/>
      <c r="M343" s="251"/>
      <c r="N343" s="252"/>
      <c r="O343" s="92"/>
      <c r="P343" s="92"/>
      <c r="Q343" s="92"/>
      <c r="R343" s="92"/>
      <c r="S343" s="92"/>
      <c r="T343" s="93"/>
      <c r="U343" s="39"/>
      <c r="V343" s="39"/>
      <c r="W343" s="39"/>
      <c r="X343" s="39"/>
      <c r="Y343" s="39"/>
      <c r="Z343" s="39"/>
      <c r="AA343" s="39"/>
      <c r="AB343" s="39"/>
      <c r="AC343" s="39"/>
      <c r="AD343" s="39"/>
      <c r="AE343" s="39"/>
      <c r="AT343" s="18" t="s">
        <v>145</v>
      </c>
      <c r="AU343" s="18" t="s">
        <v>83</v>
      </c>
    </row>
    <row r="344" s="14" customFormat="1">
      <c r="A344" s="14"/>
      <c r="B344" s="264"/>
      <c r="C344" s="265"/>
      <c r="D344" s="249" t="s">
        <v>147</v>
      </c>
      <c r="E344" s="266" t="s">
        <v>1</v>
      </c>
      <c r="F344" s="267" t="s">
        <v>1052</v>
      </c>
      <c r="G344" s="265"/>
      <c r="H344" s="268">
        <v>43.200000000000003</v>
      </c>
      <c r="I344" s="269"/>
      <c r="J344" s="265"/>
      <c r="K344" s="265"/>
      <c r="L344" s="270"/>
      <c r="M344" s="271"/>
      <c r="N344" s="272"/>
      <c r="O344" s="272"/>
      <c r="P344" s="272"/>
      <c r="Q344" s="272"/>
      <c r="R344" s="272"/>
      <c r="S344" s="272"/>
      <c r="T344" s="273"/>
      <c r="U344" s="14"/>
      <c r="V344" s="14"/>
      <c r="W344" s="14"/>
      <c r="X344" s="14"/>
      <c r="Y344" s="14"/>
      <c r="Z344" s="14"/>
      <c r="AA344" s="14"/>
      <c r="AB344" s="14"/>
      <c r="AC344" s="14"/>
      <c r="AD344" s="14"/>
      <c r="AE344" s="14"/>
      <c r="AT344" s="274" t="s">
        <v>147</v>
      </c>
      <c r="AU344" s="274" t="s">
        <v>83</v>
      </c>
      <c r="AV344" s="14" t="s">
        <v>83</v>
      </c>
      <c r="AW344" s="14" t="s">
        <v>30</v>
      </c>
      <c r="AX344" s="14" t="s">
        <v>73</v>
      </c>
      <c r="AY344" s="274" t="s">
        <v>134</v>
      </c>
    </row>
    <row r="345" s="15" customFormat="1">
      <c r="A345" s="15"/>
      <c r="B345" s="275"/>
      <c r="C345" s="276"/>
      <c r="D345" s="249" t="s">
        <v>147</v>
      </c>
      <c r="E345" s="277" t="s">
        <v>1</v>
      </c>
      <c r="F345" s="278" t="s">
        <v>150</v>
      </c>
      <c r="G345" s="276"/>
      <c r="H345" s="279">
        <v>43.200000000000003</v>
      </c>
      <c r="I345" s="280"/>
      <c r="J345" s="276"/>
      <c r="K345" s="276"/>
      <c r="L345" s="281"/>
      <c r="M345" s="282"/>
      <c r="N345" s="283"/>
      <c r="O345" s="283"/>
      <c r="P345" s="283"/>
      <c r="Q345" s="283"/>
      <c r="R345" s="283"/>
      <c r="S345" s="283"/>
      <c r="T345" s="284"/>
      <c r="U345" s="15"/>
      <c r="V345" s="15"/>
      <c r="W345" s="15"/>
      <c r="X345" s="15"/>
      <c r="Y345" s="15"/>
      <c r="Z345" s="15"/>
      <c r="AA345" s="15"/>
      <c r="AB345" s="15"/>
      <c r="AC345" s="15"/>
      <c r="AD345" s="15"/>
      <c r="AE345" s="15"/>
      <c r="AT345" s="285" t="s">
        <v>147</v>
      </c>
      <c r="AU345" s="285" t="s">
        <v>83</v>
      </c>
      <c r="AV345" s="15" t="s">
        <v>141</v>
      </c>
      <c r="AW345" s="15" t="s">
        <v>30</v>
      </c>
      <c r="AX345" s="15" t="s">
        <v>81</v>
      </c>
      <c r="AY345" s="285" t="s">
        <v>134</v>
      </c>
    </row>
    <row r="346" s="2" customFormat="1" ht="16.5" customHeight="1">
      <c r="A346" s="39"/>
      <c r="B346" s="40"/>
      <c r="C346" s="236" t="s">
        <v>427</v>
      </c>
      <c r="D346" s="236" t="s">
        <v>136</v>
      </c>
      <c r="E346" s="237" t="s">
        <v>500</v>
      </c>
      <c r="F346" s="238" t="s">
        <v>501</v>
      </c>
      <c r="G346" s="239" t="s">
        <v>437</v>
      </c>
      <c r="H346" s="240">
        <v>132</v>
      </c>
      <c r="I346" s="241"/>
      <c r="J346" s="242">
        <f>ROUND(I346*H346,2)</f>
        <v>0</v>
      </c>
      <c r="K346" s="238" t="s">
        <v>140</v>
      </c>
      <c r="L346" s="45"/>
      <c r="M346" s="243" t="s">
        <v>1</v>
      </c>
      <c r="N346" s="244" t="s">
        <v>38</v>
      </c>
      <c r="O346" s="92"/>
      <c r="P346" s="245">
        <f>O346*H346</f>
        <v>0</v>
      </c>
      <c r="Q346" s="245">
        <v>0.00029</v>
      </c>
      <c r="R346" s="245">
        <f>Q346*H346</f>
        <v>0.038280000000000002</v>
      </c>
      <c r="S346" s="245">
        <v>0</v>
      </c>
      <c r="T346" s="246">
        <f>S346*H346</f>
        <v>0</v>
      </c>
      <c r="U346" s="39"/>
      <c r="V346" s="39"/>
      <c r="W346" s="39"/>
      <c r="X346" s="39"/>
      <c r="Y346" s="39"/>
      <c r="Z346" s="39"/>
      <c r="AA346" s="39"/>
      <c r="AB346" s="39"/>
      <c r="AC346" s="39"/>
      <c r="AD346" s="39"/>
      <c r="AE346" s="39"/>
      <c r="AR346" s="247" t="s">
        <v>141</v>
      </c>
      <c r="AT346" s="247" t="s">
        <v>136</v>
      </c>
      <c r="AU346" s="247" t="s">
        <v>83</v>
      </c>
      <c r="AY346" s="18" t="s">
        <v>134</v>
      </c>
      <c r="BE346" s="248">
        <f>IF(N346="základní",J346,0)</f>
        <v>0</v>
      </c>
      <c r="BF346" s="248">
        <f>IF(N346="snížená",J346,0)</f>
        <v>0</v>
      </c>
      <c r="BG346" s="248">
        <f>IF(N346="zákl. přenesená",J346,0)</f>
        <v>0</v>
      </c>
      <c r="BH346" s="248">
        <f>IF(N346="sníž. přenesená",J346,0)</f>
        <v>0</v>
      </c>
      <c r="BI346" s="248">
        <f>IF(N346="nulová",J346,0)</f>
        <v>0</v>
      </c>
      <c r="BJ346" s="18" t="s">
        <v>81</v>
      </c>
      <c r="BK346" s="248">
        <f>ROUND(I346*H346,2)</f>
        <v>0</v>
      </c>
      <c r="BL346" s="18" t="s">
        <v>141</v>
      </c>
      <c r="BM346" s="247" t="s">
        <v>1053</v>
      </c>
    </row>
    <row r="347" s="2" customFormat="1">
      <c r="A347" s="39"/>
      <c r="B347" s="40"/>
      <c r="C347" s="41"/>
      <c r="D347" s="249" t="s">
        <v>143</v>
      </c>
      <c r="E347" s="41"/>
      <c r="F347" s="250" t="s">
        <v>503</v>
      </c>
      <c r="G347" s="41"/>
      <c r="H347" s="41"/>
      <c r="I347" s="145"/>
      <c r="J347" s="41"/>
      <c r="K347" s="41"/>
      <c r="L347" s="45"/>
      <c r="M347" s="251"/>
      <c r="N347" s="252"/>
      <c r="O347" s="92"/>
      <c r="P347" s="92"/>
      <c r="Q347" s="92"/>
      <c r="R347" s="92"/>
      <c r="S347" s="92"/>
      <c r="T347" s="93"/>
      <c r="U347" s="39"/>
      <c r="V347" s="39"/>
      <c r="W347" s="39"/>
      <c r="X347" s="39"/>
      <c r="Y347" s="39"/>
      <c r="Z347" s="39"/>
      <c r="AA347" s="39"/>
      <c r="AB347" s="39"/>
      <c r="AC347" s="39"/>
      <c r="AD347" s="39"/>
      <c r="AE347" s="39"/>
      <c r="AT347" s="18" t="s">
        <v>143</v>
      </c>
      <c r="AU347" s="18" t="s">
        <v>83</v>
      </c>
    </row>
    <row r="348" s="2" customFormat="1">
      <c r="A348" s="39"/>
      <c r="B348" s="40"/>
      <c r="C348" s="41"/>
      <c r="D348" s="249" t="s">
        <v>145</v>
      </c>
      <c r="E348" s="41"/>
      <c r="F348" s="253" t="s">
        <v>504</v>
      </c>
      <c r="G348" s="41"/>
      <c r="H348" s="41"/>
      <c r="I348" s="145"/>
      <c r="J348" s="41"/>
      <c r="K348" s="41"/>
      <c r="L348" s="45"/>
      <c r="M348" s="251"/>
      <c r="N348" s="252"/>
      <c r="O348" s="92"/>
      <c r="P348" s="92"/>
      <c r="Q348" s="92"/>
      <c r="R348" s="92"/>
      <c r="S348" s="92"/>
      <c r="T348" s="93"/>
      <c r="U348" s="39"/>
      <c r="V348" s="39"/>
      <c r="W348" s="39"/>
      <c r="X348" s="39"/>
      <c r="Y348" s="39"/>
      <c r="Z348" s="39"/>
      <c r="AA348" s="39"/>
      <c r="AB348" s="39"/>
      <c r="AC348" s="39"/>
      <c r="AD348" s="39"/>
      <c r="AE348" s="39"/>
      <c r="AT348" s="18" t="s">
        <v>145</v>
      </c>
      <c r="AU348" s="18" t="s">
        <v>83</v>
      </c>
    </row>
    <row r="349" s="13" customFormat="1">
      <c r="A349" s="13"/>
      <c r="B349" s="254"/>
      <c r="C349" s="255"/>
      <c r="D349" s="249" t="s">
        <v>147</v>
      </c>
      <c r="E349" s="256" t="s">
        <v>1</v>
      </c>
      <c r="F349" s="257" t="s">
        <v>505</v>
      </c>
      <c r="G349" s="255"/>
      <c r="H349" s="256" t="s">
        <v>1</v>
      </c>
      <c r="I349" s="258"/>
      <c r="J349" s="255"/>
      <c r="K349" s="255"/>
      <c r="L349" s="259"/>
      <c r="M349" s="260"/>
      <c r="N349" s="261"/>
      <c r="O349" s="261"/>
      <c r="P349" s="261"/>
      <c r="Q349" s="261"/>
      <c r="R349" s="261"/>
      <c r="S349" s="261"/>
      <c r="T349" s="262"/>
      <c r="U349" s="13"/>
      <c r="V349" s="13"/>
      <c r="W349" s="13"/>
      <c r="X349" s="13"/>
      <c r="Y349" s="13"/>
      <c r="Z349" s="13"/>
      <c r="AA349" s="13"/>
      <c r="AB349" s="13"/>
      <c r="AC349" s="13"/>
      <c r="AD349" s="13"/>
      <c r="AE349" s="13"/>
      <c r="AT349" s="263" t="s">
        <v>147</v>
      </c>
      <c r="AU349" s="263" t="s">
        <v>83</v>
      </c>
      <c r="AV349" s="13" t="s">
        <v>81</v>
      </c>
      <c r="AW349" s="13" t="s">
        <v>30</v>
      </c>
      <c r="AX349" s="13" t="s">
        <v>73</v>
      </c>
      <c r="AY349" s="263" t="s">
        <v>134</v>
      </c>
    </row>
    <row r="350" s="13" customFormat="1">
      <c r="A350" s="13"/>
      <c r="B350" s="254"/>
      <c r="C350" s="255"/>
      <c r="D350" s="249" t="s">
        <v>147</v>
      </c>
      <c r="E350" s="256" t="s">
        <v>1</v>
      </c>
      <c r="F350" s="257" t="s">
        <v>781</v>
      </c>
      <c r="G350" s="255"/>
      <c r="H350" s="256" t="s">
        <v>1</v>
      </c>
      <c r="I350" s="258"/>
      <c r="J350" s="255"/>
      <c r="K350" s="255"/>
      <c r="L350" s="259"/>
      <c r="M350" s="260"/>
      <c r="N350" s="261"/>
      <c r="O350" s="261"/>
      <c r="P350" s="261"/>
      <c r="Q350" s="261"/>
      <c r="R350" s="261"/>
      <c r="S350" s="261"/>
      <c r="T350" s="262"/>
      <c r="U350" s="13"/>
      <c r="V350" s="13"/>
      <c r="W350" s="13"/>
      <c r="X350" s="13"/>
      <c r="Y350" s="13"/>
      <c r="Z350" s="13"/>
      <c r="AA350" s="13"/>
      <c r="AB350" s="13"/>
      <c r="AC350" s="13"/>
      <c r="AD350" s="13"/>
      <c r="AE350" s="13"/>
      <c r="AT350" s="263" t="s">
        <v>147</v>
      </c>
      <c r="AU350" s="263" t="s">
        <v>83</v>
      </c>
      <c r="AV350" s="13" t="s">
        <v>81</v>
      </c>
      <c r="AW350" s="13" t="s">
        <v>30</v>
      </c>
      <c r="AX350" s="13" t="s">
        <v>73</v>
      </c>
      <c r="AY350" s="263" t="s">
        <v>134</v>
      </c>
    </row>
    <row r="351" s="14" customFormat="1">
      <c r="A351" s="14"/>
      <c r="B351" s="264"/>
      <c r="C351" s="265"/>
      <c r="D351" s="249" t="s">
        <v>147</v>
      </c>
      <c r="E351" s="266" t="s">
        <v>1</v>
      </c>
      <c r="F351" s="267" t="s">
        <v>1054</v>
      </c>
      <c r="G351" s="265"/>
      <c r="H351" s="268">
        <v>120</v>
      </c>
      <c r="I351" s="269"/>
      <c r="J351" s="265"/>
      <c r="K351" s="265"/>
      <c r="L351" s="270"/>
      <c r="M351" s="271"/>
      <c r="N351" s="272"/>
      <c r="O351" s="272"/>
      <c r="P351" s="272"/>
      <c r="Q351" s="272"/>
      <c r="R351" s="272"/>
      <c r="S351" s="272"/>
      <c r="T351" s="273"/>
      <c r="U351" s="14"/>
      <c r="V351" s="14"/>
      <c r="W351" s="14"/>
      <c r="X351" s="14"/>
      <c r="Y351" s="14"/>
      <c r="Z351" s="14"/>
      <c r="AA351" s="14"/>
      <c r="AB351" s="14"/>
      <c r="AC351" s="14"/>
      <c r="AD351" s="14"/>
      <c r="AE351" s="14"/>
      <c r="AT351" s="274" t="s">
        <v>147</v>
      </c>
      <c r="AU351" s="274" t="s">
        <v>83</v>
      </c>
      <c r="AV351" s="14" t="s">
        <v>83</v>
      </c>
      <c r="AW351" s="14" t="s">
        <v>30</v>
      </c>
      <c r="AX351" s="14" t="s">
        <v>73</v>
      </c>
      <c r="AY351" s="274" t="s">
        <v>134</v>
      </c>
    </row>
    <row r="352" s="13" customFormat="1">
      <c r="A352" s="13"/>
      <c r="B352" s="254"/>
      <c r="C352" s="255"/>
      <c r="D352" s="249" t="s">
        <v>147</v>
      </c>
      <c r="E352" s="256" t="s">
        <v>1</v>
      </c>
      <c r="F352" s="257" t="s">
        <v>903</v>
      </c>
      <c r="G352" s="255"/>
      <c r="H352" s="256" t="s">
        <v>1</v>
      </c>
      <c r="I352" s="258"/>
      <c r="J352" s="255"/>
      <c r="K352" s="255"/>
      <c r="L352" s="259"/>
      <c r="M352" s="260"/>
      <c r="N352" s="261"/>
      <c r="O352" s="261"/>
      <c r="P352" s="261"/>
      <c r="Q352" s="261"/>
      <c r="R352" s="261"/>
      <c r="S352" s="261"/>
      <c r="T352" s="262"/>
      <c r="U352" s="13"/>
      <c r="V352" s="13"/>
      <c r="W352" s="13"/>
      <c r="X352" s="13"/>
      <c r="Y352" s="13"/>
      <c r="Z352" s="13"/>
      <c r="AA352" s="13"/>
      <c r="AB352" s="13"/>
      <c r="AC352" s="13"/>
      <c r="AD352" s="13"/>
      <c r="AE352" s="13"/>
      <c r="AT352" s="263" t="s">
        <v>147</v>
      </c>
      <c r="AU352" s="263" t="s">
        <v>83</v>
      </c>
      <c r="AV352" s="13" t="s">
        <v>81</v>
      </c>
      <c r="AW352" s="13" t="s">
        <v>30</v>
      </c>
      <c r="AX352" s="13" t="s">
        <v>73</v>
      </c>
      <c r="AY352" s="263" t="s">
        <v>134</v>
      </c>
    </row>
    <row r="353" s="14" customFormat="1">
      <c r="A353" s="14"/>
      <c r="B353" s="264"/>
      <c r="C353" s="265"/>
      <c r="D353" s="249" t="s">
        <v>147</v>
      </c>
      <c r="E353" s="266" t="s">
        <v>1</v>
      </c>
      <c r="F353" s="267" t="s">
        <v>226</v>
      </c>
      <c r="G353" s="265"/>
      <c r="H353" s="268">
        <v>12</v>
      </c>
      <c r="I353" s="269"/>
      <c r="J353" s="265"/>
      <c r="K353" s="265"/>
      <c r="L353" s="270"/>
      <c r="M353" s="271"/>
      <c r="N353" s="272"/>
      <c r="O353" s="272"/>
      <c r="P353" s="272"/>
      <c r="Q353" s="272"/>
      <c r="R353" s="272"/>
      <c r="S353" s="272"/>
      <c r="T353" s="273"/>
      <c r="U353" s="14"/>
      <c r="V353" s="14"/>
      <c r="W353" s="14"/>
      <c r="X353" s="14"/>
      <c r="Y353" s="14"/>
      <c r="Z353" s="14"/>
      <c r="AA353" s="14"/>
      <c r="AB353" s="14"/>
      <c r="AC353" s="14"/>
      <c r="AD353" s="14"/>
      <c r="AE353" s="14"/>
      <c r="AT353" s="274" t="s">
        <v>147</v>
      </c>
      <c r="AU353" s="274" t="s">
        <v>83</v>
      </c>
      <c r="AV353" s="14" t="s">
        <v>83</v>
      </c>
      <c r="AW353" s="14" t="s">
        <v>30</v>
      </c>
      <c r="AX353" s="14" t="s">
        <v>73</v>
      </c>
      <c r="AY353" s="274" t="s">
        <v>134</v>
      </c>
    </row>
    <row r="354" s="15" customFormat="1">
      <c r="A354" s="15"/>
      <c r="B354" s="275"/>
      <c r="C354" s="276"/>
      <c r="D354" s="249" t="s">
        <v>147</v>
      </c>
      <c r="E354" s="277" t="s">
        <v>1</v>
      </c>
      <c r="F354" s="278" t="s">
        <v>150</v>
      </c>
      <c r="G354" s="276"/>
      <c r="H354" s="279">
        <v>132</v>
      </c>
      <c r="I354" s="280"/>
      <c r="J354" s="276"/>
      <c r="K354" s="276"/>
      <c r="L354" s="281"/>
      <c r="M354" s="282"/>
      <c r="N354" s="283"/>
      <c r="O354" s="283"/>
      <c r="P354" s="283"/>
      <c r="Q354" s="283"/>
      <c r="R354" s="283"/>
      <c r="S354" s="283"/>
      <c r="T354" s="284"/>
      <c r="U354" s="15"/>
      <c r="V354" s="15"/>
      <c r="W354" s="15"/>
      <c r="X354" s="15"/>
      <c r="Y354" s="15"/>
      <c r="Z354" s="15"/>
      <c r="AA354" s="15"/>
      <c r="AB354" s="15"/>
      <c r="AC354" s="15"/>
      <c r="AD354" s="15"/>
      <c r="AE354" s="15"/>
      <c r="AT354" s="285" t="s">
        <v>147</v>
      </c>
      <c r="AU354" s="285" t="s">
        <v>83</v>
      </c>
      <c r="AV354" s="15" t="s">
        <v>141</v>
      </c>
      <c r="AW354" s="15" t="s">
        <v>30</v>
      </c>
      <c r="AX354" s="15" t="s">
        <v>81</v>
      </c>
      <c r="AY354" s="285" t="s">
        <v>134</v>
      </c>
    </row>
    <row r="355" s="2" customFormat="1" ht="16.5" customHeight="1">
      <c r="A355" s="39"/>
      <c r="B355" s="40"/>
      <c r="C355" s="236" t="s">
        <v>434</v>
      </c>
      <c r="D355" s="236" t="s">
        <v>136</v>
      </c>
      <c r="E355" s="237" t="s">
        <v>508</v>
      </c>
      <c r="F355" s="238" t="s">
        <v>509</v>
      </c>
      <c r="G355" s="239" t="s">
        <v>437</v>
      </c>
      <c r="H355" s="240">
        <v>66</v>
      </c>
      <c r="I355" s="241"/>
      <c r="J355" s="242">
        <f>ROUND(I355*H355,2)</f>
        <v>0</v>
      </c>
      <c r="K355" s="238" t="s">
        <v>1</v>
      </c>
      <c r="L355" s="45"/>
      <c r="M355" s="243" t="s">
        <v>1</v>
      </c>
      <c r="N355" s="244" t="s">
        <v>38</v>
      </c>
      <c r="O355" s="92"/>
      <c r="P355" s="245">
        <f>O355*H355</f>
        <v>0</v>
      </c>
      <c r="Q355" s="245">
        <v>0</v>
      </c>
      <c r="R355" s="245">
        <f>Q355*H355</f>
        <v>0</v>
      </c>
      <c r="S355" s="245">
        <v>0</v>
      </c>
      <c r="T355" s="246">
        <f>S355*H355</f>
        <v>0</v>
      </c>
      <c r="U355" s="39"/>
      <c r="V355" s="39"/>
      <c r="W355" s="39"/>
      <c r="X355" s="39"/>
      <c r="Y355" s="39"/>
      <c r="Z355" s="39"/>
      <c r="AA355" s="39"/>
      <c r="AB355" s="39"/>
      <c r="AC355" s="39"/>
      <c r="AD355" s="39"/>
      <c r="AE355" s="39"/>
      <c r="AR355" s="247" t="s">
        <v>141</v>
      </c>
      <c r="AT355" s="247" t="s">
        <v>136</v>
      </c>
      <c r="AU355" s="247" t="s">
        <v>83</v>
      </c>
      <c r="AY355" s="18" t="s">
        <v>134</v>
      </c>
      <c r="BE355" s="248">
        <f>IF(N355="základní",J355,0)</f>
        <v>0</v>
      </c>
      <c r="BF355" s="248">
        <f>IF(N355="snížená",J355,0)</f>
        <v>0</v>
      </c>
      <c r="BG355" s="248">
        <f>IF(N355="zákl. přenesená",J355,0)</f>
        <v>0</v>
      </c>
      <c r="BH355" s="248">
        <f>IF(N355="sníž. přenesená",J355,0)</f>
        <v>0</v>
      </c>
      <c r="BI355" s="248">
        <f>IF(N355="nulová",J355,0)</f>
        <v>0</v>
      </c>
      <c r="BJ355" s="18" t="s">
        <v>81</v>
      </c>
      <c r="BK355" s="248">
        <f>ROUND(I355*H355,2)</f>
        <v>0</v>
      </c>
      <c r="BL355" s="18" t="s">
        <v>141</v>
      </c>
      <c r="BM355" s="247" t="s">
        <v>1055</v>
      </c>
    </row>
    <row r="356" s="2" customFormat="1">
      <c r="A356" s="39"/>
      <c r="B356" s="40"/>
      <c r="C356" s="41"/>
      <c r="D356" s="249" t="s">
        <v>143</v>
      </c>
      <c r="E356" s="41"/>
      <c r="F356" s="250" t="s">
        <v>81</v>
      </c>
      <c r="G356" s="41"/>
      <c r="H356" s="41"/>
      <c r="I356" s="145"/>
      <c r="J356" s="41"/>
      <c r="K356" s="41"/>
      <c r="L356" s="45"/>
      <c r="M356" s="251"/>
      <c r="N356" s="252"/>
      <c r="O356" s="92"/>
      <c r="P356" s="92"/>
      <c r="Q356" s="92"/>
      <c r="R356" s="92"/>
      <c r="S356" s="92"/>
      <c r="T356" s="93"/>
      <c r="U356" s="39"/>
      <c r="V356" s="39"/>
      <c r="W356" s="39"/>
      <c r="X356" s="39"/>
      <c r="Y356" s="39"/>
      <c r="Z356" s="39"/>
      <c r="AA356" s="39"/>
      <c r="AB356" s="39"/>
      <c r="AC356" s="39"/>
      <c r="AD356" s="39"/>
      <c r="AE356" s="39"/>
      <c r="AT356" s="18" t="s">
        <v>143</v>
      </c>
      <c r="AU356" s="18" t="s">
        <v>83</v>
      </c>
    </row>
    <row r="357" s="13" customFormat="1">
      <c r="A357" s="13"/>
      <c r="B357" s="254"/>
      <c r="C357" s="255"/>
      <c r="D357" s="249" t="s">
        <v>147</v>
      </c>
      <c r="E357" s="256" t="s">
        <v>1</v>
      </c>
      <c r="F357" s="257" t="s">
        <v>933</v>
      </c>
      <c r="G357" s="255"/>
      <c r="H357" s="256" t="s">
        <v>1</v>
      </c>
      <c r="I357" s="258"/>
      <c r="J357" s="255"/>
      <c r="K357" s="255"/>
      <c r="L357" s="259"/>
      <c r="M357" s="260"/>
      <c r="N357" s="261"/>
      <c r="O357" s="261"/>
      <c r="P357" s="261"/>
      <c r="Q357" s="261"/>
      <c r="R357" s="261"/>
      <c r="S357" s="261"/>
      <c r="T357" s="262"/>
      <c r="U357" s="13"/>
      <c r="V357" s="13"/>
      <c r="W357" s="13"/>
      <c r="X357" s="13"/>
      <c r="Y357" s="13"/>
      <c r="Z357" s="13"/>
      <c r="AA357" s="13"/>
      <c r="AB357" s="13"/>
      <c r="AC357" s="13"/>
      <c r="AD357" s="13"/>
      <c r="AE357" s="13"/>
      <c r="AT357" s="263" t="s">
        <v>147</v>
      </c>
      <c r="AU357" s="263" t="s">
        <v>83</v>
      </c>
      <c r="AV357" s="13" t="s">
        <v>81</v>
      </c>
      <c r="AW357" s="13" t="s">
        <v>30</v>
      </c>
      <c r="AX357" s="13" t="s">
        <v>73</v>
      </c>
      <c r="AY357" s="263" t="s">
        <v>134</v>
      </c>
    </row>
    <row r="358" s="14" customFormat="1">
      <c r="A358" s="14"/>
      <c r="B358" s="264"/>
      <c r="C358" s="265"/>
      <c r="D358" s="249" t="s">
        <v>147</v>
      </c>
      <c r="E358" s="266" t="s">
        <v>1</v>
      </c>
      <c r="F358" s="267" t="s">
        <v>1056</v>
      </c>
      <c r="G358" s="265"/>
      <c r="H358" s="268">
        <v>60</v>
      </c>
      <c r="I358" s="269"/>
      <c r="J358" s="265"/>
      <c r="K358" s="265"/>
      <c r="L358" s="270"/>
      <c r="M358" s="271"/>
      <c r="N358" s="272"/>
      <c r="O358" s="272"/>
      <c r="P358" s="272"/>
      <c r="Q358" s="272"/>
      <c r="R358" s="272"/>
      <c r="S358" s="272"/>
      <c r="T358" s="273"/>
      <c r="U358" s="14"/>
      <c r="V358" s="14"/>
      <c r="W358" s="14"/>
      <c r="X358" s="14"/>
      <c r="Y358" s="14"/>
      <c r="Z358" s="14"/>
      <c r="AA358" s="14"/>
      <c r="AB358" s="14"/>
      <c r="AC358" s="14"/>
      <c r="AD358" s="14"/>
      <c r="AE358" s="14"/>
      <c r="AT358" s="274" t="s">
        <v>147</v>
      </c>
      <c r="AU358" s="274" t="s">
        <v>83</v>
      </c>
      <c r="AV358" s="14" t="s">
        <v>83</v>
      </c>
      <c r="AW358" s="14" t="s">
        <v>30</v>
      </c>
      <c r="AX358" s="14" t="s">
        <v>73</v>
      </c>
      <c r="AY358" s="274" t="s">
        <v>134</v>
      </c>
    </row>
    <row r="359" s="13" customFormat="1">
      <c r="A359" s="13"/>
      <c r="B359" s="254"/>
      <c r="C359" s="255"/>
      <c r="D359" s="249" t="s">
        <v>147</v>
      </c>
      <c r="E359" s="256" t="s">
        <v>1</v>
      </c>
      <c r="F359" s="257" t="s">
        <v>934</v>
      </c>
      <c r="G359" s="255"/>
      <c r="H359" s="256" t="s">
        <v>1</v>
      </c>
      <c r="I359" s="258"/>
      <c r="J359" s="255"/>
      <c r="K359" s="255"/>
      <c r="L359" s="259"/>
      <c r="M359" s="260"/>
      <c r="N359" s="261"/>
      <c r="O359" s="261"/>
      <c r="P359" s="261"/>
      <c r="Q359" s="261"/>
      <c r="R359" s="261"/>
      <c r="S359" s="261"/>
      <c r="T359" s="262"/>
      <c r="U359" s="13"/>
      <c r="V359" s="13"/>
      <c r="W359" s="13"/>
      <c r="X359" s="13"/>
      <c r="Y359" s="13"/>
      <c r="Z359" s="13"/>
      <c r="AA359" s="13"/>
      <c r="AB359" s="13"/>
      <c r="AC359" s="13"/>
      <c r="AD359" s="13"/>
      <c r="AE359" s="13"/>
      <c r="AT359" s="263" t="s">
        <v>147</v>
      </c>
      <c r="AU359" s="263" t="s">
        <v>83</v>
      </c>
      <c r="AV359" s="13" t="s">
        <v>81</v>
      </c>
      <c r="AW359" s="13" t="s">
        <v>30</v>
      </c>
      <c r="AX359" s="13" t="s">
        <v>73</v>
      </c>
      <c r="AY359" s="263" t="s">
        <v>134</v>
      </c>
    </row>
    <row r="360" s="14" customFormat="1">
      <c r="A360" s="14"/>
      <c r="B360" s="264"/>
      <c r="C360" s="265"/>
      <c r="D360" s="249" t="s">
        <v>147</v>
      </c>
      <c r="E360" s="266" t="s">
        <v>1</v>
      </c>
      <c r="F360" s="267" t="s">
        <v>181</v>
      </c>
      <c r="G360" s="265"/>
      <c r="H360" s="268">
        <v>6</v>
      </c>
      <c r="I360" s="269"/>
      <c r="J360" s="265"/>
      <c r="K360" s="265"/>
      <c r="L360" s="270"/>
      <c r="M360" s="271"/>
      <c r="N360" s="272"/>
      <c r="O360" s="272"/>
      <c r="P360" s="272"/>
      <c r="Q360" s="272"/>
      <c r="R360" s="272"/>
      <c r="S360" s="272"/>
      <c r="T360" s="273"/>
      <c r="U360" s="14"/>
      <c r="V360" s="14"/>
      <c r="W360" s="14"/>
      <c r="X360" s="14"/>
      <c r="Y360" s="14"/>
      <c r="Z360" s="14"/>
      <c r="AA360" s="14"/>
      <c r="AB360" s="14"/>
      <c r="AC360" s="14"/>
      <c r="AD360" s="14"/>
      <c r="AE360" s="14"/>
      <c r="AT360" s="274" t="s">
        <v>147</v>
      </c>
      <c r="AU360" s="274" t="s">
        <v>83</v>
      </c>
      <c r="AV360" s="14" t="s">
        <v>83</v>
      </c>
      <c r="AW360" s="14" t="s">
        <v>30</v>
      </c>
      <c r="AX360" s="14" t="s">
        <v>73</v>
      </c>
      <c r="AY360" s="274" t="s">
        <v>134</v>
      </c>
    </row>
    <row r="361" s="15" customFormat="1">
      <c r="A361" s="15"/>
      <c r="B361" s="275"/>
      <c r="C361" s="276"/>
      <c r="D361" s="249" t="s">
        <v>147</v>
      </c>
      <c r="E361" s="277" t="s">
        <v>1</v>
      </c>
      <c r="F361" s="278" t="s">
        <v>150</v>
      </c>
      <c r="G361" s="276"/>
      <c r="H361" s="279">
        <v>66</v>
      </c>
      <c r="I361" s="280"/>
      <c r="J361" s="276"/>
      <c r="K361" s="276"/>
      <c r="L361" s="281"/>
      <c r="M361" s="282"/>
      <c r="N361" s="283"/>
      <c r="O361" s="283"/>
      <c r="P361" s="283"/>
      <c r="Q361" s="283"/>
      <c r="R361" s="283"/>
      <c r="S361" s="283"/>
      <c r="T361" s="284"/>
      <c r="U361" s="15"/>
      <c r="V361" s="15"/>
      <c r="W361" s="15"/>
      <c r="X361" s="15"/>
      <c r="Y361" s="15"/>
      <c r="Z361" s="15"/>
      <c r="AA361" s="15"/>
      <c r="AB361" s="15"/>
      <c r="AC361" s="15"/>
      <c r="AD361" s="15"/>
      <c r="AE361" s="15"/>
      <c r="AT361" s="285" t="s">
        <v>147</v>
      </c>
      <c r="AU361" s="285" t="s">
        <v>83</v>
      </c>
      <c r="AV361" s="15" t="s">
        <v>141</v>
      </c>
      <c r="AW361" s="15" t="s">
        <v>30</v>
      </c>
      <c r="AX361" s="15" t="s">
        <v>81</v>
      </c>
      <c r="AY361" s="285" t="s">
        <v>134</v>
      </c>
    </row>
    <row r="362" s="2" customFormat="1" ht="16.5" customHeight="1">
      <c r="A362" s="39"/>
      <c r="B362" s="40"/>
      <c r="C362" s="236" t="s">
        <v>441</v>
      </c>
      <c r="D362" s="236" t="s">
        <v>136</v>
      </c>
      <c r="E362" s="237" t="s">
        <v>521</v>
      </c>
      <c r="F362" s="238" t="s">
        <v>522</v>
      </c>
      <c r="G362" s="239" t="s">
        <v>169</v>
      </c>
      <c r="H362" s="240">
        <v>64.180000000000007</v>
      </c>
      <c r="I362" s="241"/>
      <c r="J362" s="242">
        <f>ROUND(I362*H362,2)</f>
        <v>0</v>
      </c>
      <c r="K362" s="238" t="s">
        <v>140</v>
      </c>
      <c r="L362" s="45"/>
      <c r="M362" s="243" t="s">
        <v>1</v>
      </c>
      <c r="N362" s="244" t="s">
        <v>38</v>
      </c>
      <c r="O362" s="92"/>
      <c r="P362" s="245">
        <f>O362*H362</f>
        <v>0</v>
      </c>
      <c r="Q362" s="245">
        <v>8.3599999999999999E-05</v>
      </c>
      <c r="R362" s="245">
        <f>Q362*H362</f>
        <v>0.0053654480000000001</v>
      </c>
      <c r="S362" s="245">
        <v>0.017999999999999999</v>
      </c>
      <c r="T362" s="246">
        <f>S362*H362</f>
        <v>1.15524</v>
      </c>
      <c r="U362" s="39"/>
      <c r="V362" s="39"/>
      <c r="W362" s="39"/>
      <c r="X362" s="39"/>
      <c r="Y362" s="39"/>
      <c r="Z362" s="39"/>
      <c r="AA362" s="39"/>
      <c r="AB362" s="39"/>
      <c r="AC362" s="39"/>
      <c r="AD362" s="39"/>
      <c r="AE362" s="39"/>
      <c r="AR362" s="247" t="s">
        <v>141</v>
      </c>
      <c r="AT362" s="247" t="s">
        <v>136</v>
      </c>
      <c r="AU362" s="247" t="s">
        <v>83</v>
      </c>
      <c r="AY362" s="18" t="s">
        <v>134</v>
      </c>
      <c r="BE362" s="248">
        <f>IF(N362="základní",J362,0)</f>
        <v>0</v>
      </c>
      <c r="BF362" s="248">
        <f>IF(N362="snížená",J362,0)</f>
        <v>0</v>
      </c>
      <c r="BG362" s="248">
        <f>IF(N362="zákl. přenesená",J362,0)</f>
        <v>0</v>
      </c>
      <c r="BH362" s="248">
        <f>IF(N362="sníž. přenesená",J362,0)</f>
        <v>0</v>
      </c>
      <c r="BI362" s="248">
        <f>IF(N362="nulová",J362,0)</f>
        <v>0</v>
      </c>
      <c r="BJ362" s="18" t="s">
        <v>81</v>
      </c>
      <c r="BK362" s="248">
        <f>ROUND(I362*H362,2)</f>
        <v>0</v>
      </c>
      <c r="BL362" s="18" t="s">
        <v>141</v>
      </c>
      <c r="BM362" s="247" t="s">
        <v>1057</v>
      </c>
    </row>
    <row r="363" s="2" customFormat="1">
      <c r="A363" s="39"/>
      <c r="B363" s="40"/>
      <c r="C363" s="41"/>
      <c r="D363" s="249" t="s">
        <v>143</v>
      </c>
      <c r="E363" s="41"/>
      <c r="F363" s="250" t="s">
        <v>524</v>
      </c>
      <c r="G363" s="41"/>
      <c r="H363" s="41"/>
      <c r="I363" s="145"/>
      <c r="J363" s="41"/>
      <c r="K363" s="41"/>
      <c r="L363" s="45"/>
      <c r="M363" s="251"/>
      <c r="N363" s="252"/>
      <c r="O363" s="92"/>
      <c r="P363" s="92"/>
      <c r="Q363" s="92"/>
      <c r="R363" s="92"/>
      <c r="S363" s="92"/>
      <c r="T363" s="93"/>
      <c r="U363" s="39"/>
      <c r="V363" s="39"/>
      <c r="W363" s="39"/>
      <c r="X363" s="39"/>
      <c r="Y363" s="39"/>
      <c r="Z363" s="39"/>
      <c r="AA363" s="39"/>
      <c r="AB363" s="39"/>
      <c r="AC363" s="39"/>
      <c r="AD363" s="39"/>
      <c r="AE363" s="39"/>
      <c r="AT363" s="18" t="s">
        <v>143</v>
      </c>
      <c r="AU363" s="18" t="s">
        <v>83</v>
      </c>
    </row>
    <row r="364" s="2" customFormat="1">
      <c r="A364" s="39"/>
      <c r="B364" s="40"/>
      <c r="C364" s="41"/>
      <c r="D364" s="249" t="s">
        <v>164</v>
      </c>
      <c r="E364" s="41"/>
      <c r="F364" s="253" t="s">
        <v>815</v>
      </c>
      <c r="G364" s="41"/>
      <c r="H364" s="41"/>
      <c r="I364" s="145"/>
      <c r="J364" s="41"/>
      <c r="K364" s="41"/>
      <c r="L364" s="45"/>
      <c r="M364" s="251"/>
      <c r="N364" s="252"/>
      <c r="O364" s="92"/>
      <c r="P364" s="92"/>
      <c r="Q364" s="92"/>
      <c r="R364" s="92"/>
      <c r="S364" s="92"/>
      <c r="T364" s="93"/>
      <c r="U364" s="39"/>
      <c r="V364" s="39"/>
      <c r="W364" s="39"/>
      <c r="X364" s="39"/>
      <c r="Y364" s="39"/>
      <c r="Z364" s="39"/>
      <c r="AA364" s="39"/>
      <c r="AB364" s="39"/>
      <c r="AC364" s="39"/>
      <c r="AD364" s="39"/>
      <c r="AE364" s="39"/>
      <c r="AT364" s="18" t="s">
        <v>164</v>
      </c>
      <c r="AU364" s="18" t="s">
        <v>83</v>
      </c>
    </row>
    <row r="365" s="2" customFormat="1" ht="24" customHeight="1">
      <c r="A365" s="39"/>
      <c r="B365" s="40"/>
      <c r="C365" s="236" t="s">
        <v>450</v>
      </c>
      <c r="D365" s="236" t="s">
        <v>136</v>
      </c>
      <c r="E365" s="237" t="s">
        <v>535</v>
      </c>
      <c r="F365" s="238" t="s">
        <v>536</v>
      </c>
      <c r="G365" s="239" t="s">
        <v>169</v>
      </c>
      <c r="H365" s="240">
        <v>5.4000000000000004</v>
      </c>
      <c r="I365" s="241"/>
      <c r="J365" s="242">
        <f>ROUND(I365*H365,2)</f>
        <v>0</v>
      </c>
      <c r="K365" s="238" t="s">
        <v>140</v>
      </c>
      <c r="L365" s="45"/>
      <c r="M365" s="243" t="s">
        <v>1</v>
      </c>
      <c r="N365" s="244" t="s">
        <v>38</v>
      </c>
      <c r="O365" s="92"/>
      <c r="P365" s="245">
        <f>O365*H365</f>
        <v>0</v>
      </c>
      <c r="Q365" s="245">
        <v>0.00282</v>
      </c>
      <c r="R365" s="245">
        <f>Q365*H365</f>
        <v>0.015228000000000002</v>
      </c>
      <c r="S365" s="245">
        <v>0.10100000000000001</v>
      </c>
      <c r="T365" s="246">
        <f>S365*H365</f>
        <v>0.54540000000000011</v>
      </c>
      <c r="U365" s="39"/>
      <c r="V365" s="39"/>
      <c r="W365" s="39"/>
      <c r="X365" s="39"/>
      <c r="Y365" s="39"/>
      <c r="Z365" s="39"/>
      <c r="AA365" s="39"/>
      <c r="AB365" s="39"/>
      <c r="AC365" s="39"/>
      <c r="AD365" s="39"/>
      <c r="AE365" s="39"/>
      <c r="AR365" s="247" t="s">
        <v>141</v>
      </c>
      <c r="AT365" s="247" t="s">
        <v>136</v>
      </c>
      <c r="AU365" s="247" t="s">
        <v>83</v>
      </c>
      <c r="AY365" s="18" t="s">
        <v>134</v>
      </c>
      <c r="BE365" s="248">
        <f>IF(N365="základní",J365,0)</f>
        <v>0</v>
      </c>
      <c r="BF365" s="248">
        <f>IF(N365="snížená",J365,0)</f>
        <v>0</v>
      </c>
      <c r="BG365" s="248">
        <f>IF(N365="zákl. přenesená",J365,0)</f>
        <v>0</v>
      </c>
      <c r="BH365" s="248">
        <f>IF(N365="sníž. přenesená",J365,0)</f>
        <v>0</v>
      </c>
      <c r="BI365" s="248">
        <f>IF(N365="nulová",J365,0)</f>
        <v>0</v>
      </c>
      <c r="BJ365" s="18" t="s">
        <v>81</v>
      </c>
      <c r="BK365" s="248">
        <f>ROUND(I365*H365,2)</f>
        <v>0</v>
      </c>
      <c r="BL365" s="18" t="s">
        <v>141</v>
      </c>
      <c r="BM365" s="247" t="s">
        <v>1058</v>
      </c>
    </row>
    <row r="366" s="2" customFormat="1">
      <c r="A366" s="39"/>
      <c r="B366" s="40"/>
      <c r="C366" s="41"/>
      <c r="D366" s="249" t="s">
        <v>143</v>
      </c>
      <c r="E366" s="41"/>
      <c r="F366" s="250" t="s">
        <v>538</v>
      </c>
      <c r="G366" s="41"/>
      <c r="H366" s="41"/>
      <c r="I366" s="145"/>
      <c r="J366" s="41"/>
      <c r="K366" s="41"/>
      <c r="L366" s="45"/>
      <c r="M366" s="251"/>
      <c r="N366" s="252"/>
      <c r="O366" s="92"/>
      <c r="P366" s="92"/>
      <c r="Q366" s="92"/>
      <c r="R366" s="92"/>
      <c r="S366" s="92"/>
      <c r="T366" s="93"/>
      <c r="U366" s="39"/>
      <c r="V366" s="39"/>
      <c r="W366" s="39"/>
      <c r="X366" s="39"/>
      <c r="Y366" s="39"/>
      <c r="Z366" s="39"/>
      <c r="AA366" s="39"/>
      <c r="AB366" s="39"/>
      <c r="AC366" s="39"/>
      <c r="AD366" s="39"/>
      <c r="AE366" s="39"/>
      <c r="AT366" s="18" t="s">
        <v>143</v>
      </c>
      <c r="AU366" s="18" t="s">
        <v>83</v>
      </c>
    </row>
    <row r="367" s="2" customFormat="1">
      <c r="A367" s="39"/>
      <c r="B367" s="40"/>
      <c r="C367" s="41"/>
      <c r="D367" s="249" t="s">
        <v>145</v>
      </c>
      <c r="E367" s="41"/>
      <c r="F367" s="253" t="s">
        <v>531</v>
      </c>
      <c r="G367" s="41"/>
      <c r="H367" s="41"/>
      <c r="I367" s="145"/>
      <c r="J367" s="41"/>
      <c r="K367" s="41"/>
      <c r="L367" s="45"/>
      <c r="M367" s="251"/>
      <c r="N367" s="252"/>
      <c r="O367" s="92"/>
      <c r="P367" s="92"/>
      <c r="Q367" s="92"/>
      <c r="R367" s="92"/>
      <c r="S367" s="92"/>
      <c r="T367" s="93"/>
      <c r="U367" s="39"/>
      <c r="V367" s="39"/>
      <c r="W367" s="39"/>
      <c r="X367" s="39"/>
      <c r="Y367" s="39"/>
      <c r="Z367" s="39"/>
      <c r="AA367" s="39"/>
      <c r="AB367" s="39"/>
      <c r="AC367" s="39"/>
      <c r="AD367" s="39"/>
      <c r="AE367" s="39"/>
      <c r="AT367" s="18" t="s">
        <v>145</v>
      </c>
      <c r="AU367" s="18" t="s">
        <v>83</v>
      </c>
    </row>
    <row r="368" s="13" customFormat="1">
      <c r="A368" s="13"/>
      <c r="B368" s="254"/>
      <c r="C368" s="255"/>
      <c r="D368" s="249" t="s">
        <v>147</v>
      </c>
      <c r="E368" s="256" t="s">
        <v>1</v>
      </c>
      <c r="F368" s="257" t="s">
        <v>539</v>
      </c>
      <c r="G368" s="255"/>
      <c r="H368" s="256" t="s">
        <v>1</v>
      </c>
      <c r="I368" s="258"/>
      <c r="J368" s="255"/>
      <c r="K368" s="255"/>
      <c r="L368" s="259"/>
      <c r="M368" s="260"/>
      <c r="N368" s="261"/>
      <c r="O368" s="261"/>
      <c r="P368" s="261"/>
      <c r="Q368" s="261"/>
      <c r="R368" s="261"/>
      <c r="S368" s="261"/>
      <c r="T368" s="262"/>
      <c r="U368" s="13"/>
      <c r="V368" s="13"/>
      <c r="W368" s="13"/>
      <c r="X368" s="13"/>
      <c r="Y368" s="13"/>
      <c r="Z368" s="13"/>
      <c r="AA368" s="13"/>
      <c r="AB368" s="13"/>
      <c r="AC368" s="13"/>
      <c r="AD368" s="13"/>
      <c r="AE368" s="13"/>
      <c r="AT368" s="263" t="s">
        <v>147</v>
      </c>
      <c r="AU368" s="263" t="s">
        <v>83</v>
      </c>
      <c r="AV368" s="13" t="s">
        <v>81</v>
      </c>
      <c r="AW368" s="13" t="s">
        <v>30</v>
      </c>
      <c r="AX368" s="13" t="s">
        <v>73</v>
      </c>
      <c r="AY368" s="263" t="s">
        <v>134</v>
      </c>
    </row>
    <row r="369" s="14" customFormat="1">
      <c r="A369" s="14"/>
      <c r="B369" s="264"/>
      <c r="C369" s="265"/>
      <c r="D369" s="249" t="s">
        <v>147</v>
      </c>
      <c r="E369" s="266" t="s">
        <v>1</v>
      </c>
      <c r="F369" s="267" t="s">
        <v>1059</v>
      </c>
      <c r="G369" s="265"/>
      <c r="H369" s="268">
        <v>5.4000000000000004</v>
      </c>
      <c r="I369" s="269"/>
      <c r="J369" s="265"/>
      <c r="K369" s="265"/>
      <c r="L369" s="270"/>
      <c r="M369" s="271"/>
      <c r="N369" s="272"/>
      <c r="O369" s="272"/>
      <c r="P369" s="272"/>
      <c r="Q369" s="272"/>
      <c r="R369" s="272"/>
      <c r="S369" s="272"/>
      <c r="T369" s="273"/>
      <c r="U369" s="14"/>
      <c r="V369" s="14"/>
      <c r="W369" s="14"/>
      <c r="X369" s="14"/>
      <c r="Y369" s="14"/>
      <c r="Z369" s="14"/>
      <c r="AA369" s="14"/>
      <c r="AB369" s="14"/>
      <c r="AC369" s="14"/>
      <c r="AD369" s="14"/>
      <c r="AE369" s="14"/>
      <c r="AT369" s="274" t="s">
        <v>147</v>
      </c>
      <c r="AU369" s="274" t="s">
        <v>83</v>
      </c>
      <c r="AV369" s="14" t="s">
        <v>83</v>
      </c>
      <c r="AW369" s="14" t="s">
        <v>30</v>
      </c>
      <c r="AX369" s="14" t="s">
        <v>73</v>
      </c>
      <c r="AY369" s="274" t="s">
        <v>134</v>
      </c>
    </row>
    <row r="370" s="15" customFormat="1">
      <c r="A370" s="15"/>
      <c r="B370" s="275"/>
      <c r="C370" s="276"/>
      <c r="D370" s="249" t="s">
        <v>147</v>
      </c>
      <c r="E370" s="277" t="s">
        <v>1</v>
      </c>
      <c r="F370" s="278" t="s">
        <v>150</v>
      </c>
      <c r="G370" s="276"/>
      <c r="H370" s="279">
        <v>5.4000000000000004</v>
      </c>
      <c r="I370" s="280"/>
      <c r="J370" s="276"/>
      <c r="K370" s="276"/>
      <c r="L370" s="281"/>
      <c r="M370" s="282"/>
      <c r="N370" s="283"/>
      <c r="O370" s="283"/>
      <c r="P370" s="283"/>
      <c r="Q370" s="283"/>
      <c r="R370" s="283"/>
      <c r="S370" s="283"/>
      <c r="T370" s="284"/>
      <c r="U370" s="15"/>
      <c r="V370" s="15"/>
      <c r="W370" s="15"/>
      <c r="X370" s="15"/>
      <c r="Y370" s="15"/>
      <c r="Z370" s="15"/>
      <c r="AA370" s="15"/>
      <c r="AB370" s="15"/>
      <c r="AC370" s="15"/>
      <c r="AD370" s="15"/>
      <c r="AE370" s="15"/>
      <c r="AT370" s="285" t="s">
        <v>147</v>
      </c>
      <c r="AU370" s="285" t="s">
        <v>83</v>
      </c>
      <c r="AV370" s="15" t="s">
        <v>141</v>
      </c>
      <c r="AW370" s="15" t="s">
        <v>30</v>
      </c>
      <c r="AX370" s="15" t="s">
        <v>81</v>
      </c>
      <c r="AY370" s="285" t="s">
        <v>134</v>
      </c>
    </row>
    <row r="371" s="2" customFormat="1" ht="24" customHeight="1">
      <c r="A371" s="39"/>
      <c r="B371" s="40"/>
      <c r="C371" s="236" t="s">
        <v>456</v>
      </c>
      <c r="D371" s="236" t="s">
        <v>136</v>
      </c>
      <c r="E371" s="237" t="s">
        <v>550</v>
      </c>
      <c r="F371" s="238" t="s">
        <v>551</v>
      </c>
      <c r="G371" s="239" t="s">
        <v>139</v>
      </c>
      <c r="H371" s="240">
        <v>724.13800000000003</v>
      </c>
      <c r="I371" s="241"/>
      <c r="J371" s="242">
        <f>ROUND(I371*H371,2)</f>
        <v>0</v>
      </c>
      <c r="K371" s="238" t="s">
        <v>140</v>
      </c>
      <c r="L371" s="45"/>
      <c r="M371" s="243" t="s">
        <v>1</v>
      </c>
      <c r="N371" s="244" t="s">
        <v>38</v>
      </c>
      <c r="O371" s="92"/>
      <c r="P371" s="245">
        <f>O371*H371</f>
        <v>0</v>
      </c>
      <c r="Q371" s="245">
        <v>0</v>
      </c>
      <c r="R371" s="245">
        <f>Q371*H371</f>
        <v>0</v>
      </c>
      <c r="S371" s="245">
        <v>0</v>
      </c>
      <c r="T371" s="246">
        <f>S371*H371</f>
        <v>0</v>
      </c>
      <c r="U371" s="39"/>
      <c r="V371" s="39"/>
      <c r="W371" s="39"/>
      <c r="X371" s="39"/>
      <c r="Y371" s="39"/>
      <c r="Z371" s="39"/>
      <c r="AA371" s="39"/>
      <c r="AB371" s="39"/>
      <c r="AC371" s="39"/>
      <c r="AD371" s="39"/>
      <c r="AE371" s="39"/>
      <c r="AR371" s="247" t="s">
        <v>141</v>
      </c>
      <c r="AT371" s="247" t="s">
        <v>136</v>
      </c>
      <c r="AU371" s="247" t="s">
        <v>83</v>
      </c>
      <c r="AY371" s="18" t="s">
        <v>134</v>
      </c>
      <c r="BE371" s="248">
        <f>IF(N371="základní",J371,0)</f>
        <v>0</v>
      </c>
      <c r="BF371" s="248">
        <f>IF(N371="snížená",J371,0)</f>
        <v>0</v>
      </c>
      <c r="BG371" s="248">
        <f>IF(N371="zákl. přenesená",J371,0)</f>
        <v>0</v>
      </c>
      <c r="BH371" s="248">
        <f>IF(N371="sníž. přenesená",J371,0)</f>
        <v>0</v>
      </c>
      <c r="BI371" s="248">
        <f>IF(N371="nulová",J371,0)</f>
        <v>0</v>
      </c>
      <c r="BJ371" s="18" t="s">
        <v>81</v>
      </c>
      <c r="BK371" s="248">
        <f>ROUND(I371*H371,2)</f>
        <v>0</v>
      </c>
      <c r="BL371" s="18" t="s">
        <v>141</v>
      </c>
      <c r="BM371" s="247" t="s">
        <v>1060</v>
      </c>
    </row>
    <row r="372" s="2" customFormat="1">
      <c r="A372" s="39"/>
      <c r="B372" s="40"/>
      <c r="C372" s="41"/>
      <c r="D372" s="249" t="s">
        <v>143</v>
      </c>
      <c r="E372" s="41"/>
      <c r="F372" s="250" t="s">
        <v>551</v>
      </c>
      <c r="G372" s="41"/>
      <c r="H372" s="41"/>
      <c r="I372" s="145"/>
      <c r="J372" s="41"/>
      <c r="K372" s="41"/>
      <c r="L372" s="45"/>
      <c r="M372" s="251"/>
      <c r="N372" s="252"/>
      <c r="O372" s="92"/>
      <c r="P372" s="92"/>
      <c r="Q372" s="92"/>
      <c r="R372" s="92"/>
      <c r="S372" s="92"/>
      <c r="T372" s="93"/>
      <c r="U372" s="39"/>
      <c r="V372" s="39"/>
      <c r="W372" s="39"/>
      <c r="X372" s="39"/>
      <c r="Y372" s="39"/>
      <c r="Z372" s="39"/>
      <c r="AA372" s="39"/>
      <c r="AB372" s="39"/>
      <c r="AC372" s="39"/>
      <c r="AD372" s="39"/>
      <c r="AE372" s="39"/>
      <c r="AT372" s="18" t="s">
        <v>143</v>
      </c>
      <c r="AU372" s="18" t="s">
        <v>83</v>
      </c>
    </row>
    <row r="373" s="2" customFormat="1">
      <c r="A373" s="39"/>
      <c r="B373" s="40"/>
      <c r="C373" s="41"/>
      <c r="D373" s="249" t="s">
        <v>145</v>
      </c>
      <c r="E373" s="41"/>
      <c r="F373" s="253" t="s">
        <v>553</v>
      </c>
      <c r="G373" s="41"/>
      <c r="H373" s="41"/>
      <c r="I373" s="145"/>
      <c r="J373" s="41"/>
      <c r="K373" s="41"/>
      <c r="L373" s="45"/>
      <c r="M373" s="251"/>
      <c r="N373" s="252"/>
      <c r="O373" s="92"/>
      <c r="P373" s="92"/>
      <c r="Q373" s="92"/>
      <c r="R373" s="92"/>
      <c r="S373" s="92"/>
      <c r="T373" s="93"/>
      <c r="U373" s="39"/>
      <c r="V373" s="39"/>
      <c r="W373" s="39"/>
      <c r="X373" s="39"/>
      <c r="Y373" s="39"/>
      <c r="Z373" s="39"/>
      <c r="AA373" s="39"/>
      <c r="AB373" s="39"/>
      <c r="AC373" s="39"/>
      <c r="AD373" s="39"/>
      <c r="AE373" s="39"/>
      <c r="AT373" s="18" t="s">
        <v>145</v>
      </c>
      <c r="AU373" s="18" t="s">
        <v>83</v>
      </c>
    </row>
    <row r="374" s="13" customFormat="1">
      <c r="A374" s="13"/>
      <c r="B374" s="254"/>
      <c r="C374" s="255"/>
      <c r="D374" s="249" t="s">
        <v>147</v>
      </c>
      <c r="E374" s="256" t="s">
        <v>1</v>
      </c>
      <c r="F374" s="257" t="s">
        <v>817</v>
      </c>
      <c r="G374" s="255"/>
      <c r="H374" s="256" t="s">
        <v>1</v>
      </c>
      <c r="I374" s="258"/>
      <c r="J374" s="255"/>
      <c r="K374" s="255"/>
      <c r="L374" s="259"/>
      <c r="M374" s="260"/>
      <c r="N374" s="261"/>
      <c r="O374" s="261"/>
      <c r="P374" s="261"/>
      <c r="Q374" s="261"/>
      <c r="R374" s="261"/>
      <c r="S374" s="261"/>
      <c r="T374" s="262"/>
      <c r="U374" s="13"/>
      <c r="V374" s="13"/>
      <c r="W374" s="13"/>
      <c r="X374" s="13"/>
      <c r="Y374" s="13"/>
      <c r="Z374" s="13"/>
      <c r="AA374" s="13"/>
      <c r="AB374" s="13"/>
      <c r="AC374" s="13"/>
      <c r="AD374" s="13"/>
      <c r="AE374" s="13"/>
      <c r="AT374" s="263" t="s">
        <v>147</v>
      </c>
      <c r="AU374" s="263" t="s">
        <v>83</v>
      </c>
      <c r="AV374" s="13" t="s">
        <v>81</v>
      </c>
      <c r="AW374" s="13" t="s">
        <v>30</v>
      </c>
      <c r="AX374" s="13" t="s">
        <v>73</v>
      </c>
      <c r="AY374" s="263" t="s">
        <v>134</v>
      </c>
    </row>
    <row r="375" s="14" customFormat="1">
      <c r="A375" s="14"/>
      <c r="B375" s="264"/>
      <c r="C375" s="265"/>
      <c r="D375" s="249" t="s">
        <v>147</v>
      </c>
      <c r="E375" s="266" t="s">
        <v>1</v>
      </c>
      <c r="F375" s="267" t="s">
        <v>1061</v>
      </c>
      <c r="G375" s="265"/>
      <c r="H375" s="268">
        <v>461</v>
      </c>
      <c r="I375" s="269"/>
      <c r="J375" s="265"/>
      <c r="K375" s="265"/>
      <c r="L375" s="270"/>
      <c r="M375" s="271"/>
      <c r="N375" s="272"/>
      <c r="O375" s="272"/>
      <c r="P375" s="272"/>
      <c r="Q375" s="272"/>
      <c r="R375" s="272"/>
      <c r="S375" s="272"/>
      <c r="T375" s="273"/>
      <c r="U375" s="14"/>
      <c r="V375" s="14"/>
      <c r="W375" s="14"/>
      <c r="X375" s="14"/>
      <c r="Y375" s="14"/>
      <c r="Z375" s="14"/>
      <c r="AA375" s="14"/>
      <c r="AB375" s="14"/>
      <c r="AC375" s="14"/>
      <c r="AD375" s="14"/>
      <c r="AE375" s="14"/>
      <c r="AT375" s="274" t="s">
        <v>147</v>
      </c>
      <c r="AU375" s="274" t="s">
        <v>83</v>
      </c>
      <c r="AV375" s="14" t="s">
        <v>83</v>
      </c>
      <c r="AW375" s="14" t="s">
        <v>30</v>
      </c>
      <c r="AX375" s="14" t="s">
        <v>73</v>
      </c>
      <c r="AY375" s="274" t="s">
        <v>134</v>
      </c>
    </row>
    <row r="376" s="16" customFormat="1">
      <c r="A376" s="16"/>
      <c r="B376" s="296"/>
      <c r="C376" s="297"/>
      <c r="D376" s="249" t="s">
        <v>147</v>
      </c>
      <c r="E376" s="298" t="s">
        <v>1</v>
      </c>
      <c r="F376" s="299" t="s">
        <v>560</v>
      </c>
      <c r="G376" s="297"/>
      <c r="H376" s="300">
        <v>461</v>
      </c>
      <c r="I376" s="301"/>
      <c r="J376" s="297"/>
      <c r="K376" s="297"/>
      <c r="L376" s="302"/>
      <c r="M376" s="303"/>
      <c r="N376" s="304"/>
      <c r="O376" s="304"/>
      <c r="P376" s="304"/>
      <c r="Q376" s="304"/>
      <c r="R376" s="304"/>
      <c r="S376" s="304"/>
      <c r="T376" s="305"/>
      <c r="U376" s="16"/>
      <c r="V376" s="16"/>
      <c r="W376" s="16"/>
      <c r="X376" s="16"/>
      <c r="Y376" s="16"/>
      <c r="Z376" s="16"/>
      <c r="AA376" s="16"/>
      <c r="AB376" s="16"/>
      <c r="AC376" s="16"/>
      <c r="AD376" s="16"/>
      <c r="AE376" s="16"/>
      <c r="AT376" s="306" t="s">
        <v>147</v>
      </c>
      <c r="AU376" s="306" t="s">
        <v>83</v>
      </c>
      <c r="AV376" s="16" t="s">
        <v>158</v>
      </c>
      <c r="AW376" s="16" t="s">
        <v>30</v>
      </c>
      <c r="AX376" s="16" t="s">
        <v>73</v>
      </c>
      <c r="AY376" s="306" t="s">
        <v>134</v>
      </c>
    </row>
    <row r="377" s="13" customFormat="1">
      <c r="A377" s="13"/>
      <c r="B377" s="254"/>
      <c r="C377" s="255"/>
      <c r="D377" s="249" t="s">
        <v>147</v>
      </c>
      <c r="E377" s="256" t="s">
        <v>1</v>
      </c>
      <c r="F377" s="257" t="s">
        <v>561</v>
      </c>
      <c r="G377" s="255"/>
      <c r="H377" s="256" t="s">
        <v>1</v>
      </c>
      <c r="I377" s="258"/>
      <c r="J377" s="255"/>
      <c r="K377" s="255"/>
      <c r="L377" s="259"/>
      <c r="M377" s="260"/>
      <c r="N377" s="261"/>
      <c r="O377" s="261"/>
      <c r="P377" s="261"/>
      <c r="Q377" s="261"/>
      <c r="R377" s="261"/>
      <c r="S377" s="261"/>
      <c r="T377" s="262"/>
      <c r="U377" s="13"/>
      <c r="V377" s="13"/>
      <c r="W377" s="13"/>
      <c r="X377" s="13"/>
      <c r="Y377" s="13"/>
      <c r="Z377" s="13"/>
      <c r="AA377" s="13"/>
      <c r="AB377" s="13"/>
      <c r="AC377" s="13"/>
      <c r="AD377" s="13"/>
      <c r="AE377" s="13"/>
      <c r="AT377" s="263" t="s">
        <v>147</v>
      </c>
      <c r="AU377" s="263" t="s">
        <v>83</v>
      </c>
      <c r="AV377" s="13" t="s">
        <v>81</v>
      </c>
      <c r="AW377" s="13" t="s">
        <v>30</v>
      </c>
      <c r="AX377" s="13" t="s">
        <v>73</v>
      </c>
      <c r="AY377" s="263" t="s">
        <v>134</v>
      </c>
    </row>
    <row r="378" s="14" customFormat="1">
      <c r="A378" s="14"/>
      <c r="B378" s="264"/>
      <c r="C378" s="265"/>
      <c r="D378" s="249" t="s">
        <v>147</v>
      </c>
      <c r="E378" s="266" t="s">
        <v>1</v>
      </c>
      <c r="F378" s="267" t="s">
        <v>1062</v>
      </c>
      <c r="G378" s="265"/>
      <c r="H378" s="268">
        <v>141.196</v>
      </c>
      <c r="I378" s="269"/>
      <c r="J378" s="265"/>
      <c r="K378" s="265"/>
      <c r="L378" s="270"/>
      <c r="M378" s="271"/>
      <c r="N378" s="272"/>
      <c r="O378" s="272"/>
      <c r="P378" s="272"/>
      <c r="Q378" s="272"/>
      <c r="R378" s="272"/>
      <c r="S378" s="272"/>
      <c r="T378" s="273"/>
      <c r="U378" s="14"/>
      <c r="V378" s="14"/>
      <c r="W378" s="14"/>
      <c r="X378" s="14"/>
      <c r="Y378" s="14"/>
      <c r="Z378" s="14"/>
      <c r="AA378" s="14"/>
      <c r="AB378" s="14"/>
      <c r="AC378" s="14"/>
      <c r="AD378" s="14"/>
      <c r="AE378" s="14"/>
      <c r="AT378" s="274" t="s">
        <v>147</v>
      </c>
      <c r="AU378" s="274" t="s">
        <v>83</v>
      </c>
      <c r="AV378" s="14" t="s">
        <v>83</v>
      </c>
      <c r="AW378" s="14" t="s">
        <v>30</v>
      </c>
      <c r="AX378" s="14" t="s">
        <v>73</v>
      </c>
      <c r="AY378" s="274" t="s">
        <v>134</v>
      </c>
    </row>
    <row r="379" s="14" customFormat="1">
      <c r="A379" s="14"/>
      <c r="B379" s="264"/>
      <c r="C379" s="265"/>
      <c r="D379" s="249" t="s">
        <v>147</v>
      </c>
      <c r="E379" s="266" t="s">
        <v>1</v>
      </c>
      <c r="F379" s="267" t="s">
        <v>1063</v>
      </c>
      <c r="G379" s="265"/>
      <c r="H379" s="268">
        <v>121.94199999999999</v>
      </c>
      <c r="I379" s="269"/>
      <c r="J379" s="265"/>
      <c r="K379" s="265"/>
      <c r="L379" s="270"/>
      <c r="M379" s="271"/>
      <c r="N379" s="272"/>
      <c r="O379" s="272"/>
      <c r="P379" s="272"/>
      <c r="Q379" s="272"/>
      <c r="R379" s="272"/>
      <c r="S379" s="272"/>
      <c r="T379" s="273"/>
      <c r="U379" s="14"/>
      <c r="V379" s="14"/>
      <c r="W379" s="14"/>
      <c r="X379" s="14"/>
      <c r="Y379" s="14"/>
      <c r="Z379" s="14"/>
      <c r="AA379" s="14"/>
      <c r="AB379" s="14"/>
      <c r="AC379" s="14"/>
      <c r="AD379" s="14"/>
      <c r="AE379" s="14"/>
      <c r="AT379" s="274" t="s">
        <v>147</v>
      </c>
      <c r="AU379" s="274" t="s">
        <v>83</v>
      </c>
      <c r="AV379" s="14" t="s">
        <v>83</v>
      </c>
      <c r="AW379" s="14" t="s">
        <v>30</v>
      </c>
      <c r="AX379" s="14" t="s">
        <v>73</v>
      </c>
      <c r="AY379" s="274" t="s">
        <v>134</v>
      </c>
    </row>
    <row r="380" s="16" customFormat="1">
      <c r="A380" s="16"/>
      <c r="B380" s="296"/>
      <c r="C380" s="297"/>
      <c r="D380" s="249" t="s">
        <v>147</v>
      </c>
      <c r="E380" s="298" t="s">
        <v>1</v>
      </c>
      <c r="F380" s="299" t="s">
        <v>560</v>
      </c>
      <c r="G380" s="297"/>
      <c r="H380" s="300">
        <v>263.13799999999998</v>
      </c>
      <c r="I380" s="301"/>
      <c r="J380" s="297"/>
      <c r="K380" s="297"/>
      <c r="L380" s="302"/>
      <c r="M380" s="303"/>
      <c r="N380" s="304"/>
      <c r="O380" s="304"/>
      <c r="P380" s="304"/>
      <c r="Q380" s="304"/>
      <c r="R380" s="304"/>
      <c r="S380" s="304"/>
      <c r="T380" s="305"/>
      <c r="U380" s="16"/>
      <c r="V380" s="16"/>
      <c r="W380" s="16"/>
      <c r="X380" s="16"/>
      <c r="Y380" s="16"/>
      <c r="Z380" s="16"/>
      <c r="AA380" s="16"/>
      <c r="AB380" s="16"/>
      <c r="AC380" s="16"/>
      <c r="AD380" s="16"/>
      <c r="AE380" s="16"/>
      <c r="AT380" s="306" t="s">
        <v>147</v>
      </c>
      <c r="AU380" s="306" t="s">
        <v>83</v>
      </c>
      <c r="AV380" s="16" t="s">
        <v>158</v>
      </c>
      <c r="AW380" s="16" t="s">
        <v>30</v>
      </c>
      <c r="AX380" s="16" t="s">
        <v>73</v>
      </c>
      <c r="AY380" s="306" t="s">
        <v>134</v>
      </c>
    </row>
    <row r="381" s="15" customFormat="1">
      <c r="A381" s="15"/>
      <c r="B381" s="275"/>
      <c r="C381" s="276"/>
      <c r="D381" s="249" t="s">
        <v>147</v>
      </c>
      <c r="E381" s="277" t="s">
        <v>1</v>
      </c>
      <c r="F381" s="278" t="s">
        <v>150</v>
      </c>
      <c r="G381" s="276"/>
      <c r="H381" s="279">
        <v>724.13800000000003</v>
      </c>
      <c r="I381" s="280"/>
      <c r="J381" s="276"/>
      <c r="K381" s="276"/>
      <c r="L381" s="281"/>
      <c r="M381" s="282"/>
      <c r="N381" s="283"/>
      <c r="O381" s="283"/>
      <c r="P381" s="283"/>
      <c r="Q381" s="283"/>
      <c r="R381" s="283"/>
      <c r="S381" s="283"/>
      <c r="T381" s="284"/>
      <c r="U381" s="15"/>
      <c r="V381" s="15"/>
      <c r="W381" s="15"/>
      <c r="X381" s="15"/>
      <c r="Y381" s="15"/>
      <c r="Z381" s="15"/>
      <c r="AA381" s="15"/>
      <c r="AB381" s="15"/>
      <c r="AC381" s="15"/>
      <c r="AD381" s="15"/>
      <c r="AE381" s="15"/>
      <c r="AT381" s="285" t="s">
        <v>147</v>
      </c>
      <c r="AU381" s="285" t="s">
        <v>83</v>
      </c>
      <c r="AV381" s="15" t="s">
        <v>141</v>
      </c>
      <c r="AW381" s="15" t="s">
        <v>30</v>
      </c>
      <c r="AX381" s="15" t="s">
        <v>81</v>
      </c>
      <c r="AY381" s="285" t="s">
        <v>134</v>
      </c>
    </row>
    <row r="382" s="2" customFormat="1" ht="24" customHeight="1">
      <c r="A382" s="39"/>
      <c r="B382" s="40"/>
      <c r="C382" s="236" t="s">
        <v>463</v>
      </c>
      <c r="D382" s="236" t="s">
        <v>136</v>
      </c>
      <c r="E382" s="237" t="s">
        <v>565</v>
      </c>
      <c r="F382" s="238" t="s">
        <v>566</v>
      </c>
      <c r="G382" s="239" t="s">
        <v>139</v>
      </c>
      <c r="H382" s="240">
        <v>724.13800000000003</v>
      </c>
      <c r="I382" s="241"/>
      <c r="J382" s="242">
        <f>ROUND(I382*H382,2)</f>
        <v>0</v>
      </c>
      <c r="K382" s="238" t="s">
        <v>140</v>
      </c>
      <c r="L382" s="45"/>
      <c r="M382" s="243" t="s">
        <v>1</v>
      </c>
      <c r="N382" s="244" t="s">
        <v>38</v>
      </c>
      <c r="O382" s="92"/>
      <c r="P382" s="245">
        <f>O382*H382</f>
        <v>0</v>
      </c>
      <c r="Q382" s="245">
        <v>0.048000000000000001</v>
      </c>
      <c r="R382" s="245">
        <f>Q382*H382</f>
        <v>34.758624000000005</v>
      </c>
      <c r="S382" s="245">
        <v>0.048000000000000001</v>
      </c>
      <c r="T382" s="246">
        <f>S382*H382</f>
        <v>34.758624000000005</v>
      </c>
      <c r="U382" s="39"/>
      <c r="V382" s="39"/>
      <c r="W382" s="39"/>
      <c r="X382" s="39"/>
      <c r="Y382" s="39"/>
      <c r="Z382" s="39"/>
      <c r="AA382" s="39"/>
      <c r="AB382" s="39"/>
      <c r="AC382" s="39"/>
      <c r="AD382" s="39"/>
      <c r="AE382" s="39"/>
      <c r="AR382" s="247" t="s">
        <v>141</v>
      </c>
      <c r="AT382" s="247" t="s">
        <v>136</v>
      </c>
      <c r="AU382" s="247" t="s">
        <v>83</v>
      </c>
      <c r="AY382" s="18" t="s">
        <v>134</v>
      </c>
      <c r="BE382" s="248">
        <f>IF(N382="základní",J382,0)</f>
        <v>0</v>
      </c>
      <c r="BF382" s="248">
        <f>IF(N382="snížená",J382,0)</f>
        <v>0</v>
      </c>
      <c r="BG382" s="248">
        <f>IF(N382="zákl. přenesená",J382,0)</f>
        <v>0</v>
      </c>
      <c r="BH382" s="248">
        <f>IF(N382="sníž. přenesená",J382,0)</f>
        <v>0</v>
      </c>
      <c r="BI382" s="248">
        <f>IF(N382="nulová",J382,0)</f>
        <v>0</v>
      </c>
      <c r="BJ382" s="18" t="s">
        <v>81</v>
      </c>
      <c r="BK382" s="248">
        <f>ROUND(I382*H382,2)</f>
        <v>0</v>
      </c>
      <c r="BL382" s="18" t="s">
        <v>141</v>
      </c>
      <c r="BM382" s="247" t="s">
        <v>1064</v>
      </c>
    </row>
    <row r="383" s="2" customFormat="1">
      <c r="A383" s="39"/>
      <c r="B383" s="40"/>
      <c r="C383" s="41"/>
      <c r="D383" s="249" t="s">
        <v>143</v>
      </c>
      <c r="E383" s="41"/>
      <c r="F383" s="250" t="s">
        <v>568</v>
      </c>
      <c r="G383" s="41"/>
      <c r="H383" s="41"/>
      <c r="I383" s="145"/>
      <c r="J383" s="41"/>
      <c r="K383" s="41"/>
      <c r="L383" s="45"/>
      <c r="M383" s="251"/>
      <c r="N383" s="252"/>
      <c r="O383" s="92"/>
      <c r="P383" s="92"/>
      <c r="Q383" s="92"/>
      <c r="R383" s="92"/>
      <c r="S383" s="92"/>
      <c r="T383" s="93"/>
      <c r="U383" s="39"/>
      <c r="V383" s="39"/>
      <c r="W383" s="39"/>
      <c r="X383" s="39"/>
      <c r="Y383" s="39"/>
      <c r="Z383" s="39"/>
      <c r="AA383" s="39"/>
      <c r="AB383" s="39"/>
      <c r="AC383" s="39"/>
      <c r="AD383" s="39"/>
      <c r="AE383" s="39"/>
      <c r="AT383" s="18" t="s">
        <v>143</v>
      </c>
      <c r="AU383" s="18" t="s">
        <v>83</v>
      </c>
    </row>
    <row r="384" s="2" customFormat="1">
      <c r="A384" s="39"/>
      <c r="B384" s="40"/>
      <c r="C384" s="41"/>
      <c r="D384" s="249" t="s">
        <v>145</v>
      </c>
      <c r="E384" s="41"/>
      <c r="F384" s="253" t="s">
        <v>553</v>
      </c>
      <c r="G384" s="41"/>
      <c r="H384" s="41"/>
      <c r="I384" s="145"/>
      <c r="J384" s="41"/>
      <c r="K384" s="41"/>
      <c r="L384" s="45"/>
      <c r="M384" s="251"/>
      <c r="N384" s="252"/>
      <c r="O384" s="92"/>
      <c r="P384" s="92"/>
      <c r="Q384" s="92"/>
      <c r="R384" s="92"/>
      <c r="S384" s="92"/>
      <c r="T384" s="93"/>
      <c r="U384" s="39"/>
      <c r="V384" s="39"/>
      <c r="W384" s="39"/>
      <c r="X384" s="39"/>
      <c r="Y384" s="39"/>
      <c r="Z384" s="39"/>
      <c r="AA384" s="39"/>
      <c r="AB384" s="39"/>
      <c r="AC384" s="39"/>
      <c r="AD384" s="39"/>
      <c r="AE384" s="39"/>
      <c r="AT384" s="18" t="s">
        <v>145</v>
      </c>
      <c r="AU384" s="18" t="s">
        <v>83</v>
      </c>
    </row>
    <row r="385" s="13" customFormat="1">
      <c r="A385" s="13"/>
      <c r="B385" s="254"/>
      <c r="C385" s="255"/>
      <c r="D385" s="249" t="s">
        <v>147</v>
      </c>
      <c r="E385" s="256" t="s">
        <v>1</v>
      </c>
      <c r="F385" s="257" t="s">
        <v>817</v>
      </c>
      <c r="G385" s="255"/>
      <c r="H385" s="256" t="s">
        <v>1</v>
      </c>
      <c r="I385" s="258"/>
      <c r="J385" s="255"/>
      <c r="K385" s="255"/>
      <c r="L385" s="259"/>
      <c r="M385" s="260"/>
      <c r="N385" s="261"/>
      <c r="O385" s="261"/>
      <c r="P385" s="261"/>
      <c r="Q385" s="261"/>
      <c r="R385" s="261"/>
      <c r="S385" s="261"/>
      <c r="T385" s="262"/>
      <c r="U385" s="13"/>
      <c r="V385" s="13"/>
      <c r="W385" s="13"/>
      <c r="X385" s="13"/>
      <c r="Y385" s="13"/>
      <c r="Z385" s="13"/>
      <c r="AA385" s="13"/>
      <c r="AB385" s="13"/>
      <c r="AC385" s="13"/>
      <c r="AD385" s="13"/>
      <c r="AE385" s="13"/>
      <c r="AT385" s="263" t="s">
        <v>147</v>
      </c>
      <c r="AU385" s="263" t="s">
        <v>83</v>
      </c>
      <c r="AV385" s="13" t="s">
        <v>81</v>
      </c>
      <c r="AW385" s="13" t="s">
        <v>30</v>
      </c>
      <c r="AX385" s="13" t="s">
        <v>73</v>
      </c>
      <c r="AY385" s="263" t="s">
        <v>134</v>
      </c>
    </row>
    <row r="386" s="14" customFormat="1">
      <c r="A386" s="14"/>
      <c r="B386" s="264"/>
      <c r="C386" s="265"/>
      <c r="D386" s="249" t="s">
        <v>147</v>
      </c>
      <c r="E386" s="266" t="s">
        <v>1</v>
      </c>
      <c r="F386" s="267" t="s">
        <v>1061</v>
      </c>
      <c r="G386" s="265"/>
      <c r="H386" s="268">
        <v>461</v>
      </c>
      <c r="I386" s="269"/>
      <c r="J386" s="265"/>
      <c r="K386" s="265"/>
      <c r="L386" s="270"/>
      <c r="M386" s="271"/>
      <c r="N386" s="272"/>
      <c r="O386" s="272"/>
      <c r="P386" s="272"/>
      <c r="Q386" s="272"/>
      <c r="R386" s="272"/>
      <c r="S386" s="272"/>
      <c r="T386" s="273"/>
      <c r="U386" s="14"/>
      <c r="V386" s="14"/>
      <c r="W386" s="14"/>
      <c r="X386" s="14"/>
      <c r="Y386" s="14"/>
      <c r="Z386" s="14"/>
      <c r="AA386" s="14"/>
      <c r="AB386" s="14"/>
      <c r="AC386" s="14"/>
      <c r="AD386" s="14"/>
      <c r="AE386" s="14"/>
      <c r="AT386" s="274" t="s">
        <v>147</v>
      </c>
      <c r="AU386" s="274" t="s">
        <v>83</v>
      </c>
      <c r="AV386" s="14" t="s">
        <v>83</v>
      </c>
      <c r="AW386" s="14" t="s">
        <v>30</v>
      </c>
      <c r="AX386" s="14" t="s">
        <v>73</v>
      </c>
      <c r="AY386" s="274" t="s">
        <v>134</v>
      </c>
    </row>
    <row r="387" s="16" customFormat="1">
      <c r="A387" s="16"/>
      <c r="B387" s="296"/>
      <c r="C387" s="297"/>
      <c r="D387" s="249" t="s">
        <v>147</v>
      </c>
      <c r="E387" s="298" t="s">
        <v>1</v>
      </c>
      <c r="F387" s="299" t="s">
        <v>560</v>
      </c>
      <c r="G387" s="297"/>
      <c r="H387" s="300">
        <v>461</v>
      </c>
      <c r="I387" s="301"/>
      <c r="J387" s="297"/>
      <c r="K387" s="297"/>
      <c r="L387" s="302"/>
      <c r="M387" s="303"/>
      <c r="N387" s="304"/>
      <c r="O387" s="304"/>
      <c r="P387" s="304"/>
      <c r="Q387" s="304"/>
      <c r="R387" s="304"/>
      <c r="S387" s="304"/>
      <c r="T387" s="305"/>
      <c r="U387" s="16"/>
      <c r="V387" s="16"/>
      <c r="W387" s="16"/>
      <c r="X387" s="16"/>
      <c r="Y387" s="16"/>
      <c r="Z387" s="16"/>
      <c r="AA387" s="16"/>
      <c r="AB387" s="16"/>
      <c r="AC387" s="16"/>
      <c r="AD387" s="16"/>
      <c r="AE387" s="16"/>
      <c r="AT387" s="306" t="s">
        <v>147</v>
      </c>
      <c r="AU387" s="306" t="s">
        <v>83</v>
      </c>
      <c r="AV387" s="16" t="s">
        <v>158</v>
      </c>
      <c r="AW387" s="16" t="s">
        <v>30</v>
      </c>
      <c r="AX387" s="16" t="s">
        <v>73</v>
      </c>
      <c r="AY387" s="306" t="s">
        <v>134</v>
      </c>
    </row>
    <row r="388" s="13" customFormat="1">
      <c r="A388" s="13"/>
      <c r="B388" s="254"/>
      <c r="C388" s="255"/>
      <c r="D388" s="249" t="s">
        <v>147</v>
      </c>
      <c r="E388" s="256" t="s">
        <v>1</v>
      </c>
      <c r="F388" s="257" t="s">
        <v>561</v>
      </c>
      <c r="G388" s="255"/>
      <c r="H388" s="256" t="s">
        <v>1</v>
      </c>
      <c r="I388" s="258"/>
      <c r="J388" s="255"/>
      <c r="K388" s="255"/>
      <c r="L388" s="259"/>
      <c r="M388" s="260"/>
      <c r="N388" s="261"/>
      <c r="O388" s="261"/>
      <c r="P388" s="261"/>
      <c r="Q388" s="261"/>
      <c r="R388" s="261"/>
      <c r="S388" s="261"/>
      <c r="T388" s="262"/>
      <c r="U388" s="13"/>
      <c r="V388" s="13"/>
      <c r="W388" s="13"/>
      <c r="X388" s="13"/>
      <c r="Y388" s="13"/>
      <c r="Z388" s="13"/>
      <c r="AA388" s="13"/>
      <c r="AB388" s="13"/>
      <c r="AC388" s="13"/>
      <c r="AD388" s="13"/>
      <c r="AE388" s="13"/>
      <c r="AT388" s="263" t="s">
        <v>147</v>
      </c>
      <c r="AU388" s="263" t="s">
        <v>83</v>
      </c>
      <c r="AV388" s="13" t="s">
        <v>81</v>
      </c>
      <c r="AW388" s="13" t="s">
        <v>30</v>
      </c>
      <c r="AX388" s="13" t="s">
        <v>73</v>
      </c>
      <c r="AY388" s="263" t="s">
        <v>134</v>
      </c>
    </row>
    <row r="389" s="14" customFormat="1">
      <c r="A389" s="14"/>
      <c r="B389" s="264"/>
      <c r="C389" s="265"/>
      <c r="D389" s="249" t="s">
        <v>147</v>
      </c>
      <c r="E389" s="266" t="s">
        <v>1</v>
      </c>
      <c r="F389" s="267" t="s">
        <v>1062</v>
      </c>
      <c r="G389" s="265"/>
      <c r="H389" s="268">
        <v>141.196</v>
      </c>
      <c r="I389" s="269"/>
      <c r="J389" s="265"/>
      <c r="K389" s="265"/>
      <c r="L389" s="270"/>
      <c r="M389" s="271"/>
      <c r="N389" s="272"/>
      <c r="O389" s="272"/>
      <c r="P389" s="272"/>
      <c r="Q389" s="272"/>
      <c r="R389" s="272"/>
      <c r="S389" s="272"/>
      <c r="T389" s="273"/>
      <c r="U389" s="14"/>
      <c r="V389" s="14"/>
      <c r="W389" s="14"/>
      <c r="X389" s="14"/>
      <c r="Y389" s="14"/>
      <c r="Z389" s="14"/>
      <c r="AA389" s="14"/>
      <c r="AB389" s="14"/>
      <c r="AC389" s="14"/>
      <c r="AD389" s="14"/>
      <c r="AE389" s="14"/>
      <c r="AT389" s="274" t="s">
        <v>147</v>
      </c>
      <c r="AU389" s="274" t="s">
        <v>83</v>
      </c>
      <c r="AV389" s="14" t="s">
        <v>83</v>
      </c>
      <c r="AW389" s="14" t="s">
        <v>30</v>
      </c>
      <c r="AX389" s="14" t="s">
        <v>73</v>
      </c>
      <c r="AY389" s="274" t="s">
        <v>134</v>
      </c>
    </row>
    <row r="390" s="14" customFormat="1">
      <c r="A390" s="14"/>
      <c r="B390" s="264"/>
      <c r="C390" s="265"/>
      <c r="D390" s="249" t="s">
        <v>147</v>
      </c>
      <c r="E390" s="266" t="s">
        <v>1</v>
      </c>
      <c r="F390" s="267" t="s">
        <v>1063</v>
      </c>
      <c r="G390" s="265"/>
      <c r="H390" s="268">
        <v>121.94199999999999</v>
      </c>
      <c r="I390" s="269"/>
      <c r="J390" s="265"/>
      <c r="K390" s="265"/>
      <c r="L390" s="270"/>
      <c r="M390" s="271"/>
      <c r="N390" s="272"/>
      <c r="O390" s="272"/>
      <c r="P390" s="272"/>
      <c r="Q390" s="272"/>
      <c r="R390" s="272"/>
      <c r="S390" s="272"/>
      <c r="T390" s="273"/>
      <c r="U390" s="14"/>
      <c r="V390" s="14"/>
      <c r="W390" s="14"/>
      <c r="X390" s="14"/>
      <c r="Y390" s="14"/>
      <c r="Z390" s="14"/>
      <c r="AA390" s="14"/>
      <c r="AB390" s="14"/>
      <c r="AC390" s="14"/>
      <c r="AD390" s="14"/>
      <c r="AE390" s="14"/>
      <c r="AT390" s="274" t="s">
        <v>147</v>
      </c>
      <c r="AU390" s="274" t="s">
        <v>83</v>
      </c>
      <c r="AV390" s="14" t="s">
        <v>83</v>
      </c>
      <c r="AW390" s="14" t="s">
        <v>30</v>
      </c>
      <c r="AX390" s="14" t="s">
        <v>73</v>
      </c>
      <c r="AY390" s="274" t="s">
        <v>134</v>
      </c>
    </row>
    <row r="391" s="16" customFormat="1">
      <c r="A391" s="16"/>
      <c r="B391" s="296"/>
      <c r="C391" s="297"/>
      <c r="D391" s="249" t="s">
        <v>147</v>
      </c>
      <c r="E391" s="298" t="s">
        <v>1</v>
      </c>
      <c r="F391" s="299" t="s">
        <v>560</v>
      </c>
      <c r="G391" s="297"/>
      <c r="H391" s="300">
        <v>263.13799999999998</v>
      </c>
      <c r="I391" s="301"/>
      <c r="J391" s="297"/>
      <c r="K391" s="297"/>
      <c r="L391" s="302"/>
      <c r="M391" s="303"/>
      <c r="N391" s="304"/>
      <c r="O391" s="304"/>
      <c r="P391" s="304"/>
      <c r="Q391" s="304"/>
      <c r="R391" s="304"/>
      <c r="S391" s="304"/>
      <c r="T391" s="305"/>
      <c r="U391" s="16"/>
      <c r="V391" s="16"/>
      <c r="W391" s="16"/>
      <c r="X391" s="16"/>
      <c r="Y391" s="16"/>
      <c r="Z391" s="16"/>
      <c r="AA391" s="16"/>
      <c r="AB391" s="16"/>
      <c r="AC391" s="16"/>
      <c r="AD391" s="16"/>
      <c r="AE391" s="16"/>
      <c r="AT391" s="306" t="s">
        <v>147</v>
      </c>
      <c r="AU391" s="306" t="s">
        <v>83</v>
      </c>
      <c r="AV391" s="16" t="s">
        <v>158</v>
      </c>
      <c r="AW391" s="16" t="s">
        <v>30</v>
      </c>
      <c r="AX391" s="16" t="s">
        <v>73</v>
      </c>
      <c r="AY391" s="306" t="s">
        <v>134</v>
      </c>
    </row>
    <row r="392" s="15" customFormat="1">
      <c r="A392" s="15"/>
      <c r="B392" s="275"/>
      <c r="C392" s="276"/>
      <c r="D392" s="249" t="s">
        <v>147</v>
      </c>
      <c r="E392" s="277" t="s">
        <v>1</v>
      </c>
      <c r="F392" s="278" t="s">
        <v>150</v>
      </c>
      <c r="G392" s="276"/>
      <c r="H392" s="279">
        <v>724.13800000000003</v>
      </c>
      <c r="I392" s="280"/>
      <c r="J392" s="276"/>
      <c r="K392" s="276"/>
      <c r="L392" s="281"/>
      <c r="M392" s="282"/>
      <c r="N392" s="283"/>
      <c r="O392" s="283"/>
      <c r="P392" s="283"/>
      <c r="Q392" s="283"/>
      <c r="R392" s="283"/>
      <c r="S392" s="283"/>
      <c r="T392" s="284"/>
      <c r="U392" s="15"/>
      <c r="V392" s="15"/>
      <c r="W392" s="15"/>
      <c r="X392" s="15"/>
      <c r="Y392" s="15"/>
      <c r="Z392" s="15"/>
      <c r="AA392" s="15"/>
      <c r="AB392" s="15"/>
      <c r="AC392" s="15"/>
      <c r="AD392" s="15"/>
      <c r="AE392" s="15"/>
      <c r="AT392" s="285" t="s">
        <v>147</v>
      </c>
      <c r="AU392" s="285" t="s">
        <v>83</v>
      </c>
      <c r="AV392" s="15" t="s">
        <v>141</v>
      </c>
      <c r="AW392" s="15" t="s">
        <v>30</v>
      </c>
      <c r="AX392" s="15" t="s">
        <v>81</v>
      </c>
      <c r="AY392" s="285" t="s">
        <v>134</v>
      </c>
    </row>
    <row r="393" s="2" customFormat="1" ht="24" customHeight="1">
      <c r="A393" s="39"/>
      <c r="B393" s="40"/>
      <c r="C393" s="236" t="s">
        <v>470</v>
      </c>
      <c r="D393" s="236" t="s">
        <v>136</v>
      </c>
      <c r="E393" s="237" t="s">
        <v>581</v>
      </c>
      <c r="F393" s="238" t="s">
        <v>582</v>
      </c>
      <c r="G393" s="239" t="s">
        <v>139</v>
      </c>
      <c r="H393" s="240">
        <v>461</v>
      </c>
      <c r="I393" s="241"/>
      <c r="J393" s="242">
        <f>ROUND(I393*H393,2)</f>
        <v>0</v>
      </c>
      <c r="K393" s="238" t="s">
        <v>140</v>
      </c>
      <c r="L393" s="45"/>
      <c r="M393" s="243" t="s">
        <v>1</v>
      </c>
      <c r="N393" s="244" t="s">
        <v>38</v>
      </c>
      <c r="O393" s="92"/>
      <c r="P393" s="245">
        <f>O393*H393</f>
        <v>0</v>
      </c>
      <c r="Q393" s="245">
        <v>0</v>
      </c>
      <c r="R393" s="245">
        <f>Q393*H393</f>
        <v>0</v>
      </c>
      <c r="S393" s="245">
        <v>0.077899999999999997</v>
      </c>
      <c r="T393" s="246">
        <f>S393*H393</f>
        <v>35.911899999999996</v>
      </c>
      <c r="U393" s="39"/>
      <c r="V393" s="39"/>
      <c r="W393" s="39"/>
      <c r="X393" s="39"/>
      <c r="Y393" s="39"/>
      <c r="Z393" s="39"/>
      <c r="AA393" s="39"/>
      <c r="AB393" s="39"/>
      <c r="AC393" s="39"/>
      <c r="AD393" s="39"/>
      <c r="AE393" s="39"/>
      <c r="AR393" s="247" t="s">
        <v>141</v>
      </c>
      <c r="AT393" s="247" t="s">
        <v>136</v>
      </c>
      <c r="AU393" s="247" t="s">
        <v>83</v>
      </c>
      <c r="AY393" s="18" t="s">
        <v>134</v>
      </c>
      <c r="BE393" s="248">
        <f>IF(N393="základní",J393,0)</f>
        <v>0</v>
      </c>
      <c r="BF393" s="248">
        <f>IF(N393="snížená",J393,0)</f>
        <v>0</v>
      </c>
      <c r="BG393" s="248">
        <f>IF(N393="zákl. přenesená",J393,0)</f>
        <v>0</v>
      </c>
      <c r="BH393" s="248">
        <f>IF(N393="sníž. přenesená",J393,0)</f>
        <v>0</v>
      </c>
      <c r="BI393" s="248">
        <f>IF(N393="nulová",J393,0)</f>
        <v>0</v>
      </c>
      <c r="BJ393" s="18" t="s">
        <v>81</v>
      </c>
      <c r="BK393" s="248">
        <f>ROUND(I393*H393,2)</f>
        <v>0</v>
      </c>
      <c r="BL393" s="18" t="s">
        <v>141</v>
      </c>
      <c r="BM393" s="247" t="s">
        <v>1065</v>
      </c>
    </row>
    <row r="394" s="2" customFormat="1">
      <c r="A394" s="39"/>
      <c r="B394" s="40"/>
      <c r="C394" s="41"/>
      <c r="D394" s="249" t="s">
        <v>143</v>
      </c>
      <c r="E394" s="41"/>
      <c r="F394" s="250" t="s">
        <v>584</v>
      </c>
      <c r="G394" s="41"/>
      <c r="H394" s="41"/>
      <c r="I394" s="145"/>
      <c r="J394" s="41"/>
      <c r="K394" s="41"/>
      <c r="L394" s="45"/>
      <c r="M394" s="251"/>
      <c r="N394" s="252"/>
      <c r="O394" s="92"/>
      <c r="P394" s="92"/>
      <c r="Q394" s="92"/>
      <c r="R394" s="92"/>
      <c r="S394" s="92"/>
      <c r="T394" s="93"/>
      <c r="U394" s="39"/>
      <c r="V394" s="39"/>
      <c r="W394" s="39"/>
      <c r="X394" s="39"/>
      <c r="Y394" s="39"/>
      <c r="Z394" s="39"/>
      <c r="AA394" s="39"/>
      <c r="AB394" s="39"/>
      <c r="AC394" s="39"/>
      <c r="AD394" s="39"/>
      <c r="AE394" s="39"/>
      <c r="AT394" s="18" t="s">
        <v>143</v>
      </c>
      <c r="AU394" s="18" t="s">
        <v>83</v>
      </c>
    </row>
    <row r="395" s="2" customFormat="1">
      <c r="A395" s="39"/>
      <c r="B395" s="40"/>
      <c r="C395" s="41"/>
      <c r="D395" s="249" t="s">
        <v>145</v>
      </c>
      <c r="E395" s="41"/>
      <c r="F395" s="253" t="s">
        <v>585</v>
      </c>
      <c r="G395" s="41"/>
      <c r="H395" s="41"/>
      <c r="I395" s="145"/>
      <c r="J395" s="41"/>
      <c r="K395" s="41"/>
      <c r="L395" s="45"/>
      <c r="M395" s="251"/>
      <c r="N395" s="252"/>
      <c r="O395" s="92"/>
      <c r="P395" s="92"/>
      <c r="Q395" s="92"/>
      <c r="R395" s="92"/>
      <c r="S395" s="92"/>
      <c r="T395" s="93"/>
      <c r="U395" s="39"/>
      <c r="V395" s="39"/>
      <c r="W395" s="39"/>
      <c r="X395" s="39"/>
      <c r="Y395" s="39"/>
      <c r="Z395" s="39"/>
      <c r="AA395" s="39"/>
      <c r="AB395" s="39"/>
      <c r="AC395" s="39"/>
      <c r="AD395" s="39"/>
      <c r="AE395" s="39"/>
      <c r="AT395" s="18" t="s">
        <v>145</v>
      </c>
      <c r="AU395" s="18" t="s">
        <v>83</v>
      </c>
    </row>
    <row r="396" s="13" customFormat="1">
      <c r="A396" s="13"/>
      <c r="B396" s="254"/>
      <c r="C396" s="255"/>
      <c r="D396" s="249" t="s">
        <v>147</v>
      </c>
      <c r="E396" s="256" t="s">
        <v>1</v>
      </c>
      <c r="F396" s="257" t="s">
        <v>817</v>
      </c>
      <c r="G396" s="255"/>
      <c r="H396" s="256" t="s">
        <v>1</v>
      </c>
      <c r="I396" s="258"/>
      <c r="J396" s="255"/>
      <c r="K396" s="255"/>
      <c r="L396" s="259"/>
      <c r="M396" s="260"/>
      <c r="N396" s="261"/>
      <c r="O396" s="261"/>
      <c r="P396" s="261"/>
      <c r="Q396" s="261"/>
      <c r="R396" s="261"/>
      <c r="S396" s="261"/>
      <c r="T396" s="262"/>
      <c r="U396" s="13"/>
      <c r="V396" s="13"/>
      <c r="W396" s="13"/>
      <c r="X396" s="13"/>
      <c r="Y396" s="13"/>
      <c r="Z396" s="13"/>
      <c r="AA396" s="13"/>
      <c r="AB396" s="13"/>
      <c r="AC396" s="13"/>
      <c r="AD396" s="13"/>
      <c r="AE396" s="13"/>
      <c r="AT396" s="263" t="s">
        <v>147</v>
      </c>
      <c r="AU396" s="263" t="s">
        <v>83</v>
      </c>
      <c r="AV396" s="13" t="s">
        <v>81</v>
      </c>
      <c r="AW396" s="13" t="s">
        <v>30</v>
      </c>
      <c r="AX396" s="13" t="s">
        <v>73</v>
      </c>
      <c r="AY396" s="263" t="s">
        <v>134</v>
      </c>
    </row>
    <row r="397" s="14" customFormat="1">
      <c r="A397" s="14"/>
      <c r="B397" s="264"/>
      <c r="C397" s="265"/>
      <c r="D397" s="249" t="s">
        <v>147</v>
      </c>
      <c r="E397" s="266" t="s">
        <v>1</v>
      </c>
      <c r="F397" s="267" t="s">
        <v>1061</v>
      </c>
      <c r="G397" s="265"/>
      <c r="H397" s="268">
        <v>461</v>
      </c>
      <c r="I397" s="269"/>
      <c r="J397" s="265"/>
      <c r="K397" s="265"/>
      <c r="L397" s="270"/>
      <c r="M397" s="271"/>
      <c r="N397" s="272"/>
      <c r="O397" s="272"/>
      <c r="P397" s="272"/>
      <c r="Q397" s="272"/>
      <c r="R397" s="272"/>
      <c r="S397" s="272"/>
      <c r="T397" s="273"/>
      <c r="U397" s="14"/>
      <c r="V397" s="14"/>
      <c r="W397" s="14"/>
      <c r="X397" s="14"/>
      <c r="Y397" s="14"/>
      <c r="Z397" s="14"/>
      <c r="AA397" s="14"/>
      <c r="AB397" s="14"/>
      <c r="AC397" s="14"/>
      <c r="AD397" s="14"/>
      <c r="AE397" s="14"/>
      <c r="AT397" s="274" t="s">
        <v>147</v>
      </c>
      <c r="AU397" s="274" t="s">
        <v>83</v>
      </c>
      <c r="AV397" s="14" t="s">
        <v>83</v>
      </c>
      <c r="AW397" s="14" t="s">
        <v>30</v>
      </c>
      <c r="AX397" s="14" t="s">
        <v>73</v>
      </c>
      <c r="AY397" s="274" t="s">
        <v>134</v>
      </c>
    </row>
    <row r="398" s="15" customFormat="1">
      <c r="A398" s="15"/>
      <c r="B398" s="275"/>
      <c r="C398" s="276"/>
      <c r="D398" s="249" t="s">
        <v>147</v>
      </c>
      <c r="E398" s="277" t="s">
        <v>1</v>
      </c>
      <c r="F398" s="278" t="s">
        <v>150</v>
      </c>
      <c r="G398" s="276"/>
      <c r="H398" s="279">
        <v>461</v>
      </c>
      <c r="I398" s="280"/>
      <c r="J398" s="276"/>
      <c r="K398" s="276"/>
      <c r="L398" s="281"/>
      <c r="M398" s="282"/>
      <c r="N398" s="283"/>
      <c r="O398" s="283"/>
      <c r="P398" s="283"/>
      <c r="Q398" s="283"/>
      <c r="R398" s="283"/>
      <c r="S398" s="283"/>
      <c r="T398" s="284"/>
      <c r="U398" s="15"/>
      <c r="V398" s="15"/>
      <c r="W398" s="15"/>
      <c r="X398" s="15"/>
      <c r="Y398" s="15"/>
      <c r="Z398" s="15"/>
      <c r="AA398" s="15"/>
      <c r="AB398" s="15"/>
      <c r="AC398" s="15"/>
      <c r="AD398" s="15"/>
      <c r="AE398" s="15"/>
      <c r="AT398" s="285" t="s">
        <v>147</v>
      </c>
      <c r="AU398" s="285" t="s">
        <v>83</v>
      </c>
      <c r="AV398" s="15" t="s">
        <v>141</v>
      </c>
      <c r="AW398" s="15" t="s">
        <v>30</v>
      </c>
      <c r="AX398" s="15" t="s">
        <v>81</v>
      </c>
      <c r="AY398" s="285" t="s">
        <v>134</v>
      </c>
    </row>
    <row r="399" s="2" customFormat="1" ht="24" customHeight="1">
      <c r="A399" s="39"/>
      <c r="B399" s="40"/>
      <c r="C399" s="236" t="s">
        <v>476</v>
      </c>
      <c r="D399" s="236" t="s">
        <v>136</v>
      </c>
      <c r="E399" s="237" t="s">
        <v>587</v>
      </c>
      <c r="F399" s="238" t="s">
        <v>588</v>
      </c>
      <c r="G399" s="239" t="s">
        <v>153</v>
      </c>
      <c r="H399" s="240">
        <v>18.440000000000001</v>
      </c>
      <c r="I399" s="241"/>
      <c r="J399" s="242">
        <f>ROUND(I399*H399,2)</f>
        <v>0</v>
      </c>
      <c r="K399" s="238" t="s">
        <v>140</v>
      </c>
      <c r="L399" s="45"/>
      <c r="M399" s="243" t="s">
        <v>1</v>
      </c>
      <c r="N399" s="244" t="s">
        <v>38</v>
      </c>
      <c r="O399" s="92"/>
      <c r="P399" s="245">
        <f>O399*H399</f>
        <v>0</v>
      </c>
      <c r="Q399" s="245">
        <v>0.50375000000000003</v>
      </c>
      <c r="R399" s="245">
        <f>Q399*H399</f>
        <v>9.2891500000000011</v>
      </c>
      <c r="S399" s="245">
        <v>2.5</v>
      </c>
      <c r="T399" s="246">
        <f>S399*H399</f>
        <v>46.100000000000001</v>
      </c>
      <c r="U399" s="39"/>
      <c r="V399" s="39"/>
      <c r="W399" s="39"/>
      <c r="X399" s="39"/>
      <c r="Y399" s="39"/>
      <c r="Z399" s="39"/>
      <c r="AA399" s="39"/>
      <c r="AB399" s="39"/>
      <c r="AC399" s="39"/>
      <c r="AD399" s="39"/>
      <c r="AE399" s="39"/>
      <c r="AR399" s="247" t="s">
        <v>141</v>
      </c>
      <c r="AT399" s="247" t="s">
        <v>136</v>
      </c>
      <c r="AU399" s="247" t="s">
        <v>83</v>
      </c>
      <c r="AY399" s="18" t="s">
        <v>134</v>
      </c>
      <c r="BE399" s="248">
        <f>IF(N399="základní",J399,0)</f>
        <v>0</v>
      </c>
      <c r="BF399" s="248">
        <f>IF(N399="snížená",J399,0)</f>
        <v>0</v>
      </c>
      <c r="BG399" s="248">
        <f>IF(N399="zákl. přenesená",J399,0)</f>
        <v>0</v>
      </c>
      <c r="BH399" s="248">
        <f>IF(N399="sníž. přenesená",J399,0)</f>
        <v>0</v>
      </c>
      <c r="BI399" s="248">
        <f>IF(N399="nulová",J399,0)</f>
        <v>0</v>
      </c>
      <c r="BJ399" s="18" t="s">
        <v>81</v>
      </c>
      <c r="BK399" s="248">
        <f>ROUND(I399*H399,2)</f>
        <v>0</v>
      </c>
      <c r="BL399" s="18" t="s">
        <v>141</v>
      </c>
      <c r="BM399" s="247" t="s">
        <v>1066</v>
      </c>
    </row>
    <row r="400" s="2" customFormat="1">
      <c r="A400" s="39"/>
      <c r="B400" s="40"/>
      <c r="C400" s="41"/>
      <c r="D400" s="249" t="s">
        <v>143</v>
      </c>
      <c r="E400" s="41"/>
      <c r="F400" s="250" t="s">
        <v>590</v>
      </c>
      <c r="G400" s="41"/>
      <c r="H400" s="41"/>
      <c r="I400" s="145"/>
      <c r="J400" s="41"/>
      <c r="K400" s="41"/>
      <c r="L400" s="45"/>
      <c r="M400" s="251"/>
      <c r="N400" s="252"/>
      <c r="O400" s="92"/>
      <c r="P400" s="92"/>
      <c r="Q400" s="92"/>
      <c r="R400" s="92"/>
      <c r="S400" s="92"/>
      <c r="T400" s="93"/>
      <c r="U400" s="39"/>
      <c r="V400" s="39"/>
      <c r="W400" s="39"/>
      <c r="X400" s="39"/>
      <c r="Y400" s="39"/>
      <c r="Z400" s="39"/>
      <c r="AA400" s="39"/>
      <c r="AB400" s="39"/>
      <c r="AC400" s="39"/>
      <c r="AD400" s="39"/>
      <c r="AE400" s="39"/>
      <c r="AT400" s="18" t="s">
        <v>143</v>
      </c>
      <c r="AU400" s="18" t="s">
        <v>83</v>
      </c>
    </row>
    <row r="401" s="2" customFormat="1">
      <c r="A401" s="39"/>
      <c r="B401" s="40"/>
      <c r="C401" s="41"/>
      <c r="D401" s="249" t="s">
        <v>145</v>
      </c>
      <c r="E401" s="41"/>
      <c r="F401" s="253" t="s">
        <v>591</v>
      </c>
      <c r="G401" s="41"/>
      <c r="H401" s="41"/>
      <c r="I401" s="145"/>
      <c r="J401" s="41"/>
      <c r="K401" s="41"/>
      <c r="L401" s="45"/>
      <c r="M401" s="251"/>
      <c r="N401" s="252"/>
      <c r="O401" s="92"/>
      <c r="P401" s="92"/>
      <c r="Q401" s="92"/>
      <c r="R401" s="92"/>
      <c r="S401" s="92"/>
      <c r="T401" s="93"/>
      <c r="U401" s="39"/>
      <c r="V401" s="39"/>
      <c r="W401" s="39"/>
      <c r="X401" s="39"/>
      <c r="Y401" s="39"/>
      <c r="Z401" s="39"/>
      <c r="AA401" s="39"/>
      <c r="AB401" s="39"/>
      <c r="AC401" s="39"/>
      <c r="AD401" s="39"/>
      <c r="AE401" s="39"/>
      <c r="AT401" s="18" t="s">
        <v>145</v>
      </c>
      <c r="AU401" s="18" t="s">
        <v>83</v>
      </c>
    </row>
    <row r="402" s="13" customFormat="1">
      <c r="A402" s="13"/>
      <c r="B402" s="254"/>
      <c r="C402" s="255"/>
      <c r="D402" s="249" t="s">
        <v>147</v>
      </c>
      <c r="E402" s="256" t="s">
        <v>1</v>
      </c>
      <c r="F402" s="257" t="s">
        <v>592</v>
      </c>
      <c r="G402" s="255"/>
      <c r="H402" s="256" t="s">
        <v>1</v>
      </c>
      <c r="I402" s="258"/>
      <c r="J402" s="255"/>
      <c r="K402" s="255"/>
      <c r="L402" s="259"/>
      <c r="M402" s="260"/>
      <c r="N402" s="261"/>
      <c r="O402" s="261"/>
      <c r="P402" s="261"/>
      <c r="Q402" s="261"/>
      <c r="R402" s="261"/>
      <c r="S402" s="261"/>
      <c r="T402" s="262"/>
      <c r="U402" s="13"/>
      <c r="V402" s="13"/>
      <c r="W402" s="13"/>
      <c r="X402" s="13"/>
      <c r="Y402" s="13"/>
      <c r="Z402" s="13"/>
      <c r="AA402" s="13"/>
      <c r="AB402" s="13"/>
      <c r="AC402" s="13"/>
      <c r="AD402" s="13"/>
      <c r="AE402" s="13"/>
      <c r="AT402" s="263" t="s">
        <v>147</v>
      </c>
      <c r="AU402" s="263" t="s">
        <v>83</v>
      </c>
      <c r="AV402" s="13" t="s">
        <v>81</v>
      </c>
      <c r="AW402" s="13" t="s">
        <v>30</v>
      </c>
      <c r="AX402" s="13" t="s">
        <v>73</v>
      </c>
      <c r="AY402" s="263" t="s">
        <v>134</v>
      </c>
    </row>
    <row r="403" s="14" customFormat="1">
      <c r="A403" s="14"/>
      <c r="B403" s="264"/>
      <c r="C403" s="265"/>
      <c r="D403" s="249" t="s">
        <v>147</v>
      </c>
      <c r="E403" s="266" t="s">
        <v>1</v>
      </c>
      <c r="F403" s="267" t="s">
        <v>1067</v>
      </c>
      <c r="G403" s="265"/>
      <c r="H403" s="268">
        <v>18.440000000000001</v>
      </c>
      <c r="I403" s="269"/>
      <c r="J403" s="265"/>
      <c r="K403" s="265"/>
      <c r="L403" s="270"/>
      <c r="M403" s="271"/>
      <c r="N403" s="272"/>
      <c r="O403" s="272"/>
      <c r="P403" s="272"/>
      <c r="Q403" s="272"/>
      <c r="R403" s="272"/>
      <c r="S403" s="272"/>
      <c r="T403" s="273"/>
      <c r="U403" s="14"/>
      <c r="V403" s="14"/>
      <c r="W403" s="14"/>
      <c r="X403" s="14"/>
      <c r="Y403" s="14"/>
      <c r="Z403" s="14"/>
      <c r="AA403" s="14"/>
      <c r="AB403" s="14"/>
      <c r="AC403" s="14"/>
      <c r="AD403" s="14"/>
      <c r="AE403" s="14"/>
      <c r="AT403" s="274" t="s">
        <v>147</v>
      </c>
      <c r="AU403" s="274" t="s">
        <v>83</v>
      </c>
      <c r="AV403" s="14" t="s">
        <v>83</v>
      </c>
      <c r="AW403" s="14" t="s">
        <v>30</v>
      </c>
      <c r="AX403" s="14" t="s">
        <v>73</v>
      </c>
      <c r="AY403" s="274" t="s">
        <v>134</v>
      </c>
    </row>
    <row r="404" s="15" customFormat="1">
      <c r="A404" s="15"/>
      <c r="B404" s="275"/>
      <c r="C404" s="276"/>
      <c r="D404" s="249" t="s">
        <v>147</v>
      </c>
      <c r="E404" s="277" t="s">
        <v>1</v>
      </c>
      <c r="F404" s="278" t="s">
        <v>150</v>
      </c>
      <c r="G404" s="276"/>
      <c r="H404" s="279">
        <v>18.440000000000001</v>
      </c>
      <c r="I404" s="280"/>
      <c r="J404" s="276"/>
      <c r="K404" s="276"/>
      <c r="L404" s="281"/>
      <c r="M404" s="282"/>
      <c r="N404" s="283"/>
      <c r="O404" s="283"/>
      <c r="P404" s="283"/>
      <c r="Q404" s="283"/>
      <c r="R404" s="283"/>
      <c r="S404" s="283"/>
      <c r="T404" s="284"/>
      <c r="U404" s="15"/>
      <c r="V404" s="15"/>
      <c r="W404" s="15"/>
      <c r="X404" s="15"/>
      <c r="Y404" s="15"/>
      <c r="Z404" s="15"/>
      <c r="AA404" s="15"/>
      <c r="AB404" s="15"/>
      <c r="AC404" s="15"/>
      <c r="AD404" s="15"/>
      <c r="AE404" s="15"/>
      <c r="AT404" s="285" t="s">
        <v>147</v>
      </c>
      <c r="AU404" s="285" t="s">
        <v>83</v>
      </c>
      <c r="AV404" s="15" t="s">
        <v>141</v>
      </c>
      <c r="AW404" s="15" t="s">
        <v>30</v>
      </c>
      <c r="AX404" s="15" t="s">
        <v>81</v>
      </c>
      <c r="AY404" s="285" t="s">
        <v>134</v>
      </c>
    </row>
    <row r="405" s="2" customFormat="1" ht="24" customHeight="1">
      <c r="A405" s="39"/>
      <c r="B405" s="40"/>
      <c r="C405" s="286" t="s">
        <v>483</v>
      </c>
      <c r="D405" s="286" t="s">
        <v>268</v>
      </c>
      <c r="E405" s="287" t="s">
        <v>595</v>
      </c>
      <c r="F405" s="288" t="s">
        <v>596</v>
      </c>
      <c r="G405" s="289" t="s">
        <v>229</v>
      </c>
      <c r="H405" s="290">
        <v>49.787999999999997</v>
      </c>
      <c r="I405" s="291"/>
      <c r="J405" s="292">
        <f>ROUND(I405*H405,2)</f>
        <v>0</v>
      </c>
      <c r="K405" s="288" t="s">
        <v>140</v>
      </c>
      <c r="L405" s="293"/>
      <c r="M405" s="294" t="s">
        <v>1</v>
      </c>
      <c r="N405" s="295" t="s">
        <v>38</v>
      </c>
      <c r="O405" s="92"/>
      <c r="P405" s="245">
        <f>O405*H405</f>
        <v>0</v>
      </c>
      <c r="Q405" s="245">
        <v>1</v>
      </c>
      <c r="R405" s="245">
        <f>Q405*H405</f>
        <v>49.787999999999997</v>
      </c>
      <c r="S405" s="245">
        <v>0</v>
      </c>
      <c r="T405" s="246">
        <f>S405*H405</f>
        <v>0</v>
      </c>
      <c r="U405" s="39"/>
      <c r="V405" s="39"/>
      <c r="W405" s="39"/>
      <c r="X405" s="39"/>
      <c r="Y405" s="39"/>
      <c r="Z405" s="39"/>
      <c r="AA405" s="39"/>
      <c r="AB405" s="39"/>
      <c r="AC405" s="39"/>
      <c r="AD405" s="39"/>
      <c r="AE405" s="39"/>
      <c r="AR405" s="247" t="s">
        <v>195</v>
      </c>
      <c r="AT405" s="247" t="s">
        <v>268</v>
      </c>
      <c r="AU405" s="247" t="s">
        <v>83</v>
      </c>
      <c r="AY405" s="18" t="s">
        <v>134</v>
      </c>
      <c r="BE405" s="248">
        <f>IF(N405="základní",J405,0)</f>
        <v>0</v>
      </c>
      <c r="BF405" s="248">
        <f>IF(N405="snížená",J405,0)</f>
        <v>0</v>
      </c>
      <c r="BG405" s="248">
        <f>IF(N405="zákl. přenesená",J405,0)</f>
        <v>0</v>
      </c>
      <c r="BH405" s="248">
        <f>IF(N405="sníž. přenesená",J405,0)</f>
        <v>0</v>
      </c>
      <c r="BI405" s="248">
        <f>IF(N405="nulová",J405,0)</f>
        <v>0</v>
      </c>
      <c r="BJ405" s="18" t="s">
        <v>81</v>
      </c>
      <c r="BK405" s="248">
        <f>ROUND(I405*H405,2)</f>
        <v>0</v>
      </c>
      <c r="BL405" s="18" t="s">
        <v>141</v>
      </c>
      <c r="BM405" s="247" t="s">
        <v>1068</v>
      </c>
    </row>
    <row r="406" s="2" customFormat="1">
      <c r="A406" s="39"/>
      <c r="B406" s="40"/>
      <c r="C406" s="41"/>
      <c r="D406" s="249" t="s">
        <v>143</v>
      </c>
      <c r="E406" s="41"/>
      <c r="F406" s="250" t="s">
        <v>596</v>
      </c>
      <c r="G406" s="41"/>
      <c r="H406" s="41"/>
      <c r="I406" s="145"/>
      <c r="J406" s="41"/>
      <c r="K406" s="41"/>
      <c r="L406" s="45"/>
      <c r="M406" s="251"/>
      <c r="N406" s="252"/>
      <c r="O406" s="92"/>
      <c r="P406" s="92"/>
      <c r="Q406" s="92"/>
      <c r="R406" s="92"/>
      <c r="S406" s="92"/>
      <c r="T406" s="93"/>
      <c r="U406" s="39"/>
      <c r="V406" s="39"/>
      <c r="W406" s="39"/>
      <c r="X406" s="39"/>
      <c r="Y406" s="39"/>
      <c r="Z406" s="39"/>
      <c r="AA406" s="39"/>
      <c r="AB406" s="39"/>
      <c r="AC406" s="39"/>
      <c r="AD406" s="39"/>
      <c r="AE406" s="39"/>
      <c r="AT406" s="18" t="s">
        <v>143</v>
      </c>
      <c r="AU406" s="18" t="s">
        <v>83</v>
      </c>
    </row>
    <row r="407" s="14" customFormat="1">
      <c r="A407" s="14"/>
      <c r="B407" s="264"/>
      <c r="C407" s="265"/>
      <c r="D407" s="249" t="s">
        <v>147</v>
      </c>
      <c r="E407" s="266" t="s">
        <v>1</v>
      </c>
      <c r="F407" s="267" t="s">
        <v>1069</v>
      </c>
      <c r="G407" s="265"/>
      <c r="H407" s="268">
        <v>49.787999999999997</v>
      </c>
      <c r="I407" s="269"/>
      <c r="J407" s="265"/>
      <c r="K407" s="265"/>
      <c r="L407" s="270"/>
      <c r="M407" s="271"/>
      <c r="N407" s="272"/>
      <c r="O407" s="272"/>
      <c r="P407" s="272"/>
      <c r="Q407" s="272"/>
      <c r="R407" s="272"/>
      <c r="S407" s="272"/>
      <c r="T407" s="273"/>
      <c r="U407" s="14"/>
      <c r="V407" s="14"/>
      <c r="W407" s="14"/>
      <c r="X407" s="14"/>
      <c r="Y407" s="14"/>
      <c r="Z407" s="14"/>
      <c r="AA407" s="14"/>
      <c r="AB407" s="14"/>
      <c r="AC407" s="14"/>
      <c r="AD407" s="14"/>
      <c r="AE407" s="14"/>
      <c r="AT407" s="274" t="s">
        <v>147</v>
      </c>
      <c r="AU407" s="274" t="s">
        <v>83</v>
      </c>
      <c r="AV407" s="14" t="s">
        <v>83</v>
      </c>
      <c r="AW407" s="14" t="s">
        <v>30</v>
      </c>
      <c r="AX407" s="14" t="s">
        <v>81</v>
      </c>
      <c r="AY407" s="274" t="s">
        <v>134</v>
      </c>
    </row>
    <row r="408" s="2" customFormat="1" ht="24" customHeight="1">
      <c r="A408" s="39"/>
      <c r="B408" s="40"/>
      <c r="C408" s="236" t="s">
        <v>489</v>
      </c>
      <c r="D408" s="236" t="s">
        <v>136</v>
      </c>
      <c r="E408" s="237" t="s">
        <v>600</v>
      </c>
      <c r="F408" s="238" t="s">
        <v>601</v>
      </c>
      <c r="G408" s="239" t="s">
        <v>139</v>
      </c>
      <c r="H408" s="240">
        <v>461</v>
      </c>
      <c r="I408" s="241"/>
      <c r="J408" s="242">
        <f>ROUND(I408*H408,2)</f>
        <v>0</v>
      </c>
      <c r="K408" s="238" t="s">
        <v>140</v>
      </c>
      <c r="L408" s="45"/>
      <c r="M408" s="243" t="s">
        <v>1</v>
      </c>
      <c r="N408" s="244" t="s">
        <v>38</v>
      </c>
      <c r="O408" s="92"/>
      <c r="P408" s="245">
        <f>O408*H408</f>
        <v>0</v>
      </c>
      <c r="Q408" s="245">
        <v>0.078163999999999997</v>
      </c>
      <c r="R408" s="245">
        <f>Q408*H408</f>
        <v>36.033603999999997</v>
      </c>
      <c r="S408" s="245">
        <v>0</v>
      </c>
      <c r="T408" s="246">
        <f>S408*H408</f>
        <v>0</v>
      </c>
      <c r="U408" s="39"/>
      <c r="V408" s="39"/>
      <c r="W408" s="39"/>
      <c r="X408" s="39"/>
      <c r="Y408" s="39"/>
      <c r="Z408" s="39"/>
      <c r="AA408" s="39"/>
      <c r="AB408" s="39"/>
      <c r="AC408" s="39"/>
      <c r="AD408" s="39"/>
      <c r="AE408" s="39"/>
      <c r="AR408" s="247" t="s">
        <v>141</v>
      </c>
      <c r="AT408" s="247" t="s">
        <v>136</v>
      </c>
      <c r="AU408" s="247" t="s">
        <v>83</v>
      </c>
      <c r="AY408" s="18" t="s">
        <v>134</v>
      </c>
      <c r="BE408" s="248">
        <f>IF(N408="základní",J408,0)</f>
        <v>0</v>
      </c>
      <c r="BF408" s="248">
        <f>IF(N408="snížená",J408,0)</f>
        <v>0</v>
      </c>
      <c r="BG408" s="248">
        <f>IF(N408="zákl. přenesená",J408,0)</f>
        <v>0</v>
      </c>
      <c r="BH408" s="248">
        <f>IF(N408="sníž. přenesená",J408,0)</f>
        <v>0</v>
      </c>
      <c r="BI408" s="248">
        <f>IF(N408="nulová",J408,0)</f>
        <v>0</v>
      </c>
      <c r="BJ408" s="18" t="s">
        <v>81</v>
      </c>
      <c r="BK408" s="248">
        <f>ROUND(I408*H408,2)</f>
        <v>0</v>
      </c>
      <c r="BL408" s="18" t="s">
        <v>141</v>
      </c>
      <c r="BM408" s="247" t="s">
        <v>1070</v>
      </c>
    </row>
    <row r="409" s="2" customFormat="1">
      <c r="A409" s="39"/>
      <c r="B409" s="40"/>
      <c r="C409" s="41"/>
      <c r="D409" s="249" t="s">
        <v>143</v>
      </c>
      <c r="E409" s="41"/>
      <c r="F409" s="250" t="s">
        <v>603</v>
      </c>
      <c r="G409" s="41"/>
      <c r="H409" s="41"/>
      <c r="I409" s="145"/>
      <c r="J409" s="41"/>
      <c r="K409" s="41"/>
      <c r="L409" s="45"/>
      <c r="M409" s="251"/>
      <c r="N409" s="252"/>
      <c r="O409" s="92"/>
      <c r="P409" s="92"/>
      <c r="Q409" s="92"/>
      <c r="R409" s="92"/>
      <c r="S409" s="92"/>
      <c r="T409" s="93"/>
      <c r="U409" s="39"/>
      <c r="V409" s="39"/>
      <c r="W409" s="39"/>
      <c r="X409" s="39"/>
      <c r="Y409" s="39"/>
      <c r="Z409" s="39"/>
      <c r="AA409" s="39"/>
      <c r="AB409" s="39"/>
      <c r="AC409" s="39"/>
      <c r="AD409" s="39"/>
      <c r="AE409" s="39"/>
      <c r="AT409" s="18" t="s">
        <v>143</v>
      </c>
      <c r="AU409" s="18" t="s">
        <v>83</v>
      </c>
    </row>
    <row r="410" s="2" customFormat="1">
      <c r="A410" s="39"/>
      <c r="B410" s="40"/>
      <c r="C410" s="41"/>
      <c r="D410" s="249" t="s">
        <v>145</v>
      </c>
      <c r="E410" s="41"/>
      <c r="F410" s="253" t="s">
        <v>604</v>
      </c>
      <c r="G410" s="41"/>
      <c r="H410" s="41"/>
      <c r="I410" s="145"/>
      <c r="J410" s="41"/>
      <c r="K410" s="41"/>
      <c r="L410" s="45"/>
      <c r="M410" s="251"/>
      <c r="N410" s="252"/>
      <c r="O410" s="92"/>
      <c r="P410" s="92"/>
      <c r="Q410" s="92"/>
      <c r="R410" s="92"/>
      <c r="S410" s="92"/>
      <c r="T410" s="93"/>
      <c r="U410" s="39"/>
      <c r="V410" s="39"/>
      <c r="W410" s="39"/>
      <c r="X410" s="39"/>
      <c r="Y410" s="39"/>
      <c r="Z410" s="39"/>
      <c r="AA410" s="39"/>
      <c r="AB410" s="39"/>
      <c r="AC410" s="39"/>
      <c r="AD410" s="39"/>
      <c r="AE410" s="39"/>
      <c r="AT410" s="18" t="s">
        <v>145</v>
      </c>
      <c r="AU410" s="18" t="s">
        <v>83</v>
      </c>
    </row>
    <row r="411" s="13" customFormat="1">
      <c r="A411" s="13"/>
      <c r="B411" s="254"/>
      <c r="C411" s="255"/>
      <c r="D411" s="249" t="s">
        <v>147</v>
      </c>
      <c r="E411" s="256" t="s">
        <v>1</v>
      </c>
      <c r="F411" s="257" t="s">
        <v>817</v>
      </c>
      <c r="G411" s="255"/>
      <c r="H411" s="256" t="s">
        <v>1</v>
      </c>
      <c r="I411" s="258"/>
      <c r="J411" s="255"/>
      <c r="K411" s="255"/>
      <c r="L411" s="259"/>
      <c r="M411" s="260"/>
      <c r="N411" s="261"/>
      <c r="O411" s="261"/>
      <c r="P411" s="261"/>
      <c r="Q411" s="261"/>
      <c r="R411" s="261"/>
      <c r="S411" s="261"/>
      <c r="T411" s="262"/>
      <c r="U411" s="13"/>
      <c r="V411" s="13"/>
      <c r="W411" s="13"/>
      <c r="X411" s="13"/>
      <c r="Y411" s="13"/>
      <c r="Z411" s="13"/>
      <c r="AA411" s="13"/>
      <c r="AB411" s="13"/>
      <c r="AC411" s="13"/>
      <c r="AD411" s="13"/>
      <c r="AE411" s="13"/>
      <c r="AT411" s="263" t="s">
        <v>147</v>
      </c>
      <c r="AU411" s="263" t="s">
        <v>83</v>
      </c>
      <c r="AV411" s="13" t="s">
        <v>81</v>
      </c>
      <c r="AW411" s="13" t="s">
        <v>30</v>
      </c>
      <c r="AX411" s="13" t="s">
        <v>73</v>
      </c>
      <c r="AY411" s="263" t="s">
        <v>134</v>
      </c>
    </row>
    <row r="412" s="14" customFormat="1">
      <c r="A412" s="14"/>
      <c r="B412" s="264"/>
      <c r="C412" s="265"/>
      <c r="D412" s="249" t="s">
        <v>147</v>
      </c>
      <c r="E412" s="266" t="s">
        <v>1</v>
      </c>
      <c r="F412" s="267" t="s">
        <v>1061</v>
      </c>
      <c r="G412" s="265"/>
      <c r="H412" s="268">
        <v>461</v>
      </c>
      <c r="I412" s="269"/>
      <c r="J412" s="265"/>
      <c r="K412" s="265"/>
      <c r="L412" s="270"/>
      <c r="M412" s="271"/>
      <c r="N412" s="272"/>
      <c r="O412" s="272"/>
      <c r="P412" s="272"/>
      <c r="Q412" s="272"/>
      <c r="R412" s="272"/>
      <c r="S412" s="272"/>
      <c r="T412" s="273"/>
      <c r="U412" s="14"/>
      <c r="V412" s="14"/>
      <c r="W412" s="14"/>
      <c r="X412" s="14"/>
      <c r="Y412" s="14"/>
      <c r="Z412" s="14"/>
      <c r="AA412" s="14"/>
      <c r="AB412" s="14"/>
      <c r="AC412" s="14"/>
      <c r="AD412" s="14"/>
      <c r="AE412" s="14"/>
      <c r="AT412" s="274" t="s">
        <v>147</v>
      </c>
      <c r="AU412" s="274" t="s">
        <v>83</v>
      </c>
      <c r="AV412" s="14" t="s">
        <v>83</v>
      </c>
      <c r="AW412" s="14" t="s">
        <v>30</v>
      </c>
      <c r="AX412" s="14" t="s">
        <v>73</v>
      </c>
      <c r="AY412" s="274" t="s">
        <v>134</v>
      </c>
    </row>
    <row r="413" s="15" customFormat="1">
      <c r="A413" s="15"/>
      <c r="B413" s="275"/>
      <c r="C413" s="276"/>
      <c r="D413" s="249" t="s">
        <v>147</v>
      </c>
      <c r="E413" s="277" t="s">
        <v>1</v>
      </c>
      <c r="F413" s="278" t="s">
        <v>150</v>
      </c>
      <c r="G413" s="276"/>
      <c r="H413" s="279">
        <v>461</v>
      </c>
      <c r="I413" s="280"/>
      <c r="J413" s="276"/>
      <c r="K413" s="276"/>
      <c r="L413" s="281"/>
      <c r="M413" s="282"/>
      <c r="N413" s="283"/>
      <c r="O413" s="283"/>
      <c r="P413" s="283"/>
      <c r="Q413" s="283"/>
      <c r="R413" s="283"/>
      <c r="S413" s="283"/>
      <c r="T413" s="284"/>
      <c r="U413" s="15"/>
      <c r="V413" s="15"/>
      <c r="W413" s="15"/>
      <c r="X413" s="15"/>
      <c r="Y413" s="15"/>
      <c r="Z413" s="15"/>
      <c r="AA413" s="15"/>
      <c r="AB413" s="15"/>
      <c r="AC413" s="15"/>
      <c r="AD413" s="15"/>
      <c r="AE413" s="15"/>
      <c r="AT413" s="285" t="s">
        <v>147</v>
      </c>
      <c r="AU413" s="285" t="s">
        <v>83</v>
      </c>
      <c r="AV413" s="15" t="s">
        <v>141</v>
      </c>
      <c r="AW413" s="15" t="s">
        <v>30</v>
      </c>
      <c r="AX413" s="15" t="s">
        <v>81</v>
      </c>
      <c r="AY413" s="285" t="s">
        <v>134</v>
      </c>
    </row>
    <row r="414" s="2" customFormat="1" ht="24" customHeight="1">
      <c r="A414" s="39"/>
      <c r="B414" s="40"/>
      <c r="C414" s="236" t="s">
        <v>494</v>
      </c>
      <c r="D414" s="236" t="s">
        <v>136</v>
      </c>
      <c r="E414" s="237" t="s">
        <v>608</v>
      </c>
      <c r="F414" s="238" t="s">
        <v>609</v>
      </c>
      <c r="G414" s="239" t="s">
        <v>139</v>
      </c>
      <c r="H414" s="240">
        <v>461</v>
      </c>
      <c r="I414" s="241"/>
      <c r="J414" s="242">
        <f>ROUND(I414*H414,2)</f>
        <v>0</v>
      </c>
      <c r="K414" s="238" t="s">
        <v>140</v>
      </c>
      <c r="L414" s="45"/>
      <c r="M414" s="243" t="s">
        <v>1</v>
      </c>
      <c r="N414" s="244" t="s">
        <v>38</v>
      </c>
      <c r="O414" s="92"/>
      <c r="P414" s="245">
        <f>O414*H414</f>
        <v>0</v>
      </c>
      <c r="Q414" s="245">
        <v>0</v>
      </c>
      <c r="R414" s="245">
        <f>Q414*H414</f>
        <v>0</v>
      </c>
      <c r="S414" s="245">
        <v>0</v>
      </c>
      <c r="T414" s="246">
        <f>S414*H414</f>
        <v>0</v>
      </c>
      <c r="U414" s="39"/>
      <c r="V414" s="39"/>
      <c r="W414" s="39"/>
      <c r="X414" s="39"/>
      <c r="Y414" s="39"/>
      <c r="Z414" s="39"/>
      <c r="AA414" s="39"/>
      <c r="AB414" s="39"/>
      <c r="AC414" s="39"/>
      <c r="AD414" s="39"/>
      <c r="AE414" s="39"/>
      <c r="AR414" s="247" t="s">
        <v>141</v>
      </c>
      <c r="AT414" s="247" t="s">
        <v>136</v>
      </c>
      <c r="AU414" s="247" t="s">
        <v>83</v>
      </c>
      <c r="AY414" s="18" t="s">
        <v>134</v>
      </c>
      <c r="BE414" s="248">
        <f>IF(N414="základní",J414,0)</f>
        <v>0</v>
      </c>
      <c r="BF414" s="248">
        <f>IF(N414="snížená",J414,0)</f>
        <v>0</v>
      </c>
      <c r="BG414" s="248">
        <f>IF(N414="zákl. přenesená",J414,0)</f>
        <v>0</v>
      </c>
      <c r="BH414" s="248">
        <f>IF(N414="sníž. přenesená",J414,0)</f>
        <v>0</v>
      </c>
      <c r="BI414" s="248">
        <f>IF(N414="nulová",J414,0)</f>
        <v>0</v>
      </c>
      <c r="BJ414" s="18" t="s">
        <v>81</v>
      </c>
      <c r="BK414" s="248">
        <f>ROUND(I414*H414,2)</f>
        <v>0</v>
      </c>
      <c r="BL414" s="18" t="s">
        <v>141</v>
      </c>
      <c r="BM414" s="247" t="s">
        <v>1071</v>
      </c>
    </row>
    <row r="415" s="2" customFormat="1">
      <c r="A415" s="39"/>
      <c r="B415" s="40"/>
      <c r="C415" s="41"/>
      <c r="D415" s="249" t="s">
        <v>143</v>
      </c>
      <c r="E415" s="41"/>
      <c r="F415" s="250" t="s">
        <v>611</v>
      </c>
      <c r="G415" s="41"/>
      <c r="H415" s="41"/>
      <c r="I415" s="145"/>
      <c r="J415" s="41"/>
      <c r="K415" s="41"/>
      <c r="L415" s="45"/>
      <c r="M415" s="251"/>
      <c r="N415" s="252"/>
      <c r="O415" s="92"/>
      <c r="P415" s="92"/>
      <c r="Q415" s="92"/>
      <c r="R415" s="92"/>
      <c r="S415" s="92"/>
      <c r="T415" s="93"/>
      <c r="U415" s="39"/>
      <c r="V415" s="39"/>
      <c r="W415" s="39"/>
      <c r="X415" s="39"/>
      <c r="Y415" s="39"/>
      <c r="Z415" s="39"/>
      <c r="AA415" s="39"/>
      <c r="AB415" s="39"/>
      <c r="AC415" s="39"/>
      <c r="AD415" s="39"/>
      <c r="AE415" s="39"/>
      <c r="AT415" s="18" t="s">
        <v>143</v>
      </c>
      <c r="AU415" s="18" t="s">
        <v>83</v>
      </c>
    </row>
    <row r="416" s="2" customFormat="1">
      <c r="A416" s="39"/>
      <c r="B416" s="40"/>
      <c r="C416" s="41"/>
      <c r="D416" s="249" t="s">
        <v>145</v>
      </c>
      <c r="E416" s="41"/>
      <c r="F416" s="253" t="s">
        <v>612</v>
      </c>
      <c r="G416" s="41"/>
      <c r="H416" s="41"/>
      <c r="I416" s="145"/>
      <c r="J416" s="41"/>
      <c r="K416" s="41"/>
      <c r="L416" s="45"/>
      <c r="M416" s="251"/>
      <c r="N416" s="252"/>
      <c r="O416" s="92"/>
      <c r="P416" s="92"/>
      <c r="Q416" s="92"/>
      <c r="R416" s="92"/>
      <c r="S416" s="92"/>
      <c r="T416" s="93"/>
      <c r="U416" s="39"/>
      <c r="V416" s="39"/>
      <c r="W416" s="39"/>
      <c r="X416" s="39"/>
      <c r="Y416" s="39"/>
      <c r="Z416" s="39"/>
      <c r="AA416" s="39"/>
      <c r="AB416" s="39"/>
      <c r="AC416" s="39"/>
      <c r="AD416" s="39"/>
      <c r="AE416" s="39"/>
      <c r="AT416" s="18" t="s">
        <v>145</v>
      </c>
      <c r="AU416" s="18" t="s">
        <v>83</v>
      </c>
    </row>
    <row r="417" s="13" customFormat="1">
      <c r="A417" s="13"/>
      <c r="B417" s="254"/>
      <c r="C417" s="255"/>
      <c r="D417" s="249" t="s">
        <v>147</v>
      </c>
      <c r="E417" s="256" t="s">
        <v>1</v>
      </c>
      <c r="F417" s="257" t="s">
        <v>817</v>
      </c>
      <c r="G417" s="255"/>
      <c r="H417" s="256" t="s">
        <v>1</v>
      </c>
      <c r="I417" s="258"/>
      <c r="J417" s="255"/>
      <c r="K417" s="255"/>
      <c r="L417" s="259"/>
      <c r="M417" s="260"/>
      <c r="N417" s="261"/>
      <c r="O417" s="261"/>
      <c r="P417" s="261"/>
      <c r="Q417" s="261"/>
      <c r="R417" s="261"/>
      <c r="S417" s="261"/>
      <c r="T417" s="262"/>
      <c r="U417" s="13"/>
      <c r="V417" s="13"/>
      <c r="W417" s="13"/>
      <c r="X417" s="13"/>
      <c r="Y417" s="13"/>
      <c r="Z417" s="13"/>
      <c r="AA417" s="13"/>
      <c r="AB417" s="13"/>
      <c r="AC417" s="13"/>
      <c r="AD417" s="13"/>
      <c r="AE417" s="13"/>
      <c r="AT417" s="263" t="s">
        <v>147</v>
      </c>
      <c r="AU417" s="263" t="s">
        <v>83</v>
      </c>
      <c r="AV417" s="13" t="s">
        <v>81</v>
      </c>
      <c r="AW417" s="13" t="s">
        <v>30</v>
      </c>
      <c r="AX417" s="13" t="s">
        <v>73</v>
      </c>
      <c r="AY417" s="263" t="s">
        <v>134</v>
      </c>
    </row>
    <row r="418" s="14" customFormat="1">
      <c r="A418" s="14"/>
      <c r="B418" s="264"/>
      <c r="C418" s="265"/>
      <c r="D418" s="249" t="s">
        <v>147</v>
      </c>
      <c r="E418" s="266" t="s">
        <v>1</v>
      </c>
      <c r="F418" s="267" t="s">
        <v>1072</v>
      </c>
      <c r="G418" s="265"/>
      <c r="H418" s="268">
        <v>461</v>
      </c>
      <c r="I418" s="269"/>
      <c r="J418" s="265"/>
      <c r="K418" s="265"/>
      <c r="L418" s="270"/>
      <c r="M418" s="271"/>
      <c r="N418" s="272"/>
      <c r="O418" s="272"/>
      <c r="P418" s="272"/>
      <c r="Q418" s="272"/>
      <c r="R418" s="272"/>
      <c r="S418" s="272"/>
      <c r="T418" s="273"/>
      <c r="U418" s="14"/>
      <c r="V418" s="14"/>
      <c r="W418" s="14"/>
      <c r="X418" s="14"/>
      <c r="Y418" s="14"/>
      <c r="Z418" s="14"/>
      <c r="AA418" s="14"/>
      <c r="AB418" s="14"/>
      <c r="AC418" s="14"/>
      <c r="AD418" s="14"/>
      <c r="AE418" s="14"/>
      <c r="AT418" s="274" t="s">
        <v>147</v>
      </c>
      <c r="AU418" s="274" t="s">
        <v>83</v>
      </c>
      <c r="AV418" s="14" t="s">
        <v>83</v>
      </c>
      <c r="AW418" s="14" t="s">
        <v>30</v>
      </c>
      <c r="AX418" s="14" t="s">
        <v>73</v>
      </c>
      <c r="AY418" s="274" t="s">
        <v>134</v>
      </c>
    </row>
    <row r="419" s="15" customFormat="1">
      <c r="A419" s="15"/>
      <c r="B419" s="275"/>
      <c r="C419" s="276"/>
      <c r="D419" s="249" t="s">
        <v>147</v>
      </c>
      <c r="E419" s="277" t="s">
        <v>1</v>
      </c>
      <c r="F419" s="278" t="s">
        <v>150</v>
      </c>
      <c r="G419" s="276"/>
      <c r="H419" s="279">
        <v>461</v>
      </c>
      <c r="I419" s="280"/>
      <c r="J419" s="276"/>
      <c r="K419" s="276"/>
      <c r="L419" s="281"/>
      <c r="M419" s="282"/>
      <c r="N419" s="283"/>
      <c r="O419" s="283"/>
      <c r="P419" s="283"/>
      <c r="Q419" s="283"/>
      <c r="R419" s="283"/>
      <c r="S419" s="283"/>
      <c r="T419" s="284"/>
      <c r="U419" s="15"/>
      <c r="V419" s="15"/>
      <c r="W419" s="15"/>
      <c r="X419" s="15"/>
      <c r="Y419" s="15"/>
      <c r="Z419" s="15"/>
      <c r="AA419" s="15"/>
      <c r="AB419" s="15"/>
      <c r="AC419" s="15"/>
      <c r="AD419" s="15"/>
      <c r="AE419" s="15"/>
      <c r="AT419" s="285" t="s">
        <v>147</v>
      </c>
      <c r="AU419" s="285" t="s">
        <v>83</v>
      </c>
      <c r="AV419" s="15" t="s">
        <v>141</v>
      </c>
      <c r="AW419" s="15" t="s">
        <v>30</v>
      </c>
      <c r="AX419" s="15" t="s">
        <v>81</v>
      </c>
      <c r="AY419" s="285" t="s">
        <v>134</v>
      </c>
    </row>
    <row r="420" s="2" customFormat="1" ht="24" customHeight="1">
      <c r="A420" s="39"/>
      <c r="B420" s="40"/>
      <c r="C420" s="236" t="s">
        <v>499</v>
      </c>
      <c r="D420" s="236" t="s">
        <v>136</v>
      </c>
      <c r="E420" s="237" t="s">
        <v>614</v>
      </c>
      <c r="F420" s="238" t="s">
        <v>615</v>
      </c>
      <c r="G420" s="239" t="s">
        <v>139</v>
      </c>
      <c r="H420" s="240">
        <v>263.13799999999998</v>
      </c>
      <c r="I420" s="241"/>
      <c r="J420" s="242">
        <f>ROUND(I420*H420,2)</f>
        <v>0</v>
      </c>
      <c r="K420" s="238" t="s">
        <v>140</v>
      </c>
      <c r="L420" s="45"/>
      <c r="M420" s="243" t="s">
        <v>1</v>
      </c>
      <c r="N420" s="244" t="s">
        <v>38</v>
      </c>
      <c r="O420" s="92"/>
      <c r="P420" s="245">
        <f>O420*H420</f>
        <v>0</v>
      </c>
      <c r="Q420" s="245">
        <v>0.039899999999999998</v>
      </c>
      <c r="R420" s="245">
        <f>Q420*H420</f>
        <v>10.499206199999998</v>
      </c>
      <c r="S420" s="245">
        <v>0</v>
      </c>
      <c r="T420" s="246">
        <f>S420*H420</f>
        <v>0</v>
      </c>
      <c r="U420" s="39"/>
      <c r="V420" s="39"/>
      <c r="W420" s="39"/>
      <c r="X420" s="39"/>
      <c r="Y420" s="39"/>
      <c r="Z420" s="39"/>
      <c r="AA420" s="39"/>
      <c r="AB420" s="39"/>
      <c r="AC420" s="39"/>
      <c r="AD420" s="39"/>
      <c r="AE420" s="39"/>
      <c r="AR420" s="247" t="s">
        <v>141</v>
      </c>
      <c r="AT420" s="247" t="s">
        <v>136</v>
      </c>
      <c r="AU420" s="247" t="s">
        <v>83</v>
      </c>
      <c r="AY420" s="18" t="s">
        <v>134</v>
      </c>
      <c r="BE420" s="248">
        <f>IF(N420="základní",J420,0)</f>
        <v>0</v>
      </c>
      <c r="BF420" s="248">
        <f>IF(N420="snížená",J420,0)</f>
        <v>0</v>
      </c>
      <c r="BG420" s="248">
        <f>IF(N420="zákl. přenesená",J420,0)</f>
        <v>0</v>
      </c>
      <c r="BH420" s="248">
        <f>IF(N420="sníž. přenesená",J420,0)</f>
        <v>0</v>
      </c>
      <c r="BI420" s="248">
        <f>IF(N420="nulová",J420,0)</f>
        <v>0</v>
      </c>
      <c r="BJ420" s="18" t="s">
        <v>81</v>
      </c>
      <c r="BK420" s="248">
        <f>ROUND(I420*H420,2)</f>
        <v>0</v>
      </c>
      <c r="BL420" s="18" t="s">
        <v>141</v>
      </c>
      <c r="BM420" s="247" t="s">
        <v>1073</v>
      </c>
    </row>
    <row r="421" s="2" customFormat="1">
      <c r="A421" s="39"/>
      <c r="B421" s="40"/>
      <c r="C421" s="41"/>
      <c r="D421" s="249" t="s">
        <v>143</v>
      </c>
      <c r="E421" s="41"/>
      <c r="F421" s="250" t="s">
        <v>617</v>
      </c>
      <c r="G421" s="41"/>
      <c r="H421" s="41"/>
      <c r="I421" s="145"/>
      <c r="J421" s="41"/>
      <c r="K421" s="41"/>
      <c r="L421" s="45"/>
      <c r="M421" s="251"/>
      <c r="N421" s="252"/>
      <c r="O421" s="92"/>
      <c r="P421" s="92"/>
      <c r="Q421" s="92"/>
      <c r="R421" s="92"/>
      <c r="S421" s="92"/>
      <c r="T421" s="93"/>
      <c r="U421" s="39"/>
      <c r="V421" s="39"/>
      <c r="W421" s="39"/>
      <c r="X421" s="39"/>
      <c r="Y421" s="39"/>
      <c r="Z421" s="39"/>
      <c r="AA421" s="39"/>
      <c r="AB421" s="39"/>
      <c r="AC421" s="39"/>
      <c r="AD421" s="39"/>
      <c r="AE421" s="39"/>
      <c r="AT421" s="18" t="s">
        <v>143</v>
      </c>
      <c r="AU421" s="18" t="s">
        <v>83</v>
      </c>
    </row>
    <row r="422" s="2" customFormat="1">
      <c r="A422" s="39"/>
      <c r="B422" s="40"/>
      <c r="C422" s="41"/>
      <c r="D422" s="249" t="s">
        <v>145</v>
      </c>
      <c r="E422" s="41"/>
      <c r="F422" s="253" t="s">
        <v>618</v>
      </c>
      <c r="G422" s="41"/>
      <c r="H422" s="41"/>
      <c r="I422" s="145"/>
      <c r="J422" s="41"/>
      <c r="K422" s="41"/>
      <c r="L422" s="45"/>
      <c r="M422" s="251"/>
      <c r="N422" s="252"/>
      <c r="O422" s="92"/>
      <c r="P422" s="92"/>
      <c r="Q422" s="92"/>
      <c r="R422" s="92"/>
      <c r="S422" s="92"/>
      <c r="T422" s="93"/>
      <c r="U422" s="39"/>
      <c r="V422" s="39"/>
      <c r="W422" s="39"/>
      <c r="X422" s="39"/>
      <c r="Y422" s="39"/>
      <c r="Z422" s="39"/>
      <c r="AA422" s="39"/>
      <c r="AB422" s="39"/>
      <c r="AC422" s="39"/>
      <c r="AD422" s="39"/>
      <c r="AE422" s="39"/>
      <c r="AT422" s="18" t="s">
        <v>145</v>
      </c>
      <c r="AU422" s="18" t="s">
        <v>83</v>
      </c>
    </row>
    <row r="423" s="13" customFormat="1">
      <c r="A423" s="13"/>
      <c r="B423" s="254"/>
      <c r="C423" s="255"/>
      <c r="D423" s="249" t="s">
        <v>147</v>
      </c>
      <c r="E423" s="256" t="s">
        <v>1</v>
      </c>
      <c r="F423" s="257" t="s">
        <v>561</v>
      </c>
      <c r="G423" s="255"/>
      <c r="H423" s="256" t="s">
        <v>1</v>
      </c>
      <c r="I423" s="258"/>
      <c r="J423" s="255"/>
      <c r="K423" s="255"/>
      <c r="L423" s="259"/>
      <c r="M423" s="260"/>
      <c r="N423" s="261"/>
      <c r="O423" s="261"/>
      <c r="P423" s="261"/>
      <c r="Q423" s="261"/>
      <c r="R423" s="261"/>
      <c r="S423" s="261"/>
      <c r="T423" s="262"/>
      <c r="U423" s="13"/>
      <c r="V423" s="13"/>
      <c r="W423" s="13"/>
      <c r="X423" s="13"/>
      <c r="Y423" s="13"/>
      <c r="Z423" s="13"/>
      <c r="AA423" s="13"/>
      <c r="AB423" s="13"/>
      <c r="AC423" s="13"/>
      <c r="AD423" s="13"/>
      <c r="AE423" s="13"/>
      <c r="AT423" s="263" t="s">
        <v>147</v>
      </c>
      <c r="AU423" s="263" t="s">
        <v>83</v>
      </c>
      <c r="AV423" s="13" t="s">
        <v>81</v>
      </c>
      <c r="AW423" s="13" t="s">
        <v>30</v>
      </c>
      <c r="AX423" s="13" t="s">
        <v>73</v>
      </c>
      <c r="AY423" s="263" t="s">
        <v>134</v>
      </c>
    </row>
    <row r="424" s="14" customFormat="1">
      <c r="A424" s="14"/>
      <c r="B424" s="264"/>
      <c r="C424" s="265"/>
      <c r="D424" s="249" t="s">
        <v>147</v>
      </c>
      <c r="E424" s="266" t="s">
        <v>1</v>
      </c>
      <c r="F424" s="267" t="s">
        <v>1062</v>
      </c>
      <c r="G424" s="265"/>
      <c r="H424" s="268">
        <v>141.196</v>
      </c>
      <c r="I424" s="269"/>
      <c r="J424" s="265"/>
      <c r="K424" s="265"/>
      <c r="L424" s="270"/>
      <c r="M424" s="271"/>
      <c r="N424" s="272"/>
      <c r="O424" s="272"/>
      <c r="P424" s="272"/>
      <c r="Q424" s="272"/>
      <c r="R424" s="272"/>
      <c r="S424" s="272"/>
      <c r="T424" s="273"/>
      <c r="U424" s="14"/>
      <c r="V424" s="14"/>
      <c r="W424" s="14"/>
      <c r="X424" s="14"/>
      <c r="Y424" s="14"/>
      <c r="Z424" s="14"/>
      <c r="AA424" s="14"/>
      <c r="AB424" s="14"/>
      <c r="AC424" s="14"/>
      <c r="AD424" s="14"/>
      <c r="AE424" s="14"/>
      <c r="AT424" s="274" t="s">
        <v>147</v>
      </c>
      <c r="AU424" s="274" t="s">
        <v>83</v>
      </c>
      <c r="AV424" s="14" t="s">
        <v>83</v>
      </c>
      <c r="AW424" s="14" t="s">
        <v>30</v>
      </c>
      <c r="AX424" s="14" t="s">
        <v>73</v>
      </c>
      <c r="AY424" s="274" t="s">
        <v>134</v>
      </c>
    </row>
    <row r="425" s="14" customFormat="1">
      <c r="A425" s="14"/>
      <c r="B425" s="264"/>
      <c r="C425" s="265"/>
      <c r="D425" s="249" t="s">
        <v>147</v>
      </c>
      <c r="E425" s="266" t="s">
        <v>1</v>
      </c>
      <c r="F425" s="267" t="s">
        <v>1063</v>
      </c>
      <c r="G425" s="265"/>
      <c r="H425" s="268">
        <v>121.94199999999999</v>
      </c>
      <c r="I425" s="269"/>
      <c r="J425" s="265"/>
      <c r="K425" s="265"/>
      <c r="L425" s="270"/>
      <c r="M425" s="271"/>
      <c r="N425" s="272"/>
      <c r="O425" s="272"/>
      <c r="P425" s="272"/>
      <c r="Q425" s="272"/>
      <c r="R425" s="272"/>
      <c r="S425" s="272"/>
      <c r="T425" s="273"/>
      <c r="U425" s="14"/>
      <c r="V425" s="14"/>
      <c r="W425" s="14"/>
      <c r="X425" s="14"/>
      <c r="Y425" s="14"/>
      <c r="Z425" s="14"/>
      <c r="AA425" s="14"/>
      <c r="AB425" s="14"/>
      <c r="AC425" s="14"/>
      <c r="AD425" s="14"/>
      <c r="AE425" s="14"/>
      <c r="AT425" s="274" t="s">
        <v>147</v>
      </c>
      <c r="AU425" s="274" t="s">
        <v>83</v>
      </c>
      <c r="AV425" s="14" t="s">
        <v>83</v>
      </c>
      <c r="AW425" s="14" t="s">
        <v>30</v>
      </c>
      <c r="AX425" s="14" t="s">
        <v>73</v>
      </c>
      <c r="AY425" s="274" t="s">
        <v>134</v>
      </c>
    </row>
    <row r="426" s="15" customFormat="1">
      <c r="A426" s="15"/>
      <c r="B426" s="275"/>
      <c r="C426" s="276"/>
      <c r="D426" s="249" t="s">
        <v>147</v>
      </c>
      <c r="E426" s="277" t="s">
        <v>1</v>
      </c>
      <c r="F426" s="278" t="s">
        <v>150</v>
      </c>
      <c r="G426" s="276"/>
      <c r="H426" s="279">
        <v>263.13799999999998</v>
      </c>
      <c r="I426" s="280"/>
      <c r="J426" s="276"/>
      <c r="K426" s="276"/>
      <c r="L426" s="281"/>
      <c r="M426" s="282"/>
      <c r="N426" s="283"/>
      <c r="O426" s="283"/>
      <c r="P426" s="283"/>
      <c r="Q426" s="283"/>
      <c r="R426" s="283"/>
      <c r="S426" s="283"/>
      <c r="T426" s="284"/>
      <c r="U426" s="15"/>
      <c r="V426" s="15"/>
      <c r="W426" s="15"/>
      <c r="X426" s="15"/>
      <c r="Y426" s="15"/>
      <c r="Z426" s="15"/>
      <c r="AA426" s="15"/>
      <c r="AB426" s="15"/>
      <c r="AC426" s="15"/>
      <c r="AD426" s="15"/>
      <c r="AE426" s="15"/>
      <c r="AT426" s="285" t="s">
        <v>147</v>
      </c>
      <c r="AU426" s="285" t="s">
        <v>83</v>
      </c>
      <c r="AV426" s="15" t="s">
        <v>141</v>
      </c>
      <c r="AW426" s="15" t="s">
        <v>30</v>
      </c>
      <c r="AX426" s="15" t="s">
        <v>81</v>
      </c>
      <c r="AY426" s="285" t="s">
        <v>134</v>
      </c>
    </row>
    <row r="427" s="2" customFormat="1" ht="24" customHeight="1">
      <c r="A427" s="39"/>
      <c r="B427" s="40"/>
      <c r="C427" s="236" t="s">
        <v>507</v>
      </c>
      <c r="D427" s="236" t="s">
        <v>136</v>
      </c>
      <c r="E427" s="237" t="s">
        <v>620</v>
      </c>
      <c r="F427" s="238" t="s">
        <v>621</v>
      </c>
      <c r="G427" s="239" t="s">
        <v>139</v>
      </c>
      <c r="H427" s="240">
        <v>263.13799999999998</v>
      </c>
      <c r="I427" s="241"/>
      <c r="J427" s="242">
        <f>ROUND(I427*H427,2)</f>
        <v>0</v>
      </c>
      <c r="K427" s="238" t="s">
        <v>140</v>
      </c>
      <c r="L427" s="45"/>
      <c r="M427" s="243" t="s">
        <v>1</v>
      </c>
      <c r="N427" s="244" t="s">
        <v>38</v>
      </c>
      <c r="O427" s="92"/>
      <c r="P427" s="245">
        <f>O427*H427</f>
        <v>0</v>
      </c>
      <c r="Q427" s="245">
        <v>0</v>
      </c>
      <c r="R427" s="245">
        <f>Q427*H427</f>
        <v>0</v>
      </c>
      <c r="S427" s="245">
        <v>0</v>
      </c>
      <c r="T427" s="246">
        <f>S427*H427</f>
        <v>0</v>
      </c>
      <c r="U427" s="39"/>
      <c r="V427" s="39"/>
      <c r="W427" s="39"/>
      <c r="X427" s="39"/>
      <c r="Y427" s="39"/>
      <c r="Z427" s="39"/>
      <c r="AA427" s="39"/>
      <c r="AB427" s="39"/>
      <c r="AC427" s="39"/>
      <c r="AD427" s="39"/>
      <c r="AE427" s="39"/>
      <c r="AR427" s="247" t="s">
        <v>141</v>
      </c>
      <c r="AT427" s="247" t="s">
        <v>136</v>
      </c>
      <c r="AU427" s="247" t="s">
        <v>83</v>
      </c>
      <c r="AY427" s="18" t="s">
        <v>134</v>
      </c>
      <c r="BE427" s="248">
        <f>IF(N427="základní",J427,0)</f>
        <v>0</v>
      </c>
      <c r="BF427" s="248">
        <f>IF(N427="snížená",J427,0)</f>
        <v>0</v>
      </c>
      <c r="BG427" s="248">
        <f>IF(N427="zákl. přenesená",J427,0)</f>
        <v>0</v>
      </c>
      <c r="BH427" s="248">
        <f>IF(N427="sníž. přenesená",J427,0)</f>
        <v>0</v>
      </c>
      <c r="BI427" s="248">
        <f>IF(N427="nulová",J427,0)</f>
        <v>0</v>
      </c>
      <c r="BJ427" s="18" t="s">
        <v>81</v>
      </c>
      <c r="BK427" s="248">
        <f>ROUND(I427*H427,2)</f>
        <v>0</v>
      </c>
      <c r="BL427" s="18" t="s">
        <v>141</v>
      </c>
      <c r="BM427" s="247" t="s">
        <v>1074</v>
      </c>
    </row>
    <row r="428" s="2" customFormat="1">
      <c r="A428" s="39"/>
      <c r="B428" s="40"/>
      <c r="C428" s="41"/>
      <c r="D428" s="249" t="s">
        <v>143</v>
      </c>
      <c r="E428" s="41"/>
      <c r="F428" s="250" t="s">
        <v>623</v>
      </c>
      <c r="G428" s="41"/>
      <c r="H428" s="41"/>
      <c r="I428" s="145"/>
      <c r="J428" s="41"/>
      <c r="K428" s="41"/>
      <c r="L428" s="45"/>
      <c r="M428" s="251"/>
      <c r="N428" s="252"/>
      <c r="O428" s="92"/>
      <c r="P428" s="92"/>
      <c r="Q428" s="92"/>
      <c r="R428" s="92"/>
      <c r="S428" s="92"/>
      <c r="T428" s="93"/>
      <c r="U428" s="39"/>
      <c r="V428" s="39"/>
      <c r="W428" s="39"/>
      <c r="X428" s="39"/>
      <c r="Y428" s="39"/>
      <c r="Z428" s="39"/>
      <c r="AA428" s="39"/>
      <c r="AB428" s="39"/>
      <c r="AC428" s="39"/>
      <c r="AD428" s="39"/>
      <c r="AE428" s="39"/>
      <c r="AT428" s="18" t="s">
        <v>143</v>
      </c>
      <c r="AU428" s="18" t="s">
        <v>83</v>
      </c>
    </row>
    <row r="429" s="2" customFormat="1">
      <c r="A429" s="39"/>
      <c r="B429" s="40"/>
      <c r="C429" s="41"/>
      <c r="D429" s="249" t="s">
        <v>145</v>
      </c>
      <c r="E429" s="41"/>
      <c r="F429" s="253" t="s">
        <v>618</v>
      </c>
      <c r="G429" s="41"/>
      <c r="H429" s="41"/>
      <c r="I429" s="145"/>
      <c r="J429" s="41"/>
      <c r="K429" s="41"/>
      <c r="L429" s="45"/>
      <c r="M429" s="251"/>
      <c r="N429" s="252"/>
      <c r="O429" s="92"/>
      <c r="P429" s="92"/>
      <c r="Q429" s="92"/>
      <c r="R429" s="92"/>
      <c r="S429" s="92"/>
      <c r="T429" s="93"/>
      <c r="U429" s="39"/>
      <c r="V429" s="39"/>
      <c r="W429" s="39"/>
      <c r="X429" s="39"/>
      <c r="Y429" s="39"/>
      <c r="Z429" s="39"/>
      <c r="AA429" s="39"/>
      <c r="AB429" s="39"/>
      <c r="AC429" s="39"/>
      <c r="AD429" s="39"/>
      <c r="AE429" s="39"/>
      <c r="AT429" s="18" t="s">
        <v>145</v>
      </c>
      <c r="AU429" s="18" t="s">
        <v>83</v>
      </c>
    </row>
    <row r="430" s="13" customFormat="1">
      <c r="A430" s="13"/>
      <c r="B430" s="254"/>
      <c r="C430" s="255"/>
      <c r="D430" s="249" t="s">
        <v>147</v>
      </c>
      <c r="E430" s="256" t="s">
        <v>1</v>
      </c>
      <c r="F430" s="257" t="s">
        <v>561</v>
      </c>
      <c r="G430" s="255"/>
      <c r="H430" s="256" t="s">
        <v>1</v>
      </c>
      <c r="I430" s="258"/>
      <c r="J430" s="255"/>
      <c r="K430" s="255"/>
      <c r="L430" s="259"/>
      <c r="M430" s="260"/>
      <c r="N430" s="261"/>
      <c r="O430" s="261"/>
      <c r="P430" s="261"/>
      <c r="Q430" s="261"/>
      <c r="R430" s="261"/>
      <c r="S430" s="261"/>
      <c r="T430" s="262"/>
      <c r="U430" s="13"/>
      <c r="V430" s="13"/>
      <c r="W430" s="13"/>
      <c r="X430" s="13"/>
      <c r="Y430" s="13"/>
      <c r="Z430" s="13"/>
      <c r="AA430" s="13"/>
      <c r="AB430" s="13"/>
      <c r="AC430" s="13"/>
      <c r="AD430" s="13"/>
      <c r="AE430" s="13"/>
      <c r="AT430" s="263" t="s">
        <v>147</v>
      </c>
      <c r="AU430" s="263" t="s">
        <v>83</v>
      </c>
      <c r="AV430" s="13" t="s">
        <v>81</v>
      </c>
      <c r="AW430" s="13" t="s">
        <v>30</v>
      </c>
      <c r="AX430" s="13" t="s">
        <v>73</v>
      </c>
      <c r="AY430" s="263" t="s">
        <v>134</v>
      </c>
    </row>
    <row r="431" s="14" customFormat="1">
      <c r="A431" s="14"/>
      <c r="B431" s="264"/>
      <c r="C431" s="265"/>
      <c r="D431" s="249" t="s">
        <v>147</v>
      </c>
      <c r="E431" s="266" t="s">
        <v>1</v>
      </c>
      <c r="F431" s="267" t="s">
        <v>1062</v>
      </c>
      <c r="G431" s="265"/>
      <c r="H431" s="268">
        <v>141.196</v>
      </c>
      <c r="I431" s="269"/>
      <c r="J431" s="265"/>
      <c r="K431" s="265"/>
      <c r="L431" s="270"/>
      <c r="M431" s="271"/>
      <c r="N431" s="272"/>
      <c r="O431" s="272"/>
      <c r="P431" s="272"/>
      <c r="Q431" s="272"/>
      <c r="R431" s="272"/>
      <c r="S431" s="272"/>
      <c r="T431" s="273"/>
      <c r="U431" s="14"/>
      <c r="V431" s="14"/>
      <c r="W431" s="14"/>
      <c r="X431" s="14"/>
      <c r="Y431" s="14"/>
      <c r="Z431" s="14"/>
      <c r="AA431" s="14"/>
      <c r="AB431" s="14"/>
      <c r="AC431" s="14"/>
      <c r="AD431" s="14"/>
      <c r="AE431" s="14"/>
      <c r="AT431" s="274" t="s">
        <v>147</v>
      </c>
      <c r="AU431" s="274" t="s">
        <v>83</v>
      </c>
      <c r="AV431" s="14" t="s">
        <v>83</v>
      </c>
      <c r="AW431" s="14" t="s">
        <v>30</v>
      </c>
      <c r="AX431" s="14" t="s">
        <v>73</v>
      </c>
      <c r="AY431" s="274" t="s">
        <v>134</v>
      </c>
    </row>
    <row r="432" s="14" customFormat="1">
      <c r="A432" s="14"/>
      <c r="B432" s="264"/>
      <c r="C432" s="265"/>
      <c r="D432" s="249" t="s">
        <v>147</v>
      </c>
      <c r="E432" s="266" t="s">
        <v>1</v>
      </c>
      <c r="F432" s="267" t="s">
        <v>1063</v>
      </c>
      <c r="G432" s="265"/>
      <c r="H432" s="268">
        <v>121.94199999999999</v>
      </c>
      <c r="I432" s="269"/>
      <c r="J432" s="265"/>
      <c r="K432" s="265"/>
      <c r="L432" s="270"/>
      <c r="M432" s="271"/>
      <c r="N432" s="272"/>
      <c r="O432" s="272"/>
      <c r="P432" s="272"/>
      <c r="Q432" s="272"/>
      <c r="R432" s="272"/>
      <c r="S432" s="272"/>
      <c r="T432" s="273"/>
      <c r="U432" s="14"/>
      <c r="V432" s="14"/>
      <c r="W432" s="14"/>
      <c r="X432" s="14"/>
      <c r="Y432" s="14"/>
      <c r="Z432" s="14"/>
      <c r="AA432" s="14"/>
      <c r="AB432" s="14"/>
      <c r="AC432" s="14"/>
      <c r="AD432" s="14"/>
      <c r="AE432" s="14"/>
      <c r="AT432" s="274" t="s">
        <v>147</v>
      </c>
      <c r="AU432" s="274" t="s">
        <v>83</v>
      </c>
      <c r="AV432" s="14" t="s">
        <v>83</v>
      </c>
      <c r="AW432" s="14" t="s">
        <v>30</v>
      </c>
      <c r="AX432" s="14" t="s">
        <v>73</v>
      </c>
      <c r="AY432" s="274" t="s">
        <v>134</v>
      </c>
    </row>
    <row r="433" s="15" customFormat="1">
      <c r="A433" s="15"/>
      <c r="B433" s="275"/>
      <c r="C433" s="276"/>
      <c r="D433" s="249" t="s">
        <v>147</v>
      </c>
      <c r="E433" s="277" t="s">
        <v>1</v>
      </c>
      <c r="F433" s="278" t="s">
        <v>150</v>
      </c>
      <c r="G433" s="276"/>
      <c r="H433" s="279">
        <v>263.13799999999998</v>
      </c>
      <c r="I433" s="280"/>
      <c r="J433" s="276"/>
      <c r="K433" s="276"/>
      <c r="L433" s="281"/>
      <c r="M433" s="282"/>
      <c r="N433" s="283"/>
      <c r="O433" s="283"/>
      <c r="P433" s="283"/>
      <c r="Q433" s="283"/>
      <c r="R433" s="283"/>
      <c r="S433" s="283"/>
      <c r="T433" s="284"/>
      <c r="U433" s="15"/>
      <c r="V433" s="15"/>
      <c r="W433" s="15"/>
      <c r="X433" s="15"/>
      <c r="Y433" s="15"/>
      <c r="Z433" s="15"/>
      <c r="AA433" s="15"/>
      <c r="AB433" s="15"/>
      <c r="AC433" s="15"/>
      <c r="AD433" s="15"/>
      <c r="AE433" s="15"/>
      <c r="AT433" s="285" t="s">
        <v>147</v>
      </c>
      <c r="AU433" s="285" t="s">
        <v>83</v>
      </c>
      <c r="AV433" s="15" t="s">
        <v>141</v>
      </c>
      <c r="AW433" s="15" t="s">
        <v>30</v>
      </c>
      <c r="AX433" s="15" t="s">
        <v>81</v>
      </c>
      <c r="AY433" s="285" t="s">
        <v>134</v>
      </c>
    </row>
    <row r="434" s="2" customFormat="1" ht="24" customHeight="1">
      <c r="A434" s="39"/>
      <c r="B434" s="40"/>
      <c r="C434" s="236" t="s">
        <v>512</v>
      </c>
      <c r="D434" s="236" t="s">
        <v>136</v>
      </c>
      <c r="E434" s="237" t="s">
        <v>625</v>
      </c>
      <c r="F434" s="238" t="s">
        <v>626</v>
      </c>
      <c r="G434" s="239" t="s">
        <v>139</v>
      </c>
      <c r="H434" s="240">
        <v>263.13799999999998</v>
      </c>
      <c r="I434" s="241"/>
      <c r="J434" s="242">
        <f>ROUND(I434*H434,2)</f>
        <v>0</v>
      </c>
      <c r="K434" s="238" t="s">
        <v>140</v>
      </c>
      <c r="L434" s="45"/>
      <c r="M434" s="243" t="s">
        <v>1</v>
      </c>
      <c r="N434" s="244" t="s">
        <v>38</v>
      </c>
      <c r="O434" s="92"/>
      <c r="P434" s="245">
        <f>O434*H434</f>
        <v>0</v>
      </c>
      <c r="Q434" s="245">
        <v>0.00158</v>
      </c>
      <c r="R434" s="245">
        <f>Q434*H434</f>
        <v>0.41575804</v>
      </c>
      <c r="S434" s="245">
        <v>0</v>
      </c>
      <c r="T434" s="246">
        <f>S434*H434</f>
        <v>0</v>
      </c>
      <c r="U434" s="39"/>
      <c r="V434" s="39"/>
      <c r="W434" s="39"/>
      <c r="X434" s="39"/>
      <c r="Y434" s="39"/>
      <c r="Z434" s="39"/>
      <c r="AA434" s="39"/>
      <c r="AB434" s="39"/>
      <c r="AC434" s="39"/>
      <c r="AD434" s="39"/>
      <c r="AE434" s="39"/>
      <c r="AR434" s="247" t="s">
        <v>141</v>
      </c>
      <c r="AT434" s="247" t="s">
        <v>136</v>
      </c>
      <c r="AU434" s="247" t="s">
        <v>83</v>
      </c>
      <c r="AY434" s="18" t="s">
        <v>134</v>
      </c>
      <c r="BE434" s="248">
        <f>IF(N434="základní",J434,0)</f>
        <v>0</v>
      </c>
      <c r="BF434" s="248">
        <f>IF(N434="snížená",J434,0)</f>
        <v>0</v>
      </c>
      <c r="BG434" s="248">
        <f>IF(N434="zákl. přenesená",J434,0)</f>
        <v>0</v>
      </c>
      <c r="BH434" s="248">
        <f>IF(N434="sníž. přenesená",J434,0)</f>
        <v>0</v>
      </c>
      <c r="BI434" s="248">
        <f>IF(N434="nulová",J434,0)</f>
        <v>0</v>
      </c>
      <c r="BJ434" s="18" t="s">
        <v>81</v>
      </c>
      <c r="BK434" s="248">
        <f>ROUND(I434*H434,2)</f>
        <v>0</v>
      </c>
      <c r="BL434" s="18" t="s">
        <v>141</v>
      </c>
      <c r="BM434" s="247" t="s">
        <v>1075</v>
      </c>
    </row>
    <row r="435" s="2" customFormat="1">
      <c r="A435" s="39"/>
      <c r="B435" s="40"/>
      <c r="C435" s="41"/>
      <c r="D435" s="249" t="s">
        <v>143</v>
      </c>
      <c r="E435" s="41"/>
      <c r="F435" s="250" t="s">
        <v>628</v>
      </c>
      <c r="G435" s="41"/>
      <c r="H435" s="41"/>
      <c r="I435" s="145"/>
      <c r="J435" s="41"/>
      <c r="K435" s="41"/>
      <c r="L435" s="45"/>
      <c r="M435" s="251"/>
      <c r="N435" s="252"/>
      <c r="O435" s="92"/>
      <c r="P435" s="92"/>
      <c r="Q435" s="92"/>
      <c r="R435" s="92"/>
      <c r="S435" s="92"/>
      <c r="T435" s="93"/>
      <c r="U435" s="39"/>
      <c r="V435" s="39"/>
      <c r="W435" s="39"/>
      <c r="X435" s="39"/>
      <c r="Y435" s="39"/>
      <c r="Z435" s="39"/>
      <c r="AA435" s="39"/>
      <c r="AB435" s="39"/>
      <c r="AC435" s="39"/>
      <c r="AD435" s="39"/>
      <c r="AE435" s="39"/>
      <c r="AT435" s="18" t="s">
        <v>143</v>
      </c>
      <c r="AU435" s="18" t="s">
        <v>83</v>
      </c>
    </row>
    <row r="436" s="13" customFormat="1">
      <c r="A436" s="13"/>
      <c r="B436" s="254"/>
      <c r="C436" s="255"/>
      <c r="D436" s="249" t="s">
        <v>147</v>
      </c>
      <c r="E436" s="256" t="s">
        <v>1</v>
      </c>
      <c r="F436" s="257" t="s">
        <v>561</v>
      </c>
      <c r="G436" s="255"/>
      <c r="H436" s="256" t="s">
        <v>1</v>
      </c>
      <c r="I436" s="258"/>
      <c r="J436" s="255"/>
      <c r="K436" s="255"/>
      <c r="L436" s="259"/>
      <c r="M436" s="260"/>
      <c r="N436" s="261"/>
      <c r="O436" s="261"/>
      <c r="P436" s="261"/>
      <c r="Q436" s="261"/>
      <c r="R436" s="261"/>
      <c r="S436" s="261"/>
      <c r="T436" s="262"/>
      <c r="U436" s="13"/>
      <c r="V436" s="13"/>
      <c r="W436" s="13"/>
      <c r="X436" s="13"/>
      <c r="Y436" s="13"/>
      <c r="Z436" s="13"/>
      <c r="AA436" s="13"/>
      <c r="AB436" s="13"/>
      <c r="AC436" s="13"/>
      <c r="AD436" s="13"/>
      <c r="AE436" s="13"/>
      <c r="AT436" s="263" t="s">
        <v>147</v>
      </c>
      <c r="AU436" s="263" t="s">
        <v>83</v>
      </c>
      <c r="AV436" s="13" t="s">
        <v>81</v>
      </c>
      <c r="AW436" s="13" t="s">
        <v>30</v>
      </c>
      <c r="AX436" s="13" t="s">
        <v>73</v>
      </c>
      <c r="AY436" s="263" t="s">
        <v>134</v>
      </c>
    </row>
    <row r="437" s="14" customFormat="1">
      <c r="A437" s="14"/>
      <c r="B437" s="264"/>
      <c r="C437" s="265"/>
      <c r="D437" s="249" t="s">
        <v>147</v>
      </c>
      <c r="E437" s="266" t="s">
        <v>1</v>
      </c>
      <c r="F437" s="267" t="s">
        <v>1062</v>
      </c>
      <c r="G437" s="265"/>
      <c r="H437" s="268">
        <v>141.196</v>
      </c>
      <c r="I437" s="269"/>
      <c r="J437" s="265"/>
      <c r="K437" s="265"/>
      <c r="L437" s="270"/>
      <c r="M437" s="271"/>
      <c r="N437" s="272"/>
      <c r="O437" s="272"/>
      <c r="P437" s="272"/>
      <c r="Q437" s="272"/>
      <c r="R437" s="272"/>
      <c r="S437" s="272"/>
      <c r="T437" s="273"/>
      <c r="U437" s="14"/>
      <c r="V437" s="14"/>
      <c r="W437" s="14"/>
      <c r="X437" s="14"/>
      <c r="Y437" s="14"/>
      <c r="Z437" s="14"/>
      <c r="AA437" s="14"/>
      <c r="AB437" s="14"/>
      <c r="AC437" s="14"/>
      <c r="AD437" s="14"/>
      <c r="AE437" s="14"/>
      <c r="AT437" s="274" t="s">
        <v>147</v>
      </c>
      <c r="AU437" s="274" t="s">
        <v>83</v>
      </c>
      <c r="AV437" s="14" t="s">
        <v>83</v>
      </c>
      <c r="AW437" s="14" t="s">
        <v>30</v>
      </c>
      <c r="AX437" s="14" t="s">
        <v>73</v>
      </c>
      <c r="AY437" s="274" t="s">
        <v>134</v>
      </c>
    </row>
    <row r="438" s="14" customFormat="1">
      <c r="A438" s="14"/>
      <c r="B438" s="264"/>
      <c r="C438" s="265"/>
      <c r="D438" s="249" t="s">
        <v>147</v>
      </c>
      <c r="E438" s="266" t="s">
        <v>1</v>
      </c>
      <c r="F438" s="267" t="s">
        <v>1063</v>
      </c>
      <c r="G438" s="265"/>
      <c r="H438" s="268">
        <v>121.94199999999999</v>
      </c>
      <c r="I438" s="269"/>
      <c r="J438" s="265"/>
      <c r="K438" s="265"/>
      <c r="L438" s="270"/>
      <c r="M438" s="271"/>
      <c r="N438" s="272"/>
      <c r="O438" s="272"/>
      <c r="P438" s="272"/>
      <c r="Q438" s="272"/>
      <c r="R438" s="272"/>
      <c r="S438" s="272"/>
      <c r="T438" s="273"/>
      <c r="U438" s="14"/>
      <c r="V438" s="14"/>
      <c r="W438" s="14"/>
      <c r="X438" s="14"/>
      <c r="Y438" s="14"/>
      <c r="Z438" s="14"/>
      <c r="AA438" s="14"/>
      <c r="AB438" s="14"/>
      <c r="AC438" s="14"/>
      <c r="AD438" s="14"/>
      <c r="AE438" s="14"/>
      <c r="AT438" s="274" t="s">
        <v>147</v>
      </c>
      <c r="AU438" s="274" t="s">
        <v>83</v>
      </c>
      <c r="AV438" s="14" t="s">
        <v>83</v>
      </c>
      <c r="AW438" s="14" t="s">
        <v>30</v>
      </c>
      <c r="AX438" s="14" t="s">
        <v>73</v>
      </c>
      <c r="AY438" s="274" t="s">
        <v>134</v>
      </c>
    </row>
    <row r="439" s="15" customFormat="1">
      <c r="A439" s="15"/>
      <c r="B439" s="275"/>
      <c r="C439" s="276"/>
      <c r="D439" s="249" t="s">
        <v>147</v>
      </c>
      <c r="E439" s="277" t="s">
        <v>1</v>
      </c>
      <c r="F439" s="278" t="s">
        <v>150</v>
      </c>
      <c r="G439" s="276"/>
      <c r="H439" s="279">
        <v>263.13799999999998</v>
      </c>
      <c r="I439" s="280"/>
      <c r="J439" s="276"/>
      <c r="K439" s="276"/>
      <c r="L439" s="281"/>
      <c r="M439" s="282"/>
      <c r="N439" s="283"/>
      <c r="O439" s="283"/>
      <c r="P439" s="283"/>
      <c r="Q439" s="283"/>
      <c r="R439" s="283"/>
      <c r="S439" s="283"/>
      <c r="T439" s="284"/>
      <c r="U439" s="15"/>
      <c r="V439" s="15"/>
      <c r="W439" s="15"/>
      <c r="X439" s="15"/>
      <c r="Y439" s="15"/>
      <c r="Z439" s="15"/>
      <c r="AA439" s="15"/>
      <c r="AB439" s="15"/>
      <c r="AC439" s="15"/>
      <c r="AD439" s="15"/>
      <c r="AE439" s="15"/>
      <c r="AT439" s="285" t="s">
        <v>147</v>
      </c>
      <c r="AU439" s="285" t="s">
        <v>83</v>
      </c>
      <c r="AV439" s="15" t="s">
        <v>141</v>
      </c>
      <c r="AW439" s="15" t="s">
        <v>30</v>
      </c>
      <c r="AX439" s="15" t="s">
        <v>81</v>
      </c>
      <c r="AY439" s="285" t="s">
        <v>134</v>
      </c>
    </row>
    <row r="440" s="2" customFormat="1" ht="24" customHeight="1">
      <c r="A440" s="39"/>
      <c r="B440" s="40"/>
      <c r="C440" s="236" t="s">
        <v>520</v>
      </c>
      <c r="D440" s="236" t="s">
        <v>136</v>
      </c>
      <c r="E440" s="237" t="s">
        <v>630</v>
      </c>
      <c r="F440" s="238" t="s">
        <v>631</v>
      </c>
      <c r="G440" s="239" t="s">
        <v>139</v>
      </c>
      <c r="H440" s="240">
        <v>263.13799999999998</v>
      </c>
      <c r="I440" s="241"/>
      <c r="J440" s="242">
        <f>ROUND(I440*H440,2)</f>
        <v>0</v>
      </c>
      <c r="K440" s="238" t="s">
        <v>140</v>
      </c>
      <c r="L440" s="45"/>
      <c r="M440" s="243" t="s">
        <v>1</v>
      </c>
      <c r="N440" s="244" t="s">
        <v>38</v>
      </c>
      <c r="O440" s="92"/>
      <c r="P440" s="245">
        <f>O440*H440</f>
        <v>0</v>
      </c>
      <c r="Q440" s="245">
        <v>0.0030294499999999999</v>
      </c>
      <c r="R440" s="245">
        <f>Q440*H440</f>
        <v>0.79716341409999991</v>
      </c>
      <c r="S440" s="245">
        <v>0</v>
      </c>
      <c r="T440" s="246">
        <f>S440*H440</f>
        <v>0</v>
      </c>
      <c r="U440" s="39"/>
      <c r="V440" s="39"/>
      <c r="W440" s="39"/>
      <c r="X440" s="39"/>
      <c r="Y440" s="39"/>
      <c r="Z440" s="39"/>
      <c r="AA440" s="39"/>
      <c r="AB440" s="39"/>
      <c r="AC440" s="39"/>
      <c r="AD440" s="39"/>
      <c r="AE440" s="39"/>
      <c r="AR440" s="247" t="s">
        <v>141</v>
      </c>
      <c r="AT440" s="247" t="s">
        <v>136</v>
      </c>
      <c r="AU440" s="247" t="s">
        <v>83</v>
      </c>
      <c r="AY440" s="18" t="s">
        <v>134</v>
      </c>
      <c r="BE440" s="248">
        <f>IF(N440="základní",J440,0)</f>
        <v>0</v>
      </c>
      <c r="BF440" s="248">
        <f>IF(N440="snížená",J440,0)</f>
        <v>0</v>
      </c>
      <c r="BG440" s="248">
        <f>IF(N440="zákl. přenesená",J440,0)</f>
        <v>0</v>
      </c>
      <c r="BH440" s="248">
        <f>IF(N440="sníž. přenesená",J440,0)</f>
        <v>0</v>
      </c>
      <c r="BI440" s="248">
        <f>IF(N440="nulová",J440,0)</f>
        <v>0</v>
      </c>
      <c r="BJ440" s="18" t="s">
        <v>81</v>
      </c>
      <c r="BK440" s="248">
        <f>ROUND(I440*H440,2)</f>
        <v>0</v>
      </c>
      <c r="BL440" s="18" t="s">
        <v>141</v>
      </c>
      <c r="BM440" s="247" t="s">
        <v>1076</v>
      </c>
    </row>
    <row r="441" s="2" customFormat="1">
      <c r="A441" s="39"/>
      <c r="B441" s="40"/>
      <c r="C441" s="41"/>
      <c r="D441" s="249" t="s">
        <v>143</v>
      </c>
      <c r="E441" s="41"/>
      <c r="F441" s="250" t="s">
        <v>633</v>
      </c>
      <c r="G441" s="41"/>
      <c r="H441" s="41"/>
      <c r="I441" s="145"/>
      <c r="J441" s="41"/>
      <c r="K441" s="41"/>
      <c r="L441" s="45"/>
      <c r="M441" s="251"/>
      <c r="N441" s="252"/>
      <c r="O441" s="92"/>
      <c r="P441" s="92"/>
      <c r="Q441" s="92"/>
      <c r="R441" s="92"/>
      <c r="S441" s="92"/>
      <c r="T441" s="93"/>
      <c r="U441" s="39"/>
      <c r="V441" s="39"/>
      <c r="W441" s="39"/>
      <c r="X441" s="39"/>
      <c r="Y441" s="39"/>
      <c r="Z441" s="39"/>
      <c r="AA441" s="39"/>
      <c r="AB441" s="39"/>
      <c r="AC441" s="39"/>
      <c r="AD441" s="39"/>
      <c r="AE441" s="39"/>
      <c r="AT441" s="18" t="s">
        <v>143</v>
      </c>
      <c r="AU441" s="18" t="s">
        <v>83</v>
      </c>
    </row>
    <row r="442" s="13" customFormat="1">
      <c r="A442" s="13"/>
      <c r="B442" s="254"/>
      <c r="C442" s="255"/>
      <c r="D442" s="249" t="s">
        <v>147</v>
      </c>
      <c r="E442" s="256" t="s">
        <v>1</v>
      </c>
      <c r="F442" s="257" t="s">
        <v>561</v>
      </c>
      <c r="G442" s="255"/>
      <c r="H442" s="256" t="s">
        <v>1</v>
      </c>
      <c r="I442" s="258"/>
      <c r="J442" s="255"/>
      <c r="K442" s="255"/>
      <c r="L442" s="259"/>
      <c r="M442" s="260"/>
      <c r="N442" s="261"/>
      <c r="O442" s="261"/>
      <c r="P442" s="261"/>
      <c r="Q442" s="261"/>
      <c r="R442" s="261"/>
      <c r="S442" s="261"/>
      <c r="T442" s="262"/>
      <c r="U442" s="13"/>
      <c r="V442" s="13"/>
      <c r="W442" s="13"/>
      <c r="X442" s="13"/>
      <c r="Y442" s="13"/>
      <c r="Z442" s="13"/>
      <c r="AA442" s="13"/>
      <c r="AB442" s="13"/>
      <c r="AC442" s="13"/>
      <c r="AD442" s="13"/>
      <c r="AE442" s="13"/>
      <c r="AT442" s="263" t="s">
        <v>147</v>
      </c>
      <c r="AU442" s="263" t="s">
        <v>83</v>
      </c>
      <c r="AV442" s="13" t="s">
        <v>81</v>
      </c>
      <c r="AW442" s="13" t="s">
        <v>30</v>
      </c>
      <c r="AX442" s="13" t="s">
        <v>73</v>
      </c>
      <c r="AY442" s="263" t="s">
        <v>134</v>
      </c>
    </row>
    <row r="443" s="14" customFormat="1">
      <c r="A443" s="14"/>
      <c r="B443" s="264"/>
      <c r="C443" s="265"/>
      <c r="D443" s="249" t="s">
        <v>147</v>
      </c>
      <c r="E443" s="266" t="s">
        <v>1</v>
      </c>
      <c r="F443" s="267" t="s">
        <v>1062</v>
      </c>
      <c r="G443" s="265"/>
      <c r="H443" s="268">
        <v>141.196</v>
      </c>
      <c r="I443" s="269"/>
      <c r="J443" s="265"/>
      <c r="K443" s="265"/>
      <c r="L443" s="270"/>
      <c r="M443" s="271"/>
      <c r="N443" s="272"/>
      <c r="O443" s="272"/>
      <c r="P443" s="272"/>
      <c r="Q443" s="272"/>
      <c r="R443" s="272"/>
      <c r="S443" s="272"/>
      <c r="T443" s="273"/>
      <c r="U443" s="14"/>
      <c r="V443" s="14"/>
      <c r="W443" s="14"/>
      <c r="X443" s="14"/>
      <c r="Y443" s="14"/>
      <c r="Z443" s="14"/>
      <c r="AA443" s="14"/>
      <c r="AB443" s="14"/>
      <c r="AC443" s="14"/>
      <c r="AD443" s="14"/>
      <c r="AE443" s="14"/>
      <c r="AT443" s="274" t="s">
        <v>147</v>
      </c>
      <c r="AU443" s="274" t="s">
        <v>83</v>
      </c>
      <c r="AV443" s="14" t="s">
        <v>83</v>
      </c>
      <c r="AW443" s="14" t="s">
        <v>30</v>
      </c>
      <c r="AX443" s="14" t="s">
        <v>73</v>
      </c>
      <c r="AY443" s="274" t="s">
        <v>134</v>
      </c>
    </row>
    <row r="444" s="14" customFormat="1">
      <c r="A444" s="14"/>
      <c r="B444" s="264"/>
      <c r="C444" s="265"/>
      <c r="D444" s="249" t="s">
        <v>147</v>
      </c>
      <c r="E444" s="266" t="s">
        <v>1</v>
      </c>
      <c r="F444" s="267" t="s">
        <v>1063</v>
      </c>
      <c r="G444" s="265"/>
      <c r="H444" s="268">
        <v>121.94199999999999</v>
      </c>
      <c r="I444" s="269"/>
      <c r="J444" s="265"/>
      <c r="K444" s="265"/>
      <c r="L444" s="270"/>
      <c r="M444" s="271"/>
      <c r="N444" s="272"/>
      <c r="O444" s="272"/>
      <c r="P444" s="272"/>
      <c r="Q444" s="272"/>
      <c r="R444" s="272"/>
      <c r="S444" s="272"/>
      <c r="T444" s="273"/>
      <c r="U444" s="14"/>
      <c r="V444" s="14"/>
      <c r="W444" s="14"/>
      <c r="X444" s="14"/>
      <c r="Y444" s="14"/>
      <c r="Z444" s="14"/>
      <c r="AA444" s="14"/>
      <c r="AB444" s="14"/>
      <c r="AC444" s="14"/>
      <c r="AD444" s="14"/>
      <c r="AE444" s="14"/>
      <c r="AT444" s="274" t="s">
        <v>147</v>
      </c>
      <c r="AU444" s="274" t="s">
        <v>83</v>
      </c>
      <c r="AV444" s="14" t="s">
        <v>83</v>
      </c>
      <c r="AW444" s="14" t="s">
        <v>30</v>
      </c>
      <c r="AX444" s="14" t="s">
        <v>73</v>
      </c>
      <c r="AY444" s="274" t="s">
        <v>134</v>
      </c>
    </row>
    <row r="445" s="15" customFormat="1">
      <c r="A445" s="15"/>
      <c r="B445" s="275"/>
      <c r="C445" s="276"/>
      <c r="D445" s="249" t="s">
        <v>147</v>
      </c>
      <c r="E445" s="277" t="s">
        <v>1</v>
      </c>
      <c r="F445" s="278" t="s">
        <v>150</v>
      </c>
      <c r="G445" s="276"/>
      <c r="H445" s="279">
        <v>263.13799999999998</v>
      </c>
      <c r="I445" s="280"/>
      <c r="J445" s="276"/>
      <c r="K445" s="276"/>
      <c r="L445" s="281"/>
      <c r="M445" s="282"/>
      <c r="N445" s="283"/>
      <c r="O445" s="283"/>
      <c r="P445" s="283"/>
      <c r="Q445" s="283"/>
      <c r="R445" s="283"/>
      <c r="S445" s="283"/>
      <c r="T445" s="284"/>
      <c r="U445" s="15"/>
      <c r="V445" s="15"/>
      <c r="W445" s="15"/>
      <c r="X445" s="15"/>
      <c r="Y445" s="15"/>
      <c r="Z445" s="15"/>
      <c r="AA445" s="15"/>
      <c r="AB445" s="15"/>
      <c r="AC445" s="15"/>
      <c r="AD445" s="15"/>
      <c r="AE445" s="15"/>
      <c r="AT445" s="285" t="s">
        <v>147</v>
      </c>
      <c r="AU445" s="285" t="s">
        <v>83</v>
      </c>
      <c r="AV445" s="15" t="s">
        <v>141</v>
      </c>
      <c r="AW445" s="15" t="s">
        <v>30</v>
      </c>
      <c r="AX445" s="15" t="s">
        <v>81</v>
      </c>
      <c r="AY445" s="285" t="s">
        <v>134</v>
      </c>
    </row>
    <row r="446" s="12" customFormat="1" ht="22.8" customHeight="1">
      <c r="A446" s="12"/>
      <c r="B446" s="220"/>
      <c r="C446" s="221"/>
      <c r="D446" s="222" t="s">
        <v>72</v>
      </c>
      <c r="E446" s="234" t="s">
        <v>634</v>
      </c>
      <c r="F446" s="234" t="s">
        <v>635</v>
      </c>
      <c r="G446" s="221"/>
      <c r="H446" s="221"/>
      <c r="I446" s="224"/>
      <c r="J446" s="235">
        <f>BK446</f>
        <v>0</v>
      </c>
      <c r="K446" s="221"/>
      <c r="L446" s="226"/>
      <c r="M446" s="227"/>
      <c r="N446" s="228"/>
      <c r="O446" s="228"/>
      <c r="P446" s="229">
        <f>SUM(P447:P477)</f>
        <v>0</v>
      </c>
      <c r="Q446" s="228"/>
      <c r="R446" s="229">
        <f>SUM(R447:R477)</f>
        <v>0</v>
      </c>
      <c r="S446" s="228"/>
      <c r="T446" s="230">
        <f>SUM(T447:T477)</f>
        <v>0</v>
      </c>
      <c r="U446" s="12"/>
      <c r="V446" s="12"/>
      <c r="W446" s="12"/>
      <c r="X446" s="12"/>
      <c r="Y446" s="12"/>
      <c r="Z446" s="12"/>
      <c r="AA446" s="12"/>
      <c r="AB446" s="12"/>
      <c r="AC446" s="12"/>
      <c r="AD446" s="12"/>
      <c r="AE446" s="12"/>
      <c r="AR446" s="231" t="s">
        <v>81</v>
      </c>
      <c r="AT446" s="232" t="s">
        <v>72</v>
      </c>
      <c r="AU446" s="232" t="s">
        <v>81</v>
      </c>
      <c r="AY446" s="231" t="s">
        <v>134</v>
      </c>
      <c r="BK446" s="233">
        <f>SUM(BK447:BK477)</f>
        <v>0</v>
      </c>
    </row>
    <row r="447" s="2" customFormat="1" ht="16.5" customHeight="1">
      <c r="A447" s="39"/>
      <c r="B447" s="40"/>
      <c r="C447" s="236" t="s">
        <v>526</v>
      </c>
      <c r="D447" s="236" t="s">
        <v>136</v>
      </c>
      <c r="E447" s="237" t="s">
        <v>637</v>
      </c>
      <c r="F447" s="238" t="s">
        <v>638</v>
      </c>
      <c r="G447" s="239" t="s">
        <v>229</v>
      </c>
      <c r="H447" s="240">
        <v>118.493</v>
      </c>
      <c r="I447" s="241"/>
      <c r="J447" s="242">
        <f>ROUND(I447*H447,2)</f>
        <v>0</v>
      </c>
      <c r="K447" s="238" t="s">
        <v>140</v>
      </c>
      <c r="L447" s="45"/>
      <c r="M447" s="243" t="s">
        <v>1</v>
      </c>
      <c r="N447" s="244" t="s">
        <v>38</v>
      </c>
      <c r="O447" s="92"/>
      <c r="P447" s="245">
        <f>O447*H447</f>
        <v>0</v>
      </c>
      <c r="Q447" s="245">
        <v>0</v>
      </c>
      <c r="R447" s="245">
        <f>Q447*H447</f>
        <v>0</v>
      </c>
      <c r="S447" s="245">
        <v>0</v>
      </c>
      <c r="T447" s="246">
        <f>S447*H447</f>
        <v>0</v>
      </c>
      <c r="U447" s="39"/>
      <c r="V447" s="39"/>
      <c r="W447" s="39"/>
      <c r="X447" s="39"/>
      <c r="Y447" s="39"/>
      <c r="Z447" s="39"/>
      <c r="AA447" s="39"/>
      <c r="AB447" s="39"/>
      <c r="AC447" s="39"/>
      <c r="AD447" s="39"/>
      <c r="AE447" s="39"/>
      <c r="AR447" s="247" t="s">
        <v>141</v>
      </c>
      <c r="AT447" s="247" t="s">
        <v>136</v>
      </c>
      <c r="AU447" s="247" t="s">
        <v>83</v>
      </c>
      <c r="AY447" s="18" t="s">
        <v>134</v>
      </c>
      <c r="BE447" s="248">
        <f>IF(N447="základní",J447,0)</f>
        <v>0</v>
      </c>
      <c r="BF447" s="248">
        <f>IF(N447="snížená",J447,0)</f>
        <v>0</v>
      </c>
      <c r="BG447" s="248">
        <f>IF(N447="zákl. přenesená",J447,0)</f>
        <v>0</v>
      </c>
      <c r="BH447" s="248">
        <f>IF(N447="sníž. přenesená",J447,0)</f>
        <v>0</v>
      </c>
      <c r="BI447" s="248">
        <f>IF(N447="nulová",J447,0)</f>
        <v>0</v>
      </c>
      <c r="BJ447" s="18" t="s">
        <v>81</v>
      </c>
      <c r="BK447" s="248">
        <f>ROUND(I447*H447,2)</f>
        <v>0</v>
      </c>
      <c r="BL447" s="18" t="s">
        <v>141</v>
      </c>
      <c r="BM447" s="247" t="s">
        <v>1077</v>
      </c>
    </row>
    <row r="448" s="2" customFormat="1">
      <c r="A448" s="39"/>
      <c r="B448" s="40"/>
      <c r="C448" s="41"/>
      <c r="D448" s="249" t="s">
        <v>143</v>
      </c>
      <c r="E448" s="41"/>
      <c r="F448" s="250" t="s">
        <v>640</v>
      </c>
      <c r="G448" s="41"/>
      <c r="H448" s="41"/>
      <c r="I448" s="145"/>
      <c r="J448" s="41"/>
      <c r="K448" s="41"/>
      <c r="L448" s="45"/>
      <c r="M448" s="251"/>
      <c r="N448" s="252"/>
      <c r="O448" s="92"/>
      <c r="P448" s="92"/>
      <c r="Q448" s="92"/>
      <c r="R448" s="92"/>
      <c r="S448" s="92"/>
      <c r="T448" s="93"/>
      <c r="U448" s="39"/>
      <c r="V448" s="39"/>
      <c r="W448" s="39"/>
      <c r="X448" s="39"/>
      <c r="Y448" s="39"/>
      <c r="Z448" s="39"/>
      <c r="AA448" s="39"/>
      <c r="AB448" s="39"/>
      <c r="AC448" s="39"/>
      <c r="AD448" s="39"/>
      <c r="AE448" s="39"/>
      <c r="AT448" s="18" t="s">
        <v>143</v>
      </c>
      <c r="AU448" s="18" t="s">
        <v>83</v>
      </c>
    </row>
    <row r="449" s="2" customFormat="1">
      <c r="A449" s="39"/>
      <c r="B449" s="40"/>
      <c r="C449" s="41"/>
      <c r="D449" s="249" t="s">
        <v>145</v>
      </c>
      <c r="E449" s="41"/>
      <c r="F449" s="253" t="s">
        <v>641</v>
      </c>
      <c r="G449" s="41"/>
      <c r="H449" s="41"/>
      <c r="I449" s="145"/>
      <c r="J449" s="41"/>
      <c r="K449" s="41"/>
      <c r="L449" s="45"/>
      <c r="M449" s="251"/>
      <c r="N449" s="252"/>
      <c r="O449" s="92"/>
      <c r="P449" s="92"/>
      <c r="Q449" s="92"/>
      <c r="R449" s="92"/>
      <c r="S449" s="92"/>
      <c r="T449" s="93"/>
      <c r="U449" s="39"/>
      <c r="V449" s="39"/>
      <c r="W449" s="39"/>
      <c r="X449" s="39"/>
      <c r="Y449" s="39"/>
      <c r="Z449" s="39"/>
      <c r="AA449" s="39"/>
      <c r="AB449" s="39"/>
      <c r="AC449" s="39"/>
      <c r="AD449" s="39"/>
      <c r="AE449" s="39"/>
      <c r="AT449" s="18" t="s">
        <v>145</v>
      </c>
      <c r="AU449" s="18" t="s">
        <v>83</v>
      </c>
    </row>
    <row r="450" s="2" customFormat="1">
      <c r="A450" s="39"/>
      <c r="B450" s="40"/>
      <c r="C450" s="41"/>
      <c r="D450" s="249" t="s">
        <v>164</v>
      </c>
      <c r="E450" s="41"/>
      <c r="F450" s="253" t="s">
        <v>761</v>
      </c>
      <c r="G450" s="41"/>
      <c r="H450" s="41"/>
      <c r="I450" s="145"/>
      <c r="J450" s="41"/>
      <c r="K450" s="41"/>
      <c r="L450" s="45"/>
      <c r="M450" s="251"/>
      <c r="N450" s="252"/>
      <c r="O450" s="92"/>
      <c r="P450" s="92"/>
      <c r="Q450" s="92"/>
      <c r="R450" s="92"/>
      <c r="S450" s="92"/>
      <c r="T450" s="93"/>
      <c r="U450" s="39"/>
      <c r="V450" s="39"/>
      <c r="W450" s="39"/>
      <c r="X450" s="39"/>
      <c r="Y450" s="39"/>
      <c r="Z450" s="39"/>
      <c r="AA450" s="39"/>
      <c r="AB450" s="39"/>
      <c r="AC450" s="39"/>
      <c r="AD450" s="39"/>
      <c r="AE450" s="39"/>
      <c r="AT450" s="18" t="s">
        <v>164</v>
      </c>
      <c r="AU450" s="18" t="s">
        <v>83</v>
      </c>
    </row>
    <row r="451" s="2" customFormat="1" ht="16.5" customHeight="1">
      <c r="A451" s="39"/>
      <c r="B451" s="40"/>
      <c r="C451" s="236" t="s">
        <v>534</v>
      </c>
      <c r="D451" s="236" t="s">
        <v>136</v>
      </c>
      <c r="E451" s="237" t="s">
        <v>643</v>
      </c>
      <c r="F451" s="238" t="s">
        <v>644</v>
      </c>
      <c r="G451" s="239" t="s">
        <v>229</v>
      </c>
      <c r="H451" s="240">
        <v>236.98599999999999</v>
      </c>
      <c r="I451" s="241"/>
      <c r="J451" s="242">
        <f>ROUND(I451*H451,2)</f>
        <v>0</v>
      </c>
      <c r="K451" s="238" t="s">
        <v>140</v>
      </c>
      <c r="L451" s="45"/>
      <c r="M451" s="243" t="s">
        <v>1</v>
      </c>
      <c r="N451" s="244" t="s">
        <v>38</v>
      </c>
      <c r="O451" s="92"/>
      <c r="P451" s="245">
        <f>O451*H451</f>
        <v>0</v>
      </c>
      <c r="Q451" s="245">
        <v>0</v>
      </c>
      <c r="R451" s="245">
        <f>Q451*H451</f>
        <v>0</v>
      </c>
      <c r="S451" s="245">
        <v>0</v>
      </c>
      <c r="T451" s="246">
        <f>S451*H451</f>
        <v>0</v>
      </c>
      <c r="U451" s="39"/>
      <c r="V451" s="39"/>
      <c r="W451" s="39"/>
      <c r="X451" s="39"/>
      <c r="Y451" s="39"/>
      <c r="Z451" s="39"/>
      <c r="AA451" s="39"/>
      <c r="AB451" s="39"/>
      <c r="AC451" s="39"/>
      <c r="AD451" s="39"/>
      <c r="AE451" s="39"/>
      <c r="AR451" s="247" t="s">
        <v>141</v>
      </c>
      <c r="AT451" s="247" t="s">
        <v>136</v>
      </c>
      <c r="AU451" s="247" t="s">
        <v>83</v>
      </c>
      <c r="AY451" s="18" t="s">
        <v>134</v>
      </c>
      <c r="BE451" s="248">
        <f>IF(N451="základní",J451,0)</f>
        <v>0</v>
      </c>
      <c r="BF451" s="248">
        <f>IF(N451="snížená",J451,0)</f>
        <v>0</v>
      </c>
      <c r="BG451" s="248">
        <f>IF(N451="zákl. přenesená",J451,0)</f>
        <v>0</v>
      </c>
      <c r="BH451" s="248">
        <f>IF(N451="sníž. přenesená",J451,0)</f>
        <v>0</v>
      </c>
      <c r="BI451" s="248">
        <f>IF(N451="nulová",J451,0)</f>
        <v>0</v>
      </c>
      <c r="BJ451" s="18" t="s">
        <v>81</v>
      </c>
      <c r="BK451" s="248">
        <f>ROUND(I451*H451,2)</f>
        <v>0</v>
      </c>
      <c r="BL451" s="18" t="s">
        <v>141</v>
      </c>
      <c r="BM451" s="247" t="s">
        <v>1078</v>
      </c>
    </row>
    <row r="452" s="2" customFormat="1">
      <c r="A452" s="39"/>
      <c r="B452" s="40"/>
      <c r="C452" s="41"/>
      <c r="D452" s="249" t="s">
        <v>143</v>
      </c>
      <c r="E452" s="41"/>
      <c r="F452" s="250" t="s">
        <v>646</v>
      </c>
      <c r="G452" s="41"/>
      <c r="H452" s="41"/>
      <c r="I452" s="145"/>
      <c r="J452" s="41"/>
      <c r="K452" s="41"/>
      <c r="L452" s="45"/>
      <c r="M452" s="251"/>
      <c r="N452" s="252"/>
      <c r="O452" s="92"/>
      <c r="P452" s="92"/>
      <c r="Q452" s="92"/>
      <c r="R452" s="92"/>
      <c r="S452" s="92"/>
      <c r="T452" s="93"/>
      <c r="U452" s="39"/>
      <c r="V452" s="39"/>
      <c r="W452" s="39"/>
      <c r="X452" s="39"/>
      <c r="Y452" s="39"/>
      <c r="Z452" s="39"/>
      <c r="AA452" s="39"/>
      <c r="AB452" s="39"/>
      <c r="AC452" s="39"/>
      <c r="AD452" s="39"/>
      <c r="AE452" s="39"/>
      <c r="AT452" s="18" t="s">
        <v>143</v>
      </c>
      <c r="AU452" s="18" t="s">
        <v>83</v>
      </c>
    </row>
    <row r="453" s="2" customFormat="1">
      <c r="A453" s="39"/>
      <c r="B453" s="40"/>
      <c r="C453" s="41"/>
      <c r="D453" s="249" t="s">
        <v>145</v>
      </c>
      <c r="E453" s="41"/>
      <c r="F453" s="253" t="s">
        <v>641</v>
      </c>
      <c r="G453" s="41"/>
      <c r="H453" s="41"/>
      <c r="I453" s="145"/>
      <c r="J453" s="41"/>
      <c r="K453" s="41"/>
      <c r="L453" s="45"/>
      <c r="M453" s="251"/>
      <c r="N453" s="252"/>
      <c r="O453" s="92"/>
      <c r="P453" s="92"/>
      <c r="Q453" s="92"/>
      <c r="R453" s="92"/>
      <c r="S453" s="92"/>
      <c r="T453" s="93"/>
      <c r="U453" s="39"/>
      <c r="V453" s="39"/>
      <c r="W453" s="39"/>
      <c r="X453" s="39"/>
      <c r="Y453" s="39"/>
      <c r="Z453" s="39"/>
      <c r="AA453" s="39"/>
      <c r="AB453" s="39"/>
      <c r="AC453" s="39"/>
      <c r="AD453" s="39"/>
      <c r="AE453" s="39"/>
      <c r="AT453" s="18" t="s">
        <v>145</v>
      </c>
      <c r="AU453" s="18" t="s">
        <v>83</v>
      </c>
    </row>
    <row r="454" s="2" customFormat="1">
      <c r="A454" s="39"/>
      <c r="B454" s="40"/>
      <c r="C454" s="41"/>
      <c r="D454" s="249" t="s">
        <v>164</v>
      </c>
      <c r="E454" s="41"/>
      <c r="F454" s="253" t="s">
        <v>1079</v>
      </c>
      <c r="G454" s="41"/>
      <c r="H454" s="41"/>
      <c r="I454" s="145"/>
      <c r="J454" s="41"/>
      <c r="K454" s="41"/>
      <c r="L454" s="45"/>
      <c r="M454" s="251"/>
      <c r="N454" s="252"/>
      <c r="O454" s="92"/>
      <c r="P454" s="92"/>
      <c r="Q454" s="92"/>
      <c r="R454" s="92"/>
      <c r="S454" s="92"/>
      <c r="T454" s="93"/>
      <c r="U454" s="39"/>
      <c r="V454" s="39"/>
      <c r="W454" s="39"/>
      <c r="X454" s="39"/>
      <c r="Y454" s="39"/>
      <c r="Z454" s="39"/>
      <c r="AA454" s="39"/>
      <c r="AB454" s="39"/>
      <c r="AC454" s="39"/>
      <c r="AD454" s="39"/>
      <c r="AE454" s="39"/>
      <c r="AT454" s="18" t="s">
        <v>164</v>
      </c>
      <c r="AU454" s="18" t="s">
        <v>83</v>
      </c>
    </row>
    <row r="455" s="14" customFormat="1">
      <c r="A455" s="14"/>
      <c r="B455" s="264"/>
      <c r="C455" s="265"/>
      <c r="D455" s="249" t="s">
        <v>147</v>
      </c>
      <c r="E455" s="266" t="s">
        <v>1</v>
      </c>
      <c r="F455" s="267" t="s">
        <v>1080</v>
      </c>
      <c r="G455" s="265"/>
      <c r="H455" s="268">
        <v>236.98599999999999</v>
      </c>
      <c r="I455" s="269"/>
      <c r="J455" s="265"/>
      <c r="K455" s="265"/>
      <c r="L455" s="270"/>
      <c r="M455" s="271"/>
      <c r="N455" s="272"/>
      <c r="O455" s="272"/>
      <c r="P455" s="272"/>
      <c r="Q455" s="272"/>
      <c r="R455" s="272"/>
      <c r="S455" s="272"/>
      <c r="T455" s="273"/>
      <c r="U455" s="14"/>
      <c r="V455" s="14"/>
      <c r="W455" s="14"/>
      <c r="X455" s="14"/>
      <c r="Y455" s="14"/>
      <c r="Z455" s="14"/>
      <c r="AA455" s="14"/>
      <c r="AB455" s="14"/>
      <c r="AC455" s="14"/>
      <c r="AD455" s="14"/>
      <c r="AE455" s="14"/>
      <c r="AT455" s="274" t="s">
        <v>147</v>
      </c>
      <c r="AU455" s="274" t="s">
        <v>83</v>
      </c>
      <c r="AV455" s="14" t="s">
        <v>83</v>
      </c>
      <c r="AW455" s="14" t="s">
        <v>30</v>
      </c>
      <c r="AX455" s="14" t="s">
        <v>81</v>
      </c>
      <c r="AY455" s="274" t="s">
        <v>134</v>
      </c>
    </row>
    <row r="456" s="2" customFormat="1" ht="24" customHeight="1">
      <c r="A456" s="39"/>
      <c r="B456" s="40"/>
      <c r="C456" s="236" t="s">
        <v>541</v>
      </c>
      <c r="D456" s="236" t="s">
        <v>136</v>
      </c>
      <c r="E456" s="237" t="s">
        <v>649</v>
      </c>
      <c r="F456" s="238" t="s">
        <v>650</v>
      </c>
      <c r="G456" s="239" t="s">
        <v>229</v>
      </c>
      <c r="H456" s="240">
        <v>118.493</v>
      </c>
      <c r="I456" s="241"/>
      <c r="J456" s="242">
        <f>ROUND(I456*H456,2)</f>
        <v>0</v>
      </c>
      <c r="K456" s="238" t="s">
        <v>140</v>
      </c>
      <c r="L456" s="45"/>
      <c r="M456" s="243" t="s">
        <v>1</v>
      </c>
      <c r="N456" s="244" t="s">
        <v>38</v>
      </c>
      <c r="O456" s="92"/>
      <c r="P456" s="245">
        <f>O456*H456</f>
        <v>0</v>
      </c>
      <c r="Q456" s="245">
        <v>0</v>
      </c>
      <c r="R456" s="245">
        <f>Q456*H456</f>
        <v>0</v>
      </c>
      <c r="S456" s="245">
        <v>0</v>
      </c>
      <c r="T456" s="246">
        <f>S456*H456</f>
        <v>0</v>
      </c>
      <c r="U456" s="39"/>
      <c r="V456" s="39"/>
      <c r="W456" s="39"/>
      <c r="X456" s="39"/>
      <c r="Y456" s="39"/>
      <c r="Z456" s="39"/>
      <c r="AA456" s="39"/>
      <c r="AB456" s="39"/>
      <c r="AC456" s="39"/>
      <c r="AD456" s="39"/>
      <c r="AE456" s="39"/>
      <c r="AR456" s="247" t="s">
        <v>141</v>
      </c>
      <c r="AT456" s="247" t="s">
        <v>136</v>
      </c>
      <c r="AU456" s="247" t="s">
        <v>83</v>
      </c>
      <c r="AY456" s="18" t="s">
        <v>134</v>
      </c>
      <c r="BE456" s="248">
        <f>IF(N456="základní",J456,0)</f>
        <v>0</v>
      </c>
      <c r="BF456" s="248">
        <f>IF(N456="snížená",J456,0)</f>
        <v>0</v>
      </c>
      <c r="BG456" s="248">
        <f>IF(N456="zákl. přenesená",J456,0)</f>
        <v>0</v>
      </c>
      <c r="BH456" s="248">
        <f>IF(N456="sníž. přenesená",J456,0)</f>
        <v>0</v>
      </c>
      <c r="BI456" s="248">
        <f>IF(N456="nulová",J456,0)</f>
        <v>0</v>
      </c>
      <c r="BJ456" s="18" t="s">
        <v>81</v>
      </c>
      <c r="BK456" s="248">
        <f>ROUND(I456*H456,2)</f>
        <v>0</v>
      </c>
      <c r="BL456" s="18" t="s">
        <v>141</v>
      </c>
      <c r="BM456" s="247" t="s">
        <v>1081</v>
      </c>
    </row>
    <row r="457" s="2" customFormat="1">
      <c r="A457" s="39"/>
      <c r="B457" s="40"/>
      <c r="C457" s="41"/>
      <c r="D457" s="249" t="s">
        <v>143</v>
      </c>
      <c r="E457" s="41"/>
      <c r="F457" s="250" t="s">
        <v>652</v>
      </c>
      <c r="G457" s="41"/>
      <c r="H457" s="41"/>
      <c r="I457" s="145"/>
      <c r="J457" s="41"/>
      <c r="K457" s="41"/>
      <c r="L457" s="45"/>
      <c r="M457" s="251"/>
      <c r="N457" s="252"/>
      <c r="O457" s="92"/>
      <c r="P457" s="92"/>
      <c r="Q457" s="92"/>
      <c r="R457" s="92"/>
      <c r="S457" s="92"/>
      <c r="T457" s="93"/>
      <c r="U457" s="39"/>
      <c r="V457" s="39"/>
      <c r="W457" s="39"/>
      <c r="X457" s="39"/>
      <c r="Y457" s="39"/>
      <c r="Z457" s="39"/>
      <c r="AA457" s="39"/>
      <c r="AB457" s="39"/>
      <c r="AC457" s="39"/>
      <c r="AD457" s="39"/>
      <c r="AE457" s="39"/>
      <c r="AT457" s="18" t="s">
        <v>143</v>
      </c>
      <c r="AU457" s="18" t="s">
        <v>83</v>
      </c>
    </row>
    <row r="458" s="2" customFormat="1">
      <c r="A458" s="39"/>
      <c r="B458" s="40"/>
      <c r="C458" s="41"/>
      <c r="D458" s="249" t="s">
        <v>145</v>
      </c>
      <c r="E458" s="41"/>
      <c r="F458" s="253" t="s">
        <v>653</v>
      </c>
      <c r="G458" s="41"/>
      <c r="H458" s="41"/>
      <c r="I458" s="145"/>
      <c r="J458" s="41"/>
      <c r="K458" s="41"/>
      <c r="L458" s="45"/>
      <c r="M458" s="251"/>
      <c r="N458" s="252"/>
      <c r="O458" s="92"/>
      <c r="P458" s="92"/>
      <c r="Q458" s="92"/>
      <c r="R458" s="92"/>
      <c r="S458" s="92"/>
      <c r="T458" s="93"/>
      <c r="U458" s="39"/>
      <c r="V458" s="39"/>
      <c r="W458" s="39"/>
      <c r="X458" s="39"/>
      <c r="Y458" s="39"/>
      <c r="Z458" s="39"/>
      <c r="AA458" s="39"/>
      <c r="AB458" s="39"/>
      <c r="AC458" s="39"/>
      <c r="AD458" s="39"/>
      <c r="AE458" s="39"/>
      <c r="AT458" s="18" t="s">
        <v>145</v>
      </c>
      <c r="AU458" s="18" t="s">
        <v>83</v>
      </c>
    </row>
    <row r="459" s="13" customFormat="1">
      <c r="A459" s="13"/>
      <c r="B459" s="254"/>
      <c r="C459" s="255"/>
      <c r="D459" s="249" t="s">
        <v>147</v>
      </c>
      <c r="E459" s="256" t="s">
        <v>1</v>
      </c>
      <c r="F459" s="257" t="s">
        <v>654</v>
      </c>
      <c r="G459" s="255"/>
      <c r="H459" s="256" t="s">
        <v>1</v>
      </c>
      <c r="I459" s="258"/>
      <c r="J459" s="255"/>
      <c r="K459" s="255"/>
      <c r="L459" s="259"/>
      <c r="M459" s="260"/>
      <c r="N459" s="261"/>
      <c r="O459" s="261"/>
      <c r="P459" s="261"/>
      <c r="Q459" s="261"/>
      <c r="R459" s="261"/>
      <c r="S459" s="261"/>
      <c r="T459" s="262"/>
      <c r="U459" s="13"/>
      <c r="V459" s="13"/>
      <c r="W459" s="13"/>
      <c r="X459" s="13"/>
      <c r="Y459" s="13"/>
      <c r="Z459" s="13"/>
      <c r="AA459" s="13"/>
      <c r="AB459" s="13"/>
      <c r="AC459" s="13"/>
      <c r="AD459" s="13"/>
      <c r="AE459" s="13"/>
      <c r="AT459" s="263" t="s">
        <v>147</v>
      </c>
      <c r="AU459" s="263" t="s">
        <v>83</v>
      </c>
      <c r="AV459" s="13" t="s">
        <v>81</v>
      </c>
      <c r="AW459" s="13" t="s">
        <v>30</v>
      </c>
      <c r="AX459" s="13" t="s">
        <v>73</v>
      </c>
      <c r="AY459" s="263" t="s">
        <v>134</v>
      </c>
    </row>
    <row r="460" s="14" customFormat="1">
      <c r="A460" s="14"/>
      <c r="B460" s="264"/>
      <c r="C460" s="265"/>
      <c r="D460" s="249" t="s">
        <v>147</v>
      </c>
      <c r="E460" s="266" t="s">
        <v>1</v>
      </c>
      <c r="F460" s="267" t="s">
        <v>1082</v>
      </c>
      <c r="G460" s="265"/>
      <c r="H460" s="268">
        <v>117.33799999999999</v>
      </c>
      <c r="I460" s="269"/>
      <c r="J460" s="265"/>
      <c r="K460" s="265"/>
      <c r="L460" s="270"/>
      <c r="M460" s="271"/>
      <c r="N460" s="272"/>
      <c r="O460" s="272"/>
      <c r="P460" s="272"/>
      <c r="Q460" s="272"/>
      <c r="R460" s="272"/>
      <c r="S460" s="272"/>
      <c r="T460" s="273"/>
      <c r="U460" s="14"/>
      <c r="V460" s="14"/>
      <c r="W460" s="14"/>
      <c r="X460" s="14"/>
      <c r="Y460" s="14"/>
      <c r="Z460" s="14"/>
      <c r="AA460" s="14"/>
      <c r="AB460" s="14"/>
      <c r="AC460" s="14"/>
      <c r="AD460" s="14"/>
      <c r="AE460" s="14"/>
      <c r="AT460" s="274" t="s">
        <v>147</v>
      </c>
      <c r="AU460" s="274" t="s">
        <v>83</v>
      </c>
      <c r="AV460" s="14" t="s">
        <v>83</v>
      </c>
      <c r="AW460" s="14" t="s">
        <v>30</v>
      </c>
      <c r="AX460" s="14" t="s">
        <v>73</v>
      </c>
      <c r="AY460" s="274" t="s">
        <v>134</v>
      </c>
    </row>
    <row r="461" s="13" customFormat="1">
      <c r="A461" s="13"/>
      <c r="B461" s="254"/>
      <c r="C461" s="255"/>
      <c r="D461" s="249" t="s">
        <v>147</v>
      </c>
      <c r="E461" s="256" t="s">
        <v>1</v>
      </c>
      <c r="F461" s="257" t="s">
        <v>838</v>
      </c>
      <c r="G461" s="255"/>
      <c r="H461" s="256" t="s">
        <v>1</v>
      </c>
      <c r="I461" s="258"/>
      <c r="J461" s="255"/>
      <c r="K461" s="255"/>
      <c r="L461" s="259"/>
      <c r="M461" s="260"/>
      <c r="N461" s="261"/>
      <c r="O461" s="261"/>
      <c r="P461" s="261"/>
      <c r="Q461" s="261"/>
      <c r="R461" s="261"/>
      <c r="S461" s="261"/>
      <c r="T461" s="262"/>
      <c r="U461" s="13"/>
      <c r="V461" s="13"/>
      <c r="W461" s="13"/>
      <c r="X461" s="13"/>
      <c r="Y461" s="13"/>
      <c r="Z461" s="13"/>
      <c r="AA461" s="13"/>
      <c r="AB461" s="13"/>
      <c r="AC461" s="13"/>
      <c r="AD461" s="13"/>
      <c r="AE461" s="13"/>
      <c r="AT461" s="263" t="s">
        <v>147</v>
      </c>
      <c r="AU461" s="263" t="s">
        <v>83</v>
      </c>
      <c r="AV461" s="13" t="s">
        <v>81</v>
      </c>
      <c r="AW461" s="13" t="s">
        <v>30</v>
      </c>
      <c r="AX461" s="13" t="s">
        <v>73</v>
      </c>
      <c r="AY461" s="263" t="s">
        <v>134</v>
      </c>
    </row>
    <row r="462" s="14" customFormat="1">
      <c r="A462" s="14"/>
      <c r="B462" s="264"/>
      <c r="C462" s="265"/>
      <c r="D462" s="249" t="s">
        <v>147</v>
      </c>
      <c r="E462" s="266" t="s">
        <v>1</v>
      </c>
      <c r="F462" s="267" t="s">
        <v>1083</v>
      </c>
      <c r="G462" s="265"/>
      <c r="H462" s="268">
        <v>1.155</v>
      </c>
      <c r="I462" s="269"/>
      <c r="J462" s="265"/>
      <c r="K462" s="265"/>
      <c r="L462" s="270"/>
      <c r="M462" s="271"/>
      <c r="N462" s="272"/>
      <c r="O462" s="272"/>
      <c r="P462" s="272"/>
      <c r="Q462" s="272"/>
      <c r="R462" s="272"/>
      <c r="S462" s="272"/>
      <c r="T462" s="273"/>
      <c r="U462" s="14"/>
      <c r="V462" s="14"/>
      <c r="W462" s="14"/>
      <c r="X462" s="14"/>
      <c r="Y462" s="14"/>
      <c r="Z462" s="14"/>
      <c r="AA462" s="14"/>
      <c r="AB462" s="14"/>
      <c r="AC462" s="14"/>
      <c r="AD462" s="14"/>
      <c r="AE462" s="14"/>
      <c r="AT462" s="274" t="s">
        <v>147</v>
      </c>
      <c r="AU462" s="274" t="s">
        <v>83</v>
      </c>
      <c r="AV462" s="14" t="s">
        <v>83</v>
      </c>
      <c r="AW462" s="14" t="s">
        <v>30</v>
      </c>
      <c r="AX462" s="14" t="s">
        <v>73</v>
      </c>
      <c r="AY462" s="274" t="s">
        <v>134</v>
      </c>
    </row>
    <row r="463" s="15" customFormat="1">
      <c r="A463" s="15"/>
      <c r="B463" s="275"/>
      <c r="C463" s="276"/>
      <c r="D463" s="249" t="s">
        <v>147</v>
      </c>
      <c r="E463" s="277" t="s">
        <v>1</v>
      </c>
      <c r="F463" s="278" t="s">
        <v>150</v>
      </c>
      <c r="G463" s="276"/>
      <c r="H463" s="279">
        <v>118.493</v>
      </c>
      <c r="I463" s="280"/>
      <c r="J463" s="276"/>
      <c r="K463" s="276"/>
      <c r="L463" s="281"/>
      <c r="M463" s="282"/>
      <c r="N463" s="283"/>
      <c r="O463" s="283"/>
      <c r="P463" s="283"/>
      <c r="Q463" s="283"/>
      <c r="R463" s="283"/>
      <c r="S463" s="283"/>
      <c r="T463" s="284"/>
      <c r="U463" s="15"/>
      <c r="V463" s="15"/>
      <c r="W463" s="15"/>
      <c r="X463" s="15"/>
      <c r="Y463" s="15"/>
      <c r="Z463" s="15"/>
      <c r="AA463" s="15"/>
      <c r="AB463" s="15"/>
      <c r="AC463" s="15"/>
      <c r="AD463" s="15"/>
      <c r="AE463" s="15"/>
      <c r="AT463" s="285" t="s">
        <v>147</v>
      </c>
      <c r="AU463" s="285" t="s">
        <v>83</v>
      </c>
      <c r="AV463" s="15" t="s">
        <v>141</v>
      </c>
      <c r="AW463" s="15" t="s">
        <v>30</v>
      </c>
      <c r="AX463" s="15" t="s">
        <v>81</v>
      </c>
      <c r="AY463" s="285" t="s">
        <v>134</v>
      </c>
    </row>
    <row r="464" s="2" customFormat="1" ht="16.5" customHeight="1">
      <c r="A464" s="39"/>
      <c r="B464" s="40"/>
      <c r="C464" s="236" t="s">
        <v>549</v>
      </c>
      <c r="D464" s="236" t="s">
        <v>136</v>
      </c>
      <c r="E464" s="237" t="s">
        <v>659</v>
      </c>
      <c r="F464" s="238" t="s">
        <v>660</v>
      </c>
      <c r="G464" s="239" t="s">
        <v>229</v>
      </c>
      <c r="H464" s="240">
        <v>1895.8879999999999</v>
      </c>
      <c r="I464" s="241"/>
      <c r="J464" s="242">
        <f>ROUND(I464*H464,2)</f>
        <v>0</v>
      </c>
      <c r="K464" s="238" t="s">
        <v>140</v>
      </c>
      <c r="L464" s="45"/>
      <c r="M464" s="243" t="s">
        <v>1</v>
      </c>
      <c r="N464" s="244" t="s">
        <v>38</v>
      </c>
      <c r="O464" s="92"/>
      <c r="P464" s="245">
        <f>O464*H464</f>
        <v>0</v>
      </c>
      <c r="Q464" s="245">
        <v>0</v>
      </c>
      <c r="R464" s="245">
        <f>Q464*H464</f>
        <v>0</v>
      </c>
      <c r="S464" s="245">
        <v>0</v>
      </c>
      <c r="T464" s="246">
        <f>S464*H464</f>
        <v>0</v>
      </c>
      <c r="U464" s="39"/>
      <c r="V464" s="39"/>
      <c r="W464" s="39"/>
      <c r="X464" s="39"/>
      <c r="Y464" s="39"/>
      <c r="Z464" s="39"/>
      <c r="AA464" s="39"/>
      <c r="AB464" s="39"/>
      <c r="AC464" s="39"/>
      <c r="AD464" s="39"/>
      <c r="AE464" s="39"/>
      <c r="AR464" s="247" t="s">
        <v>141</v>
      </c>
      <c r="AT464" s="247" t="s">
        <v>136</v>
      </c>
      <c r="AU464" s="247" t="s">
        <v>83</v>
      </c>
      <c r="AY464" s="18" t="s">
        <v>134</v>
      </c>
      <c r="BE464" s="248">
        <f>IF(N464="základní",J464,0)</f>
        <v>0</v>
      </c>
      <c r="BF464" s="248">
        <f>IF(N464="snížená",J464,0)</f>
        <v>0</v>
      </c>
      <c r="BG464" s="248">
        <f>IF(N464="zákl. přenesená",J464,0)</f>
        <v>0</v>
      </c>
      <c r="BH464" s="248">
        <f>IF(N464="sníž. přenesená",J464,0)</f>
        <v>0</v>
      </c>
      <c r="BI464" s="248">
        <f>IF(N464="nulová",J464,0)</f>
        <v>0</v>
      </c>
      <c r="BJ464" s="18" t="s">
        <v>81</v>
      </c>
      <c r="BK464" s="248">
        <f>ROUND(I464*H464,2)</f>
        <v>0</v>
      </c>
      <c r="BL464" s="18" t="s">
        <v>141</v>
      </c>
      <c r="BM464" s="247" t="s">
        <v>1084</v>
      </c>
    </row>
    <row r="465" s="2" customFormat="1">
      <c r="A465" s="39"/>
      <c r="B465" s="40"/>
      <c r="C465" s="41"/>
      <c r="D465" s="249" t="s">
        <v>143</v>
      </c>
      <c r="E465" s="41"/>
      <c r="F465" s="250" t="s">
        <v>662</v>
      </c>
      <c r="G465" s="41"/>
      <c r="H465" s="41"/>
      <c r="I465" s="145"/>
      <c r="J465" s="41"/>
      <c r="K465" s="41"/>
      <c r="L465" s="45"/>
      <c r="M465" s="251"/>
      <c r="N465" s="252"/>
      <c r="O465" s="92"/>
      <c r="P465" s="92"/>
      <c r="Q465" s="92"/>
      <c r="R465" s="92"/>
      <c r="S465" s="92"/>
      <c r="T465" s="93"/>
      <c r="U465" s="39"/>
      <c r="V465" s="39"/>
      <c r="W465" s="39"/>
      <c r="X465" s="39"/>
      <c r="Y465" s="39"/>
      <c r="Z465" s="39"/>
      <c r="AA465" s="39"/>
      <c r="AB465" s="39"/>
      <c r="AC465" s="39"/>
      <c r="AD465" s="39"/>
      <c r="AE465" s="39"/>
      <c r="AT465" s="18" t="s">
        <v>143</v>
      </c>
      <c r="AU465" s="18" t="s">
        <v>83</v>
      </c>
    </row>
    <row r="466" s="2" customFormat="1">
      <c r="A466" s="39"/>
      <c r="B466" s="40"/>
      <c r="C466" s="41"/>
      <c r="D466" s="249" t="s">
        <v>145</v>
      </c>
      <c r="E466" s="41"/>
      <c r="F466" s="253" t="s">
        <v>653</v>
      </c>
      <c r="G466" s="41"/>
      <c r="H466" s="41"/>
      <c r="I466" s="145"/>
      <c r="J466" s="41"/>
      <c r="K466" s="41"/>
      <c r="L466" s="45"/>
      <c r="M466" s="251"/>
      <c r="N466" s="252"/>
      <c r="O466" s="92"/>
      <c r="P466" s="92"/>
      <c r="Q466" s="92"/>
      <c r="R466" s="92"/>
      <c r="S466" s="92"/>
      <c r="T466" s="93"/>
      <c r="U466" s="39"/>
      <c r="V466" s="39"/>
      <c r="W466" s="39"/>
      <c r="X466" s="39"/>
      <c r="Y466" s="39"/>
      <c r="Z466" s="39"/>
      <c r="AA466" s="39"/>
      <c r="AB466" s="39"/>
      <c r="AC466" s="39"/>
      <c r="AD466" s="39"/>
      <c r="AE466" s="39"/>
      <c r="AT466" s="18" t="s">
        <v>145</v>
      </c>
      <c r="AU466" s="18" t="s">
        <v>83</v>
      </c>
    </row>
    <row r="467" s="2" customFormat="1">
      <c r="A467" s="39"/>
      <c r="B467" s="40"/>
      <c r="C467" s="41"/>
      <c r="D467" s="249" t="s">
        <v>164</v>
      </c>
      <c r="E467" s="41"/>
      <c r="F467" s="253" t="s">
        <v>959</v>
      </c>
      <c r="G467" s="41"/>
      <c r="H467" s="41"/>
      <c r="I467" s="145"/>
      <c r="J467" s="41"/>
      <c r="K467" s="41"/>
      <c r="L467" s="45"/>
      <c r="M467" s="251"/>
      <c r="N467" s="252"/>
      <c r="O467" s="92"/>
      <c r="P467" s="92"/>
      <c r="Q467" s="92"/>
      <c r="R467" s="92"/>
      <c r="S467" s="92"/>
      <c r="T467" s="93"/>
      <c r="U467" s="39"/>
      <c r="V467" s="39"/>
      <c r="W467" s="39"/>
      <c r="X467" s="39"/>
      <c r="Y467" s="39"/>
      <c r="Z467" s="39"/>
      <c r="AA467" s="39"/>
      <c r="AB467" s="39"/>
      <c r="AC467" s="39"/>
      <c r="AD467" s="39"/>
      <c r="AE467" s="39"/>
      <c r="AT467" s="18" t="s">
        <v>164</v>
      </c>
      <c r="AU467" s="18" t="s">
        <v>83</v>
      </c>
    </row>
    <row r="468" s="14" customFormat="1">
      <c r="A468" s="14"/>
      <c r="B468" s="264"/>
      <c r="C468" s="265"/>
      <c r="D468" s="249" t="s">
        <v>147</v>
      </c>
      <c r="E468" s="266" t="s">
        <v>1</v>
      </c>
      <c r="F468" s="267" t="s">
        <v>1085</v>
      </c>
      <c r="G468" s="265"/>
      <c r="H468" s="268">
        <v>1895.8879999999999</v>
      </c>
      <c r="I468" s="269"/>
      <c r="J468" s="265"/>
      <c r="K468" s="265"/>
      <c r="L468" s="270"/>
      <c r="M468" s="271"/>
      <c r="N468" s="272"/>
      <c r="O468" s="272"/>
      <c r="P468" s="272"/>
      <c r="Q468" s="272"/>
      <c r="R468" s="272"/>
      <c r="S468" s="272"/>
      <c r="T468" s="273"/>
      <c r="U468" s="14"/>
      <c r="V468" s="14"/>
      <c r="W468" s="14"/>
      <c r="X468" s="14"/>
      <c r="Y468" s="14"/>
      <c r="Z468" s="14"/>
      <c r="AA468" s="14"/>
      <c r="AB468" s="14"/>
      <c r="AC468" s="14"/>
      <c r="AD468" s="14"/>
      <c r="AE468" s="14"/>
      <c r="AT468" s="274" t="s">
        <v>147</v>
      </c>
      <c r="AU468" s="274" t="s">
        <v>83</v>
      </c>
      <c r="AV468" s="14" t="s">
        <v>83</v>
      </c>
      <c r="AW468" s="14" t="s">
        <v>30</v>
      </c>
      <c r="AX468" s="14" t="s">
        <v>81</v>
      </c>
      <c r="AY468" s="274" t="s">
        <v>134</v>
      </c>
    </row>
    <row r="469" s="2" customFormat="1" ht="24" customHeight="1">
      <c r="A469" s="39"/>
      <c r="B469" s="40"/>
      <c r="C469" s="236" t="s">
        <v>564</v>
      </c>
      <c r="D469" s="236" t="s">
        <v>136</v>
      </c>
      <c r="E469" s="237" t="s">
        <v>666</v>
      </c>
      <c r="F469" s="238" t="s">
        <v>667</v>
      </c>
      <c r="G469" s="239" t="s">
        <v>229</v>
      </c>
      <c r="H469" s="240">
        <v>236.98599999999999</v>
      </c>
      <c r="I469" s="241"/>
      <c r="J469" s="242">
        <f>ROUND(I469*H469,2)</f>
        <v>0</v>
      </c>
      <c r="K469" s="238" t="s">
        <v>140</v>
      </c>
      <c r="L469" s="45"/>
      <c r="M469" s="243" t="s">
        <v>1</v>
      </c>
      <c r="N469" s="244" t="s">
        <v>38</v>
      </c>
      <c r="O469" s="92"/>
      <c r="P469" s="245">
        <f>O469*H469</f>
        <v>0</v>
      </c>
      <c r="Q469" s="245">
        <v>0</v>
      </c>
      <c r="R469" s="245">
        <f>Q469*H469</f>
        <v>0</v>
      </c>
      <c r="S469" s="245">
        <v>0</v>
      </c>
      <c r="T469" s="246">
        <f>S469*H469</f>
        <v>0</v>
      </c>
      <c r="U469" s="39"/>
      <c r="V469" s="39"/>
      <c r="W469" s="39"/>
      <c r="X469" s="39"/>
      <c r="Y469" s="39"/>
      <c r="Z469" s="39"/>
      <c r="AA469" s="39"/>
      <c r="AB469" s="39"/>
      <c r="AC469" s="39"/>
      <c r="AD469" s="39"/>
      <c r="AE469" s="39"/>
      <c r="AR469" s="247" t="s">
        <v>141</v>
      </c>
      <c r="AT469" s="247" t="s">
        <v>136</v>
      </c>
      <c r="AU469" s="247" t="s">
        <v>83</v>
      </c>
      <c r="AY469" s="18" t="s">
        <v>134</v>
      </c>
      <c r="BE469" s="248">
        <f>IF(N469="základní",J469,0)</f>
        <v>0</v>
      </c>
      <c r="BF469" s="248">
        <f>IF(N469="snížená",J469,0)</f>
        <v>0</v>
      </c>
      <c r="BG469" s="248">
        <f>IF(N469="zákl. přenesená",J469,0)</f>
        <v>0</v>
      </c>
      <c r="BH469" s="248">
        <f>IF(N469="sníž. přenesená",J469,0)</f>
        <v>0</v>
      </c>
      <c r="BI469" s="248">
        <f>IF(N469="nulová",J469,0)</f>
        <v>0</v>
      </c>
      <c r="BJ469" s="18" t="s">
        <v>81</v>
      </c>
      <c r="BK469" s="248">
        <f>ROUND(I469*H469,2)</f>
        <v>0</v>
      </c>
      <c r="BL469" s="18" t="s">
        <v>141</v>
      </c>
      <c r="BM469" s="247" t="s">
        <v>1086</v>
      </c>
    </row>
    <row r="470" s="2" customFormat="1">
      <c r="A470" s="39"/>
      <c r="B470" s="40"/>
      <c r="C470" s="41"/>
      <c r="D470" s="249" t="s">
        <v>143</v>
      </c>
      <c r="E470" s="41"/>
      <c r="F470" s="250" t="s">
        <v>669</v>
      </c>
      <c r="G470" s="41"/>
      <c r="H470" s="41"/>
      <c r="I470" s="145"/>
      <c r="J470" s="41"/>
      <c r="K470" s="41"/>
      <c r="L470" s="45"/>
      <c r="M470" s="251"/>
      <c r="N470" s="252"/>
      <c r="O470" s="92"/>
      <c r="P470" s="92"/>
      <c r="Q470" s="92"/>
      <c r="R470" s="92"/>
      <c r="S470" s="92"/>
      <c r="T470" s="93"/>
      <c r="U470" s="39"/>
      <c r="V470" s="39"/>
      <c r="W470" s="39"/>
      <c r="X470" s="39"/>
      <c r="Y470" s="39"/>
      <c r="Z470" s="39"/>
      <c r="AA470" s="39"/>
      <c r="AB470" s="39"/>
      <c r="AC470" s="39"/>
      <c r="AD470" s="39"/>
      <c r="AE470" s="39"/>
      <c r="AT470" s="18" t="s">
        <v>143</v>
      </c>
      <c r="AU470" s="18" t="s">
        <v>83</v>
      </c>
    </row>
    <row r="471" s="13" customFormat="1">
      <c r="A471" s="13"/>
      <c r="B471" s="254"/>
      <c r="C471" s="255"/>
      <c r="D471" s="249" t="s">
        <v>147</v>
      </c>
      <c r="E471" s="256" t="s">
        <v>1</v>
      </c>
      <c r="F471" s="257" t="s">
        <v>844</v>
      </c>
      <c r="G471" s="255"/>
      <c r="H471" s="256" t="s">
        <v>1</v>
      </c>
      <c r="I471" s="258"/>
      <c r="J471" s="255"/>
      <c r="K471" s="255"/>
      <c r="L471" s="259"/>
      <c r="M471" s="260"/>
      <c r="N471" s="261"/>
      <c r="O471" s="261"/>
      <c r="P471" s="261"/>
      <c r="Q471" s="261"/>
      <c r="R471" s="261"/>
      <c r="S471" s="261"/>
      <c r="T471" s="262"/>
      <c r="U471" s="13"/>
      <c r="V471" s="13"/>
      <c r="W471" s="13"/>
      <c r="X471" s="13"/>
      <c r="Y471" s="13"/>
      <c r="Z471" s="13"/>
      <c r="AA471" s="13"/>
      <c r="AB471" s="13"/>
      <c r="AC471" s="13"/>
      <c r="AD471" s="13"/>
      <c r="AE471" s="13"/>
      <c r="AT471" s="263" t="s">
        <v>147</v>
      </c>
      <c r="AU471" s="263" t="s">
        <v>83</v>
      </c>
      <c r="AV471" s="13" t="s">
        <v>81</v>
      </c>
      <c r="AW471" s="13" t="s">
        <v>30</v>
      </c>
      <c r="AX471" s="13" t="s">
        <v>73</v>
      </c>
      <c r="AY471" s="263" t="s">
        <v>134</v>
      </c>
    </row>
    <row r="472" s="14" customFormat="1">
      <c r="A472" s="14"/>
      <c r="B472" s="264"/>
      <c r="C472" s="265"/>
      <c r="D472" s="249" t="s">
        <v>147</v>
      </c>
      <c r="E472" s="266" t="s">
        <v>1</v>
      </c>
      <c r="F472" s="267" t="s">
        <v>1080</v>
      </c>
      <c r="G472" s="265"/>
      <c r="H472" s="268">
        <v>236.98599999999999</v>
      </c>
      <c r="I472" s="269"/>
      <c r="J472" s="265"/>
      <c r="K472" s="265"/>
      <c r="L472" s="270"/>
      <c r="M472" s="271"/>
      <c r="N472" s="272"/>
      <c r="O472" s="272"/>
      <c r="P472" s="272"/>
      <c r="Q472" s="272"/>
      <c r="R472" s="272"/>
      <c r="S472" s="272"/>
      <c r="T472" s="273"/>
      <c r="U472" s="14"/>
      <c r="V472" s="14"/>
      <c r="W472" s="14"/>
      <c r="X472" s="14"/>
      <c r="Y472" s="14"/>
      <c r="Z472" s="14"/>
      <c r="AA472" s="14"/>
      <c r="AB472" s="14"/>
      <c r="AC472" s="14"/>
      <c r="AD472" s="14"/>
      <c r="AE472" s="14"/>
      <c r="AT472" s="274" t="s">
        <v>147</v>
      </c>
      <c r="AU472" s="274" t="s">
        <v>83</v>
      </c>
      <c r="AV472" s="14" t="s">
        <v>83</v>
      </c>
      <c r="AW472" s="14" t="s">
        <v>30</v>
      </c>
      <c r="AX472" s="14" t="s">
        <v>73</v>
      </c>
      <c r="AY472" s="274" t="s">
        <v>134</v>
      </c>
    </row>
    <row r="473" s="15" customFormat="1">
      <c r="A473" s="15"/>
      <c r="B473" s="275"/>
      <c r="C473" s="276"/>
      <c r="D473" s="249" t="s">
        <v>147</v>
      </c>
      <c r="E473" s="277" t="s">
        <v>1</v>
      </c>
      <c r="F473" s="278" t="s">
        <v>150</v>
      </c>
      <c r="G473" s="276"/>
      <c r="H473" s="279">
        <v>236.98599999999999</v>
      </c>
      <c r="I473" s="280"/>
      <c r="J473" s="276"/>
      <c r="K473" s="276"/>
      <c r="L473" s="281"/>
      <c r="M473" s="282"/>
      <c r="N473" s="283"/>
      <c r="O473" s="283"/>
      <c r="P473" s="283"/>
      <c r="Q473" s="283"/>
      <c r="R473" s="283"/>
      <c r="S473" s="283"/>
      <c r="T473" s="284"/>
      <c r="U473" s="15"/>
      <c r="V473" s="15"/>
      <c r="W473" s="15"/>
      <c r="X473" s="15"/>
      <c r="Y473" s="15"/>
      <c r="Z473" s="15"/>
      <c r="AA473" s="15"/>
      <c r="AB473" s="15"/>
      <c r="AC473" s="15"/>
      <c r="AD473" s="15"/>
      <c r="AE473" s="15"/>
      <c r="AT473" s="285" t="s">
        <v>147</v>
      </c>
      <c r="AU473" s="285" t="s">
        <v>83</v>
      </c>
      <c r="AV473" s="15" t="s">
        <v>141</v>
      </c>
      <c r="AW473" s="15" t="s">
        <v>30</v>
      </c>
      <c r="AX473" s="15" t="s">
        <v>81</v>
      </c>
      <c r="AY473" s="285" t="s">
        <v>134</v>
      </c>
    </row>
    <row r="474" s="2" customFormat="1" ht="24" customHeight="1">
      <c r="A474" s="39"/>
      <c r="B474" s="40"/>
      <c r="C474" s="236" t="s">
        <v>569</v>
      </c>
      <c r="D474" s="236" t="s">
        <v>136</v>
      </c>
      <c r="E474" s="237" t="s">
        <v>680</v>
      </c>
      <c r="F474" s="238" t="s">
        <v>681</v>
      </c>
      <c r="G474" s="239" t="s">
        <v>229</v>
      </c>
      <c r="H474" s="240">
        <v>117.33799999999999</v>
      </c>
      <c r="I474" s="241"/>
      <c r="J474" s="242">
        <f>ROUND(I474*H474,2)</f>
        <v>0</v>
      </c>
      <c r="K474" s="238" t="s">
        <v>140</v>
      </c>
      <c r="L474" s="45"/>
      <c r="M474" s="243" t="s">
        <v>1</v>
      </c>
      <c r="N474" s="244" t="s">
        <v>38</v>
      </c>
      <c r="O474" s="92"/>
      <c r="P474" s="245">
        <f>O474*H474</f>
        <v>0</v>
      </c>
      <c r="Q474" s="245">
        <v>0</v>
      </c>
      <c r="R474" s="245">
        <f>Q474*H474</f>
        <v>0</v>
      </c>
      <c r="S474" s="245">
        <v>0</v>
      </c>
      <c r="T474" s="246">
        <f>S474*H474</f>
        <v>0</v>
      </c>
      <c r="U474" s="39"/>
      <c r="V474" s="39"/>
      <c r="W474" s="39"/>
      <c r="X474" s="39"/>
      <c r="Y474" s="39"/>
      <c r="Z474" s="39"/>
      <c r="AA474" s="39"/>
      <c r="AB474" s="39"/>
      <c r="AC474" s="39"/>
      <c r="AD474" s="39"/>
      <c r="AE474" s="39"/>
      <c r="AR474" s="247" t="s">
        <v>141</v>
      </c>
      <c r="AT474" s="247" t="s">
        <v>136</v>
      </c>
      <c r="AU474" s="247" t="s">
        <v>83</v>
      </c>
      <c r="AY474" s="18" t="s">
        <v>134</v>
      </c>
      <c r="BE474" s="248">
        <f>IF(N474="základní",J474,0)</f>
        <v>0</v>
      </c>
      <c r="BF474" s="248">
        <f>IF(N474="snížená",J474,0)</f>
        <v>0</v>
      </c>
      <c r="BG474" s="248">
        <f>IF(N474="zákl. přenesená",J474,0)</f>
        <v>0</v>
      </c>
      <c r="BH474" s="248">
        <f>IF(N474="sníž. přenesená",J474,0)</f>
        <v>0</v>
      </c>
      <c r="BI474" s="248">
        <f>IF(N474="nulová",J474,0)</f>
        <v>0</v>
      </c>
      <c r="BJ474" s="18" t="s">
        <v>81</v>
      </c>
      <c r="BK474" s="248">
        <f>ROUND(I474*H474,2)</f>
        <v>0</v>
      </c>
      <c r="BL474" s="18" t="s">
        <v>141</v>
      </c>
      <c r="BM474" s="247" t="s">
        <v>1087</v>
      </c>
    </row>
    <row r="475" s="2" customFormat="1">
      <c r="A475" s="39"/>
      <c r="B475" s="40"/>
      <c r="C475" s="41"/>
      <c r="D475" s="249" t="s">
        <v>143</v>
      </c>
      <c r="E475" s="41"/>
      <c r="F475" s="250" t="s">
        <v>256</v>
      </c>
      <c r="G475" s="41"/>
      <c r="H475" s="41"/>
      <c r="I475" s="145"/>
      <c r="J475" s="41"/>
      <c r="K475" s="41"/>
      <c r="L475" s="45"/>
      <c r="M475" s="251"/>
      <c r="N475" s="252"/>
      <c r="O475" s="92"/>
      <c r="P475" s="92"/>
      <c r="Q475" s="92"/>
      <c r="R475" s="92"/>
      <c r="S475" s="92"/>
      <c r="T475" s="93"/>
      <c r="U475" s="39"/>
      <c r="V475" s="39"/>
      <c r="W475" s="39"/>
      <c r="X475" s="39"/>
      <c r="Y475" s="39"/>
      <c r="Z475" s="39"/>
      <c r="AA475" s="39"/>
      <c r="AB475" s="39"/>
      <c r="AC475" s="39"/>
      <c r="AD475" s="39"/>
      <c r="AE475" s="39"/>
      <c r="AT475" s="18" t="s">
        <v>143</v>
      </c>
      <c r="AU475" s="18" t="s">
        <v>83</v>
      </c>
    </row>
    <row r="476" s="2" customFormat="1">
      <c r="A476" s="39"/>
      <c r="B476" s="40"/>
      <c r="C476" s="41"/>
      <c r="D476" s="249" t="s">
        <v>145</v>
      </c>
      <c r="E476" s="41"/>
      <c r="F476" s="253" t="s">
        <v>677</v>
      </c>
      <c r="G476" s="41"/>
      <c r="H476" s="41"/>
      <c r="I476" s="145"/>
      <c r="J476" s="41"/>
      <c r="K476" s="41"/>
      <c r="L476" s="45"/>
      <c r="M476" s="251"/>
      <c r="N476" s="252"/>
      <c r="O476" s="92"/>
      <c r="P476" s="92"/>
      <c r="Q476" s="92"/>
      <c r="R476" s="92"/>
      <c r="S476" s="92"/>
      <c r="T476" s="93"/>
      <c r="U476" s="39"/>
      <c r="V476" s="39"/>
      <c r="W476" s="39"/>
      <c r="X476" s="39"/>
      <c r="Y476" s="39"/>
      <c r="Z476" s="39"/>
      <c r="AA476" s="39"/>
      <c r="AB476" s="39"/>
      <c r="AC476" s="39"/>
      <c r="AD476" s="39"/>
      <c r="AE476" s="39"/>
      <c r="AT476" s="18" t="s">
        <v>145</v>
      </c>
      <c r="AU476" s="18" t="s">
        <v>83</v>
      </c>
    </row>
    <row r="477" s="14" customFormat="1">
      <c r="A477" s="14"/>
      <c r="B477" s="264"/>
      <c r="C477" s="265"/>
      <c r="D477" s="249" t="s">
        <v>147</v>
      </c>
      <c r="E477" s="266" t="s">
        <v>1</v>
      </c>
      <c r="F477" s="267" t="s">
        <v>1088</v>
      </c>
      <c r="G477" s="265"/>
      <c r="H477" s="268">
        <v>117.33799999999999</v>
      </c>
      <c r="I477" s="269"/>
      <c r="J477" s="265"/>
      <c r="K477" s="265"/>
      <c r="L477" s="270"/>
      <c r="M477" s="271"/>
      <c r="N477" s="272"/>
      <c r="O477" s="272"/>
      <c r="P477" s="272"/>
      <c r="Q477" s="272"/>
      <c r="R477" s="272"/>
      <c r="S477" s="272"/>
      <c r="T477" s="273"/>
      <c r="U477" s="14"/>
      <c r="V477" s="14"/>
      <c r="W477" s="14"/>
      <c r="X477" s="14"/>
      <c r="Y477" s="14"/>
      <c r="Z477" s="14"/>
      <c r="AA477" s="14"/>
      <c r="AB477" s="14"/>
      <c r="AC477" s="14"/>
      <c r="AD477" s="14"/>
      <c r="AE477" s="14"/>
      <c r="AT477" s="274" t="s">
        <v>147</v>
      </c>
      <c r="AU477" s="274" t="s">
        <v>83</v>
      </c>
      <c r="AV477" s="14" t="s">
        <v>83</v>
      </c>
      <c r="AW477" s="14" t="s">
        <v>30</v>
      </c>
      <c r="AX477" s="14" t="s">
        <v>81</v>
      </c>
      <c r="AY477" s="274" t="s">
        <v>134</v>
      </c>
    </row>
    <row r="478" s="12" customFormat="1" ht="22.8" customHeight="1">
      <c r="A478" s="12"/>
      <c r="B478" s="220"/>
      <c r="C478" s="221"/>
      <c r="D478" s="222" t="s">
        <v>72</v>
      </c>
      <c r="E478" s="234" t="s">
        <v>684</v>
      </c>
      <c r="F478" s="234" t="s">
        <v>685</v>
      </c>
      <c r="G478" s="221"/>
      <c r="H478" s="221"/>
      <c r="I478" s="224"/>
      <c r="J478" s="235">
        <f>BK478</f>
        <v>0</v>
      </c>
      <c r="K478" s="221"/>
      <c r="L478" s="226"/>
      <c r="M478" s="227"/>
      <c r="N478" s="228"/>
      <c r="O478" s="228"/>
      <c r="P478" s="229">
        <f>SUM(P479:P488)</f>
        <v>0</v>
      </c>
      <c r="Q478" s="228"/>
      <c r="R478" s="229">
        <f>SUM(R479:R488)</f>
        <v>0</v>
      </c>
      <c r="S478" s="228"/>
      <c r="T478" s="230">
        <f>SUM(T479:T488)</f>
        <v>0</v>
      </c>
      <c r="U478" s="12"/>
      <c r="V478" s="12"/>
      <c r="W478" s="12"/>
      <c r="X478" s="12"/>
      <c r="Y478" s="12"/>
      <c r="Z478" s="12"/>
      <c r="AA478" s="12"/>
      <c r="AB478" s="12"/>
      <c r="AC478" s="12"/>
      <c r="AD478" s="12"/>
      <c r="AE478" s="12"/>
      <c r="AR478" s="231" t="s">
        <v>81</v>
      </c>
      <c r="AT478" s="232" t="s">
        <v>72</v>
      </c>
      <c r="AU478" s="232" t="s">
        <v>81</v>
      </c>
      <c r="AY478" s="231" t="s">
        <v>134</v>
      </c>
      <c r="BK478" s="233">
        <f>SUM(BK479:BK488)</f>
        <v>0</v>
      </c>
    </row>
    <row r="479" s="2" customFormat="1" ht="24" customHeight="1">
      <c r="A479" s="39"/>
      <c r="B479" s="40"/>
      <c r="C479" s="236" t="s">
        <v>575</v>
      </c>
      <c r="D479" s="236" t="s">
        <v>136</v>
      </c>
      <c r="E479" s="237" t="s">
        <v>687</v>
      </c>
      <c r="F479" s="238" t="s">
        <v>688</v>
      </c>
      <c r="G479" s="239" t="s">
        <v>229</v>
      </c>
      <c r="H479" s="240">
        <v>1025.4939999999999</v>
      </c>
      <c r="I479" s="241"/>
      <c r="J479" s="242">
        <f>ROUND(I479*H479,2)</f>
        <v>0</v>
      </c>
      <c r="K479" s="238" t="s">
        <v>140</v>
      </c>
      <c r="L479" s="45"/>
      <c r="M479" s="243" t="s">
        <v>1</v>
      </c>
      <c r="N479" s="244" t="s">
        <v>38</v>
      </c>
      <c r="O479" s="92"/>
      <c r="P479" s="245">
        <f>O479*H479</f>
        <v>0</v>
      </c>
      <c r="Q479" s="245">
        <v>0</v>
      </c>
      <c r="R479" s="245">
        <f>Q479*H479</f>
        <v>0</v>
      </c>
      <c r="S479" s="245">
        <v>0</v>
      </c>
      <c r="T479" s="246">
        <f>S479*H479</f>
        <v>0</v>
      </c>
      <c r="U479" s="39"/>
      <c r="V479" s="39"/>
      <c r="W479" s="39"/>
      <c r="X479" s="39"/>
      <c r="Y479" s="39"/>
      <c r="Z479" s="39"/>
      <c r="AA479" s="39"/>
      <c r="AB479" s="39"/>
      <c r="AC479" s="39"/>
      <c r="AD479" s="39"/>
      <c r="AE479" s="39"/>
      <c r="AR479" s="247" t="s">
        <v>141</v>
      </c>
      <c r="AT479" s="247" t="s">
        <v>136</v>
      </c>
      <c r="AU479" s="247" t="s">
        <v>83</v>
      </c>
      <c r="AY479" s="18" t="s">
        <v>134</v>
      </c>
      <c r="BE479" s="248">
        <f>IF(N479="základní",J479,0)</f>
        <v>0</v>
      </c>
      <c r="BF479" s="248">
        <f>IF(N479="snížená",J479,0)</f>
        <v>0</v>
      </c>
      <c r="BG479" s="248">
        <f>IF(N479="zákl. přenesená",J479,0)</f>
        <v>0</v>
      </c>
      <c r="BH479" s="248">
        <f>IF(N479="sníž. přenesená",J479,0)</f>
        <v>0</v>
      </c>
      <c r="BI479" s="248">
        <f>IF(N479="nulová",J479,0)</f>
        <v>0</v>
      </c>
      <c r="BJ479" s="18" t="s">
        <v>81</v>
      </c>
      <c r="BK479" s="248">
        <f>ROUND(I479*H479,2)</f>
        <v>0</v>
      </c>
      <c r="BL479" s="18" t="s">
        <v>141</v>
      </c>
      <c r="BM479" s="247" t="s">
        <v>1089</v>
      </c>
    </row>
    <row r="480" s="2" customFormat="1">
      <c r="A480" s="39"/>
      <c r="B480" s="40"/>
      <c r="C480" s="41"/>
      <c r="D480" s="249" t="s">
        <v>143</v>
      </c>
      <c r="E480" s="41"/>
      <c r="F480" s="250" t="s">
        <v>690</v>
      </c>
      <c r="G480" s="41"/>
      <c r="H480" s="41"/>
      <c r="I480" s="145"/>
      <c r="J480" s="41"/>
      <c r="K480" s="41"/>
      <c r="L480" s="45"/>
      <c r="M480" s="251"/>
      <c r="N480" s="252"/>
      <c r="O480" s="92"/>
      <c r="P480" s="92"/>
      <c r="Q480" s="92"/>
      <c r="R480" s="92"/>
      <c r="S480" s="92"/>
      <c r="T480" s="93"/>
      <c r="U480" s="39"/>
      <c r="V480" s="39"/>
      <c r="W480" s="39"/>
      <c r="X480" s="39"/>
      <c r="Y480" s="39"/>
      <c r="Z480" s="39"/>
      <c r="AA480" s="39"/>
      <c r="AB480" s="39"/>
      <c r="AC480" s="39"/>
      <c r="AD480" s="39"/>
      <c r="AE480" s="39"/>
      <c r="AT480" s="18" t="s">
        <v>143</v>
      </c>
      <c r="AU480" s="18" t="s">
        <v>83</v>
      </c>
    </row>
    <row r="481" s="2" customFormat="1">
      <c r="A481" s="39"/>
      <c r="B481" s="40"/>
      <c r="C481" s="41"/>
      <c r="D481" s="249" t="s">
        <v>145</v>
      </c>
      <c r="E481" s="41"/>
      <c r="F481" s="253" t="s">
        <v>691</v>
      </c>
      <c r="G481" s="41"/>
      <c r="H481" s="41"/>
      <c r="I481" s="145"/>
      <c r="J481" s="41"/>
      <c r="K481" s="41"/>
      <c r="L481" s="45"/>
      <c r="M481" s="251"/>
      <c r="N481" s="252"/>
      <c r="O481" s="92"/>
      <c r="P481" s="92"/>
      <c r="Q481" s="92"/>
      <c r="R481" s="92"/>
      <c r="S481" s="92"/>
      <c r="T481" s="93"/>
      <c r="U481" s="39"/>
      <c r="V481" s="39"/>
      <c r="W481" s="39"/>
      <c r="X481" s="39"/>
      <c r="Y481" s="39"/>
      <c r="Z481" s="39"/>
      <c r="AA481" s="39"/>
      <c r="AB481" s="39"/>
      <c r="AC481" s="39"/>
      <c r="AD481" s="39"/>
      <c r="AE481" s="39"/>
      <c r="AT481" s="18" t="s">
        <v>145</v>
      </c>
      <c r="AU481" s="18" t="s">
        <v>83</v>
      </c>
    </row>
    <row r="482" s="2" customFormat="1" ht="24" customHeight="1">
      <c r="A482" s="39"/>
      <c r="B482" s="40"/>
      <c r="C482" s="236" t="s">
        <v>580</v>
      </c>
      <c r="D482" s="236" t="s">
        <v>136</v>
      </c>
      <c r="E482" s="237" t="s">
        <v>693</v>
      </c>
      <c r="F482" s="238" t="s">
        <v>694</v>
      </c>
      <c r="G482" s="239" t="s">
        <v>229</v>
      </c>
      <c r="H482" s="240">
        <v>1025.4939999999999</v>
      </c>
      <c r="I482" s="241"/>
      <c r="J482" s="242">
        <f>ROUND(I482*H482,2)</f>
        <v>0</v>
      </c>
      <c r="K482" s="238" t="s">
        <v>140</v>
      </c>
      <c r="L482" s="45"/>
      <c r="M482" s="243" t="s">
        <v>1</v>
      </c>
      <c r="N482" s="244" t="s">
        <v>38</v>
      </c>
      <c r="O482" s="92"/>
      <c r="P482" s="245">
        <f>O482*H482</f>
        <v>0</v>
      </c>
      <c r="Q482" s="245">
        <v>0</v>
      </c>
      <c r="R482" s="245">
        <f>Q482*H482</f>
        <v>0</v>
      </c>
      <c r="S482" s="245">
        <v>0</v>
      </c>
      <c r="T482" s="246">
        <f>S482*H482</f>
        <v>0</v>
      </c>
      <c r="U482" s="39"/>
      <c r="V482" s="39"/>
      <c r="W482" s="39"/>
      <c r="X482" s="39"/>
      <c r="Y482" s="39"/>
      <c r="Z482" s="39"/>
      <c r="AA482" s="39"/>
      <c r="AB482" s="39"/>
      <c r="AC482" s="39"/>
      <c r="AD482" s="39"/>
      <c r="AE482" s="39"/>
      <c r="AR482" s="247" t="s">
        <v>141</v>
      </c>
      <c r="AT482" s="247" t="s">
        <v>136</v>
      </c>
      <c r="AU482" s="247" t="s">
        <v>83</v>
      </c>
      <c r="AY482" s="18" t="s">
        <v>134</v>
      </c>
      <c r="BE482" s="248">
        <f>IF(N482="základní",J482,0)</f>
        <v>0</v>
      </c>
      <c r="BF482" s="248">
        <f>IF(N482="snížená",J482,0)</f>
        <v>0</v>
      </c>
      <c r="BG482" s="248">
        <f>IF(N482="zákl. přenesená",J482,0)</f>
        <v>0</v>
      </c>
      <c r="BH482" s="248">
        <f>IF(N482="sníž. přenesená",J482,0)</f>
        <v>0</v>
      </c>
      <c r="BI482" s="248">
        <f>IF(N482="nulová",J482,0)</f>
        <v>0</v>
      </c>
      <c r="BJ482" s="18" t="s">
        <v>81</v>
      </c>
      <c r="BK482" s="248">
        <f>ROUND(I482*H482,2)</f>
        <v>0</v>
      </c>
      <c r="BL482" s="18" t="s">
        <v>141</v>
      </c>
      <c r="BM482" s="247" t="s">
        <v>1090</v>
      </c>
    </row>
    <row r="483" s="2" customFormat="1">
      <c r="A483" s="39"/>
      <c r="B483" s="40"/>
      <c r="C483" s="41"/>
      <c r="D483" s="249" t="s">
        <v>143</v>
      </c>
      <c r="E483" s="41"/>
      <c r="F483" s="250" t="s">
        <v>696</v>
      </c>
      <c r="G483" s="41"/>
      <c r="H483" s="41"/>
      <c r="I483" s="145"/>
      <c r="J483" s="41"/>
      <c r="K483" s="41"/>
      <c r="L483" s="45"/>
      <c r="M483" s="251"/>
      <c r="N483" s="252"/>
      <c r="O483" s="92"/>
      <c r="P483" s="92"/>
      <c r="Q483" s="92"/>
      <c r="R483" s="92"/>
      <c r="S483" s="92"/>
      <c r="T483" s="93"/>
      <c r="U483" s="39"/>
      <c r="V483" s="39"/>
      <c r="W483" s="39"/>
      <c r="X483" s="39"/>
      <c r="Y483" s="39"/>
      <c r="Z483" s="39"/>
      <c r="AA483" s="39"/>
      <c r="AB483" s="39"/>
      <c r="AC483" s="39"/>
      <c r="AD483" s="39"/>
      <c r="AE483" s="39"/>
      <c r="AT483" s="18" t="s">
        <v>143</v>
      </c>
      <c r="AU483" s="18" t="s">
        <v>83</v>
      </c>
    </row>
    <row r="484" s="2" customFormat="1">
      <c r="A484" s="39"/>
      <c r="B484" s="40"/>
      <c r="C484" s="41"/>
      <c r="D484" s="249" t="s">
        <v>145</v>
      </c>
      <c r="E484" s="41"/>
      <c r="F484" s="253" t="s">
        <v>691</v>
      </c>
      <c r="G484" s="41"/>
      <c r="H484" s="41"/>
      <c r="I484" s="145"/>
      <c r="J484" s="41"/>
      <c r="K484" s="41"/>
      <c r="L484" s="45"/>
      <c r="M484" s="251"/>
      <c r="N484" s="252"/>
      <c r="O484" s="92"/>
      <c r="P484" s="92"/>
      <c r="Q484" s="92"/>
      <c r="R484" s="92"/>
      <c r="S484" s="92"/>
      <c r="T484" s="93"/>
      <c r="U484" s="39"/>
      <c r="V484" s="39"/>
      <c r="W484" s="39"/>
      <c r="X484" s="39"/>
      <c r="Y484" s="39"/>
      <c r="Z484" s="39"/>
      <c r="AA484" s="39"/>
      <c r="AB484" s="39"/>
      <c r="AC484" s="39"/>
      <c r="AD484" s="39"/>
      <c r="AE484" s="39"/>
      <c r="AT484" s="18" t="s">
        <v>145</v>
      </c>
      <c r="AU484" s="18" t="s">
        <v>83</v>
      </c>
    </row>
    <row r="485" s="2" customFormat="1">
      <c r="A485" s="39"/>
      <c r="B485" s="40"/>
      <c r="C485" s="41"/>
      <c r="D485" s="249" t="s">
        <v>164</v>
      </c>
      <c r="E485" s="41"/>
      <c r="F485" s="253" t="s">
        <v>850</v>
      </c>
      <c r="G485" s="41"/>
      <c r="H485" s="41"/>
      <c r="I485" s="145"/>
      <c r="J485" s="41"/>
      <c r="K485" s="41"/>
      <c r="L485" s="45"/>
      <c r="M485" s="251"/>
      <c r="N485" s="252"/>
      <c r="O485" s="92"/>
      <c r="P485" s="92"/>
      <c r="Q485" s="92"/>
      <c r="R485" s="92"/>
      <c r="S485" s="92"/>
      <c r="T485" s="93"/>
      <c r="U485" s="39"/>
      <c r="V485" s="39"/>
      <c r="W485" s="39"/>
      <c r="X485" s="39"/>
      <c r="Y485" s="39"/>
      <c r="Z485" s="39"/>
      <c r="AA485" s="39"/>
      <c r="AB485" s="39"/>
      <c r="AC485" s="39"/>
      <c r="AD485" s="39"/>
      <c r="AE485" s="39"/>
      <c r="AT485" s="18" t="s">
        <v>164</v>
      </c>
      <c r="AU485" s="18" t="s">
        <v>83</v>
      </c>
    </row>
    <row r="486" s="2" customFormat="1" ht="24" customHeight="1">
      <c r="A486" s="39"/>
      <c r="B486" s="40"/>
      <c r="C486" s="236" t="s">
        <v>586</v>
      </c>
      <c r="D486" s="236" t="s">
        <v>136</v>
      </c>
      <c r="E486" s="237" t="s">
        <v>699</v>
      </c>
      <c r="F486" s="238" t="s">
        <v>700</v>
      </c>
      <c r="G486" s="239" t="s">
        <v>229</v>
      </c>
      <c r="H486" s="240">
        <v>1025.4939999999999</v>
      </c>
      <c r="I486" s="241"/>
      <c r="J486" s="242">
        <f>ROUND(I486*H486,2)</f>
        <v>0</v>
      </c>
      <c r="K486" s="238" t="s">
        <v>140</v>
      </c>
      <c r="L486" s="45"/>
      <c r="M486" s="243" t="s">
        <v>1</v>
      </c>
      <c r="N486" s="244" t="s">
        <v>38</v>
      </c>
      <c r="O486" s="92"/>
      <c r="P486" s="245">
        <f>O486*H486</f>
        <v>0</v>
      </c>
      <c r="Q486" s="245">
        <v>0</v>
      </c>
      <c r="R486" s="245">
        <f>Q486*H486</f>
        <v>0</v>
      </c>
      <c r="S486" s="245">
        <v>0</v>
      </c>
      <c r="T486" s="246">
        <f>S486*H486</f>
        <v>0</v>
      </c>
      <c r="U486" s="39"/>
      <c r="V486" s="39"/>
      <c r="W486" s="39"/>
      <c r="X486" s="39"/>
      <c r="Y486" s="39"/>
      <c r="Z486" s="39"/>
      <c r="AA486" s="39"/>
      <c r="AB486" s="39"/>
      <c r="AC486" s="39"/>
      <c r="AD486" s="39"/>
      <c r="AE486" s="39"/>
      <c r="AR486" s="247" t="s">
        <v>141</v>
      </c>
      <c r="AT486" s="247" t="s">
        <v>136</v>
      </c>
      <c r="AU486" s="247" t="s">
        <v>83</v>
      </c>
      <c r="AY486" s="18" t="s">
        <v>134</v>
      </c>
      <c r="BE486" s="248">
        <f>IF(N486="základní",J486,0)</f>
        <v>0</v>
      </c>
      <c r="BF486" s="248">
        <f>IF(N486="snížená",J486,0)</f>
        <v>0</v>
      </c>
      <c r="BG486" s="248">
        <f>IF(N486="zákl. přenesená",J486,0)</f>
        <v>0</v>
      </c>
      <c r="BH486" s="248">
        <f>IF(N486="sníž. přenesená",J486,0)</f>
        <v>0</v>
      </c>
      <c r="BI486" s="248">
        <f>IF(N486="nulová",J486,0)</f>
        <v>0</v>
      </c>
      <c r="BJ486" s="18" t="s">
        <v>81</v>
      </c>
      <c r="BK486" s="248">
        <f>ROUND(I486*H486,2)</f>
        <v>0</v>
      </c>
      <c r="BL486" s="18" t="s">
        <v>141</v>
      </c>
      <c r="BM486" s="247" t="s">
        <v>1091</v>
      </c>
    </row>
    <row r="487" s="2" customFormat="1">
      <c r="A487" s="39"/>
      <c r="B487" s="40"/>
      <c r="C487" s="41"/>
      <c r="D487" s="249" t="s">
        <v>143</v>
      </c>
      <c r="E487" s="41"/>
      <c r="F487" s="250" t="s">
        <v>702</v>
      </c>
      <c r="G487" s="41"/>
      <c r="H487" s="41"/>
      <c r="I487" s="145"/>
      <c r="J487" s="41"/>
      <c r="K487" s="41"/>
      <c r="L487" s="45"/>
      <c r="M487" s="251"/>
      <c r="N487" s="252"/>
      <c r="O487" s="92"/>
      <c r="P487" s="92"/>
      <c r="Q487" s="92"/>
      <c r="R487" s="92"/>
      <c r="S487" s="92"/>
      <c r="T487" s="93"/>
      <c r="U487" s="39"/>
      <c r="V487" s="39"/>
      <c r="W487" s="39"/>
      <c r="X487" s="39"/>
      <c r="Y487" s="39"/>
      <c r="Z487" s="39"/>
      <c r="AA487" s="39"/>
      <c r="AB487" s="39"/>
      <c r="AC487" s="39"/>
      <c r="AD487" s="39"/>
      <c r="AE487" s="39"/>
      <c r="AT487" s="18" t="s">
        <v>143</v>
      </c>
      <c r="AU487" s="18" t="s">
        <v>83</v>
      </c>
    </row>
    <row r="488" s="2" customFormat="1">
      <c r="A488" s="39"/>
      <c r="B488" s="40"/>
      <c r="C488" s="41"/>
      <c r="D488" s="249" t="s">
        <v>145</v>
      </c>
      <c r="E488" s="41"/>
      <c r="F488" s="253" t="s">
        <v>691</v>
      </c>
      <c r="G488" s="41"/>
      <c r="H488" s="41"/>
      <c r="I488" s="145"/>
      <c r="J488" s="41"/>
      <c r="K488" s="41"/>
      <c r="L488" s="45"/>
      <c r="M488" s="251"/>
      <c r="N488" s="252"/>
      <c r="O488" s="92"/>
      <c r="P488" s="92"/>
      <c r="Q488" s="92"/>
      <c r="R488" s="92"/>
      <c r="S488" s="92"/>
      <c r="T488" s="93"/>
      <c r="U488" s="39"/>
      <c r="V488" s="39"/>
      <c r="W488" s="39"/>
      <c r="X488" s="39"/>
      <c r="Y488" s="39"/>
      <c r="Z488" s="39"/>
      <c r="AA488" s="39"/>
      <c r="AB488" s="39"/>
      <c r="AC488" s="39"/>
      <c r="AD488" s="39"/>
      <c r="AE488" s="39"/>
      <c r="AT488" s="18" t="s">
        <v>145</v>
      </c>
      <c r="AU488" s="18" t="s">
        <v>83</v>
      </c>
    </row>
    <row r="489" s="12" customFormat="1" ht="25.92" customHeight="1">
      <c r="A489" s="12"/>
      <c r="B489" s="220"/>
      <c r="C489" s="221"/>
      <c r="D489" s="222" t="s">
        <v>72</v>
      </c>
      <c r="E489" s="223" t="s">
        <v>703</v>
      </c>
      <c r="F489" s="223" t="s">
        <v>704</v>
      </c>
      <c r="G489" s="221"/>
      <c r="H489" s="221"/>
      <c r="I489" s="224"/>
      <c r="J489" s="225">
        <f>BK489</f>
        <v>0</v>
      </c>
      <c r="K489" s="221"/>
      <c r="L489" s="226"/>
      <c r="M489" s="227"/>
      <c r="N489" s="228"/>
      <c r="O489" s="228"/>
      <c r="P489" s="229">
        <f>P490+P512</f>
        <v>0</v>
      </c>
      <c r="Q489" s="228"/>
      <c r="R489" s="229">
        <f>R490+R512</f>
        <v>0.19362000000000001</v>
      </c>
      <c r="S489" s="228"/>
      <c r="T489" s="230">
        <f>T490+T512</f>
        <v>0</v>
      </c>
      <c r="U489" s="12"/>
      <c r="V489" s="12"/>
      <c r="W489" s="12"/>
      <c r="X489" s="12"/>
      <c r="Y489" s="12"/>
      <c r="Z489" s="12"/>
      <c r="AA489" s="12"/>
      <c r="AB489" s="12"/>
      <c r="AC489" s="12"/>
      <c r="AD489" s="12"/>
      <c r="AE489" s="12"/>
      <c r="AR489" s="231" t="s">
        <v>81</v>
      </c>
      <c r="AT489" s="232" t="s">
        <v>72</v>
      </c>
      <c r="AU489" s="232" t="s">
        <v>73</v>
      </c>
      <c r="AY489" s="231" t="s">
        <v>134</v>
      </c>
      <c r="BK489" s="233">
        <f>BK490+BK512</f>
        <v>0</v>
      </c>
    </row>
    <row r="490" s="12" customFormat="1" ht="22.8" customHeight="1">
      <c r="A490" s="12"/>
      <c r="B490" s="220"/>
      <c r="C490" s="221"/>
      <c r="D490" s="222" t="s">
        <v>72</v>
      </c>
      <c r="E490" s="234" t="s">
        <v>705</v>
      </c>
      <c r="F490" s="234" t="s">
        <v>706</v>
      </c>
      <c r="G490" s="221"/>
      <c r="H490" s="221"/>
      <c r="I490" s="224"/>
      <c r="J490" s="235">
        <f>BK490</f>
        <v>0</v>
      </c>
      <c r="K490" s="221"/>
      <c r="L490" s="226"/>
      <c r="M490" s="227"/>
      <c r="N490" s="228"/>
      <c r="O490" s="228"/>
      <c r="P490" s="229">
        <f>SUM(P491:P511)</f>
        <v>0</v>
      </c>
      <c r="Q490" s="228"/>
      <c r="R490" s="229">
        <f>SUM(R491:R511)</f>
        <v>0</v>
      </c>
      <c r="S490" s="228"/>
      <c r="T490" s="230">
        <f>SUM(T491:T511)</f>
        <v>0</v>
      </c>
      <c r="U490" s="12"/>
      <c r="V490" s="12"/>
      <c r="W490" s="12"/>
      <c r="X490" s="12"/>
      <c r="Y490" s="12"/>
      <c r="Z490" s="12"/>
      <c r="AA490" s="12"/>
      <c r="AB490" s="12"/>
      <c r="AC490" s="12"/>
      <c r="AD490" s="12"/>
      <c r="AE490" s="12"/>
      <c r="AR490" s="231" t="s">
        <v>81</v>
      </c>
      <c r="AT490" s="232" t="s">
        <v>72</v>
      </c>
      <c r="AU490" s="232" t="s">
        <v>81</v>
      </c>
      <c r="AY490" s="231" t="s">
        <v>134</v>
      </c>
      <c r="BK490" s="233">
        <f>SUM(BK491:BK511)</f>
        <v>0</v>
      </c>
    </row>
    <row r="491" s="2" customFormat="1" ht="24" customHeight="1">
      <c r="A491" s="39"/>
      <c r="B491" s="40"/>
      <c r="C491" s="236" t="s">
        <v>594</v>
      </c>
      <c r="D491" s="236" t="s">
        <v>136</v>
      </c>
      <c r="E491" s="237" t="s">
        <v>708</v>
      </c>
      <c r="F491" s="238" t="s">
        <v>709</v>
      </c>
      <c r="G491" s="239" t="s">
        <v>139</v>
      </c>
      <c r="H491" s="240">
        <v>678.60000000000002</v>
      </c>
      <c r="I491" s="241"/>
      <c r="J491" s="242">
        <f>ROUND(I491*H491,2)</f>
        <v>0</v>
      </c>
      <c r="K491" s="238" t="s">
        <v>1</v>
      </c>
      <c r="L491" s="45"/>
      <c r="M491" s="243" t="s">
        <v>1</v>
      </c>
      <c r="N491" s="244" t="s">
        <v>38</v>
      </c>
      <c r="O491" s="92"/>
      <c r="P491" s="245">
        <f>O491*H491</f>
        <v>0</v>
      </c>
      <c r="Q491" s="245">
        <v>0</v>
      </c>
      <c r="R491" s="245">
        <f>Q491*H491</f>
        <v>0</v>
      </c>
      <c r="S491" s="245">
        <v>0</v>
      </c>
      <c r="T491" s="246">
        <f>S491*H491</f>
        <v>0</v>
      </c>
      <c r="U491" s="39"/>
      <c r="V491" s="39"/>
      <c r="W491" s="39"/>
      <c r="X491" s="39"/>
      <c r="Y491" s="39"/>
      <c r="Z491" s="39"/>
      <c r="AA491" s="39"/>
      <c r="AB491" s="39"/>
      <c r="AC491" s="39"/>
      <c r="AD491" s="39"/>
      <c r="AE491" s="39"/>
      <c r="AR491" s="247" t="s">
        <v>141</v>
      </c>
      <c r="AT491" s="247" t="s">
        <v>136</v>
      </c>
      <c r="AU491" s="247" t="s">
        <v>83</v>
      </c>
      <c r="AY491" s="18" t="s">
        <v>134</v>
      </c>
      <c r="BE491" s="248">
        <f>IF(N491="základní",J491,0)</f>
        <v>0</v>
      </c>
      <c r="BF491" s="248">
        <f>IF(N491="snížená",J491,0)</f>
        <v>0</v>
      </c>
      <c r="BG491" s="248">
        <f>IF(N491="zákl. přenesená",J491,0)</f>
        <v>0</v>
      </c>
      <c r="BH491" s="248">
        <f>IF(N491="sníž. přenesená",J491,0)</f>
        <v>0</v>
      </c>
      <c r="BI491" s="248">
        <f>IF(N491="nulová",J491,0)</f>
        <v>0</v>
      </c>
      <c r="BJ491" s="18" t="s">
        <v>81</v>
      </c>
      <c r="BK491" s="248">
        <f>ROUND(I491*H491,2)</f>
        <v>0</v>
      </c>
      <c r="BL491" s="18" t="s">
        <v>141</v>
      </c>
      <c r="BM491" s="247" t="s">
        <v>1092</v>
      </c>
    </row>
    <row r="492" s="2" customFormat="1">
      <c r="A492" s="39"/>
      <c r="B492" s="40"/>
      <c r="C492" s="41"/>
      <c r="D492" s="249" t="s">
        <v>143</v>
      </c>
      <c r="E492" s="41"/>
      <c r="F492" s="250" t="s">
        <v>709</v>
      </c>
      <c r="G492" s="41"/>
      <c r="H492" s="41"/>
      <c r="I492" s="145"/>
      <c r="J492" s="41"/>
      <c r="K492" s="41"/>
      <c r="L492" s="45"/>
      <c r="M492" s="251"/>
      <c r="N492" s="252"/>
      <c r="O492" s="92"/>
      <c r="P492" s="92"/>
      <c r="Q492" s="92"/>
      <c r="R492" s="92"/>
      <c r="S492" s="92"/>
      <c r="T492" s="93"/>
      <c r="U492" s="39"/>
      <c r="V492" s="39"/>
      <c r="W492" s="39"/>
      <c r="X492" s="39"/>
      <c r="Y492" s="39"/>
      <c r="Z492" s="39"/>
      <c r="AA492" s="39"/>
      <c r="AB492" s="39"/>
      <c r="AC492" s="39"/>
      <c r="AD492" s="39"/>
      <c r="AE492" s="39"/>
      <c r="AT492" s="18" t="s">
        <v>143</v>
      </c>
      <c r="AU492" s="18" t="s">
        <v>83</v>
      </c>
    </row>
    <row r="493" s="14" customFormat="1">
      <c r="A493" s="14"/>
      <c r="B493" s="264"/>
      <c r="C493" s="265"/>
      <c r="D493" s="249" t="s">
        <v>147</v>
      </c>
      <c r="E493" s="266" t="s">
        <v>1</v>
      </c>
      <c r="F493" s="267" t="s">
        <v>1093</v>
      </c>
      <c r="G493" s="265"/>
      <c r="H493" s="268">
        <v>561.60000000000002</v>
      </c>
      <c r="I493" s="269"/>
      <c r="J493" s="265"/>
      <c r="K493" s="265"/>
      <c r="L493" s="270"/>
      <c r="M493" s="271"/>
      <c r="N493" s="272"/>
      <c r="O493" s="272"/>
      <c r="P493" s="272"/>
      <c r="Q493" s="272"/>
      <c r="R493" s="272"/>
      <c r="S493" s="272"/>
      <c r="T493" s="273"/>
      <c r="U493" s="14"/>
      <c r="V493" s="14"/>
      <c r="W493" s="14"/>
      <c r="X493" s="14"/>
      <c r="Y493" s="14"/>
      <c r="Z493" s="14"/>
      <c r="AA493" s="14"/>
      <c r="AB493" s="14"/>
      <c r="AC493" s="14"/>
      <c r="AD493" s="14"/>
      <c r="AE493" s="14"/>
      <c r="AT493" s="274" t="s">
        <v>147</v>
      </c>
      <c r="AU493" s="274" t="s">
        <v>83</v>
      </c>
      <c r="AV493" s="14" t="s">
        <v>83</v>
      </c>
      <c r="AW493" s="14" t="s">
        <v>30</v>
      </c>
      <c r="AX493" s="14" t="s">
        <v>73</v>
      </c>
      <c r="AY493" s="274" t="s">
        <v>134</v>
      </c>
    </row>
    <row r="494" s="14" customFormat="1">
      <c r="A494" s="14"/>
      <c r="B494" s="264"/>
      <c r="C494" s="265"/>
      <c r="D494" s="249" t="s">
        <v>147</v>
      </c>
      <c r="E494" s="266" t="s">
        <v>1</v>
      </c>
      <c r="F494" s="267" t="s">
        <v>1094</v>
      </c>
      <c r="G494" s="265"/>
      <c r="H494" s="268">
        <v>117</v>
      </c>
      <c r="I494" s="269"/>
      <c r="J494" s="265"/>
      <c r="K494" s="265"/>
      <c r="L494" s="270"/>
      <c r="M494" s="271"/>
      <c r="N494" s="272"/>
      <c r="O494" s="272"/>
      <c r="P494" s="272"/>
      <c r="Q494" s="272"/>
      <c r="R494" s="272"/>
      <c r="S494" s="272"/>
      <c r="T494" s="273"/>
      <c r="U494" s="14"/>
      <c r="V494" s="14"/>
      <c r="W494" s="14"/>
      <c r="X494" s="14"/>
      <c r="Y494" s="14"/>
      <c r="Z494" s="14"/>
      <c r="AA494" s="14"/>
      <c r="AB494" s="14"/>
      <c r="AC494" s="14"/>
      <c r="AD494" s="14"/>
      <c r="AE494" s="14"/>
      <c r="AT494" s="274" t="s">
        <v>147</v>
      </c>
      <c r="AU494" s="274" t="s">
        <v>83</v>
      </c>
      <c r="AV494" s="14" t="s">
        <v>83</v>
      </c>
      <c r="AW494" s="14" t="s">
        <v>30</v>
      </c>
      <c r="AX494" s="14" t="s">
        <v>73</v>
      </c>
      <c r="AY494" s="274" t="s">
        <v>134</v>
      </c>
    </row>
    <row r="495" s="15" customFormat="1">
      <c r="A495" s="15"/>
      <c r="B495" s="275"/>
      <c r="C495" s="276"/>
      <c r="D495" s="249" t="s">
        <v>147</v>
      </c>
      <c r="E495" s="277" t="s">
        <v>1</v>
      </c>
      <c r="F495" s="278" t="s">
        <v>150</v>
      </c>
      <c r="G495" s="276"/>
      <c r="H495" s="279">
        <v>678.60000000000002</v>
      </c>
      <c r="I495" s="280"/>
      <c r="J495" s="276"/>
      <c r="K495" s="276"/>
      <c r="L495" s="281"/>
      <c r="M495" s="282"/>
      <c r="N495" s="283"/>
      <c r="O495" s="283"/>
      <c r="P495" s="283"/>
      <c r="Q495" s="283"/>
      <c r="R495" s="283"/>
      <c r="S495" s="283"/>
      <c r="T495" s="284"/>
      <c r="U495" s="15"/>
      <c r="V495" s="15"/>
      <c r="W495" s="15"/>
      <c r="X495" s="15"/>
      <c r="Y495" s="15"/>
      <c r="Z495" s="15"/>
      <c r="AA495" s="15"/>
      <c r="AB495" s="15"/>
      <c r="AC495" s="15"/>
      <c r="AD495" s="15"/>
      <c r="AE495" s="15"/>
      <c r="AT495" s="285" t="s">
        <v>147</v>
      </c>
      <c r="AU495" s="285" t="s">
        <v>83</v>
      </c>
      <c r="AV495" s="15" t="s">
        <v>141</v>
      </c>
      <c r="AW495" s="15" t="s">
        <v>30</v>
      </c>
      <c r="AX495" s="15" t="s">
        <v>81</v>
      </c>
      <c r="AY495" s="285" t="s">
        <v>134</v>
      </c>
    </row>
    <row r="496" s="2" customFormat="1" ht="24" customHeight="1">
      <c r="A496" s="39"/>
      <c r="B496" s="40"/>
      <c r="C496" s="236" t="s">
        <v>599</v>
      </c>
      <c r="D496" s="236" t="s">
        <v>136</v>
      </c>
      <c r="E496" s="237" t="s">
        <v>713</v>
      </c>
      <c r="F496" s="238" t="s">
        <v>714</v>
      </c>
      <c r="G496" s="239" t="s">
        <v>169</v>
      </c>
      <c r="H496" s="240">
        <v>120</v>
      </c>
      <c r="I496" s="241"/>
      <c r="J496" s="242">
        <f>ROUND(I496*H496,2)</f>
        <v>0</v>
      </c>
      <c r="K496" s="238" t="s">
        <v>1</v>
      </c>
      <c r="L496" s="45"/>
      <c r="M496" s="243" t="s">
        <v>1</v>
      </c>
      <c r="N496" s="244" t="s">
        <v>38</v>
      </c>
      <c r="O496" s="92"/>
      <c r="P496" s="245">
        <f>O496*H496</f>
        <v>0</v>
      </c>
      <c r="Q496" s="245">
        <v>0</v>
      </c>
      <c r="R496" s="245">
        <f>Q496*H496</f>
        <v>0</v>
      </c>
      <c r="S496" s="245">
        <v>0</v>
      </c>
      <c r="T496" s="246">
        <f>S496*H496</f>
        <v>0</v>
      </c>
      <c r="U496" s="39"/>
      <c r="V496" s="39"/>
      <c r="W496" s="39"/>
      <c r="X496" s="39"/>
      <c r="Y496" s="39"/>
      <c r="Z496" s="39"/>
      <c r="AA496" s="39"/>
      <c r="AB496" s="39"/>
      <c r="AC496" s="39"/>
      <c r="AD496" s="39"/>
      <c r="AE496" s="39"/>
      <c r="AR496" s="247" t="s">
        <v>141</v>
      </c>
      <c r="AT496" s="247" t="s">
        <v>136</v>
      </c>
      <c r="AU496" s="247" t="s">
        <v>83</v>
      </c>
      <c r="AY496" s="18" t="s">
        <v>134</v>
      </c>
      <c r="BE496" s="248">
        <f>IF(N496="základní",J496,0)</f>
        <v>0</v>
      </c>
      <c r="BF496" s="248">
        <f>IF(N496="snížená",J496,0)</f>
        <v>0</v>
      </c>
      <c r="BG496" s="248">
        <f>IF(N496="zákl. přenesená",J496,0)</f>
        <v>0</v>
      </c>
      <c r="BH496" s="248">
        <f>IF(N496="sníž. přenesená",J496,0)</f>
        <v>0</v>
      </c>
      <c r="BI496" s="248">
        <f>IF(N496="nulová",J496,0)</f>
        <v>0</v>
      </c>
      <c r="BJ496" s="18" t="s">
        <v>81</v>
      </c>
      <c r="BK496" s="248">
        <f>ROUND(I496*H496,2)</f>
        <v>0</v>
      </c>
      <c r="BL496" s="18" t="s">
        <v>141</v>
      </c>
      <c r="BM496" s="247" t="s">
        <v>1095</v>
      </c>
    </row>
    <row r="497" s="2" customFormat="1">
      <c r="A497" s="39"/>
      <c r="B497" s="40"/>
      <c r="C497" s="41"/>
      <c r="D497" s="249" t="s">
        <v>143</v>
      </c>
      <c r="E497" s="41"/>
      <c r="F497" s="250" t="s">
        <v>714</v>
      </c>
      <c r="G497" s="41"/>
      <c r="H497" s="41"/>
      <c r="I497" s="145"/>
      <c r="J497" s="41"/>
      <c r="K497" s="41"/>
      <c r="L497" s="45"/>
      <c r="M497" s="251"/>
      <c r="N497" s="252"/>
      <c r="O497" s="92"/>
      <c r="P497" s="92"/>
      <c r="Q497" s="92"/>
      <c r="R497" s="92"/>
      <c r="S497" s="92"/>
      <c r="T497" s="93"/>
      <c r="U497" s="39"/>
      <c r="V497" s="39"/>
      <c r="W497" s="39"/>
      <c r="X497" s="39"/>
      <c r="Y497" s="39"/>
      <c r="Z497" s="39"/>
      <c r="AA497" s="39"/>
      <c r="AB497" s="39"/>
      <c r="AC497" s="39"/>
      <c r="AD497" s="39"/>
      <c r="AE497" s="39"/>
      <c r="AT497" s="18" t="s">
        <v>143</v>
      </c>
      <c r="AU497" s="18" t="s">
        <v>83</v>
      </c>
    </row>
    <row r="498" s="2" customFormat="1">
      <c r="A498" s="39"/>
      <c r="B498" s="40"/>
      <c r="C498" s="41"/>
      <c r="D498" s="249" t="s">
        <v>164</v>
      </c>
      <c r="E498" s="41"/>
      <c r="F498" s="253" t="s">
        <v>716</v>
      </c>
      <c r="G498" s="41"/>
      <c r="H498" s="41"/>
      <c r="I498" s="145"/>
      <c r="J498" s="41"/>
      <c r="K498" s="41"/>
      <c r="L498" s="45"/>
      <c r="M498" s="251"/>
      <c r="N498" s="252"/>
      <c r="O498" s="92"/>
      <c r="P498" s="92"/>
      <c r="Q498" s="92"/>
      <c r="R498" s="92"/>
      <c r="S498" s="92"/>
      <c r="T498" s="93"/>
      <c r="U498" s="39"/>
      <c r="V498" s="39"/>
      <c r="W498" s="39"/>
      <c r="X498" s="39"/>
      <c r="Y498" s="39"/>
      <c r="Z498" s="39"/>
      <c r="AA498" s="39"/>
      <c r="AB498" s="39"/>
      <c r="AC498" s="39"/>
      <c r="AD498" s="39"/>
      <c r="AE498" s="39"/>
      <c r="AT498" s="18" t="s">
        <v>164</v>
      </c>
      <c r="AU498" s="18" t="s">
        <v>83</v>
      </c>
    </row>
    <row r="499" s="14" customFormat="1">
      <c r="A499" s="14"/>
      <c r="B499" s="264"/>
      <c r="C499" s="265"/>
      <c r="D499" s="249" t="s">
        <v>147</v>
      </c>
      <c r="E499" s="266" t="s">
        <v>1</v>
      </c>
      <c r="F499" s="267" t="s">
        <v>1096</v>
      </c>
      <c r="G499" s="265"/>
      <c r="H499" s="268">
        <v>120</v>
      </c>
      <c r="I499" s="269"/>
      <c r="J499" s="265"/>
      <c r="K499" s="265"/>
      <c r="L499" s="270"/>
      <c r="M499" s="271"/>
      <c r="N499" s="272"/>
      <c r="O499" s="272"/>
      <c r="P499" s="272"/>
      <c r="Q499" s="272"/>
      <c r="R499" s="272"/>
      <c r="S499" s="272"/>
      <c r="T499" s="273"/>
      <c r="U499" s="14"/>
      <c r="V499" s="14"/>
      <c r="W499" s="14"/>
      <c r="X499" s="14"/>
      <c r="Y499" s="14"/>
      <c r="Z499" s="14"/>
      <c r="AA499" s="14"/>
      <c r="AB499" s="14"/>
      <c r="AC499" s="14"/>
      <c r="AD499" s="14"/>
      <c r="AE499" s="14"/>
      <c r="AT499" s="274" t="s">
        <v>147</v>
      </c>
      <c r="AU499" s="274" t="s">
        <v>83</v>
      </c>
      <c r="AV499" s="14" t="s">
        <v>83</v>
      </c>
      <c r="AW499" s="14" t="s">
        <v>30</v>
      </c>
      <c r="AX499" s="14" t="s">
        <v>73</v>
      </c>
      <c r="AY499" s="274" t="s">
        <v>134</v>
      </c>
    </row>
    <row r="500" s="15" customFormat="1">
      <c r="A500" s="15"/>
      <c r="B500" s="275"/>
      <c r="C500" s="276"/>
      <c r="D500" s="249" t="s">
        <v>147</v>
      </c>
      <c r="E500" s="277" t="s">
        <v>1</v>
      </c>
      <c r="F500" s="278" t="s">
        <v>150</v>
      </c>
      <c r="G500" s="276"/>
      <c r="H500" s="279">
        <v>120</v>
      </c>
      <c r="I500" s="280"/>
      <c r="J500" s="276"/>
      <c r="K500" s="276"/>
      <c r="L500" s="281"/>
      <c r="M500" s="282"/>
      <c r="N500" s="283"/>
      <c r="O500" s="283"/>
      <c r="P500" s="283"/>
      <c r="Q500" s="283"/>
      <c r="R500" s="283"/>
      <c r="S500" s="283"/>
      <c r="T500" s="284"/>
      <c r="U500" s="15"/>
      <c r="V500" s="15"/>
      <c r="W500" s="15"/>
      <c r="X500" s="15"/>
      <c r="Y500" s="15"/>
      <c r="Z500" s="15"/>
      <c r="AA500" s="15"/>
      <c r="AB500" s="15"/>
      <c r="AC500" s="15"/>
      <c r="AD500" s="15"/>
      <c r="AE500" s="15"/>
      <c r="AT500" s="285" t="s">
        <v>147</v>
      </c>
      <c r="AU500" s="285" t="s">
        <v>83</v>
      </c>
      <c r="AV500" s="15" t="s">
        <v>141</v>
      </c>
      <c r="AW500" s="15" t="s">
        <v>30</v>
      </c>
      <c r="AX500" s="15" t="s">
        <v>81</v>
      </c>
      <c r="AY500" s="285" t="s">
        <v>134</v>
      </c>
    </row>
    <row r="501" s="2" customFormat="1" ht="24" customHeight="1">
      <c r="A501" s="39"/>
      <c r="B501" s="40"/>
      <c r="C501" s="236" t="s">
        <v>607</v>
      </c>
      <c r="D501" s="236" t="s">
        <v>136</v>
      </c>
      <c r="E501" s="237" t="s">
        <v>1097</v>
      </c>
      <c r="F501" s="238" t="s">
        <v>1098</v>
      </c>
      <c r="G501" s="239" t="s">
        <v>721</v>
      </c>
      <c r="H501" s="307"/>
      <c r="I501" s="241"/>
      <c r="J501" s="242">
        <f>ROUND(I501*H501,2)</f>
        <v>0</v>
      </c>
      <c r="K501" s="238" t="s">
        <v>140</v>
      </c>
      <c r="L501" s="45"/>
      <c r="M501" s="243" t="s">
        <v>1</v>
      </c>
      <c r="N501" s="244" t="s">
        <v>38</v>
      </c>
      <c r="O501" s="92"/>
      <c r="P501" s="245">
        <f>O501*H501</f>
        <v>0</v>
      </c>
      <c r="Q501" s="245">
        <v>0</v>
      </c>
      <c r="R501" s="245">
        <f>Q501*H501</f>
        <v>0</v>
      </c>
      <c r="S501" s="245">
        <v>0</v>
      </c>
      <c r="T501" s="246">
        <f>S501*H501</f>
        <v>0</v>
      </c>
      <c r="U501" s="39"/>
      <c r="V501" s="39"/>
      <c r="W501" s="39"/>
      <c r="X501" s="39"/>
      <c r="Y501" s="39"/>
      <c r="Z501" s="39"/>
      <c r="AA501" s="39"/>
      <c r="AB501" s="39"/>
      <c r="AC501" s="39"/>
      <c r="AD501" s="39"/>
      <c r="AE501" s="39"/>
      <c r="AR501" s="247" t="s">
        <v>258</v>
      </c>
      <c r="AT501" s="247" t="s">
        <v>136</v>
      </c>
      <c r="AU501" s="247" t="s">
        <v>83</v>
      </c>
      <c r="AY501" s="18" t="s">
        <v>134</v>
      </c>
      <c r="BE501" s="248">
        <f>IF(N501="základní",J501,0)</f>
        <v>0</v>
      </c>
      <c r="BF501" s="248">
        <f>IF(N501="snížená",J501,0)</f>
        <v>0</v>
      </c>
      <c r="BG501" s="248">
        <f>IF(N501="zákl. přenesená",J501,0)</f>
        <v>0</v>
      </c>
      <c r="BH501" s="248">
        <f>IF(N501="sníž. přenesená",J501,0)</f>
        <v>0</v>
      </c>
      <c r="BI501" s="248">
        <f>IF(N501="nulová",J501,0)</f>
        <v>0</v>
      </c>
      <c r="BJ501" s="18" t="s">
        <v>81</v>
      </c>
      <c r="BK501" s="248">
        <f>ROUND(I501*H501,2)</f>
        <v>0</v>
      </c>
      <c r="BL501" s="18" t="s">
        <v>258</v>
      </c>
      <c r="BM501" s="247" t="s">
        <v>1099</v>
      </c>
    </row>
    <row r="502" s="2" customFormat="1">
      <c r="A502" s="39"/>
      <c r="B502" s="40"/>
      <c r="C502" s="41"/>
      <c r="D502" s="249" t="s">
        <v>143</v>
      </c>
      <c r="E502" s="41"/>
      <c r="F502" s="250" t="s">
        <v>1100</v>
      </c>
      <c r="G502" s="41"/>
      <c r="H502" s="41"/>
      <c r="I502" s="145"/>
      <c r="J502" s="41"/>
      <c r="K502" s="41"/>
      <c r="L502" s="45"/>
      <c r="M502" s="251"/>
      <c r="N502" s="252"/>
      <c r="O502" s="92"/>
      <c r="P502" s="92"/>
      <c r="Q502" s="92"/>
      <c r="R502" s="92"/>
      <c r="S502" s="92"/>
      <c r="T502" s="93"/>
      <c r="U502" s="39"/>
      <c r="V502" s="39"/>
      <c r="W502" s="39"/>
      <c r="X502" s="39"/>
      <c r="Y502" s="39"/>
      <c r="Z502" s="39"/>
      <c r="AA502" s="39"/>
      <c r="AB502" s="39"/>
      <c r="AC502" s="39"/>
      <c r="AD502" s="39"/>
      <c r="AE502" s="39"/>
      <c r="AT502" s="18" t="s">
        <v>143</v>
      </c>
      <c r="AU502" s="18" t="s">
        <v>83</v>
      </c>
    </row>
    <row r="503" s="2" customFormat="1">
      <c r="A503" s="39"/>
      <c r="B503" s="40"/>
      <c r="C503" s="41"/>
      <c r="D503" s="249" t="s">
        <v>145</v>
      </c>
      <c r="E503" s="41"/>
      <c r="F503" s="253" t="s">
        <v>724</v>
      </c>
      <c r="G503" s="41"/>
      <c r="H503" s="41"/>
      <c r="I503" s="145"/>
      <c r="J503" s="41"/>
      <c r="K503" s="41"/>
      <c r="L503" s="45"/>
      <c r="M503" s="251"/>
      <c r="N503" s="252"/>
      <c r="O503" s="92"/>
      <c r="P503" s="92"/>
      <c r="Q503" s="92"/>
      <c r="R503" s="92"/>
      <c r="S503" s="92"/>
      <c r="T503" s="93"/>
      <c r="U503" s="39"/>
      <c r="V503" s="39"/>
      <c r="W503" s="39"/>
      <c r="X503" s="39"/>
      <c r="Y503" s="39"/>
      <c r="Z503" s="39"/>
      <c r="AA503" s="39"/>
      <c r="AB503" s="39"/>
      <c r="AC503" s="39"/>
      <c r="AD503" s="39"/>
      <c r="AE503" s="39"/>
      <c r="AT503" s="18" t="s">
        <v>145</v>
      </c>
      <c r="AU503" s="18" t="s">
        <v>83</v>
      </c>
    </row>
    <row r="504" s="2" customFormat="1">
      <c r="A504" s="39"/>
      <c r="B504" s="40"/>
      <c r="C504" s="41"/>
      <c r="D504" s="249" t="s">
        <v>164</v>
      </c>
      <c r="E504" s="41"/>
      <c r="F504" s="253" t="s">
        <v>1079</v>
      </c>
      <c r="G504" s="41"/>
      <c r="H504" s="41"/>
      <c r="I504" s="145"/>
      <c r="J504" s="41"/>
      <c r="K504" s="41"/>
      <c r="L504" s="45"/>
      <c r="M504" s="251"/>
      <c r="N504" s="252"/>
      <c r="O504" s="92"/>
      <c r="P504" s="92"/>
      <c r="Q504" s="92"/>
      <c r="R504" s="92"/>
      <c r="S504" s="92"/>
      <c r="T504" s="93"/>
      <c r="U504" s="39"/>
      <c r="V504" s="39"/>
      <c r="W504" s="39"/>
      <c r="X504" s="39"/>
      <c r="Y504" s="39"/>
      <c r="Z504" s="39"/>
      <c r="AA504" s="39"/>
      <c r="AB504" s="39"/>
      <c r="AC504" s="39"/>
      <c r="AD504" s="39"/>
      <c r="AE504" s="39"/>
      <c r="AT504" s="18" t="s">
        <v>164</v>
      </c>
      <c r="AU504" s="18" t="s">
        <v>83</v>
      </c>
    </row>
    <row r="505" s="2" customFormat="1" ht="24" customHeight="1">
      <c r="A505" s="39"/>
      <c r="B505" s="40"/>
      <c r="C505" s="236" t="s">
        <v>613</v>
      </c>
      <c r="D505" s="236" t="s">
        <v>136</v>
      </c>
      <c r="E505" s="237" t="s">
        <v>726</v>
      </c>
      <c r="F505" s="238" t="s">
        <v>727</v>
      </c>
      <c r="G505" s="239" t="s">
        <v>721</v>
      </c>
      <c r="H505" s="307"/>
      <c r="I505" s="241"/>
      <c r="J505" s="242">
        <f>ROUND(I505*H505,2)</f>
        <v>0</v>
      </c>
      <c r="K505" s="238" t="s">
        <v>140</v>
      </c>
      <c r="L505" s="45"/>
      <c r="M505" s="243" t="s">
        <v>1</v>
      </c>
      <c r="N505" s="244" t="s">
        <v>38</v>
      </c>
      <c r="O505" s="92"/>
      <c r="P505" s="245">
        <f>O505*H505</f>
        <v>0</v>
      </c>
      <c r="Q505" s="245">
        <v>0</v>
      </c>
      <c r="R505" s="245">
        <f>Q505*H505</f>
        <v>0</v>
      </c>
      <c r="S505" s="245">
        <v>0</v>
      </c>
      <c r="T505" s="246">
        <f>S505*H505</f>
        <v>0</v>
      </c>
      <c r="U505" s="39"/>
      <c r="V505" s="39"/>
      <c r="W505" s="39"/>
      <c r="X505" s="39"/>
      <c r="Y505" s="39"/>
      <c r="Z505" s="39"/>
      <c r="AA505" s="39"/>
      <c r="AB505" s="39"/>
      <c r="AC505" s="39"/>
      <c r="AD505" s="39"/>
      <c r="AE505" s="39"/>
      <c r="AR505" s="247" t="s">
        <v>258</v>
      </c>
      <c r="AT505" s="247" t="s">
        <v>136</v>
      </c>
      <c r="AU505" s="247" t="s">
        <v>83</v>
      </c>
      <c r="AY505" s="18" t="s">
        <v>134</v>
      </c>
      <c r="BE505" s="248">
        <f>IF(N505="základní",J505,0)</f>
        <v>0</v>
      </c>
      <c r="BF505" s="248">
        <f>IF(N505="snížená",J505,0)</f>
        <v>0</v>
      </c>
      <c r="BG505" s="248">
        <f>IF(N505="zákl. přenesená",J505,0)</f>
        <v>0</v>
      </c>
      <c r="BH505" s="248">
        <f>IF(N505="sníž. přenesená",J505,0)</f>
        <v>0</v>
      </c>
      <c r="BI505" s="248">
        <f>IF(N505="nulová",J505,0)</f>
        <v>0</v>
      </c>
      <c r="BJ505" s="18" t="s">
        <v>81</v>
      </c>
      <c r="BK505" s="248">
        <f>ROUND(I505*H505,2)</f>
        <v>0</v>
      </c>
      <c r="BL505" s="18" t="s">
        <v>258</v>
      </c>
      <c r="BM505" s="247" t="s">
        <v>1101</v>
      </c>
    </row>
    <row r="506" s="2" customFormat="1">
      <c r="A506" s="39"/>
      <c r="B506" s="40"/>
      <c r="C506" s="41"/>
      <c r="D506" s="249" t="s">
        <v>143</v>
      </c>
      <c r="E506" s="41"/>
      <c r="F506" s="250" t="s">
        <v>729</v>
      </c>
      <c r="G506" s="41"/>
      <c r="H506" s="41"/>
      <c r="I506" s="145"/>
      <c r="J506" s="41"/>
      <c r="K506" s="41"/>
      <c r="L506" s="45"/>
      <c r="M506" s="251"/>
      <c r="N506" s="252"/>
      <c r="O506" s="92"/>
      <c r="P506" s="92"/>
      <c r="Q506" s="92"/>
      <c r="R506" s="92"/>
      <c r="S506" s="92"/>
      <c r="T506" s="93"/>
      <c r="U506" s="39"/>
      <c r="V506" s="39"/>
      <c r="W506" s="39"/>
      <c r="X506" s="39"/>
      <c r="Y506" s="39"/>
      <c r="Z506" s="39"/>
      <c r="AA506" s="39"/>
      <c r="AB506" s="39"/>
      <c r="AC506" s="39"/>
      <c r="AD506" s="39"/>
      <c r="AE506" s="39"/>
      <c r="AT506" s="18" t="s">
        <v>143</v>
      </c>
      <c r="AU506" s="18" t="s">
        <v>83</v>
      </c>
    </row>
    <row r="507" s="2" customFormat="1">
      <c r="A507" s="39"/>
      <c r="B507" s="40"/>
      <c r="C507" s="41"/>
      <c r="D507" s="249" t="s">
        <v>145</v>
      </c>
      <c r="E507" s="41"/>
      <c r="F507" s="253" t="s">
        <v>724</v>
      </c>
      <c r="G507" s="41"/>
      <c r="H507" s="41"/>
      <c r="I507" s="145"/>
      <c r="J507" s="41"/>
      <c r="K507" s="41"/>
      <c r="L507" s="45"/>
      <c r="M507" s="251"/>
      <c r="N507" s="252"/>
      <c r="O507" s="92"/>
      <c r="P507" s="92"/>
      <c r="Q507" s="92"/>
      <c r="R507" s="92"/>
      <c r="S507" s="92"/>
      <c r="T507" s="93"/>
      <c r="U507" s="39"/>
      <c r="V507" s="39"/>
      <c r="W507" s="39"/>
      <c r="X507" s="39"/>
      <c r="Y507" s="39"/>
      <c r="Z507" s="39"/>
      <c r="AA507" s="39"/>
      <c r="AB507" s="39"/>
      <c r="AC507" s="39"/>
      <c r="AD507" s="39"/>
      <c r="AE507" s="39"/>
      <c r="AT507" s="18" t="s">
        <v>145</v>
      </c>
      <c r="AU507" s="18" t="s">
        <v>83</v>
      </c>
    </row>
    <row r="508" s="2" customFormat="1" ht="24" customHeight="1">
      <c r="A508" s="39"/>
      <c r="B508" s="40"/>
      <c r="C508" s="236" t="s">
        <v>619</v>
      </c>
      <c r="D508" s="236" t="s">
        <v>136</v>
      </c>
      <c r="E508" s="237" t="s">
        <v>731</v>
      </c>
      <c r="F508" s="238" t="s">
        <v>732</v>
      </c>
      <c r="G508" s="239" t="s">
        <v>721</v>
      </c>
      <c r="H508" s="307"/>
      <c r="I508" s="241"/>
      <c r="J508" s="242">
        <f>ROUND(I508*H508,2)</f>
        <v>0</v>
      </c>
      <c r="K508" s="238" t="s">
        <v>140</v>
      </c>
      <c r="L508" s="45"/>
      <c r="M508" s="243" t="s">
        <v>1</v>
      </c>
      <c r="N508" s="244" t="s">
        <v>38</v>
      </c>
      <c r="O508" s="92"/>
      <c r="P508" s="245">
        <f>O508*H508</f>
        <v>0</v>
      </c>
      <c r="Q508" s="245">
        <v>0</v>
      </c>
      <c r="R508" s="245">
        <f>Q508*H508</f>
        <v>0</v>
      </c>
      <c r="S508" s="245">
        <v>0</v>
      </c>
      <c r="T508" s="246">
        <f>S508*H508</f>
        <v>0</v>
      </c>
      <c r="U508" s="39"/>
      <c r="V508" s="39"/>
      <c r="W508" s="39"/>
      <c r="X508" s="39"/>
      <c r="Y508" s="39"/>
      <c r="Z508" s="39"/>
      <c r="AA508" s="39"/>
      <c r="AB508" s="39"/>
      <c r="AC508" s="39"/>
      <c r="AD508" s="39"/>
      <c r="AE508" s="39"/>
      <c r="AR508" s="247" t="s">
        <v>258</v>
      </c>
      <c r="AT508" s="247" t="s">
        <v>136</v>
      </c>
      <c r="AU508" s="247" t="s">
        <v>83</v>
      </c>
      <c r="AY508" s="18" t="s">
        <v>134</v>
      </c>
      <c r="BE508" s="248">
        <f>IF(N508="základní",J508,0)</f>
        <v>0</v>
      </c>
      <c r="BF508" s="248">
        <f>IF(N508="snížená",J508,0)</f>
        <v>0</v>
      </c>
      <c r="BG508" s="248">
        <f>IF(N508="zákl. přenesená",J508,0)</f>
        <v>0</v>
      </c>
      <c r="BH508" s="248">
        <f>IF(N508="sníž. přenesená",J508,0)</f>
        <v>0</v>
      </c>
      <c r="BI508" s="248">
        <f>IF(N508="nulová",J508,0)</f>
        <v>0</v>
      </c>
      <c r="BJ508" s="18" t="s">
        <v>81</v>
      </c>
      <c r="BK508" s="248">
        <f>ROUND(I508*H508,2)</f>
        <v>0</v>
      </c>
      <c r="BL508" s="18" t="s">
        <v>258</v>
      </c>
      <c r="BM508" s="247" t="s">
        <v>1102</v>
      </c>
    </row>
    <row r="509" s="2" customFormat="1">
      <c r="A509" s="39"/>
      <c r="B509" s="40"/>
      <c r="C509" s="41"/>
      <c r="D509" s="249" t="s">
        <v>143</v>
      </c>
      <c r="E509" s="41"/>
      <c r="F509" s="250" t="s">
        <v>734</v>
      </c>
      <c r="G509" s="41"/>
      <c r="H509" s="41"/>
      <c r="I509" s="145"/>
      <c r="J509" s="41"/>
      <c r="K509" s="41"/>
      <c r="L509" s="45"/>
      <c r="M509" s="251"/>
      <c r="N509" s="252"/>
      <c r="O509" s="92"/>
      <c r="P509" s="92"/>
      <c r="Q509" s="92"/>
      <c r="R509" s="92"/>
      <c r="S509" s="92"/>
      <c r="T509" s="93"/>
      <c r="U509" s="39"/>
      <c r="V509" s="39"/>
      <c r="W509" s="39"/>
      <c r="X509" s="39"/>
      <c r="Y509" s="39"/>
      <c r="Z509" s="39"/>
      <c r="AA509" s="39"/>
      <c r="AB509" s="39"/>
      <c r="AC509" s="39"/>
      <c r="AD509" s="39"/>
      <c r="AE509" s="39"/>
      <c r="AT509" s="18" t="s">
        <v>143</v>
      </c>
      <c r="AU509" s="18" t="s">
        <v>83</v>
      </c>
    </row>
    <row r="510" s="2" customFormat="1">
      <c r="A510" s="39"/>
      <c r="B510" s="40"/>
      <c r="C510" s="41"/>
      <c r="D510" s="249" t="s">
        <v>145</v>
      </c>
      <c r="E510" s="41"/>
      <c r="F510" s="253" t="s">
        <v>724</v>
      </c>
      <c r="G510" s="41"/>
      <c r="H510" s="41"/>
      <c r="I510" s="145"/>
      <c r="J510" s="41"/>
      <c r="K510" s="41"/>
      <c r="L510" s="45"/>
      <c r="M510" s="251"/>
      <c r="N510" s="252"/>
      <c r="O510" s="92"/>
      <c r="P510" s="92"/>
      <c r="Q510" s="92"/>
      <c r="R510" s="92"/>
      <c r="S510" s="92"/>
      <c r="T510" s="93"/>
      <c r="U510" s="39"/>
      <c r="V510" s="39"/>
      <c r="W510" s="39"/>
      <c r="X510" s="39"/>
      <c r="Y510" s="39"/>
      <c r="Z510" s="39"/>
      <c r="AA510" s="39"/>
      <c r="AB510" s="39"/>
      <c r="AC510" s="39"/>
      <c r="AD510" s="39"/>
      <c r="AE510" s="39"/>
      <c r="AT510" s="18" t="s">
        <v>145</v>
      </c>
      <c r="AU510" s="18" t="s">
        <v>83</v>
      </c>
    </row>
    <row r="511" s="2" customFormat="1">
      <c r="A511" s="39"/>
      <c r="B511" s="40"/>
      <c r="C511" s="41"/>
      <c r="D511" s="249" t="s">
        <v>164</v>
      </c>
      <c r="E511" s="41"/>
      <c r="F511" s="253" t="s">
        <v>735</v>
      </c>
      <c r="G511" s="41"/>
      <c r="H511" s="41"/>
      <c r="I511" s="145"/>
      <c r="J511" s="41"/>
      <c r="K511" s="41"/>
      <c r="L511" s="45"/>
      <c r="M511" s="251"/>
      <c r="N511" s="252"/>
      <c r="O511" s="92"/>
      <c r="P511" s="92"/>
      <c r="Q511" s="92"/>
      <c r="R511" s="92"/>
      <c r="S511" s="92"/>
      <c r="T511" s="93"/>
      <c r="U511" s="39"/>
      <c r="V511" s="39"/>
      <c r="W511" s="39"/>
      <c r="X511" s="39"/>
      <c r="Y511" s="39"/>
      <c r="Z511" s="39"/>
      <c r="AA511" s="39"/>
      <c r="AB511" s="39"/>
      <c r="AC511" s="39"/>
      <c r="AD511" s="39"/>
      <c r="AE511" s="39"/>
      <c r="AT511" s="18" t="s">
        <v>164</v>
      </c>
      <c r="AU511" s="18" t="s">
        <v>83</v>
      </c>
    </row>
    <row r="512" s="12" customFormat="1" ht="22.8" customHeight="1">
      <c r="A512" s="12"/>
      <c r="B512" s="220"/>
      <c r="C512" s="221"/>
      <c r="D512" s="222" t="s">
        <v>72</v>
      </c>
      <c r="E512" s="234" t="s">
        <v>736</v>
      </c>
      <c r="F512" s="234" t="s">
        <v>737</v>
      </c>
      <c r="G512" s="221"/>
      <c r="H512" s="221"/>
      <c r="I512" s="224"/>
      <c r="J512" s="235">
        <f>BK512</f>
        <v>0</v>
      </c>
      <c r="K512" s="221"/>
      <c r="L512" s="226"/>
      <c r="M512" s="227"/>
      <c r="N512" s="228"/>
      <c r="O512" s="228"/>
      <c r="P512" s="229">
        <f>SUM(P513:P521)</f>
        <v>0</v>
      </c>
      <c r="Q512" s="228"/>
      <c r="R512" s="229">
        <f>SUM(R513:R521)</f>
        <v>0.19362000000000001</v>
      </c>
      <c r="S512" s="228"/>
      <c r="T512" s="230">
        <f>SUM(T513:T521)</f>
        <v>0</v>
      </c>
      <c r="U512" s="12"/>
      <c r="V512" s="12"/>
      <c r="W512" s="12"/>
      <c r="X512" s="12"/>
      <c r="Y512" s="12"/>
      <c r="Z512" s="12"/>
      <c r="AA512" s="12"/>
      <c r="AB512" s="12"/>
      <c r="AC512" s="12"/>
      <c r="AD512" s="12"/>
      <c r="AE512" s="12"/>
      <c r="AR512" s="231" t="s">
        <v>83</v>
      </c>
      <c r="AT512" s="232" t="s">
        <v>72</v>
      </c>
      <c r="AU512" s="232" t="s">
        <v>81</v>
      </c>
      <c r="AY512" s="231" t="s">
        <v>134</v>
      </c>
      <c r="BK512" s="233">
        <f>SUM(BK513:BK521)</f>
        <v>0</v>
      </c>
    </row>
    <row r="513" s="2" customFormat="1" ht="24" customHeight="1">
      <c r="A513" s="39"/>
      <c r="B513" s="40"/>
      <c r="C513" s="236" t="s">
        <v>624</v>
      </c>
      <c r="D513" s="236" t="s">
        <v>136</v>
      </c>
      <c r="E513" s="237" t="s">
        <v>739</v>
      </c>
      <c r="F513" s="238" t="s">
        <v>740</v>
      </c>
      <c r="G513" s="239" t="s">
        <v>139</v>
      </c>
      <c r="H513" s="240">
        <v>922</v>
      </c>
      <c r="I513" s="241"/>
      <c r="J513" s="242">
        <f>ROUND(I513*H513,2)</f>
        <v>0</v>
      </c>
      <c r="K513" s="238" t="s">
        <v>140</v>
      </c>
      <c r="L513" s="45"/>
      <c r="M513" s="243" t="s">
        <v>1</v>
      </c>
      <c r="N513" s="244" t="s">
        <v>38</v>
      </c>
      <c r="O513" s="92"/>
      <c r="P513" s="245">
        <f>O513*H513</f>
        <v>0</v>
      </c>
      <c r="Q513" s="245">
        <v>0.00021000000000000001</v>
      </c>
      <c r="R513" s="245">
        <f>Q513*H513</f>
        <v>0.19362000000000001</v>
      </c>
      <c r="S513" s="245">
        <v>0</v>
      </c>
      <c r="T513" s="246">
        <f>S513*H513</f>
        <v>0</v>
      </c>
      <c r="U513" s="39"/>
      <c r="V513" s="39"/>
      <c r="W513" s="39"/>
      <c r="X513" s="39"/>
      <c r="Y513" s="39"/>
      <c r="Z513" s="39"/>
      <c r="AA513" s="39"/>
      <c r="AB513" s="39"/>
      <c r="AC513" s="39"/>
      <c r="AD513" s="39"/>
      <c r="AE513" s="39"/>
      <c r="AR513" s="247" t="s">
        <v>258</v>
      </c>
      <c r="AT513" s="247" t="s">
        <v>136</v>
      </c>
      <c r="AU513" s="247" t="s">
        <v>83</v>
      </c>
      <c r="AY513" s="18" t="s">
        <v>134</v>
      </c>
      <c r="BE513" s="248">
        <f>IF(N513="základní",J513,0)</f>
        <v>0</v>
      </c>
      <c r="BF513" s="248">
        <f>IF(N513="snížená",J513,0)</f>
        <v>0</v>
      </c>
      <c r="BG513" s="248">
        <f>IF(N513="zákl. přenesená",J513,0)</f>
        <v>0</v>
      </c>
      <c r="BH513" s="248">
        <f>IF(N513="sníž. přenesená",J513,0)</f>
        <v>0</v>
      </c>
      <c r="BI513" s="248">
        <f>IF(N513="nulová",J513,0)</f>
        <v>0</v>
      </c>
      <c r="BJ513" s="18" t="s">
        <v>81</v>
      </c>
      <c r="BK513" s="248">
        <f>ROUND(I513*H513,2)</f>
        <v>0</v>
      </c>
      <c r="BL513" s="18" t="s">
        <v>258</v>
      </c>
      <c r="BM513" s="247" t="s">
        <v>1103</v>
      </c>
    </row>
    <row r="514" s="2" customFormat="1">
      <c r="A514" s="39"/>
      <c r="B514" s="40"/>
      <c r="C514" s="41"/>
      <c r="D514" s="249" t="s">
        <v>143</v>
      </c>
      <c r="E514" s="41"/>
      <c r="F514" s="250" t="s">
        <v>742</v>
      </c>
      <c r="G514" s="41"/>
      <c r="H514" s="41"/>
      <c r="I514" s="145"/>
      <c r="J514" s="41"/>
      <c r="K514" s="41"/>
      <c r="L514" s="45"/>
      <c r="M514" s="251"/>
      <c r="N514" s="252"/>
      <c r="O514" s="92"/>
      <c r="P514" s="92"/>
      <c r="Q514" s="92"/>
      <c r="R514" s="92"/>
      <c r="S514" s="92"/>
      <c r="T514" s="93"/>
      <c r="U514" s="39"/>
      <c r="V514" s="39"/>
      <c r="W514" s="39"/>
      <c r="X514" s="39"/>
      <c r="Y514" s="39"/>
      <c r="Z514" s="39"/>
      <c r="AA514" s="39"/>
      <c r="AB514" s="39"/>
      <c r="AC514" s="39"/>
      <c r="AD514" s="39"/>
      <c r="AE514" s="39"/>
      <c r="AT514" s="18" t="s">
        <v>143</v>
      </c>
      <c r="AU514" s="18" t="s">
        <v>83</v>
      </c>
    </row>
    <row r="515" s="2" customFormat="1">
      <c r="A515" s="39"/>
      <c r="B515" s="40"/>
      <c r="C515" s="41"/>
      <c r="D515" s="249" t="s">
        <v>164</v>
      </c>
      <c r="E515" s="41"/>
      <c r="F515" s="253" t="s">
        <v>743</v>
      </c>
      <c r="G515" s="41"/>
      <c r="H515" s="41"/>
      <c r="I515" s="145"/>
      <c r="J515" s="41"/>
      <c r="K515" s="41"/>
      <c r="L515" s="45"/>
      <c r="M515" s="251"/>
      <c r="N515" s="252"/>
      <c r="O515" s="92"/>
      <c r="P515" s="92"/>
      <c r="Q515" s="92"/>
      <c r="R515" s="92"/>
      <c r="S515" s="92"/>
      <c r="T515" s="93"/>
      <c r="U515" s="39"/>
      <c r="V515" s="39"/>
      <c r="W515" s="39"/>
      <c r="X515" s="39"/>
      <c r="Y515" s="39"/>
      <c r="Z515" s="39"/>
      <c r="AA515" s="39"/>
      <c r="AB515" s="39"/>
      <c r="AC515" s="39"/>
      <c r="AD515" s="39"/>
      <c r="AE515" s="39"/>
      <c r="AT515" s="18" t="s">
        <v>164</v>
      </c>
      <c r="AU515" s="18" t="s">
        <v>83</v>
      </c>
    </row>
    <row r="516" s="13" customFormat="1">
      <c r="A516" s="13"/>
      <c r="B516" s="254"/>
      <c r="C516" s="255"/>
      <c r="D516" s="249" t="s">
        <v>147</v>
      </c>
      <c r="E516" s="256" t="s">
        <v>1</v>
      </c>
      <c r="F516" s="257" t="s">
        <v>853</v>
      </c>
      <c r="G516" s="255"/>
      <c r="H516" s="256" t="s">
        <v>1</v>
      </c>
      <c r="I516" s="258"/>
      <c r="J516" s="255"/>
      <c r="K516" s="255"/>
      <c r="L516" s="259"/>
      <c r="M516" s="260"/>
      <c r="N516" s="261"/>
      <c r="O516" s="261"/>
      <c r="P516" s="261"/>
      <c r="Q516" s="261"/>
      <c r="R516" s="261"/>
      <c r="S516" s="261"/>
      <c r="T516" s="262"/>
      <c r="U516" s="13"/>
      <c r="V516" s="13"/>
      <c r="W516" s="13"/>
      <c r="X516" s="13"/>
      <c r="Y516" s="13"/>
      <c r="Z516" s="13"/>
      <c r="AA516" s="13"/>
      <c r="AB516" s="13"/>
      <c r="AC516" s="13"/>
      <c r="AD516" s="13"/>
      <c r="AE516" s="13"/>
      <c r="AT516" s="263" t="s">
        <v>147</v>
      </c>
      <c r="AU516" s="263" t="s">
        <v>83</v>
      </c>
      <c r="AV516" s="13" t="s">
        <v>81</v>
      </c>
      <c r="AW516" s="13" t="s">
        <v>30</v>
      </c>
      <c r="AX516" s="13" t="s">
        <v>73</v>
      </c>
      <c r="AY516" s="263" t="s">
        <v>134</v>
      </c>
    </row>
    <row r="517" s="14" customFormat="1">
      <c r="A517" s="14"/>
      <c r="B517" s="264"/>
      <c r="C517" s="265"/>
      <c r="D517" s="249" t="s">
        <v>147</v>
      </c>
      <c r="E517" s="266" t="s">
        <v>1</v>
      </c>
      <c r="F517" s="267" t="s">
        <v>1061</v>
      </c>
      <c r="G517" s="265"/>
      <c r="H517" s="268">
        <v>461</v>
      </c>
      <c r="I517" s="269"/>
      <c r="J517" s="265"/>
      <c r="K517" s="265"/>
      <c r="L517" s="270"/>
      <c r="M517" s="271"/>
      <c r="N517" s="272"/>
      <c r="O517" s="272"/>
      <c r="P517" s="272"/>
      <c r="Q517" s="272"/>
      <c r="R517" s="272"/>
      <c r="S517" s="272"/>
      <c r="T517" s="273"/>
      <c r="U517" s="14"/>
      <c r="V517" s="14"/>
      <c r="W517" s="14"/>
      <c r="X517" s="14"/>
      <c r="Y517" s="14"/>
      <c r="Z517" s="14"/>
      <c r="AA517" s="14"/>
      <c r="AB517" s="14"/>
      <c r="AC517" s="14"/>
      <c r="AD517" s="14"/>
      <c r="AE517" s="14"/>
      <c r="AT517" s="274" t="s">
        <v>147</v>
      </c>
      <c r="AU517" s="274" t="s">
        <v>83</v>
      </c>
      <c r="AV517" s="14" t="s">
        <v>83</v>
      </c>
      <c r="AW517" s="14" t="s">
        <v>30</v>
      </c>
      <c r="AX517" s="14" t="s">
        <v>73</v>
      </c>
      <c r="AY517" s="274" t="s">
        <v>134</v>
      </c>
    </row>
    <row r="518" s="16" customFormat="1">
      <c r="A518" s="16"/>
      <c r="B518" s="296"/>
      <c r="C518" s="297"/>
      <c r="D518" s="249" t="s">
        <v>147</v>
      </c>
      <c r="E518" s="298" t="s">
        <v>1</v>
      </c>
      <c r="F518" s="299" t="s">
        <v>560</v>
      </c>
      <c r="G518" s="297"/>
      <c r="H518" s="300">
        <v>461</v>
      </c>
      <c r="I518" s="301"/>
      <c r="J518" s="297"/>
      <c r="K518" s="297"/>
      <c r="L518" s="302"/>
      <c r="M518" s="303"/>
      <c r="N518" s="304"/>
      <c r="O518" s="304"/>
      <c r="P518" s="304"/>
      <c r="Q518" s="304"/>
      <c r="R518" s="304"/>
      <c r="S518" s="304"/>
      <c r="T518" s="305"/>
      <c r="U518" s="16"/>
      <c r="V518" s="16"/>
      <c r="W518" s="16"/>
      <c r="X518" s="16"/>
      <c r="Y518" s="16"/>
      <c r="Z518" s="16"/>
      <c r="AA518" s="16"/>
      <c r="AB518" s="16"/>
      <c r="AC518" s="16"/>
      <c r="AD518" s="16"/>
      <c r="AE518" s="16"/>
      <c r="AT518" s="306" t="s">
        <v>147</v>
      </c>
      <c r="AU518" s="306" t="s">
        <v>83</v>
      </c>
      <c r="AV518" s="16" t="s">
        <v>158</v>
      </c>
      <c r="AW518" s="16" t="s">
        <v>30</v>
      </c>
      <c r="AX518" s="16" t="s">
        <v>73</v>
      </c>
      <c r="AY518" s="306" t="s">
        <v>134</v>
      </c>
    </row>
    <row r="519" s="13" customFormat="1">
      <c r="A519" s="13"/>
      <c r="B519" s="254"/>
      <c r="C519" s="255"/>
      <c r="D519" s="249" t="s">
        <v>147</v>
      </c>
      <c r="E519" s="256" t="s">
        <v>1</v>
      </c>
      <c r="F519" s="257" t="s">
        <v>744</v>
      </c>
      <c r="G519" s="255"/>
      <c r="H519" s="256" t="s">
        <v>1</v>
      </c>
      <c r="I519" s="258"/>
      <c r="J519" s="255"/>
      <c r="K519" s="255"/>
      <c r="L519" s="259"/>
      <c r="M519" s="260"/>
      <c r="N519" s="261"/>
      <c r="O519" s="261"/>
      <c r="P519" s="261"/>
      <c r="Q519" s="261"/>
      <c r="R519" s="261"/>
      <c r="S519" s="261"/>
      <c r="T519" s="262"/>
      <c r="U519" s="13"/>
      <c r="V519" s="13"/>
      <c r="W519" s="13"/>
      <c r="X519" s="13"/>
      <c r="Y519" s="13"/>
      <c r="Z519" s="13"/>
      <c r="AA519" s="13"/>
      <c r="AB519" s="13"/>
      <c r="AC519" s="13"/>
      <c r="AD519" s="13"/>
      <c r="AE519" s="13"/>
      <c r="AT519" s="263" t="s">
        <v>147</v>
      </c>
      <c r="AU519" s="263" t="s">
        <v>83</v>
      </c>
      <c r="AV519" s="13" t="s">
        <v>81</v>
      </c>
      <c r="AW519" s="13" t="s">
        <v>30</v>
      </c>
      <c r="AX519" s="13" t="s">
        <v>73</v>
      </c>
      <c r="AY519" s="263" t="s">
        <v>134</v>
      </c>
    </row>
    <row r="520" s="14" customFormat="1">
      <c r="A520" s="14"/>
      <c r="B520" s="264"/>
      <c r="C520" s="265"/>
      <c r="D520" s="249" t="s">
        <v>147</v>
      </c>
      <c r="E520" s="266" t="s">
        <v>1</v>
      </c>
      <c r="F520" s="267" t="s">
        <v>1104</v>
      </c>
      <c r="G520" s="265"/>
      <c r="H520" s="268">
        <v>461</v>
      </c>
      <c r="I520" s="269"/>
      <c r="J520" s="265"/>
      <c r="K520" s="265"/>
      <c r="L520" s="270"/>
      <c r="M520" s="271"/>
      <c r="N520" s="272"/>
      <c r="O520" s="272"/>
      <c r="P520" s="272"/>
      <c r="Q520" s="272"/>
      <c r="R520" s="272"/>
      <c r="S520" s="272"/>
      <c r="T520" s="273"/>
      <c r="U520" s="14"/>
      <c r="V520" s="14"/>
      <c r="W520" s="14"/>
      <c r="X520" s="14"/>
      <c r="Y520" s="14"/>
      <c r="Z520" s="14"/>
      <c r="AA520" s="14"/>
      <c r="AB520" s="14"/>
      <c r="AC520" s="14"/>
      <c r="AD520" s="14"/>
      <c r="AE520" s="14"/>
      <c r="AT520" s="274" t="s">
        <v>147</v>
      </c>
      <c r="AU520" s="274" t="s">
        <v>83</v>
      </c>
      <c r="AV520" s="14" t="s">
        <v>83</v>
      </c>
      <c r="AW520" s="14" t="s">
        <v>30</v>
      </c>
      <c r="AX520" s="14" t="s">
        <v>73</v>
      </c>
      <c r="AY520" s="274" t="s">
        <v>134</v>
      </c>
    </row>
    <row r="521" s="15" customFormat="1">
      <c r="A521" s="15"/>
      <c r="B521" s="275"/>
      <c r="C521" s="276"/>
      <c r="D521" s="249" t="s">
        <v>147</v>
      </c>
      <c r="E521" s="277" t="s">
        <v>1</v>
      </c>
      <c r="F521" s="278" t="s">
        <v>150</v>
      </c>
      <c r="G521" s="276"/>
      <c r="H521" s="279">
        <v>922</v>
      </c>
      <c r="I521" s="280"/>
      <c r="J521" s="276"/>
      <c r="K521" s="276"/>
      <c r="L521" s="281"/>
      <c r="M521" s="308"/>
      <c r="N521" s="309"/>
      <c r="O521" s="309"/>
      <c r="P521" s="309"/>
      <c r="Q521" s="309"/>
      <c r="R521" s="309"/>
      <c r="S521" s="309"/>
      <c r="T521" s="310"/>
      <c r="U521" s="15"/>
      <c r="V521" s="15"/>
      <c r="W521" s="15"/>
      <c r="X521" s="15"/>
      <c r="Y521" s="15"/>
      <c r="Z521" s="15"/>
      <c r="AA521" s="15"/>
      <c r="AB521" s="15"/>
      <c r="AC521" s="15"/>
      <c r="AD521" s="15"/>
      <c r="AE521" s="15"/>
      <c r="AT521" s="285" t="s">
        <v>147</v>
      </c>
      <c r="AU521" s="285" t="s">
        <v>83</v>
      </c>
      <c r="AV521" s="15" t="s">
        <v>141</v>
      </c>
      <c r="AW521" s="15" t="s">
        <v>30</v>
      </c>
      <c r="AX521" s="15" t="s">
        <v>81</v>
      </c>
      <c r="AY521" s="285" t="s">
        <v>134</v>
      </c>
    </row>
    <row r="522" s="2" customFormat="1" ht="6.96" customHeight="1">
      <c r="A522" s="39"/>
      <c r="B522" s="67"/>
      <c r="C522" s="68"/>
      <c r="D522" s="68"/>
      <c r="E522" s="68"/>
      <c r="F522" s="68"/>
      <c r="G522" s="68"/>
      <c r="H522" s="68"/>
      <c r="I522" s="184"/>
      <c r="J522" s="68"/>
      <c r="K522" s="68"/>
      <c r="L522" s="45"/>
      <c r="M522" s="39"/>
      <c r="O522" s="39"/>
      <c r="P522" s="39"/>
      <c r="Q522" s="39"/>
      <c r="R522" s="39"/>
      <c r="S522" s="39"/>
      <c r="T522" s="39"/>
      <c r="U522" s="39"/>
      <c r="V522" s="39"/>
      <c r="W522" s="39"/>
      <c r="X522" s="39"/>
      <c r="Y522" s="39"/>
      <c r="Z522" s="39"/>
      <c r="AA522" s="39"/>
      <c r="AB522" s="39"/>
      <c r="AC522" s="39"/>
      <c r="AD522" s="39"/>
      <c r="AE522" s="39"/>
    </row>
  </sheetData>
  <sheetProtection sheet="1" autoFilter="0" formatColumns="0" formatRows="0" objects="1" scenarios="1" spinCount="100000" saltValue="mnIaakwUS17ymBxWioWFhBcLOsyeaQbJHg1hVCUmgBPSN53YG7k4MBxPn5OX93cJ/YPnqji5RVgGFbRFpSo65g==" hashValue="6AvnlbO0+1cJUC3MhSOvIuZZ5UDbH7A7/4P53HTYSo1GAdyKA0SdNaLvKSUiTeksevaUSAC2NlkR0apxUqYd/g==" algorithmName="SHA-512" password="CC35"/>
  <autoFilter ref="C126:K521"/>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8" t="s">
        <v>95</v>
      </c>
    </row>
    <row r="3" s="1" customFormat="1" ht="6.96" customHeight="1">
      <c r="B3" s="138"/>
      <c r="C3" s="139"/>
      <c r="D3" s="139"/>
      <c r="E3" s="139"/>
      <c r="F3" s="139"/>
      <c r="G3" s="139"/>
      <c r="H3" s="139"/>
      <c r="I3" s="140"/>
      <c r="J3" s="139"/>
      <c r="K3" s="139"/>
      <c r="L3" s="21"/>
      <c r="AT3" s="18" t="s">
        <v>83</v>
      </c>
    </row>
    <row r="4" s="1" customFormat="1" ht="24.96" customHeight="1">
      <c r="B4" s="21"/>
      <c r="D4" s="141" t="s">
        <v>99</v>
      </c>
      <c r="I4" s="137"/>
      <c r="L4" s="21"/>
      <c r="M4" s="142" t="s">
        <v>10</v>
      </c>
      <c r="AT4" s="18" t="s">
        <v>4</v>
      </c>
    </row>
    <row r="5" s="1" customFormat="1" ht="6.96" customHeight="1">
      <c r="B5" s="21"/>
      <c r="I5" s="137"/>
      <c r="L5" s="21"/>
    </row>
    <row r="6" s="1" customFormat="1" ht="12" customHeight="1">
      <c r="B6" s="21"/>
      <c r="D6" s="143" t="s">
        <v>16</v>
      </c>
      <c r="I6" s="137"/>
      <c r="L6" s="21"/>
    </row>
    <row r="7" s="1" customFormat="1" ht="16.5" customHeight="1">
      <c r="B7" s="21"/>
      <c r="E7" s="144" t="str">
        <f>'Rekapitulace zakázky'!K6</f>
        <v>Oprava mostních objektů v úseku Děčín-Prostřední Žleb – st. hranice SRN</v>
      </c>
      <c r="F7" s="143"/>
      <c r="G7" s="143"/>
      <c r="H7" s="143"/>
      <c r="I7" s="137"/>
      <c r="L7" s="21"/>
    </row>
    <row r="8" s="2" customFormat="1" ht="12" customHeight="1">
      <c r="A8" s="39"/>
      <c r="B8" s="45"/>
      <c r="C8" s="39"/>
      <c r="D8" s="143" t="s">
        <v>100</v>
      </c>
      <c r="E8" s="39"/>
      <c r="F8" s="39"/>
      <c r="G8" s="39"/>
      <c r="H8" s="39"/>
      <c r="I8" s="145"/>
      <c r="J8" s="39"/>
      <c r="K8" s="39"/>
      <c r="L8" s="64"/>
      <c r="S8" s="39"/>
      <c r="T8" s="39"/>
      <c r="U8" s="39"/>
      <c r="V8" s="39"/>
      <c r="W8" s="39"/>
      <c r="X8" s="39"/>
      <c r="Y8" s="39"/>
      <c r="Z8" s="39"/>
      <c r="AA8" s="39"/>
      <c r="AB8" s="39"/>
      <c r="AC8" s="39"/>
      <c r="AD8" s="39"/>
      <c r="AE8" s="39"/>
    </row>
    <row r="9" s="2" customFormat="1" ht="16.5" customHeight="1">
      <c r="A9" s="39"/>
      <c r="B9" s="45"/>
      <c r="C9" s="39"/>
      <c r="D9" s="39"/>
      <c r="E9" s="146" t="s">
        <v>1105</v>
      </c>
      <c r="F9" s="39"/>
      <c r="G9" s="39"/>
      <c r="H9" s="39"/>
      <c r="I9" s="145"/>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s="2" customFormat="1" ht="12" customHeight="1">
      <c r="A11" s="39"/>
      <c r="B11" s="45"/>
      <c r="C11" s="39"/>
      <c r="D11" s="143" t="s">
        <v>18</v>
      </c>
      <c r="E11" s="39"/>
      <c r="F11" s="147" t="s">
        <v>1</v>
      </c>
      <c r="G11" s="39"/>
      <c r="H11" s="39"/>
      <c r="I11" s="148" t="s">
        <v>19</v>
      </c>
      <c r="J11" s="147" t="s">
        <v>1</v>
      </c>
      <c r="K11" s="39"/>
      <c r="L11" s="64"/>
      <c r="S11" s="39"/>
      <c r="T11" s="39"/>
      <c r="U11" s="39"/>
      <c r="V11" s="39"/>
      <c r="W11" s="39"/>
      <c r="X11" s="39"/>
      <c r="Y11" s="39"/>
      <c r="Z11" s="39"/>
      <c r="AA11" s="39"/>
      <c r="AB11" s="39"/>
      <c r="AC11" s="39"/>
      <c r="AD11" s="39"/>
      <c r="AE11" s="39"/>
    </row>
    <row r="12" s="2" customFormat="1" ht="12" customHeight="1">
      <c r="A12" s="39"/>
      <c r="B12" s="45"/>
      <c r="C12" s="39"/>
      <c r="D12" s="143" t="s">
        <v>20</v>
      </c>
      <c r="E12" s="39"/>
      <c r="F12" s="147" t="s">
        <v>21</v>
      </c>
      <c r="G12" s="39"/>
      <c r="H12" s="39"/>
      <c r="I12" s="148" t="s">
        <v>22</v>
      </c>
      <c r="J12" s="149" t="str">
        <f>'Rekapitulace zakázky'!AN8</f>
        <v>16. 8. 2019</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s="2" customFormat="1" ht="12" customHeight="1">
      <c r="A14" s="39"/>
      <c r="B14" s="45"/>
      <c r="C14" s="39"/>
      <c r="D14" s="143" t="s">
        <v>24</v>
      </c>
      <c r="E14" s="39"/>
      <c r="F14" s="39"/>
      <c r="G14" s="39"/>
      <c r="H14" s="39"/>
      <c r="I14" s="148" t="s">
        <v>25</v>
      </c>
      <c r="J14" s="147" t="str">
        <f>IF('Rekapitulace zakázky'!AN10="","",'Rekapitulace zakázky'!AN10)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7" t="str">
        <f>IF('Rekapitulace zakázky'!E11="","",'Rekapitulace zakázky'!E11)</f>
        <v xml:space="preserve"> </v>
      </c>
      <c r="F15" s="39"/>
      <c r="G15" s="39"/>
      <c r="H15" s="39"/>
      <c r="I15" s="148" t="s">
        <v>26</v>
      </c>
      <c r="J15" s="147" t="str">
        <f>IF('Rekapitulace zakázky'!AN11="","",'Rekapitulace zakázky'!AN11)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s="2" customFormat="1" ht="12" customHeight="1">
      <c r="A17" s="39"/>
      <c r="B17" s="45"/>
      <c r="C17" s="39"/>
      <c r="D17" s="143" t="s">
        <v>27</v>
      </c>
      <c r="E17" s="39"/>
      <c r="F17" s="39"/>
      <c r="G17" s="39"/>
      <c r="H17" s="39"/>
      <c r="I17" s="148" t="s">
        <v>25</v>
      </c>
      <c r="J17" s="34" t="str">
        <f>'Rekapitulace zakázky'!AN13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47"/>
      <c r="G18" s="147"/>
      <c r="H18" s="147"/>
      <c r="I18" s="148" t="s">
        <v>26</v>
      </c>
      <c r="J18" s="34" t="str">
        <f>'Rekapitulace zakázky'!AN14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s="2" customFormat="1" ht="12" customHeight="1">
      <c r="A20" s="39"/>
      <c r="B20" s="45"/>
      <c r="C20" s="39"/>
      <c r="D20" s="143" t="s">
        <v>29</v>
      </c>
      <c r="E20" s="39"/>
      <c r="F20" s="39"/>
      <c r="G20" s="39"/>
      <c r="H20" s="39"/>
      <c r="I20" s="148" t="s">
        <v>25</v>
      </c>
      <c r="J20" s="147" t="str">
        <f>IF('Rekapitulace zakázky'!AN16="","",'Rekapitulace zakázky'!AN16)</f>
        <v/>
      </c>
      <c r="K20" s="39"/>
      <c r="L20" s="64"/>
      <c r="S20" s="39"/>
      <c r="T20" s="39"/>
      <c r="U20" s="39"/>
      <c r="V20" s="39"/>
      <c r="W20" s="39"/>
      <c r="X20" s="39"/>
      <c r="Y20" s="39"/>
      <c r="Z20" s="39"/>
      <c r="AA20" s="39"/>
      <c r="AB20" s="39"/>
      <c r="AC20" s="39"/>
      <c r="AD20" s="39"/>
      <c r="AE20" s="39"/>
    </row>
    <row r="21" s="2" customFormat="1" ht="18" customHeight="1">
      <c r="A21" s="39"/>
      <c r="B21" s="45"/>
      <c r="C21" s="39"/>
      <c r="D21" s="39"/>
      <c r="E21" s="147" t="str">
        <f>IF('Rekapitulace zakázky'!E17="","",'Rekapitulace zakázky'!E17)</f>
        <v xml:space="preserve"> </v>
      </c>
      <c r="F21" s="39"/>
      <c r="G21" s="39"/>
      <c r="H21" s="39"/>
      <c r="I21" s="148" t="s">
        <v>26</v>
      </c>
      <c r="J21" s="147" t="str">
        <f>IF('Rekapitulace zakázky'!AN17="","",'Rekapitulace zakázky'!AN17)</f>
        <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s="2" customFormat="1" ht="12" customHeight="1">
      <c r="A23" s="39"/>
      <c r="B23" s="45"/>
      <c r="C23" s="39"/>
      <c r="D23" s="143" t="s">
        <v>31</v>
      </c>
      <c r="E23" s="39"/>
      <c r="F23" s="39"/>
      <c r="G23" s="39"/>
      <c r="H23" s="39"/>
      <c r="I23" s="148" t="s">
        <v>25</v>
      </c>
      <c r="J23" s="147" t="str">
        <f>IF('Rekapitulace zakázky'!AN19="","",'Rekapitulace zakázky'!AN19)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7" t="str">
        <f>IF('Rekapitulace zakázky'!E20="","",'Rekapitulace zakázky'!E20)</f>
        <v xml:space="preserve"> </v>
      </c>
      <c r="F24" s="39"/>
      <c r="G24" s="39"/>
      <c r="H24" s="39"/>
      <c r="I24" s="148" t="s">
        <v>26</v>
      </c>
      <c r="J24" s="147" t="str">
        <f>IF('Rekapitulace zakázky'!AN20="","",'Rekapitulace zakázky'!AN20)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s="2" customFormat="1" ht="12" customHeight="1">
      <c r="A26" s="39"/>
      <c r="B26" s="45"/>
      <c r="C26" s="39"/>
      <c r="D26" s="143" t="s">
        <v>32</v>
      </c>
      <c r="E26" s="39"/>
      <c r="F26" s="39"/>
      <c r="G26" s="39"/>
      <c r="H26" s="39"/>
      <c r="I26" s="145"/>
      <c r="J26" s="39"/>
      <c r="K26" s="39"/>
      <c r="L26" s="64"/>
      <c r="S26" s="39"/>
      <c r="T26" s="39"/>
      <c r="U26" s="39"/>
      <c r="V26" s="39"/>
      <c r="W26" s="39"/>
      <c r="X26" s="39"/>
      <c r="Y26" s="39"/>
      <c r="Z26" s="39"/>
      <c r="AA26" s="39"/>
      <c r="AB26" s="39"/>
      <c r="AC26" s="39"/>
      <c r="AD26" s="39"/>
      <c r="AE26" s="39"/>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s="2" customFormat="1" ht="25.44" customHeight="1">
      <c r="A30" s="39"/>
      <c r="B30" s="45"/>
      <c r="C30" s="39"/>
      <c r="D30" s="157" t="s">
        <v>33</v>
      </c>
      <c r="E30" s="39"/>
      <c r="F30" s="39"/>
      <c r="G30" s="39"/>
      <c r="H30" s="39"/>
      <c r="I30" s="145"/>
      <c r="J30" s="158">
        <f>ROUND(J119, 2)</f>
        <v>0</v>
      </c>
      <c r="K30" s="39"/>
      <c r="L30" s="64"/>
      <c r="S30" s="39"/>
      <c r="T30" s="39"/>
      <c r="U30" s="39"/>
      <c r="V30" s="39"/>
      <c r="W30" s="39"/>
      <c r="X30" s="39"/>
      <c r="Y30" s="39"/>
      <c r="Z30" s="39"/>
      <c r="AA30" s="39"/>
      <c r="AB30" s="39"/>
      <c r="AC30" s="39"/>
      <c r="AD30" s="39"/>
      <c r="AE30" s="39"/>
    </row>
    <row r="3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s="2" customFormat="1" ht="14.4" customHeight="1">
      <c r="A32" s="39"/>
      <c r="B32" s="45"/>
      <c r="C32" s="39"/>
      <c r="D32" s="39"/>
      <c r="E32" s="39"/>
      <c r="F32" s="159" t="s">
        <v>35</v>
      </c>
      <c r="G32" s="39"/>
      <c r="H32" s="39"/>
      <c r="I32" s="160" t="s">
        <v>34</v>
      </c>
      <c r="J32" s="159" t="s">
        <v>36</v>
      </c>
      <c r="K32" s="39"/>
      <c r="L32" s="64"/>
      <c r="S32" s="39"/>
      <c r="T32" s="39"/>
      <c r="U32" s="39"/>
      <c r="V32" s="39"/>
      <c r="W32" s="39"/>
      <c r="X32" s="39"/>
      <c r="Y32" s="39"/>
      <c r="Z32" s="39"/>
      <c r="AA32" s="39"/>
      <c r="AB32" s="39"/>
      <c r="AC32" s="39"/>
      <c r="AD32" s="39"/>
      <c r="AE32" s="39"/>
    </row>
    <row r="33" s="2" customFormat="1" ht="14.4" customHeight="1">
      <c r="A33" s="39"/>
      <c r="B33" s="45"/>
      <c r="C33" s="39"/>
      <c r="D33" s="161" t="s">
        <v>37</v>
      </c>
      <c r="E33" s="143" t="s">
        <v>38</v>
      </c>
      <c r="F33" s="162">
        <f>ROUND((SUM(BE119:BE210)),  2)</f>
        <v>0</v>
      </c>
      <c r="G33" s="39"/>
      <c r="H33" s="39"/>
      <c r="I33" s="163">
        <v>0.20999999999999999</v>
      </c>
      <c r="J33" s="162">
        <f>ROUND(((SUM(BE119:BE210))*I33),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3" t="s">
        <v>39</v>
      </c>
      <c r="F34" s="162">
        <f>ROUND((SUM(BF119:BF210)),  2)</f>
        <v>0</v>
      </c>
      <c r="G34" s="39"/>
      <c r="H34" s="39"/>
      <c r="I34" s="163">
        <v>0.14999999999999999</v>
      </c>
      <c r="J34" s="162">
        <f>ROUND(((SUM(BF119:BF210))*I34),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40</v>
      </c>
      <c r="F35" s="162">
        <f>ROUND((SUM(BG119:BG210)),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41</v>
      </c>
      <c r="F36" s="162">
        <f>ROUND((SUM(BH119:BH210)),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62">
        <f>ROUND((SUM(BI119:BI210)),  2)</f>
        <v>0</v>
      </c>
      <c r="G37" s="39"/>
      <c r="H37" s="39"/>
      <c r="I37" s="163">
        <v>0</v>
      </c>
      <c r="J37" s="162">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s="2" customFormat="1" ht="25.44" customHeight="1">
      <c r="A39" s="39"/>
      <c r="B39" s="45"/>
      <c r="C39" s="164"/>
      <c r="D39" s="165" t="s">
        <v>43</v>
      </c>
      <c r="E39" s="166"/>
      <c r="F39" s="166"/>
      <c r="G39" s="167" t="s">
        <v>44</v>
      </c>
      <c r="H39" s="168" t="s">
        <v>45</v>
      </c>
      <c r="I39" s="169"/>
      <c r="J39" s="170">
        <f>SUM(J30:J37)</f>
        <v>0</v>
      </c>
      <c r="K39" s="171"/>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s="1" customFormat="1" ht="14.4" customHeight="1">
      <c r="B41" s="21"/>
      <c r="I41" s="137"/>
      <c r="L41" s="21"/>
    </row>
    <row r="42" s="1" customFormat="1" ht="14.4" customHeight="1">
      <c r="B42" s="21"/>
      <c r="I42" s="137"/>
      <c r="L42" s="21"/>
    </row>
    <row r="43" s="1" customFormat="1" ht="14.4" customHeight="1">
      <c r="B43" s="21"/>
      <c r="I43" s="137"/>
      <c r="L43" s="21"/>
    </row>
    <row r="44" s="1" customFormat="1" ht="14.4" customHeight="1">
      <c r="B44" s="21"/>
      <c r="I44" s="137"/>
      <c r="L44" s="21"/>
    </row>
    <row r="45" s="1" customFormat="1" ht="14.4" customHeight="1">
      <c r="B45" s="21"/>
      <c r="I45" s="137"/>
      <c r="L45" s="21"/>
    </row>
    <row r="46" s="1" customFormat="1" ht="14.4" customHeight="1">
      <c r="B46" s="21"/>
      <c r="I46" s="137"/>
      <c r="L46" s="21"/>
    </row>
    <row r="47" s="1" customFormat="1" ht="14.4" customHeight="1">
      <c r="B47" s="21"/>
      <c r="I47" s="137"/>
      <c r="L47" s="21"/>
    </row>
    <row r="48" s="1" customFormat="1" ht="14.4" customHeight="1">
      <c r="B48" s="21"/>
      <c r="I48" s="137"/>
      <c r="L48" s="21"/>
    </row>
    <row r="49" s="1" customFormat="1" ht="14.4" customHeight="1">
      <c r="B49" s="21"/>
      <c r="I49" s="137"/>
      <c r="L49" s="21"/>
    </row>
    <row r="50" s="2" customFormat="1" ht="14.4" customHeight="1">
      <c r="B50" s="64"/>
      <c r="D50" s="172" t="s">
        <v>46</v>
      </c>
      <c r="E50" s="173"/>
      <c r="F50" s="173"/>
      <c r="G50" s="172" t="s">
        <v>47</v>
      </c>
      <c r="H50" s="173"/>
      <c r="I50" s="174"/>
      <c r="J50" s="173"/>
      <c r="K50" s="17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8"/>
      <c r="J61" s="179"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2" t="s">
        <v>50</v>
      </c>
      <c r="E65" s="180"/>
      <c r="F65" s="180"/>
      <c r="G65" s="172" t="s">
        <v>51</v>
      </c>
      <c r="H65" s="180"/>
      <c r="I65" s="181"/>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8"/>
      <c r="J76" s="179" t="s">
        <v>49</v>
      </c>
      <c r="K76" s="176"/>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8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s="2" customFormat="1" ht="24.96" customHeight="1">
      <c r="A82" s="39"/>
      <c r="B82" s="40"/>
      <c r="C82" s="24" t="s">
        <v>102</v>
      </c>
      <c r="D82" s="41"/>
      <c r="E82" s="41"/>
      <c r="F82" s="41"/>
      <c r="G82" s="41"/>
      <c r="H82" s="41"/>
      <c r="I82" s="14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45"/>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8" t="str">
        <f>E7</f>
        <v>Oprava mostních objektů v úseku Děčín-Prostřední Žleb – st. hranice SRN</v>
      </c>
      <c r="F85" s="33"/>
      <c r="G85" s="33"/>
      <c r="H85" s="33"/>
      <c r="I85" s="145"/>
      <c r="J85" s="41"/>
      <c r="K85" s="41"/>
      <c r="L85" s="64"/>
      <c r="S85" s="39"/>
      <c r="T85" s="39"/>
      <c r="U85" s="39"/>
      <c r="V85" s="39"/>
      <c r="W85" s="39"/>
      <c r="X85" s="39"/>
      <c r="Y85" s="39"/>
      <c r="Z85" s="39"/>
      <c r="AA85" s="39"/>
      <c r="AB85" s="39"/>
      <c r="AC85" s="39"/>
      <c r="AD85" s="39"/>
      <c r="AE85" s="39"/>
    </row>
    <row r="86" s="2" customFormat="1" ht="12" customHeight="1">
      <c r="A86" s="39"/>
      <c r="B86" s="40"/>
      <c r="C86" s="33" t="s">
        <v>100</v>
      </c>
      <c r="D86" s="41"/>
      <c r="E86" s="41"/>
      <c r="F86" s="41"/>
      <c r="G86" s="41"/>
      <c r="H86" s="41"/>
      <c r="I86" s="145"/>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005 - Železniční svršek - celkový</v>
      </c>
      <c r="F87" s="41"/>
      <c r="G87" s="41"/>
      <c r="H87" s="41"/>
      <c r="I87" s="145"/>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148" t="s">
        <v>22</v>
      </c>
      <c r="J89" s="80" t="str">
        <f>IF(J12="","",J12)</f>
        <v>16. 8. 2019</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148"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148"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s="2" customFormat="1" ht="29.28" customHeight="1">
      <c r="A94" s="39"/>
      <c r="B94" s="40"/>
      <c r="C94" s="189" t="s">
        <v>103</v>
      </c>
      <c r="D94" s="190"/>
      <c r="E94" s="190"/>
      <c r="F94" s="190"/>
      <c r="G94" s="190"/>
      <c r="H94" s="190"/>
      <c r="I94" s="191"/>
      <c r="J94" s="192" t="s">
        <v>104</v>
      </c>
      <c r="K94" s="190"/>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s="2" customFormat="1" ht="22.8" customHeight="1">
      <c r="A96" s="39"/>
      <c r="B96" s="40"/>
      <c r="C96" s="193" t="s">
        <v>105</v>
      </c>
      <c r="D96" s="41"/>
      <c r="E96" s="41"/>
      <c r="F96" s="41"/>
      <c r="G96" s="41"/>
      <c r="H96" s="41"/>
      <c r="I96" s="145"/>
      <c r="J96" s="111">
        <f>J119</f>
        <v>0</v>
      </c>
      <c r="K96" s="41"/>
      <c r="L96" s="64"/>
      <c r="S96" s="39"/>
      <c r="T96" s="39"/>
      <c r="U96" s="39"/>
      <c r="V96" s="39"/>
      <c r="W96" s="39"/>
      <c r="X96" s="39"/>
      <c r="Y96" s="39"/>
      <c r="Z96" s="39"/>
      <c r="AA96" s="39"/>
      <c r="AB96" s="39"/>
      <c r="AC96" s="39"/>
      <c r="AD96" s="39"/>
      <c r="AE96" s="39"/>
      <c r="AU96" s="18" t="s">
        <v>106</v>
      </c>
    </row>
    <row r="97" s="9" customFormat="1" ht="24.96" customHeight="1">
      <c r="A97" s="9"/>
      <c r="B97" s="194"/>
      <c r="C97" s="195"/>
      <c r="D97" s="196" t="s">
        <v>107</v>
      </c>
      <c r="E97" s="197"/>
      <c r="F97" s="197"/>
      <c r="G97" s="197"/>
      <c r="H97" s="197"/>
      <c r="I97" s="198"/>
      <c r="J97" s="199">
        <f>J120</f>
        <v>0</v>
      </c>
      <c r="K97" s="195"/>
      <c r="L97" s="200"/>
      <c r="S97" s="9"/>
      <c r="T97" s="9"/>
      <c r="U97" s="9"/>
      <c r="V97" s="9"/>
      <c r="W97" s="9"/>
      <c r="X97" s="9"/>
      <c r="Y97" s="9"/>
      <c r="Z97" s="9"/>
      <c r="AA97" s="9"/>
      <c r="AB97" s="9"/>
      <c r="AC97" s="9"/>
      <c r="AD97" s="9"/>
      <c r="AE97" s="9"/>
    </row>
    <row r="98" s="10" customFormat="1" ht="19.92" customHeight="1">
      <c r="A98" s="10"/>
      <c r="B98" s="201"/>
      <c r="C98" s="202"/>
      <c r="D98" s="203" t="s">
        <v>1106</v>
      </c>
      <c r="E98" s="204"/>
      <c r="F98" s="204"/>
      <c r="G98" s="204"/>
      <c r="H98" s="204"/>
      <c r="I98" s="205"/>
      <c r="J98" s="206">
        <f>J121</f>
        <v>0</v>
      </c>
      <c r="K98" s="202"/>
      <c r="L98" s="207"/>
      <c r="S98" s="10"/>
      <c r="T98" s="10"/>
      <c r="U98" s="10"/>
      <c r="V98" s="10"/>
      <c r="W98" s="10"/>
      <c r="X98" s="10"/>
      <c r="Y98" s="10"/>
      <c r="Z98" s="10"/>
      <c r="AA98" s="10"/>
      <c r="AB98" s="10"/>
      <c r="AC98" s="10"/>
      <c r="AD98" s="10"/>
      <c r="AE98" s="10"/>
    </row>
    <row r="99" s="9" customFormat="1" ht="24.96" customHeight="1">
      <c r="A99" s="9"/>
      <c r="B99" s="194"/>
      <c r="C99" s="195"/>
      <c r="D99" s="196" t="s">
        <v>1107</v>
      </c>
      <c r="E99" s="197"/>
      <c r="F99" s="197"/>
      <c r="G99" s="197"/>
      <c r="H99" s="197"/>
      <c r="I99" s="198"/>
      <c r="J99" s="199">
        <f>J186</f>
        <v>0</v>
      </c>
      <c r="K99" s="195"/>
      <c r="L99" s="200"/>
      <c r="S99" s="9"/>
      <c r="T99" s="9"/>
      <c r="U99" s="9"/>
      <c r="V99" s="9"/>
      <c r="W99" s="9"/>
      <c r="X99" s="9"/>
      <c r="Y99" s="9"/>
      <c r="Z99" s="9"/>
      <c r="AA99" s="9"/>
      <c r="AB99" s="9"/>
      <c r="AC99" s="9"/>
      <c r="AD99" s="9"/>
      <c r="AE99" s="9"/>
    </row>
    <row r="100" s="2" customFormat="1" ht="21.84" customHeight="1">
      <c r="A100" s="39"/>
      <c r="B100" s="40"/>
      <c r="C100" s="41"/>
      <c r="D100" s="41"/>
      <c r="E100" s="41"/>
      <c r="F100" s="41"/>
      <c r="G100" s="41"/>
      <c r="H100" s="41"/>
      <c r="I100" s="145"/>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184"/>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187"/>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119</v>
      </c>
      <c r="D106" s="41"/>
      <c r="E106" s="41"/>
      <c r="F106" s="41"/>
      <c r="G106" s="41"/>
      <c r="H106" s="41"/>
      <c r="I106" s="145"/>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145"/>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145"/>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188" t="str">
        <f>E7</f>
        <v>Oprava mostních objektů v úseku Děčín-Prostřední Žleb – st. hranice SRN</v>
      </c>
      <c r="F109" s="33"/>
      <c r="G109" s="33"/>
      <c r="H109" s="33"/>
      <c r="I109" s="145"/>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100</v>
      </c>
      <c r="D110" s="41"/>
      <c r="E110" s="41"/>
      <c r="F110" s="41"/>
      <c r="G110" s="41"/>
      <c r="H110" s="41"/>
      <c r="I110" s="145"/>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77" t="str">
        <f>E9</f>
        <v>005 - Železniční svršek - celkový</v>
      </c>
      <c r="F111" s="41"/>
      <c r="G111" s="41"/>
      <c r="H111" s="41"/>
      <c r="I111" s="145"/>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145"/>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 xml:space="preserve"> </v>
      </c>
      <c r="G113" s="41"/>
      <c r="H113" s="41"/>
      <c r="I113" s="148" t="s">
        <v>22</v>
      </c>
      <c r="J113" s="80" t="str">
        <f>IF(J12="","",J12)</f>
        <v>16. 8. 2019</v>
      </c>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145"/>
      <c r="J114" s="41"/>
      <c r="K114" s="41"/>
      <c r="L114" s="64"/>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 xml:space="preserve"> </v>
      </c>
      <c r="G115" s="41"/>
      <c r="H115" s="41"/>
      <c r="I115" s="148" t="s">
        <v>29</v>
      </c>
      <c r="J115" s="37" t="str">
        <f>E21</f>
        <v xml:space="preserve"> </v>
      </c>
      <c r="K115" s="41"/>
      <c r="L115" s="64"/>
      <c r="S115" s="39"/>
      <c r="T115" s="39"/>
      <c r="U115" s="39"/>
      <c r="V115" s="39"/>
      <c r="W115" s="39"/>
      <c r="X115" s="39"/>
      <c r="Y115" s="39"/>
      <c r="Z115" s="39"/>
      <c r="AA115" s="39"/>
      <c r="AB115" s="39"/>
      <c r="AC115" s="39"/>
      <c r="AD115" s="39"/>
      <c r="AE115" s="39"/>
    </row>
    <row r="116" s="2" customFormat="1" ht="15.15" customHeight="1">
      <c r="A116" s="39"/>
      <c r="B116" s="40"/>
      <c r="C116" s="33" t="s">
        <v>27</v>
      </c>
      <c r="D116" s="41"/>
      <c r="E116" s="41"/>
      <c r="F116" s="28" t="str">
        <f>IF(E18="","",E18)</f>
        <v>Vyplň údaj</v>
      </c>
      <c r="G116" s="41"/>
      <c r="H116" s="41"/>
      <c r="I116" s="148" t="s">
        <v>31</v>
      </c>
      <c r="J116" s="37" t="str">
        <f>E24</f>
        <v xml:space="preserve"> </v>
      </c>
      <c r="K116" s="41"/>
      <c r="L116" s="64"/>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145"/>
      <c r="J117" s="41"/>
      <c r="K117" s="41"/>
      <c r="L117" s="64"/>
      <c r="S117" s="39"/>
      <c r="T117" s="39"/>
      <c r="U117" s="39"/>
      <c r="V117" s="39"/>
      <c r="W117" s="39"/>
      <c r="X117" s="39"/>
      <c r="Y117" s="39"/>
      <c r="Z117" s="39"/>
      <c r="AA117" s="39"/>
      <c r="AB117" s="39"/>
      <c r="AC117" s="39"/>
      <c r="AD117" s="39"/>
      <c r="AE117" s="39"/>
    </row>
    <row r="118" s="11" customFormat="1" ht="29.28" customHeight="1">
      <c r="A118" s="208"/>
      <c r="B118" s="209"/>
      <c r="C118" s="210" t="s">
        <v>120</v>
      </c>
      <c r="D118" s="211" t="s">
        <v>58</v>
      </c>
      <c r="E118" s="211" t="s">
        <v>54</v>
      </c>
      <c r="F118" s="211" t="s">
        <v>55</v>
      </c>
      <c r="G118" s="211" t="s">
        <v>121</v>
      </c>
      <c r="H118" s="211" t="s">
        <v>122</v>
      </c>
      <c r="I118" s="212" t="s">
        <v>123</v>
      </c>
      <c r="J118" s="211" t="s">
        <v>104</v>
      </c>
      <c r="K118" s="213" t="s">
        <v>124</v>
      </c>
      <c r="L118" s="214"/>
      <c r="M118" s="101" t="s">
        <v>1</v>
      </c>
      <c r="N118" s="102" t="s">
        <v>37</v>
      </c>
      <c r="O118" s="102" t="s">
        <v>125</v>
      </c>
      <c r="P118" s="102" t="s">
        <v>126</v>
      </c>
      <c r="Q118" s="102" t="s">
        <v>127</v>
      </c>
      <c r="R118" s="102" t="s">
        <v>128</v>
      </c>
      <c r="S118" s="102" t="s">
        <v>129</v>
      </c>
      <c r="T118" s="103" t="s">
        <v>130</v>
      </c>
      <c r="U118" s="208"/>
      <c r="V118" s="208"/>
      <c r="W118" s="208"/>
      <c r="X118" s="208"/>
      <c r="Y118" s="208"/>
      <c r="Z118" s="208"/>
      <c r="AA118" s="208"/>
      <c r="AB118" s="208"/>
      <c r="AC118" s="208"/>
      <c r="AD118" s="208"/>
      <c r="AE118" s="208"/>
    </row>
    <row r="119" s="2" customFormat="1" ht="22.8" customHeight="1">
      <c r="A119" s="39"/>
      <c r="B119" s="40"/>
      <c r="C119" s="108" t="s">
        <v>131</v>
      </c>
      <c r="D119" s="41"/>
      <c r="E119" s="41"/>
      <c r="F119" s="41"/>
      <c r="G119" s="41"/>
      <c r="H119" s="41"/>
      <c r="I119" s="145"/>
      <c r="J119" s="215">
        <f>BK119</f>
        <v>0</v>
      </c>
      <c r="K119" s="41"/>
      <c r="L119" s="45"/>
      <c r="M119" s="104"/>
      <c r="N119" s="216"/>
      <c r="O119" s="105"/>
      <c r="P119" s="217">
        <f>P120+P186</f>
        <v>0</v>
      </c>
      <c r="Q119" s="105"/>
      <c r="R119" s="217">
        <f>R120+R186</f>
        <v>727.125</v>
      </c>
      <c r="S119" s="105"/>
      <c r="T119" s="218">
        <f>T120+T186</f>
        <v>0</v>
      </c>
      <c r="U119" s="39"/>
      <c r="V119" s="39"/>
      <c r="W119" s="39"/>
      <c r="X119" s="39"/>
      <c r="Y119" s="39"/>
      <c r="Z119" s="39"/>
      <c r="AA119" s="39"/>
      <c r="AB119" s="39"/>
      <c r="AC119" s="39"/>
      <c r="AD119" s="39"/>
      <c r="AE119" s="39"/>
      <c r="AT119" s="18" t="s">
        <v>72</v>
      </c>
      <c r="AU119" s="18" t="s">
        <v>106</v>
      </c>
      <c r="BK119" s="219">
        <f>BK120+BK186</f>
        <v>0</v>
      </c>
    </row>
    <row r="120" s="12" customFormat="1" ht="25.92" customHeight="1">
      <c r="A120" s="12"/>
      <c r="B120" s="220"/>
      <c r="C120" s="221"/>
      <c r="D120" s="222" t="s">
        <v>72</v>
      </c>
      <c r="E120" s="223" t="s">
        <v>132</v>
      </c>
      <c r="F120" s="223" t="s">
        <v>133</v>
      </c>
      <c r="G120" s="221"/>
      <c r="H120" s="221"/>
      <c r="I120" s="224"/>
      <c r="J120" s="225">
        <f>BK120</f>
        <v>0</v>
      </c>
      <c r="K120" s="221"/>
      <c r="L120" s="226"/>
      <c r="M120" s="227"/>
      <c r="N120" s="228"/>
      <c r="O120" s="228"/>
      <c r="P120" s="229">
        <f>P121</f>
        <v>0</v>
      </c>
      <c r="Q120" s="228"/>
      <c r="R120" s="229">
        <f>R121</f>
        <v>727.125</v>
      </c>
      <c r="S120" s="228"/>
      <c r="T120" s="230">
        <f>T121</f>
        <v>0</v>
      </c>
      <c r="U120" s="12"/>
      <c r="V120" s="12"/>
      <c r="W120" s="12"/>
      <c r="X120" s="12"/>
      <c r="Y120" s="12"/>
      <c r="Z120" s="12"/>
      <c r="AA120" s="12"/>
      <c r="AB120" s="12"/>
      <c r="AC120" s="12"/>
      <c r="AD120" s="12"/>
      <c r="AE120" s="12"/>
      <c r="AR120" s="231" t="s">
        <v>81</v>
      </c>
      <c r="AT120" s="232" t="s">
        <v>72</v>
      </c>
      <c r="AU120" s="232" t="s">
        <v>73</v>
      </c>
      <c r="AY120" s="231" t="s">
        <v>134</v>
      </c>
      <c r="BK120" s="233">
        <f>BK121</f>
        <v>0</v>
      </c>
    </row>
    <row r="121" s="12" customFormat="1" ht="22.8" customHeight="1">
      <c r="A121" s="12"/>
      <c r="B121" s="220"/>
      <c r="C121" s="221"/>
      <c r="D121" s="222" t="s">
        <v>72</v>
      </c>
      <c r="E121" s="234" t="s">
        <v>173</v>
      </c>
      <c r="F121" s="234" t="s">
        <v>1108</v>
      </c>
      <c r="G121" s="221"/>
      <c r="H121" s="221"/>
      <c r="I121" s="224"/>
      <c r="J121" s="235">
        <f>BK121</f>
        <v>0</v>
      </c>
      <c r="K121" s="221"/>
      <c r="L121" s="226"/>
      <c r="M121" s="227"/>
      <c r="N121" s="228"/>
      <c r="O121" s="228"/>
      <c r="P121" s="229">
        <f>SUM(P122:P185)</f>
        <v>0</v>
      </c>
      <c r="Q121" s="228"/>
      <c r="R121" s="229">
        <f>SUM(R122:R185)</f>
        <v>727.125</v>
      </c>
      <c r="S121" s="228"/>
      <c r="T121" s="230">
        <f>SUM(T122:T185)</f>
        <v>0</v>
      </c>
      <c r="U121" s="12"/>
      <c r="V121" s="12"/>
      <c r="W121" s="12"/>
      <c r="X121" s="12"/>
      <c r="Y121" s="12"/>
      <c r="Z121" s="12"/>
      <c r="AA121" s="12"/>
      <c r="AB121" s="12"/>
      <c r="AC121" s="12"/>
      <c r="AD121" s="12"/>
      <c r="AE121" s="12"/>
      <c r="AR121" s="231" t="s">
        <v>81</v>
      </c>
      <c r="AT121" s="232" t="s">
        <v>72</v>
      </c>
      <c r="AU121" s="232" t="s">
        <v>81</v>
      </c>
      <c r="AY121" s="231" t="s">
        <v>134</v>
      </c>
      <c r="BK121" s="233">
        <f>SUM(BK122:BK185)</f>
        <v>0</v>
      </c>
    </row>
    <row r="122" s="2" customFormat="1" ht="24" customHeight="1">
      <c r="A122" s="39"/>
      <c r="B122" s="40"/>
      <c r="C122" s="236" t="s">
        <v>81</v>
      </c>
      <c r="D122" s="236" t="s">
        <v>136</v>
      </c>
      <c r="E122" s="237" t="s">
        <v>1109</v>
      </c>
      <c r="F122" s="238" t="s">
        <v>1110</v>
      </c>
      <c r="G122" s="239" t="s">
        <v>153</v>
      </c>
      <c r="H122" s="240">
        <v>413.04000000000002</v>
      </c>
      <c r="I122" s="241"/>
      <c r="J122" s="242">
        <f>ROUND(I122*H122,2)</f>
        <v>0</v>
      </c>
      <c r="K122" s="238" t="s">
        <v>1111</v>
      </c>
      <c r="L122" s="45"/>
      <c r="M122" s="243" t="s">
        <v>1</v>
      </c>
      <c r="N122" s="244" t="s">
        <v>38</v>
      </c>
      <c r="O122" s="92"/>
      <c r="P122" s="245">
        <f>O122*H122</f>
        <v>0</v>
      </c>
      <c r="Q122" s="245">
        <v>0</v>
      </c>
      <c r="R122" s="245">
        <f>Q122*H122</f>
        <v>0</v>
      </c>
      <c r="S122" s="245">
        <v>0</v>
      </c>
      <c r="T122" s="246">
        <f>S122*H122</f>
        <v>0</v>
      </c>
      <c r="U122" s="39"/>
      <c r="V122" s="39"/>
      <c r="W122" s="39"/>
      <c r="X122" s="39"/>
      <c r="Y122" s="39"/>
      <c r="Z122" s="39"/>
      <c r="AA122" s="39"/>
      <c r="AB122" s="39"/>
      <c r="AC122" s="39"/>
      <c r="AD122" s="39"/>
      <c r="AE122" s="39"/>
      <c r="AR122" s="247" t="s">
        <v>141</v>
      </c>
      <c r="AT122" s="247" t="s">
        <v>136</v>
      </c>
      <c r="AU122" s="247" t="s">
        <v>83</v>
      </c>
      <c r="AY122" s="18" t="s">
        <v>134</v>
      </c>
      <c r="BE122" s="248">
        <f>IF(N122="základní",J122,0)</f>
        <v>0</v>
      </c>
      <c r="BF122" s="248">
        <f>IF(N122="snížená",J122,0)</f>
        <v>0</v>
      </c>
      <c r="BG122" s="248">
        <f>IF(N122="zákl. přenesená",J122,0)</f>
        <v>0</v>
      </c>
      <c r="BH122" s="248">
        <f>IF(N122="sníž. přenesená",J122,0)</f>
        <v>0</v>
      </c>
      <c r="BI122" s="248">
        <f>IF(N122="nulová",J122,0)</f>
        <v>0</v>
      </c>
      <c r="BJ122" s="18" t="s">
        <v>81</v>
      </c>
      <c r="BK122" s="248">
        <f>ROUND(I122*H122,2)</f>
        <v>0</v>
      </c>
      <c r="BL122" s="18" t="s">
        <v>141</v>
      </c>
      <c r="BM122" s="247" t="s">
        <v>1112</v>
      </c>
    </row>
    <row r="123" s="2" customFormat="1">
      <c r="A123" s="39"/>
      <c r="B123" s="40"/>
      <c r="C123" s="41"/>
      <c r="D123" s="249" t="s">
        <v>143</v>
      </c>
      <c r="E123" s="41"/>
      <c r="F123" s="250" t="s">
        <v>1113</v>
      </c>
      <c r="G123" s="41"/>
      <c r="H123" s="41"/>
      <c r="I123" s="145"/>
      <c r="J123" s="41"/>
      <c r="K123" s="41"/>
      <c r="L123" s="45"/>
      <c r="M123" s="251"/>
      <c r="N123" s="252"/>
      <c r="O123" s="92"/>
      <c r="P123" s="92"/>
      <c r="Q123" s="92"/>
      <c r="R123" s="92"/>
      <c r="S123" s="92"/>
      <c r="T123" s="93"/>
      <c r="U123" s="39"/>
      <c r="V123" s="39"/>
      <c r="W123" s="39"/>
      <c r="X123" s="39"/>
      <c r="Y123" s="39"/>
      <c r="Z123" s="39"/>
      <c r="AA123" s="39"/>
      <c r="AB123" s="39"/>
      <c r="AC123" s="39"/>
      <c r="AD123" s="39"/>
      <c r="AE123" s="39"/>
      <c r="AT123" s="18" t="s">
        <v>143</v>
      </c>
      <c r="AU123" s="18" t="s">
        <v>83</v>
      </c>
    </row>
    <row r="124" s="2" customFormat="1">
      <c r="A124" s="39"/>
      <c r="B124" s="40"/>
      <c r="C124" s="41"/>
      <c r="D124" s="249" t="s">
        <v>145</v>
      </c>
      <c r="E124" s="41"/>
      <c r="F124" s="253" t="s">
        <v>1114</v>
      </c>
      <c r="G124" s="41"/>
      <c r="H124" s="41"/>
      <c r="I124" s="145"/>
      <c r="J124" s="41"/>
      <c r="K124" s="41"/>
      <c r="L124" s="45"/>
      <c r="M124" s="251"/>
      <c r="N124" s="252"/>
      <c r="O124" s="92"/>
      <c r="P124" s="92"/>
      <c r="Q124" s="92"/>
      <c r="R124" s="92"/>
      <c r="S124" s="92"/>
      <c r="T124" s="93"/>
      <c r="U124" s="39"/>
      <c r="V124" s="39"/>
      <c r="W124" s="39"/>
      <c r="X124" s="39"/>
      <c r="Y124" s="39"/>
      <c r="Z124" s="39"/>
      <c r="AA124" s="39"/>
      <c r="AB124" s="39"/>
      <c r="AC124" s="39"/>
      <c r="AD124" s="39"/>
      <c r="AE124" s="39"/>
      <c r="AT124" s="18" t="s">
        <v>145</v>
      </c>
      <c r="AU124" s="18" t="s">
        <v>83</v>
      </c>
    </row>
    <row r="125" s="13" customFormat="1">
      <c r="A125" s="13"/>
      <c r="B125" s="254"/>
      <c r="C125" s="255"/>
      <c r="D125" s="249" t="s">
        <v>147</v>
      </c>
      <c r="E125" s="256" t="s">
        <v>1</v>
      </c>
      <c r="F125" s="257" t="s">
        <v>1115</v>
      </c>
      <c r="G125" s="255"/>
      <c r="H125" s="256" t="s">
        <v>1</v>
      </c>
      <c r="I125" s="258"/>
      <c r="J125" s="255"/>
      <c r="K125" s="255"/>
      <c r="L125" s="259"/>
      <c r="M125" s="260"/>
      <c r="N125" s="261"/>
      <c r="O125" s="261"/>
      <c r="P125" s="261"/>
      <c r="Q125" s="261"/>
      <c r="R125" s="261"/>
      <c r="S125" s="261"/>
      <c r="T125" s="262"/>
      <c r="U125" s="13"/>
      <c r="V125" s="13"/>
      <c r="W125" s="13"/>
      <c r="X125" s="13"/>
      <c r="Y125" s="13"/>
      <c r="Z125" s="13"/>
      <c r="AA125" s="13"/>
      <c r="AB125" s="13"/>
      <c r="AC125" s="13"/>
      <c r="AD125" s="13"/>
      <c r="AE125" s="13"/>
      <c r="AT125" s="263" t="s">
        <v>147</v>
      </c>
      <c r="AU125" s="263" t="s">
        <v>83</v>
      </c>
      <c r="AV125" s="13" t="s">
        <v>81</v>
      </c>
      <c r="AW125" s="13" t="s">
        <v>30</v>
      </c>
      <c r="AX125" s="13" t="s">
        <v>73</v>
      </c>
      <c r="AY125" s="263" t="s">
        <v>134</v>
      </c>
    </row>
    <row r="126" s="14" customFormat="1">
      <c r="A126" s="14"/>
      <c r="B126" s="264"/>
      <c r="C126" s="265"/>
      <c r="D126" s="249" t="s">
        <v>147</v>
      </c>
      <c r="E126" s="266" t="s">
        <v>1</v>
      </c>
      <c r="F126" s="267" t="s">
        <v>1116</v>
      </c>
      <c r="G126" s="265"/>
      <c r="H126" s="268">
        <v>413.04000000000002</v>
      </c>
      <c r="I126" s="269"/>
      <c r="J126" s="265"/>
      <c r="K126" s="265"/>
      <c r="L126" s="270"/>
      <c r="M126" s="271"/>
      <c r="N126" s="272"/>
      <c r="O126" s="272"/>
      <c r="P126" s="272"/>
      <c r="Q126" s="272"/>
      <c r="R126" s="272"/>
      <c r="S126" s="272"/>
      <c r="T126" s="273"/>
      <c r="U126" s="14"/>
      <c r="V126" s="14"/>
      <c r="W126" s="14"/>
      <c r="X126" s="14"/>
      <c r="Y126" s="14"/>
      <c r="Z126" s="14"/>
      <c r="AA126" s="14"/>
      <c r="AB126" s="14"/>
      <c r="AC126" s="14"/>
      <c r="AD126" s="14"/>
      <c r="AE126" s="14"/>
      <c r="AT126" s="274" t="s">
        <v>147</v>
      </c>
      <c r="AU126" s="274" t="s">
        <v>83</v>
      </c>
      <c r="AV126" s="14" t="s">
        <v>83</v>
      </c>
      <c r="AW126" s="14" t="s">
        <v>30</v>
      </c>
      <c r="AX126" s="14" t="s">
        <v>81</v>
      </c>
      <c r="AY126" s="274" t="s">
        <v>134</v>
      </c>
    </row>
    <row r="127" s="2" customFormat="1" ht="24" customHeight="1">
      <c r="A127" s="39"/>
      <c r="B127" s="40"/>
      <c r="C127" s="236" t="s">
        <v>83</v>
      </c>
      <c r="D127" s="236" t="s">
        <v>136</v>
      </c>
      <c r="E127" s="237" t="s">
        <v>1117</v>
      </c>
      <c r="F127" s="238" t="s">
        <v>1118</v>
      </c>
      <c r="G127" s="239" t="s">
        <v>153</v>
      </c>
      <c r="H127" s="240">
        <v>413.04000000000002</v>
      </c>
      <c r="I127" s="241"/>
      <c r="J127" s="242">
        <f>ROUND(I127*H127,2)</f>
        <v>0</v>
      </c>
      <c r="K127" s="238" t="s">
        <v>1111</v>
      </c>
      <c r="L127" s="45"/>
      <c r="M127" s="243" t="s">
        <v>1</v>
      </c>
      <c r="N127" s="244" t="s">
        <v>38</v>
      </c>
      <c r="O127" s="92"/>
      <c r="P127" s="245">
        <f>O127*H127</f>
        <v>0</v>
      </c>
      <c r="Q127" s="245">
        <v>0</v>
      </c>
      <c r="R127" s="245">
        <f>Q127*H127</f>
        <v>0</v>
      </c>
      <c r="S127" s="245">
        <v>0</v>
      </c>
      <c r="T127" s="246">
        <f>S127*H127</f>
        <v>0</v>
      </c>
      <c r="U127" s="39"/>
      <c r="V127" s="39"/>
      <c r="W127" s="39"/>
      <c r="X127" s="39"/>
      <c r="Y127" s="39"/>
      <c r="Z127" s="39"/>
      <c r="AA127" s="39"/>
      <c r="AB127" s="39"/>
      <c r="AC127" s="39"/>
      <c r="AD127" s="39"/>
      <c r="AE127" s="39"/>
      <c r="AR127" s="247" t="s">
        <v>141</v>
      </c>
      <c r="AT127" s="247" t="s">
        <v>136</v>
      </c>
      <c r="AU127" s="247" t="s">
        <v>83</v>
      </c>
      <c r="AY127" s="18" t="s">
        <v>134</v>
      </c>
      <c r="BE127" s="248">
        <f>IF(N127="základní",J127,0)</f>
        <v>0</v>
      </c>
      <c r="BF127" s="248">
        <f>IF(N127="snížená",J127,0)</f>
        <v>0</v>
      </c>
      <c r="BG127" s="248">
        <f>IF(N127="zákl. přenesená",J127,0)</f>
        <v>0</v>
      </c>
      <c r="BH127" s="248">
        <f>IF(N127="sníž. přenesená",J127,0)</f>
        <v>0</v>
      </c>
      <c r="BI127" s="248">
        <f>IF(N127="nulová",J127,0)</f>
        <v>0</v>
      </c>
      <c r="BJ127" s="18" t="s">
        <v>81</v>
      </c>
      <c r="BK127" s="248">
        <f>ROUND(I127*H127,2)</f>
        <v>0</v>
      </c>
      <c r="BL127" s="18" t="s">
        <v>141</v>
      </c>
      <c r="BM127" s="247" t="s">
        <v>1119</v>
      </c>
    </row>
    <row r="128" s="2" customFormat="1">
      <c r="A128" s="39"/>
      <c r="B128" s="40"/>
      <c r="C128" s="41"/>
      <c r="D128" s="249" t="s">
        <v>143</v>
      </c>
      <c r="E128" s="41"/>
      <c r="F128" s="250" t="s">
        <v>1120</v>
      </c>
      <c r="G128" s="41"/>
      <c r="H128" s="41"/>
      <c r="I128" s="145"/>
      <c r="J128" s="41"/>
      <c r="K128" s="41"/>
      <c r="L128" s="45"/>
      <c r="M128" s="251"/>
      <c r="N128" s="252"/>
      <c r="O128" s="92"/>
      <c r="P128" s="92"/>
      <c r="Q128" s="92"/>
      <c r="R128" s="92"/>
      <c r="S128" s="92"/>
      <c r="T128" s="93"/>
      <c r="U128" s="39"/>
      <c r="V128" s="39"/>
      <c r="W128" s="39"/>
      <c r="X128" s="39"/>
      <c r="Y128" s="39"/>
      <c r="Z128" s="39"/>
      <c r="AA128" s="39"/>
      <c r="AB128" s="39"/>
      <c r="AC128" s="39"/>
      <c r="AD128" s="39"/>
      <c r="AE128" s="39"/>
      <c r="AT128" s="18" t="s">
        <v>143</v>
      </c>
      <c r="AU128" s="18" t="s">
        <v>83</v>
      </c>
    </row>
    <row r="129" s="2" customFormat="1">
      <c r="A129" s="39"/>
      <c r="B129" s="40"/>
      <c r="C129" s="41"/>
      <c r="D129" s="249" t="s">
        <v>145</v>
      </c>
      <c r="E129" s="41"/>
      <c r="F129" s="253" t="s">
        <v>1121</v>
      </c>
      <c r="G129" s="41"/>
      <c r="H129" s="41"/>
      <c r="I129" s="145"/>
      <c r="J129" s="41"/>
      <c r="K129" s="41"/>
      <c r="L129" s="45"/>
      <c r="M129" s="251"/>
      <c r="N129" s="252"/>
      <c r="O129" s="92"/>
      <c r="P129" s="92"/>
      <c r="Q129" s="92"/>
      <c r="R129" s="92"/>
      <c r="S129" s="92"/>
      <c r="T129" s="93"/>
      <c r="U129" s="39"/>
      <c r="V129" s="39"/>
      <c r="W129" s="39"/>
      <c r="X129" s="39"/>
      <c r="Y129" s="39"/>
      <c r="Z129" s="39"/>
      <c r="AA129" s="39"/>
      <c r="AB129" s="39"/>
      <c r="AC129" s="39"/>
      <c r="AD129" s="39"/>
      <c r="AE129" s="39"/>
      <c r="AT129" s="18" t="s">
        <v>145</v>
      </c>
      <c r="AU129" s="18" t="s">
        <v>83</v>
      </c>
    </row>
    <row r="130" s="2" customFormat="1">
      <c r="A130" s="39"/>
      <c r="B130" s="40"/>
      <c r="C130" s="41"/>
      <c r="D130" s="249" t="s">
        <v>164</v>
      </c>
      <c r="E130" s="41"/>
      <c r="F130" s="253" t="s">
        <v>1122</v>
      </c>
      <c r="G130" s="41"/>
      <c r="H130" s="41"/>
      <c r="I130" s="145"/>
      <c r="J130" s="41"/>
      <c r="K130" s="41"/>
      <c r="L130" s="45"/>
      <c r="M130" s="251"/>
      <c r="N130" s="252"/>
      <c r="O130" s="92"/>
      <c r="P130" s="92"/>
      <c r="Q130" s="92"/>
      <c r="R130" s="92"/>
      <c r="S130" s="92"/>
      <c r="T130" s="93"/>
      <c r="U130" s="39"/>
      <c r="V130" s="39"/>
      <c r="W130" s="39"/>
      <c r="X130" s="39"/>
      <c r="Y130" s="39"/>
      <c r="Z130" s="39"/>
      <c r="AA130" s="39"/>
      <c r="AB130" s="39"/>
      <c r="AC130" s="39"/>
      <c r="AD130" s="39"/>
      <c r="AE130" s="39"/>
      <c r="AT130" s="18" t="s">
        <v>164</v>
      </c>
      <c r="AU130" s="18" t="s">
        <v>83</v>
      </c>
    </row>
    <row r="131" s="13" customFormat="1">
      <c r="A131" s="13"/>
      <c r="B131" s="254"/>
      <c r="C131" s="255"/>
      <c r="D131" s="249" t="s">
        <v>147</v>
      </c>
      <c r="E131" s="256" t="s">
        <v>1</v>
      </c>
      <c r="F131" s="257" t="s">
        <v>1115</v>
      </c>
      <c r="G131" s="255"/>
      <c r="H131" s="256" t="s">
        <v>1</v>
      </c>
      <c r="I131" s="258"/>
      <c r="J131" s="255"/>
      <c r="K131" s="255"/>
      <c r="L131" s="259"/>
      <c r="M131" s="260"/>
      <c r="N131" s="261"/>
      <c r="O131" s="261"/>
      <c r="P131" s="261"/>
      <c r="Q131" s="261"/>
      <c r="R131" s="261"/>
      <c r="S131" s="261"/>
      <c r="T131" s="262"/>
      <c r="U131" s="13"/>
      <c r="V131" s="13"/>
      <c r="W131" s="13"/>
      <c r="X131" s="13"/>
      <c r="Y131" s="13"/>
      <c r="Z131" s="13"/>
      <c r="AA131" s="13"/>
      <c r="AB131" s="13"/>
      <c r="AC131" s="13"/>
      <c r="AD131" s="13"/>
      <c r="AE131" s="13"/>
      <c r="AT131" s="263" t="s">
        <v>147</v>
      </c>
      <c r="AU131" s="263" t="s">
        <v>83</v>
      </c>
      <c r="AV131" s="13" t="s">
        <v>81</v>
      </c>
      <c r="AW131" s="13" t="s">
        <v>30</v>
      </c>
      <c r="AX131" s="13" t="s">
        <v>73</v>
      </c>
      <c r="AY131" s="263" t="s">
        <v>134</v>
      </c>
    </row>
    <row r="132" s="14" customFormat="1">
      <c r="A132" s="14"/>
      <c r="B132" s="264"/>
      <c r="C132" s="265"/>
      <c r="D132" s="249" t="s">
        <v>147</v>
      </c>
      <c r="E132" s="266" t="s">
        <v>1</v>
      </c>
      <c r="F132" s="267" t="s">
        <v>1116</v>
      </c>
      <c r="G132" s="265"/>
      <c r="H132" s="268">
        <v>413.04000000000002</v>
      </c>
      <c r="I132" s="269"/>
      <c r="J132" s="265"/>
      <c r="K132" s="265"/>
      <c r="L132" s="270"/>
      <c r="M132" s="271"/>
      <c r="N132" s="272"/>
      <c r="O132" s="272"/>
      <c r="P132" s="272"/>
      <c r="Q132" s="272"/>
      <c r="R132" s="272"/>
      <c r="S132" s="272"/>
      <c r="T132" s="273"/>
      <c r="U132" s="14"/>
      <c r="V132" s="14"/>
      <c r="W132" s="14"/>
      <c r="X132" s="14"/>
      <c r="Y132" s="14"/>
      <c r="Z132" s="14"/>
      <c r="AA132" s="14"/>
      <c r="AB132" s="14"/>
      <c r="AC132" s="14"/>
      <c r="AD132" s="14"/>
      <c r="AE132" s="14"/>
      <c r="AT132" s="274" t="s">
        <v>147</v>
      </c>
      <c r="AU132" s="274" t="s">
        <v>83</v>
      </c>
      <c r="AV132" s="14" t="s">
        <v>83</v>
      </c>
      <c r="AW132" s="14" t="s">
        <v>30</v>
      </c>
      <c r="AX132" s="14" t="s">
        <v>81</v>
      </c>
      <c r="AY132" s="274" t="s">
        <v>134</v>
      </c>
    </row>
    <row r="133" s="2" customFormat="1" ht="24" customHeight="1">
      <c r="A133" s="39"/>
      <c r="B133" s="40"/>
      <c r="C133" s="236" t="s">
        <v>158</v>
      </c>
      <c r="D133" s="236" t="s">
        <v>136</v>
      </c>
      <c r="E133" s="237" t="s">
        <v>1123</v>
      </c>
      <c r="F133" s="238" t="s">
        <v>1124</v>
      </c>
      <c r="G133" s="239" t="s">
        <v>153</v>
      </c>
      <c r="H133" s="240">
        <v>70</v>
      </c>
      <c r="I133" s="241"/>
      <c r="J133" s="242">
        <f>ROUND(I133*H133,2)</f>
        <v>0</v>
      </c>
      <c r="K133" s="238" t="s">
        <v>1111</v>
      </c>
      <c r="L133" s="45"/>
      <c r="M133" s="243" t="s">
        <v>1</v>
      </c>
      <c r="N133" s="244" t="s">
        <v>38</v>
      </c>
      <c r="O133" s="92"/>
      <c r="P133" s="245">
        <f>O133*H133</f>
        <v>0</v>
      </c>
      <c r="Q133" s="245">
        <v>0</v>
      </c>
      <c r="R133" s="245">
        <f>Q133*H133</f>
        <v>0</v>
      </c>
      <c r="S133" s="245">
        <v>0</v>
      </c>
      <c r="T133" s="246">
        <f>S133*H133</f>
        <v>0</v>
      </c>
      <c r="U133" s="39"/>
      <c r="V133" s="39"/>
      <c r="W133" s="39"/>
      <c r="X133" s="39"/>
      <c r="Y133" s="39"/>
      <c r="Z133" s="39"/>
      <c r="AA133" s="39"/>
      <c r="AB133" s="39"/>
      <c r="AC133" s="39"/>
      <c r="AD133" s="39"/>
      <c r="AE133" s="39"/>
      <c r="AR133" s="247" t="s">
        <v>141</v>
      </c>
      <c r="AT133" s="247" t="s">
        <v>136</v>
      </c>
      <c r="AU133" s="247" t="s">
        <v>83</v>
      </c>
      <c r="AY133" s="18" t="s">
        <v>134</v>
      </c>
      <c r="BE133" s="248">
        <f>IF(N133="základní",J133,0)</f>
        <v>0</v>
      </c>
      <c r="BF133" s="248">
        <f>IF(N133="snížená",J133,0)</f>
        <v>0</v>
      </c>
      <c r="BG133" s="248">
        <f>IF(N133="zákl. přenesená",J133,0)</f>
        <v>0</v>
      </c>
      <c r="BH133" s="248">
        <f>IF(N133="sníž. přenesená",J133,0)</f>
        <v>0</v>
      </c>
      <c r="BI133" s="248">
        <f>IF(N133="nulová",J133,0)</f>
        <v>0</v>
      </c>
      <c r="BJ133" s="18" t="s">
        <v>81</v>
      </c>
      <c r="BK133" s="248">
        <f>ROUND(I133*H133,2)</f>
        <v>0</v>
      </c>
      <c r="BL133" s="18" t="s">
        <v>141</v>
      </c>
      <c r="BM133" s="247" t="s">
        <v>1125</v>
      </c>
    </row>
    <row r="134" s="2" customFormat="1">
      <c r="A134" s="39"/>
      <c r="B134" s="40"/>
      <c r="C134" s="41"/>
      <c r="D134" s="249" t="s">
        <v>143</v>
      </c>
      <c r="E134" s="41"/>
      <c r="F134" s="250" t="s">
        <v>1126</v>
      </c>
      <c r="G134" s="41"/>
      <c r="H134" s="41"/>
      <c r="I134" s="145"/>
      <c r="J134" s="41"/>
      <c r="K134" s="41"/>
      <c r="L134" s="45"/>
      <c r="M134" s="251"/>
      <c r="N134" s="252"/>
      <c r="O134" s="92"/>
      <c r="P134" s="92"/>
      <c r="Q134" s="92"/>
      <c r="R134" s="92"/>
      <c r="S134" s="92"/>
      <c r="T134" s="93"/>
      <c r="U134" s="39"/>
      <c r="V134" s="39"/>
      <c r="W134" s="39"/>
      <c r="X134" s="39"/>
      <c r="Y134" s="39"/>
      <c r="Z134" s="39"/>
      <c r="AA134" s="39"/>
      <c r="AB134" s="39"/>
      <c r="AC134" s="39"/>
      <c r="AD134" s="39"/>
      <c r="AE134" s="39"/>
      <c r="AT134" s="18" t="s">
        <v>143</v>
      </c>
      <c r="AU134" s="18" t="s">
        <v>83</v>
      </c>
    </row>
    <row r="135" s="2" customFormat="1">
      <c r="A135" s="39"/>
      <c r="B135" s="40"/>
      <c r="C135" s="41"/>
      <c r="D135" s="249" t="s">
        <v>145</v>
      </c>
      <c r="E135" s="41"/>
      <c r="F135" s="253" t="s">
        <v>1127</v>
      </c>
      <c r="G135" s="41"/>
      <c r="H135" s="41"/>
      <c r="I135" s="145"/>
      <c r="J135" s="41"/>
      <c r="K135" s="41"/>
      <c r="L135" s="45"/>
      <c r="M135" s="251"/>
      <c r="N135" s="252"/>
      <c r="O135" s="92"/>
      <c r="P135" s="92"/>
      <c r="Q135" s="92"/>
      <c r="R135" s="92"/>
      <c r="S135" s="92"/>
      <c r="T135" s="93"/>
      <c r="U135" s="39"/>
      <c r="V135" s="39"/>
      <c r="W135" s="39"/>
      <c r="X135" s="39"/>
      <c r="Y135" s="39"/>
      <c r="Z135" s="39"/>
      <c r="AA135" s="39"/>
      <c r="AB135" s="39"/>
      <c r="AC135" s="39"/>
      <c r="AD135" s="39"/>
      <c r="AE135" s="39"/>
      <c r="AT135" s="18" t="s">
        <v>145</v>
      </c>
      <c r="AU135" s="18" t="s">
        <v>83</v>
      </c>
    </row>
    <row r="136" s="13" customFormat="1">
      <c r="A136" s="13"/>
      <c r="B136" s="254"/>
      <c r="C136" s="255"/>
      <c r="D136" s="249" t="s">
        <v>147</v>
      </c>
      <c r="E136" s="256" t="s">
        <v>1</v>
      </c>
      <c r="F136" s="257" t="s">
        <v>1128</v>
      </c>
      <c r="G136" s="255"/>
      <c r="H136" s="256" t="s">
        <v>1</v>
      </c>
      <c r="I136" s="258"/>
      <c r="J136" s="255"/>
      <c r="K136" s="255"/>
      <c r="L136" s="259"/>
      <c r="M136" s="260"/>
      <c r="N136" s="261"/>
      <c r="O136" s="261"/>
      <c r="P136" s="261"/>
      <c r="Q136" s="261"/>
      <c r="R136" s="261"/>
      <c r="S136" s="261"/>
      <c r="T136" s="262"/>
      <c r="U136" s="13"/>
      <c r="V136" s="13"/>
      <c r="W136" s="13"/>
      <c r="X136" s="13"/>
      <c r="Y136" s="13"/>
      <c r="Z136" s="13"/>
      <c r="AA136" s="13"/>
      <c r="AB136" s="13"/>
      <c r="AC136" s="13"/>
      <c r="AD136" s="13"/>
      <c r="AE136" s="13"/>
      <c r="AT136" s="263" t="s">
        <v>147</v>
      </c>
      <c r="AU136" s="263" t="s">
        <v>83</v>
      </c>
      <c r="AV136" s="13" t="s">
        <v>81</v>
      </c>
      <c r="AW136" s="13" t="s">
        <v>30</v>
      </c>
      <c r="AX136" s="13" t="s">
        <v>73</v>
      </c>
      <c r="AY136" s="263" t="s">
        <v>134</v>
      </c>
    </row>
    <row r="137" s="14" customFormat="1">
      <c r="A137" s="14"/>
      <c r="B137" s="264"/>
      <c r="C137" s="265"/>
      <c r="D137" s="249" t="s">
        <v>147</v>
      </c>
      <c r="E137" s="266" t="s">
        <v>1</v>
      </c>
      <c r="F137" s="267" t="s">
        <v>1129</v>
      </c>
      <c r="G137" s="265"/>
      <c r="H137" s="268">
        <v>70</v>
      </c>
      <c r="I137" s="269"/>
      <c r="J137" s="265"/>
      <c r="K137" s="265"/>
      <c r="L137" s="270"/>
      <c r="M137" s="271"/>
      <c r="N137" s="272"/>
      <c r="O137" s="272"/>
      <c r="P137" s="272"/>
      <c r="Q137" s="272"/>
      <c r="R137" s="272"/>
      <c r="S137" s="272"/>
      <c r="T137" s="273"/>
      <c r="U137" s="14"/>
      <c r="V137" s="14"/>
      <c r="W137" s="14"/>
      <c r="X137" s="14"/>
      <c r="Y137" s="14"/>
      <c r="Z137" s="14"/>
      <c r="AA137" s="14"/>
      <c r="AB137" s="14"/>
      <c r="AC137" s="14"/>
      <c r="AD137" s="14"/>
      <c r="AE137" s="14"/>
      <c r="AT137" s="274" t="s">
        <v>147</v>
      </c>
      <c r="AU137" s="274" t="s">
        <v>83</v>
      </c>
      <c r="AV137" s="14" t="s">
        <v>83</v>
      </c>
      <c r="AW137" s="14" t="s">
        <v>30</v>
      </c>
      <c r="AX137" s="14" t="s">
        <v>81</v>
      </c>
      <c r="AY137" s="274" t="s">
        <v>134</v>
      </c>
    </row>
    <row r="138" s="2" customFormat="1" ht="24" customHeight="1">
      <c r="A138" s="39"/>
      <c r="B138" s="40"/>
      <c r="C138" s="286" t="s">
        <v>141</v>
      </c>
      <c r="D138" s="286" t="s">
        <v>268</v>
      </c>
      <c r="E138" s="287" t="s">
        <v>1130</v>
      </c>
      <c r="F138" s="288" t="s">
        <v>1131</v>
      </c>
      <c r="G138" s="289" t="s">
        <v>229</v>
      </c>
      <c r="H138" s="290">
        <v>727.125</v>
      </c>
      <c r="I138" s="291"/>
      <c r="J138" s="292">
        <f>ROUND(I138*H138,2)</f>
        <v>0</v>
      </c>
      <c r="K138" s="288" t="s">
        <v>1111</v>
      </c>
      <c r="L138" s="293"/>
      <c r="M138" s="294" t="s">
        <v>1</v>
      </c>
      <c r="N138" s="295" t="s">
        <v>38</v>
      </c>
      <c r="O138" s="92"/>
      <c r="P138" s="245">
        <f>O138*H138</f>
        <v>0</v>
      </c>
      <c r="Q138" s="245">
        <v>1</v>
      </c>
      <c r="R138" s="245">
        <f>Q138*H138</f>
        <v>727.125</v>
      </c>
      <c r="S138" s="245">
        <v>0</v>
      </c>
      <c r="T138" s="246">
        <f>S138*H138</f>
        <v>0</v>
      </c>
      <c r="U138" s="39"/>
      <c r="V138" s="39"/>
      <c r="W138" s="39"/>
      <c r="X138" s="39"/>
      <c r="Y138" s="39"/>
      <c r="Z138" s="39"/>
      <c r="AA138" s="39"/>
      <c r="AB138" s="39"/>
      <c r="AC138" s="39"/>
      <c r="AD138" s="39"/>
      <c r="AE138" s="39"/>
      <c r="AR138" s="247" t="s">
        <v>195</v>
      </c>
      <c r="AT138" s="247" t="s">
        <v>268</v>
      </c>
      <c r="AU138" s="247" t="s">
        <v>83</v>
      </c>
      <c r="AY138" s="18" t="s">
        <v>134</v>
      </c>
      <c r="BE138" s="248">
        <f>IF(N138="základní",J138,0)</f>
        <v>0</v>
      </c>
      <c r="BF138" s="248">
        <f>IF(N138="snížená",J138,0)</f>
        <v>0</v>
      </c>
      <c r="BG138" s="248">
        <f>IF(N138="zákl. přenesená",J138,0)</f>
        <v>0</v>
      </c>
      <c r="BH138" s="248">
        <f>IF(N138="sníž. přenesená",J138,0)</f>
        <v>0</v>
      </c>
      <c r="BI138" s="248">
        <f>IF(N138="nulová",J138,0)</f>
        <v>0</v>
      </c>
      <c r="BJ138" s="18" t="s">
        <v>81</v>
      </c>
      <c r="BK138" s="248">
        <f>ROUND(I138*H138,2)</f>
        <v>0</v>
      </c>
      <c r="BL138" s="18" t="s">
        <v>141</v>
      </c>
      <c r="BM138" s="247" t="s">
        <v>1132</v>
      </c>
    </row>
    <row r="139" s="2" customFormat="1">
      <c r="A139" s="39"/>
      <c r="B139" s="40"/>
      <c r="C139" s="41"/>
      <c r="D139" s="249" t="s">
        <v>143</v>
      </c>
      <c r="E139" s="41"/>
      <c r="F139" s="250" t="s">
        <v>1131</v>
      </c>
      <c r="G139" s="41"/>
      <c r="H139" s="41"/>
      <c r="I139" s="145"/>
      <c r="J139" s="41"/>
      <c r="K139" s="41"/>
      <c r="L139" s="45"/>
      <c r="M139" s="251"/>
      <c r="N139" s="252"/>
      <c r="O139" s="92"/>
      <c r="P139" s="92"/>
      <c r="Q139" s="92"/>
      <c r="R139" s="92"/>
      <c r="S139" s="92"/>
      <c r="T139" s="93"/>
      <c r="U139" s="39"/>
      <c r="V139" s="39"/>
      <c r="W139" s="39"/>
      <c r="X139" s="39"/>
      <c r="Y139" s="39"/>
      <c r="Z139" s="39"/>
      <c r="AA139" s="39"/>
      <c r="AB139" s="39"/>
      <c r="AC139" s="39"/>
      <c r="AD139" s="39"/>
      <c r="AE139" s="39"/>
      <c r="AT139" s="18" t="s">
        <v>143</v>
      </c>
      <c r="AU139" s="18" t="s">
        <v>83</v>
      </c>
    </row>
    <row r="140" s="14" customFormat="1">
      <c r="A140" s="14"/>
      <c r="B140" s="264"/>
      <c r="C140" s="265"/>
      <c r="D140" s="249" t="s">
        <v>147</v>
      </c>
      <c r="E140" s="266" t="s">
        <v>1</v>
      </c>
      <c r="F140" s="267" t="s">
        <v>1133</v>
      </c>
      <c r="G140" s="265"/>
      <c r="H140" s="268">
        <v>727.125</v>
      </c>
      <c r="I140" s="269"/>
      <c r="J140" s="265"/>
      <c r="K140" s="265"/>
      <c r="L140" s="270"/>
      <c r="M140" s="271"/>
      <c r="N140" s="272"/>
      <c r="O140" s="272"/>
      <c r="P140" s="272"/>
      <c r="Q140" s="272"/>
      <c r="R140" s="272"/>
      <c r="S140" s="272"/>
      <c r="T140" s="273"/>
      <c r="U140" s="14"/>
      <c r="V140" s="14"/>
      <c r="W140" s="14"/>
      <c r="X140" s="14"/>
      <c r="Y140" s="14"/>
      <c r="Z140" s="14"/>
      <c r="AA140" s="14"/>
      <c r="AB140" s="14"/>
      <c r="AC140" s="14"/>
      <c r="AD140" s="14"/>
      <c r="AE140" s="14"/>
      <c r="AT140" s="274" t="s">
        <v>147</v>
      </c>
      <c r="AU140" s="274" t="s">
        <v>83</v>
      </c>
      <c r="AV140" s="14" t="s">
        <v>83</v>
      </c>
      <c r="AW140" s="14" t="s">
        <v>30</v>
      </c>
      <c r="AX140" s="14" t="s">
        <v>81</v>
      </c>
      <c r="AY140" s="274" t="s">
        <v>134</v>
      </c>
    </row>
    <row r="141" s="2" customFormat="1" ht="24" customHeight="1">
      <c r="A141" s="39"/>
      <c r="B141" s="40"/>
      <c r="C141" s="236" t="s">
        <v>173</v>
      </c>
      <c r="D141" s="236" t="s">
        <v>136</v>
      </c>
      <c r="E141" s="237" t="s">
        <v>1134</v>
      </c>
      <c r="F141" s="238" t="s">
        <v>1135</v>
      </c>
      <c r="G141" s="239" t="s">
        <v>1136</v>
      </c>
      <c r="H141" s="240">
        <v>0.20200000000000001</v>
      </c>
      <c r="I141" s="241"/>
      <c r="J141" s="242">
        <f>ROUND(I141*H141,2)</f>
        <v>0</v>
      </c>
      <c r="K141" s="238" t="s">
        <v>1111</v>
      </c>
      <c r="L141" s="45"/>
      <c r="M141" s="243" t="s">
        <v>1</v>
      </c>
      <c r="N141" s="244" t="s">
        <v>38</v>
      </c>
      <c r="O141" s="92"/>
      <c r="P141" s="245">
        <f>O141*H141</f>
        <v>0</v>
      </c>
      <c r="Q141" s="245">
        <v>0</v>
      </c>
      <c r="R141" s="245">
        <f>Q141*H141</f>
        <v>0</v>
      </c>
      <c r="S141" s="245">
        <v>0</v>
      </c>
      <c r="T141" s="246">
        <f>S141*H141</f>
        <v>0</v>
      </c>
      <c r="U141" s="39"/>
      <c r="V141" s="39"/>
      <c r="W141" s="39"/>
      <c r="X141" s="39"/>
      <c r="Y141" s="39"/>
      <c r="Z141" s="39"/>
      <c r="AA141" s="39"/>
      <c r="AB141" s="39"/>
      <c r="AC141" s="39"/>
      <c r="AD141" s="39"/>
      <c r="AE141" s="39"/>
      <c r="AR141" s="247" t="s">
        <v>141</v>
      </c>
      <c r="AT141" s="247" t="s">
        <v>136</v>
      </c>
      <c r="AU141" s="247" t="s">
        <v>83</v>
      </c>
      <c r="AY141" s="18" t="s">
        <v>134</v>
      </c>
      <c r="BE141" s="248">
        <f>IF(N141="základní",J141,0)</f>
        <v>0</v>
      </c>
      <c r="BF141" s="248">
        <f>IF(N141="snížená",J141,0)</f>
        <v>0</v>
      </c>
      <c r="BG141" s="248">
        <f>IF(N141="zákl. přenesená",J141,0)</f>
        <v>0</v>
      </c>
      <c r="BH141" s="248">
        <f>IF(N141="sníž. přenesená",J141,0)</f>
        <v>0</v>
      </c>
      <c r="BI141" s="248">
        <f>IF(N141="nulová",J141,0)</f>
        <v>0</v>
      </c>
      <c r="BJ141" s="18" t="s">
        <v>81</v>
      </c>
      <c r="BK141" s="248">
        <f>ROUND(I141*H141,2)</f>
        <v>0</v>
      </c>
      <c r="BL141" s="18" t="s">
        <v>141</v>
      </c>
      <c r="BM141" s="247" t="s">
        <v>1137</v>
      </c>
    </row>
    <row r="142" s="2" customFormat="1">
      <c r="A142" s="39"/>
      <c r="B142" s="40"/>
      <c r="C142" s="41"/>
      <c r="D142" s="249" t="s">
        <v>143</v>
      </c>
      <c r="E142" s="41"/>
      <c r="F142" s="250" t="s">
        <v>1138</v>
      </c>
      <c r="G142" s="41"/>
      <c r="H142" s="41"/>
      <c r="I142" s="145"/>
      <c r="J142" s="41"/>
      <c r="K142" s="41"/>
      <c r="L142" s="45"/>
      <c r="M142" s="251"/>
      <c r="N142" s="252"/>
      <c r="O142" s="92"/>
      <c r="P142" s="92"/>
      <c r="Q142" s="92"/>
      <c r="R142" s="92"/>
      <c r="S142" s="92"/>
      <c r="T142" s="93"/>
      <c r="U142" s="39"/>
      <c r="V142" s="39"/>
      <c r="W142" s="39"/>
      <c r="X142" s="39"/>
      <c r="Y142" s="39"/>
      <c r="Z142" s="39"/>
      <c r="AA142" s="39"/>
      <c r="AB142" s="39"/>
      <c r="AC142" s="39"/>
      <c r="AD142" s="39"/>
      <c r="AE142" s="39"/>
      <c r="AT142" s="18" t="s">
        <v>143</v>
      </c>
      <c r="AU142" s="18" t="s">
        <v>83</v>
      </c>
    </row>
    <row r="143" s="2" customFormat="1">
      <c r="A143" s="39"/>
      <c r="B143" s="40"/>
      <c r="C143" s="41"/>
      <c r="D143" s="249" t="s">
        <v>145</v>
      </c>
      <c r="E143" s="41"/>
      <c r="F143" s="253" t="s">
        <v>1139</v>
      </c>
      <c r="G143" s="41"/>
      <c r="H143" s="41"/>
      <c r="I143" s="145"/>
      <c r="J143" s="41"/>
      <c r="K143" s="41"/>
      <c r="L143" s="45"/>
      <c r="M143" s="251"/>
      <c r="N143" s="252"/>
      <c r="O143" s="92"/>
      <c r="P143" s="92"/>
      <c r="Q143" s="92"/>
      <c r="R143" s="92"/>
      <c r="S143" s="92"/>
      <c r="T143" s="93"/>
      <c r="U143" s="39"/>
      <c r="V143" s="39"/>
      <c r="W143" s="39"/>
      <c r="X143" s="39"/>
      <c r="Y143" s="39"/>
      <c r="Z143" s="39"/>
      <c r="AA143" s="39"/>
      <c r="AB143" s="39"/>
      <c r="AC143" s="39"/>
      <c r="AD143" s="39"/>
      <c r="AE143" s="39"/>
      <c r="AT143" s="18" t="s">
        <v>145</v>
      </c>
      <c r="AU143" s="18" t="s">
        <v>83</v>
      </c>
    </row>
    <row r="144" s="13" customFormat="1">
      <c r="A144" s="13"/>
      <c r="B144" s="254"/>
      <c r="C144" s="255"/>
      <c r="D144" s="249" t="s">
        <v>147</v>
      </c>
      <c r="E144" s="256" t="s">
        <v>1</v>
      </c>
      <c r="F144" s="257" t="s">
        <v>1140</v>
      </c>
      <c r="G144" s="255"/>
      <c r="H144" s="256" t="s">
        <v>1</v>
      </c>
      <c r="I144" s="258"/>
      <c r="J144" s="255"/>
      <c r="K144" s="255"/>
      <c r="L144" s="259"/>
      <c r="M144" s="260"/>
      <c r="N144" s="261"/>
      <c r="O144" s="261"/>
      <c r="P144" s="261"/>
      <c r="Q144" s="261"/>
      <c r="R144" s="261"/>
      <c r="S144" s="261"/>
      <c r="T144" s="262"/>
      <c r="U144" s="13"/>
      <c r="V144" s="13"/>
      <c r="W144" s="13"/>
      <c r="X144" s="13"/>
      <c r="Y144" s="13"/>
      <c r="Z144" s="13"/>
      <c r="AA144" s="13"/>
      <c r="AB144" s="13"/>
      <c r="AC144" s="13"/>
      <c r="AD144" s="13"/>
      <c r="AE144" s="13"/>
      <c r="AT144" s="263" t="s">
        <v>147</v>
      </c>
      <c r="AU144" s="263" t="s">
        <v>83</v>
      </c>
      <c r="AV144" s="13" t="s">
        <v>81</v>
      </c>
      <c r="AW144" s="13" t="s">
        <v>30</v>
      </c>
      <c r="AX144" s="13" t="s">
        <v>73</v>
      </c>
      <c r="AY144" s="263" t="s">
        <v>134</v>
      </c>
    </row>
    <row r="145" s="14" customFormat="1">
      <c r="A145" s="14"/>
      <c r="B145" s="264"/>
      <c r="C145" s="265"/>
      <c r="D145" s="249" t="s">
        <v>147</v>
      </c>
      <c r="E145" s="266" t="s">
        <v>1</v>
      </c>
      <c r="F145" s="267" t="s">
        <v>1141</v>
      </c>
      <c r="G145" s="265"/>
      <c r="H145" s="268">
        <v>0.20200000000000001</v>
      </c>
      <c r="I145" s="269"/>
      <c r="J145" s="265"/>
      <c r="K145" s="265"/>
      <c r="L145" s="270"/>
      <c r="M145" s="271"/>
      <c r="N145" s="272"/>
      <c r="O145" s="272"/>
      <c r="P145" s="272"/>
      <c r="Q145" s="272"/>
      <c r="R145" s="272"/>
      <c r="S145" s="272"/>
      <c r="T145" s="273"/>
      <c r="U145" s="14"/>
      <c r="V145" s="14"/>
      <c r="W145" s="14"/>
      <c r="X145" s="14"/>
      <c r="Y145" s="14"/>
      <c r="Z145" s="14"/>
      <c r="AA145" s="14"/>
      <c r="AB145" s="14"/>
      <c r="AC145" s="14"/>
      <c r="AD145" s="14"/>
      <c r="AE145" s="14"/>
      <c r="AT145" s="274" t="s">
        <v>147</v>
      </c>
      <c r="AU145" s="274" t="s">
        <v>83</v>
      </c>
      <c r="AV145" s="14" t="s">
        <v>83</v>
      </c>
      <c r="AW145" s="14" t="s">
        <v>30</v>
      </c>
      <c r="AX145" s="14" t="s">
        <v>81</v>
      </c>
      <c r="AY145" s="274" t="s">
        <v>134</v>
      </c>
    </row>
    <row r="146" s="2" customFormat="1" ht="24" customHeight="1">
      <c r="A146" s="39"/>
      <c r="B146" s="40"/>
      <c r="C146" s="236" t="s">
        <v>181</v>
      </c>
      <c r="D146" s="236" t="s">
        <v>136</v>
      </c>
      <c r="E146" s="237" t="s">
        <v>1142</v>
      </c>
      <c r="F146" s="238" t="s">
        <v>1143</v>
      </c>
      <c r="G146" s="239" t="s">
        <v>1136</v>
      </c>
      <c r="H146" s="240">
        <v>0.20200000000000001</v>
      </c>
      <c r="I146" s="241"/>
      <c r="J146" s="242">
        <f>ROUND(I146*H146,2)</f>
        <v>0</v>
      </c>
      <c r="K146" s="238" t="s">
        <v>1111</v>
      </c>
      <c r="L146" s="45"/>
      <c r="M146" s="243" t="s">
        <v>1</v>
      </c>
      <c r="N146" s="244" t="s">
        <v>38</v>
      </c>
      <c r="O146" s="92"/>
      <c r="P146" s="245">
        <f>O146*H146</f>
        <v>0</v>
      </c>
      <c r="Q146" s="245">
        <v>0</v>
      </c>
      <c r="R146" s="245">
        <f>Q146*H146</f>
        <v>0</v>
      </c>
      <c r="S146" s="245">
        <v>0</v>
      </c>
      <c r="T146" s="246">
        <f>S146*H146</f>
        <v>0</v>
      </c>
      <c r="U146" s="39"/>
      <c r="V146" s="39"/>
      <c r="W146" s="39"/>
      <c r="X146" s="39"/>
      <c r="Y146" s="39"/>
      <c r="Z146" s="39"/>
      <c r="AA146" s="39"/>
      <c r="AB146" s="39"/>
      <c r="AC146" s="39"/>
      <c r="AD146" s="39"/>
      <c r="AE146" s="39"/>
      <c r="AR146" s="247" t="s">
        <v>141</v>
      </c>
      <c r="AT146" s="247" t="s">
        <v>136</v>
      </c>
      <c r="AU146" s="247" t="s">
        <v>83</v>
      </c>
      <c r="AY146" s="18" t="s">
        <v>134</v>
      </c>
      <c r="BE146" s="248">
        <f>IF(N146="základní",J146,0)</f>
        <v>0</v>
      </c>
      <c r="BF146" s="248">
        <f>IF(N146="snížená",J146,0)</f>
        <v>0</v>
      </c>
      <c r="BG146" s="248">
        <f>IF(N146="zákl. přenesená",J146,0)</f>
        <v>0</v>
      </c>
      <c r="BH146" s="248">
        <f>IF(N146="sníž. přenesená",J146,0)</f>
        <v>0</v>
      </c>
      <c r="BI146" s="248">
        <f>IF(N146="nulová",J146,0)</f>
        <v>0</v>
      </c>
      <c r="BJ146" s="18" t="s">
        <v>81</v>
      </c>
      <c r="BK146" s="248">
        <f>ROUND(I146*H146,2)</f>
        <v>0</v>
      </c>
      <c r="BL146" s="18" t="s">
        <v>141</v>
      </c>
      <c r="BM146" s="247" t="s">
        <v>1144</v>
      </c>
    </row>
    <row r="147" s="2" customFormat="1">
      <c r="A147" s="39"/>
      <c r="B147" s="40"/>
      <c r="C147" s="41"/>
      <c r="D147" s="249" t="s">
        <v>143</v>
      </c>
      <c r="E147" s="41"/>
      <c r="F147" s="250" t="s">
        <v>1145</v>
      </c>
      <c r="G147" s="41"/>
      <c r="H147" s="41"/>
      <c r="I147" s="145"/>
      <c r="J147" s="41"/>
      <c r="K147" s="41"/>
      <c r="L147" s="45"/>
      <c r="M147" s="251"/>
      <c r="N147" s="252"/>
      <c r="O147" s="92"/>
      <c r="P147" s="92"/>
      <c r="Q147" s="92"/>
      <c r="R147" s="92"/>
      <c r="S147" s="92"/>
      <c r="T147" s="93"/>
      <c r="U147" s="39"/>
      <c r="V147" s="39"/>
      <c r="W147" s="39"/>
      <c r="X147" s="39"/>
      <c r="Y147" s="39"/>
      <c r="Z147" s="39"/>
      <c r="AA147" s="39"/>
      <c r="AB147" s="39"/>
      <c r="AC147" s="39"/>
      <c r="AD147" s="39"/>
      <c r="AE147" s="39"/>
      <c r="AT147" s="18" t="s">
        <v>143</v>
      </c>
      <c r="AU147" s="18" t="s">
        <v>83</v>
      </c>
    </row>
    <row r="148" s="2" customFormat="1">
      <c r="A148" s="39"/>
      <c r="B148" s="40"/>
      <c r="C148" s="41"/>
      <c r="D148" s="249" t="s">
        <v>145</v>
      </c>
      <c r="E148" s="41"/>
      <c r="F148" s="253" t="s">
        <v>1146</v>
      </c>
      <c r="G148" s="41"/>
      <c r="H148" s="41"/>
      <c r="I148" s="145"/>
      <c r="J148" s="41"/>
      <c r="K148" s="41"/>
      <c r="L148" s="45"/>
      <c r="M148" s="251"/>
      <c r="N148" s="252"/>
      <c r="O148" s="92"/>
      <c r="P148" s="92"/>
      <c r="Q148" s="92"/>
      <c r="R148" s="92"/>
      <c r="S148" s="92"/>
      <c r="T148" s="93"/>
      <c r="U148" s="39"/>
      <c r="V148" s="39"/>
      <c r="W148" s="39"/>
      <c r="X148" s="39"/>
      <c r="Y148" s="39"/>
      <c r="Z148" s="39"/>
      <c r="AA148" s="39"/>
      <c r="AB148" s="39"/>
      <c r="AC148" s="39"/>
      <c r="AD148" s="39"/>
      <c r="AE148" s="39"/>
      <c r="AT148" s="18" t="s">
        <v>145</v>
      </c>
      <c r="AU148" s="18" t="s">
        <v>83</v>
      </c>
    </row>
    <row r="149" s="13" customFormat="1">
      <c r="A149" s="13"/>
      <c r="B149" s="254"/>
      <c r="C149" s="255"/>
      <c r="D149" s="249" t="s">
        <v>147</v>
      </c>
      <c r="E149" s="256" t="s">
        <v>1</v>
      </c>
      <c r="F149" s="257" t="s">
        <v>1140</v>
      </c>
      <c r="G149" s="255"/>
      <c r="H149" s="256" t="s">
        <v>1</v>
      </c>
      <c r="I149" s="258"/>
      <c r="J149" s="255"/>
      <c r="K149" s="255"/>
      <c r="L149" s="259"/>
      <c r="M149" s="260"/>
      <c r="N149" s="261"/>
      <c r="O149" s="261"/>
      <c r="P149" s="261"/>
      <c r="Q149" s="261"/>
      <c r="R149" s="261"/>
      <c r="S149" s="261"/>
      <c r="T149" s="262"/>
      <c r="U149" s="13"/>
      <c r="V149" s="13"/>
      <c r="W149" s="13"/>
      <c r="X149" s="13"/>
      <c r="Y149" s="13"/>
      <c r="Z149" s="13"/>
      <c r="AA149" s="13"/>
      <c r="AB149" s="13"/>
      <c r="AC149" s="13"/>
      <c r="AD149" s="13"/>
      <c r="AE149" s="13"/>
      <c r="AT149" s="263" t="s">
        <v>147</v>
      </c>
      <c r="AU149" s="263" t="s">
        <v>83</v>
      </c>
      <c r="AV149" s="13" t="s">
        <v>81</v>
      </c>
      <c r="AW149" s="13" t="s">
        <v>30</v>
      </c>
      <c r="AX149" s="13" t="s">
        <v>73</v>
      </c>
      <c r="AY149" s="263" t="s">
        <v>134</v>
      </c>
    </row>
    <row r="150" s="14" customFormat="1">
      <c r="A150" s="14"/>
      <c r="B150" s="264"/>
      <c r="C150" s="265"/>
      <c r="D150" s="249" t="s">
        <v>147</v>
      </c>
      <c r="E150" s="266" t="s">
        <v>1</v>
      </c>
      <c r="F150" s="267" t="s">
        <v>1141</v>
      </c>
      <c r="G150" s="265"/>
      <c r="H150" s="268">
        <v>0.20200000000000001</v>
      </c>
      <c r="I150" s="269"/>
      <c r="J150" s="265"/>
      <c r="K150" s="265"/>
      <c r="L150" s="270"/>
      <c r="M150" s="271"/>
      <c r="N150" s="272"/>
      <c r="O150" s="272"/>
      <c r="P150" s="272"/>
      <c r="Q150" s="272"/>
      <c r="R150" s="272"/>
      <c r="S150" s="272"/>
      <c r="T150" s="273"/>
      <c r="U150" s="14"/>
      <c r="V150" s="14"/>
      <c r="W150" s="14"/>
      <c r="X150" s="14"/>
      <c r="Y150" s="14"/>
      <c r="Z150" s="14"/>
      <c r="AA150" s="14"/>
      <c r="AB150" s="14"/>
      <c r="AC150" s="14"/>
      <c r="AD150" s="14"/>
      <c r="AE150" s="14"/>
      <c r="AT150" s="274" t="s">
        <v>147</v>
      </c>
      <c r="AU150" s="274" t="s">
        <v>83</v>
      </c>
      <c r="AV150" s="14" t="s">
        <v>83</v>
      </c>
      <c r="AW150" s="14" t="s">
        <v>30</v>
      </c>
      <c r="AX150" s="14" t="s">
        <v>81</v>
      </c>
      <c r="AY150" s="274" t="s">
        <v>134</v>
      </c>
    </row>
    <row r="151" s="2" customFormat="1" ht="24" customHeight="1">
      <c r="A151" s="39"/>
      <c r="B151" s="40"/>
      <c r="C151" s="236" t="s">
        <v>187</v>
      </c>
      <c r="D151" s="236" t="s">
        <v>136</v>
      </c>
      <c r="E151" s="237" t="s">
        <v>1147</v>
      </c>
      <c r="F151" s="238" t="s">
        <v>1148</v>
      </c>
      <c r="G151" s="239" t="s">
        <v>437</v>
      </c>
      <c r="H151" s="240">
        <v>8</v>
      </c>
      <c r="I151" s="241"/>
      <c r="J151" s="242">
        <f>ROUND(I151*H151,2)</f>
        <v>0</v>
      </c>
      <c r="K151" s="238" t="s">
        <v>1111</v>
      </c>
      <c r="L151" s="45"/>
      <c r="M151" s="243" t="s">
        <v>1</v>
      </c>
      <c r="N151" s="244" t="s">
        <v>38</v>
      </c>
      <c r="O151" s="92"/>
      <c r="P151" s="245">
        <f>O151*H151</f>
        <v>0</v>
      </c>
      <c r="Q151" s="245">
        <v>0</v>
      </c>
      <c r="R151" s="245">
        <f>Q151*H151</f>
        <v>0</v>
      </c>
      <c r="S151" s="245">
        <v>0</v>
      </c>
      <c r="T151" s="246">
        <f>S151*H151</f>
        <v>0</v>
      </c>
      <c r="U151" s="39"/>
      <c r="V151" s="39"/>
      <c r="W151" s="39"/>
      <c r="X151" s="39"/>
      <c r="Y151" s="39"/>
      <c r="Z151" s="39"/>
      <c r="AA151" s="39"/>
      <c r="AB151" s="39"/>
      <c r="AC151" s="39"/>
      <c r="AD151" s="39"/>
      <c r="AE151" s="39"/>
      <c r="AR151" s="247" t="s">
        <v>141</v>
      </c>
      <c r="AT151" s="247" t="s">
        <v>136</v>
      </c>
      <c r="AU151" s="247" t="s">
        <v>83</v>
      </c>
      <c r="AY151" s="18" t="s">
        <v>134</v>
      </c>
      <c r="BE151" s="248">
        <f>IF(N151="základní",J151,0)</f>
        <v>0</v>
      </c>
      <c r="BF151" s="248">
        <f>IF(N151="snížená",J151,0)</f>
        <v>0</v>
      </c>
      <c r="BG151" s="248">
        <f>IF(N151="zákl. přenesená",J151,0)</f>
        <v>0</v>
      </c>
      <c r="BH151" s="248">
        <f>IF(N151="sníž. přenesená",J151,0)</f>
        <v>0</v>
      </c>
      <c r="BI151" s="248">
        <f>IF(N151="nulová",J151,0)</f>
        <v>0</v>
      </c>
      <c r="BJ151" s="18" t="s">
        <v>81</v>
      </c>
      <c r="BK151" s="248">
        <f>ROUND(I151*H151,2)</f>
        <v>0</v>
      </c>
      <c r="BL151" s="18" t="s">
        <v>141</v>
      </c>
      <c r="BM151" s="247" t="s">
        <v>1149</v>
      </c>
    </row>
    <row r="152" s="2" customFormat="1">
      <c r="A152" s="39"/>
      <c r="B152" s="40"/>
      <c r="C152" s="41"/>
      <c r="D152" s="249" t="s">
        <v>143</v>
      </c>
      <c r="E152" s="41"/>
      <c r="F152" s="250" t="s">
        <v>1150</v>
      </c>
      <c r="G152" s="41"/>
      <c r="H152" s="41"/>
      <c r="I152" s="145"/>
      <c r="J152" s="41"/>
      <c r="K152" s="41"/>
      <c r="L152" s="45"/>
      <c r="M152" s="251"/>
      <c r="N152" s="252"/>
      <c r="O152" s="92"/>
      <c r="P152" s="92"/>
      <c r="Q152" s="92"/>
      <c r="R152" s="92"/>
      <c r="S152" s="92"/>
      <c r="T152" s="93"/>
      <c r="U152" s="39"/>
      <c r="V152" s="39"/>
      <c r="W152" s="39"/>
      <c r="X152" s="39"/>
      <c r="Y152" s="39"/>
      <c r="Z152" s="39"/>
      <c r="AA152" s="39"/>
      <c r="AB152" s="39"/>
      <c r="AC152" s="39"/>
      <c r="AD152" s="39"/>
      <c r="AE152" s="39"/>
      <c r="AT152" s="18" t="s">
        <v>143</v>
      </c>
      <c r="AU152" s="18" t="s">
        <v>83</v>
      </c>
    </row>
    <row r="153" s="2" customFormat="1">
      <c r="A153" s="39"/>
      <c r="B153" s="40"/>
      <c r="C153" s="41"/>
      <c r="D153" s="249" t="s">
        <v>145</v>
      </c>
      <c r="E153" s="41"/>
      <c r="F153" s="253" t="s">
        <v>1151</v>
      </c>
      <c r="G153" s="41"/>
      <c r="H153" s="41"/>
      <c r="I153" s="145"/>
      <c r="J153" s="41"/>
      <c r="K153" s="41"/>
      <c r="L153" s="45"/>
      <c r="M153" s="251"/>
      <c r="N153" s="252"/>
      <c r="O153" s="92"/>
      <c r="P153" s="92"/>
      <c r="Q153" s="92"/>
      <c r="R153" s="92"/>
      <c r="S153" s="92"/>
      <c r="T153" s="93"/>
      <c r="U153" s="39"/>
      <c r="V153" s="39"/>
      <c r="W153" s="39"/>
      <c r="X153" s="39"/>
      <c r="Y153" s="39"/>
      <c r="Z153" s="39"/>
      <c r="AA153" s="39"/>
      <c r="AB153" s="39"/>
      <c r="AC153" s="39"/>
      <c r="AD153" s="39"/>
      <c r="AE153" s="39"/>
      <c r="AT153" s="18" t="s">
        <v>145</v>
      </c>
      <c r="AU153" s="18" t="s">
        <v>83</v>
      </c>
    </row>
    <row r="154" s="13" customFormat="1">
      <c r="A154" s="13"/>
      <c r="B154" s="254"/>
      <c r="C154" s="255"/>
      <c r="D154" s="249" t="s">
        <v>147</v>
      </c>
      <c r="E154" s="256" t="s">
        <v>1</v>
      </c>
      <c r="F154" s="257" t="s">
        <v>1115</v>
      </c>
      <c r="G154" s="255"/>
      <c r="H154" s="256" t="s">
        <v>1</v>
      </c>
      <c r="I154" s="258"/>
      <c r="J154" s="255"/>
      <c r="K154" s="255"/>
      <c r="L154" s="259"/>
      <c r="M154" s="260"/>
      <c r="N154" s="261"/>
      <c r="O154" s="261"/>
      <c r="P154" s="261"/>
      <c r="Q154" s="261"/>
      <c r="R154" s="261"/>
      <c r="S154" s="261"/>
      <c r="T154" s="262"/>
      <c r="U154" s="13"/>
      <c r="V154" s="13"/>
      <c r="W154" s="13"/>
      <c r="X154" s="13"/>
      <c r="Y154" s="13"/>
      <c r="Z154" s="13"/>
      <c r="AA154" s="13"/>
      <c r="AB154" s="13"/>
      <c r="AC154" s="13"/>
      <c r="AD154" s="13"/>
      <c r="AE154" s="13"/>
      <c r="AT154" s="263" t="s">
        <v>147</v>
      </c>
      <c r="AU154" s="263" t="s">
        <v>83</v>
      </c>
      <c r="AV154" s="13" t="s">
        <v>81</v>
      </c>
      <c r="AW154" s="13" t="s">
        <v>30</v>
      </c>
      <c r="AX154" s="13" t="s">
        <v>73</v>
      </c>
      <c r="AY154" s="263" t="s">
        <v>134</v>
      </c>
    </row>
    <row r="155" s="14" customFormat="1">
      <c r="A155" s="14"/>
      <c r="B155" s="264"/>
      <c r="C155" s="265"/>
      <c r="D155" s="249" t="s">
        <v>147</v>
      </c>
      <c r="E155" s="266" t="s">
        <v>1</v>
      </c>
      <c r="F155" s="267" t="s">
        <v>1152</v>
      </c>
      <c r="G155" s="265"/>
      <c r="H155" s="268">
        <v>8</v>
      </c>
      <c r="I155" s="269"/>
      <c r="J155" s="265"/>
      <c r="K155" s="265"/>
      <c r="L155" s="270"/>
      <c r="M155" s="271"/>
      <c r="N155" s="272"/>
      <c r="O155" s="272"/>
      <c r="P155" s="272"/>
      <c r="Q155" s="272"/>
      <c r="R155" s="272"/>
      <c r="S155" s="272"/>
      <c r="T155" s="273"/>
      <c r="U155" s="14"/>
      <c r="V155" s="14"/>
      <c r="W155" s="14"/>
      <c r="X155" s="14"/>
      <c r="Y155" s="14"/>
      <c r="Z155" s="14"/>
      <c r="AA155" s="14"/>
      <c r="AB155" s="14"/>
      <c r="AC155" s="14"/>
      <c r="AD155" s="14"/>
      <c r="AE155" s="14"/>
      <c r="AT155" s="274" t="s">
        <v>147</v>
      </c>
      <c r="AU155" s="274" t="s">
        <v>83</v>
      </c>
      <c r="AV155" s="14" t="s">
        <v>83</v>
      </c>
      <c r="AW155" s="14" t="s">
        <v>30</v>
      </c>
      <c r="AX155" s="14" t="s">
        <v>81</v>
      </c>
      <c r="AY155" s="274" t="s">
        <v>134</v>
      </c>
    </row>
    <row r="156" s="2" customFormat="1" ht="24" customHeight="1">
      <c r="A156" s="39"/>
      <c r="B156" s="40"/>
      <c r="C156" s="236" t="s">
        <v>195</v>
      </c>
      <c r="D156" s="236" t="s">
        <v>136</v>
      </c>
      <c r="E156" s="237" t="s">
        <v>1153</v>
      </c>
      <c r="F156" s="238" t="s">
        <v>1154</v>
      </c>
      <c r="G156" s="239" t="s">
        <v>1136</v>
      </c>
      <c r="H156" s="240">
        <v>3.2000000000000002</v>
      </c>
      <c r="I156" s="241"/>
      <c r="J156" s="242">
        <f>ROUND(I156*H156,2)</f>
        <v>0</v>
      </c>
      <c r="K156" s="238" t="s">
        <v>1</v>
      </c>
      <c r="L156" s="45"/>
      <c r="M156" s="243" t="s">
        <v>1</v>
      </c>
      <c r="N156" s="244" t="s">
        <v>38</v>
      </c>
      <c r="O156" s="92"/>
      <c r="P156" s="245">
        <f>O156*H156</f>
        <v>0</v>
      </c>
      <c r="Q156" s="245">
        <v>0</v>
      </c>
      <c r="R156" s="245">
        <f>Q156*H156</f>
        <v>0</v>
      </c>
      <c r="S156" s="245">
        <v>0</v>
      </c>
      <c r="T156" s="246">
        <f>S156*H156</f>
        <v>0</v>
      </c>
      <c r="U156" s="39"/>
      <c r="V156" s="39"/>
      <c r="W156" s="39"/>
      <c r="X156" s="39"/>
      <c r="Y156" s="39"/>
      <c r="Z156" s="39"/>
      <c r="AA156" s="39"/>
      <c r="AB156" s="39"/>
      <c r="AC156" s="39"/>
      <c r="AD156" s="39"/>
      <c r="AE156" s="39"/>
      <c r="AR156" s="247" t="s">
        <v>141</v>
      </c>
      <c r="AT156" s="247" t="s">
        <v>136</v>
      </c>
      <c r="AU156" s="247" t="s">
        <v>83</v>
      </c>
      <c r="AY156" s="18" t="s">
        <v>134</v>
      </c>
      <c r="BE156" s="248">
        <f>IF(N156="základní",J156,0)</f>
        <v>0</v>
      </c>
      <c r="BF156" s="248">
        <f>IF(N156="snížená",J156,0)</f>
        <v>0</v>
      </c>
      <c r="BG156" s="248">
        <f>IF(N156="zákl. přenesená",J156,0)</f>
        <v>0</v>
      </c>
      <c r="BH156" s="248">
        <f>IF(N156="sníž. přenesená",J156,0)</f>
        <v>0</v>
      </c>
      <c r="BI156" s="248">
        <f>IF(N156="nulová",J156,0)</f>
        <v>0</v>
      </c>
      <c r="BJ156" s="18" t="s">
        <v>81</v>
      </c>
      <c r="BK156" s="248">
        <f>ROUND(I156*H156,2)</f>
        <v>0</v>
      </c>
      <c r="BL156" s="18" t="s">
        <v>141</v>
      </c>
      <c r="BM156" s="247" t="s">
        <v>1155</v>
      </c>
    </row>
    <row r="157" s="2" customFormat="1">
      <c r="A157" s="39"/>
      <c r="B157" s="40"/>
      <c r="C157" s="41"/>
      <c r="D157" s="249" t="s">
        <v>143</v>
      </c>
      <c r="E157" s="41"/>
      <c r="F157" s="250" t="s">
        <v>1156</v>
      </c>
      <c r="G157" s="41"/>
      <c r="H157" s="41"/>
      <c r="I157" s="145"/>
      <c r="J157" s="41"/>
      <c r="K157" s="41"/>
      <c r="L157" s="45"/>
      <c r="M157" s="251"/>
      <c r="N157" s="252"/>
      <c r="O157" s="92"/>
      <c r="P157" s="92"/>
      <c r="Q157" s="92"/>
      <c r="R157" s="92"/>
      <c r="S157" s="92"/>
      <c r="T157" s="93"/>
      <c r="U157" s="39"/>
      <c r="V157" s="39"/>
      <c r="W157" s="39"/>
      <c r="X157" s="39"/>
      <c r="Y157" s="39"/>
      <c r="Z157" s="39"/>
      <c r="AA157" s="39"/>
      <c r="AB157" s="39"/>
      <c r="AC157" s="39"/>
      <c r="AD157" s="39"/>
      <c r="AE157" s="39"/>
      <c r="AT157" s="18" t="s">
        <v>143</v>
      </c>
      <c r="AU157" s="18" t="s">
        <v>83</v>
      </c>
    </row>
    <row r="158" s="2" customFormat="1">
      <c r="A158" s="39"/>
      <c r="B158" s="40"/>
      <c r="C158" s="41"/>
      <c r="D158" s="249" t="s">
        <v>145</v>
      </c>
      <c r="E158" s="41"/>
      <c r="F158" s="253" t="s">
        <v>1157</v>
      </c>
      <c r="G158" s="41"/>
      <c r="H158" s="41"/>
      <c r="I158" s="145"/>
      <c r="J158" s="41"/>
      <c r="K158" s="41"/>
      <c r="L158" s="45"/>
      <c r="M158" s="251"/>
      <c r="N158" s="252"/>
      <c r="O158" s="92"/>
      <c r="P158" s="92"/>
      <c r="Q158" s="92"/>
      <c r="R158" s="92"/>
      <c r="S158" s="92"/>
      <c r="T158" s="93"/>
      <c r="U158" s="39"/>
      <c r="V158" s="39"/>
      <c r="W158" s="39"/>
      <c r="X158" s="39"/>
      <c r="Y158" s="39"/>
      <c r="Z158" s="39"/>
      <c r="AA158" s="39"/>
      <c r="AB158" s="39"/>
      <c r="AC158" s="39"/>
      <c r="AD158" s="39"/>
      <c r="AE158" s="39"/>
      <c r="AT158" s="18" t="s">
        <v>145</v>
      </c>
      <c r="AU158" s="18" t="s">
        <v>83</v>
      </c>
    </row>
    <row r="159" s="13" customFormat="1">
      <c r="A159" s="13"/>
      <c r="B159" s="254"/>
      <c r="C159" s="255"/>
      <c r="D159" s="249" t="s">
        <v>147</v>
      </c>
      <c r="E159" s="256" t="s">
        <v>1</v>
      </c>
      <c r="F159" s="257" t="s">
        <v>1158</v>
      </c>
      <c r="G159" s="255"/>
      <c r="H159" s="256" t="s">
        <v>1</v>
      </c>
      <c r="I159" s="258"/>
      <c r="J159" s="255"/>
      <c r="K159" s="255"/>
      <c r="L159" s="259"/>
      <c r="M159" s="260"/>
      <c r="N159" s="261"/>
      <c r="O159" s="261"/>
      <c r="P159" s="261"/>
      <c r="Q159" s="261"/>
      <c r="R159" s="261"/>
      <c r="S159" s="261"/>
      <c r="T159" s="262"/>
      <c r="U159" s="13"/>
      <c r="V159" s="13"/>
      <c r="W159" s="13"/>
      <c r="X159" s="13"/>
      <c r="Y159" s="13"/>
      <c r="Z159" s="13"/>
      <c r="AA159" s="13"/>
      <c r="AB159" s="13"/>
      <c r="AC159" s="13"/>
      <c r="AD159" s="13"/>
      <c r="AE159" s="13"/>
      <c r="AT159" s="263" t="s">
        <v>147</v>
      </c>
      <c r="AU159" s="263" t="s">
        <v>83</v>
      </c>
      <c r="AV159" s="13" t="s">
        <v>81</v>
      </c>
      <c r="AW159" s="13" t="s">
        <v>30</v>
      </c>
      <c r="AX159" s="13" t="s">
        <v>73</v>
      </c>
      <c r="AY159" s="263" t="s">
        <v>134</v>
      </c>
    </row>
    <row r="160" s="14" customFormat="1">
      <c r="A160" s="14"/>
      <c r="B160" s="264"/>
      <c r="C160" s="265"/>
      <c r="D160" s="249" t="s">
        <v>147</v>
      </c>
      <c r="E160" s="266" t="s">
        <v>1</v>
      </c>
      <c r="F160" s="267" t="s">
        <v>1159</v>
      </c>
      <c r="G160" s="265"/>
      <c r="H160" s="268">
        <v>1.6000000000000001</v>
      </c>
      <c r="I160" s="269"/>
      <c r="J160" s="265"/>
      <c r="K160" s="265"/>
      <c r="L160" s="270"/>
      <c r="M160" s="271"/>
      <c r="N160" s="272"/>
      <c r="O160" s="272"/>
      <c r="P160" s="272"/>
      <c r="Q160" s="272"/>
      <c r="R160" s="272"/>
      <c r="S160" s="272"/>
      <c r="T160" s="273"/>
      <c r="U160" s="14"/>
      <c r="V160" s="14"/>
      <c r="W160" s="14"/>
      <c r="X160" s="14"/>
      <c r="Y160" s="14"/>
      <c r="Z160" s="14"/>
      <c r="AA160" s="14"/>
      <c r="AB160" s="14"/>
      <c r="AC160" s="14"/>
      <c r="AD160" s="14"/>
      <c r="AE160" s="14"/>
      <c r="AT160" s="274" t="s">
        <v>147</v>
      </c>
      <c r="AU160" s="274" t="s">
        <v>83</v>
      </c>
      <c r="AV160" s="14" t="s">
        <v>83</v>
      </c>
      <c r="AW160" s="14" t="s">
        <v>30</v>
      </c>
      <c r="AX160" s="14" t="s">
        <v>73</v>
      </c>
      <c r="AY160" s="274" t="s">
        <v>134</v>
      </c>
    </row>
    <row r="161" s="13" customFormat="1">
      <c r="A161" s="13"/>
      <c r="B161" s="254"/>
      <c r="C161" s="255"/>
      <c r="D161" s="249" t="s">
        <v>147</v>
      </c>
      <c r="E161" s="256" t="s">
        <v>1</v>
      </c>
      <c r="F161" s="257" t="s">
        <v>1160</v>
      </c>
      <c r="G161" s="255"/>
      <c r="H161" s="256" t="s">
        <v>1</v>
      </c>
      <c r="I161" s="258"/>
      <c r="J161" s="255"/>
      <c r="K161" s="255"/>
      <c r="L161" s="259"/>
      <c r="M161" s="260"/>
      <c r="N161" s="261"/>
      <c r="O161" s="261"/>
      <c r="P161" s="261"/>
      <c r="Q161" s="261"/>
      <c r="R161" s="261"/>
      <c r="S161" s="261"/>
      <c r="T161" s="262"/>
      <c r="U161" s="13"/>
      <c r="V161" s="13"/>
      <c r="W161" s="13"/>
      <c r="X161" s="13"/>
      <c r="Y161" s="13"/>
      <c r="Z161" s="13"/>
      <c r="AA161" s="13"/>
      <c r="AB161" s="13"/>
      <c r="AC161" s="13"/>
      <c r="AD161" s="13"/>
      <c r="AE161" s="13"/>
      <c r="AT161" s="263" t="s">
        <v>147</v>
      </c>
      <c r="AU161" s="263" t="s">
        <v>83</v>
      </c>
      <c r="AV161" s="13" t="s">
        <v>81</v>
      </c>
      <c r="AW161" s="13" t="s">
        <v>30</v>
      </c>
      <c r="AX161" s="13" t="s">
        <v>73</v>
      </c>
      <c r="AY161" s="263" t="s">
        <v>134</v>
      </c>
    </row>
    <row r="162" s="14" customFormat="1">
      <c r="A162" s="14"/>
      <c r="B162" s="264"/>
      <c r="C162" s="265"/>
      <c r="D162" s="249" t="s">
        <v>147</v>
      </c>
      <c r="E162" s="266" t="s">
        <v>1</v>
      </c>
      <c r="F162" s="267" t="s">
        <v>1159</v>
      </c>
      <c r="G162" s="265"/>
      <c r="H162" s="268">
        <v>1.6000000000000001</v>
      </c>
      <c r="I162" s="269"/>
      <c r="J162" s="265"/>
      <c r="K162" s="265"/>
      <c r="L162" s="270"/>
      <c r="M162" s="271"/>
      <c r="N162" s="272"/>
      <c r="O162" s="272"/>
      <c r="P162" s="272"/>
      <c r="Q162" s="272"/>
      <c r="R162" s="272"/>
      <c r="S162" s="272"/>
      <c r="T162" s="273"/>
      <c r="U162" s="14"/>
      <c r="V162" s="14"/>
      <c r="W162" s="14"/>
      <c r="X162" s="14"/>
      <c r="Y162" s="14"/>
      <c r="Z162" s="14"/>
      <c r="AA162" s="14"/>
      <c r="AB162" s="14"/>
      <c r="AC162" s="14"/>
      <c r="AD162" s="14"/>
      <c r="AE162" s="14"/>
      <c r="AT162" s="274" t="s">
        <v>147</v>
      </c>
      <c r="AU162" s="274" t="s">
        <v>83</v>
      </c>
      <c r="AV162" s="14" t="s">
        <v>83</v>
      </c>
      <c r="AW162" s="14" t="s">
        <v>30</v>
      </c>
      <c r="AX162" s="14" t="s">
        <v>73</v>
      </c>
      <c r="AY162" s="274" t="s">
        <v>134</v>
      </c>
    </row>
    <row r="163" s="15" customFormat="1">
      <c r="A163" s="15"/>
      <c r="B163" s="275"/>
      <c r="C163" s="276"/>
      <c r="D163" s="249" t="s">
        <v>147</v>
      </c>
      <c r="E163" s="277" t="s">
        <v>1</v>
      </c>
      <c r="F163" s="278" t="s">
        <v>150</v>
      </c>
      <c r="G163" s="276"/>
      <c r="H163" s="279">
        <v>3.2000000000000002</v>
      </c>
      <c r="I163" s="280"/>
      <c r="J163" s="276"/>
      <c r="K163" s="276"/>
      <c r="L163" s="281"/>
      <c r="M163" s="282"/>
      <c r="N163" s="283"/>
      <c r="O163" s="283"/>
      <c r="P163" s="283"/>
      <c r="Q163" s="283"/>
      <c r="R163" s="283"/>
      <c r="S163" s="283"/>
      <c r="T163" s="284"/>
      <c r="U163" s="15"/>
      <c r="V163" s="15"/>
      <c r="W163" s="15"/>
      <c r="X163" s="15"/>
      <c r="Y163" s="15"/>
      <c r="Z163" s="15"/>
      <c r="AA163" s="15"/>
      <c r="AB163" s="15"/>
      <c r="AC163" s="15"/>
      <c r="AD163" s="15"/>
      <c r="AE163" s="15"/>
      <c r="AT163" s="285" t="s">
        <v>147</v>
      </c>
      <c r="AU163" s="285" t="s">
        <v>83</v>
      </c>
      <c r="AV163" s="15" t="s">
        <v>141</v>
      </c>
      <c r="AW163" s="15" t="s">
        <v>30</v>
      </c>
      <c r="AX163" s="15" t="s">
        <v>81</v>
      </c>
      <c r="AY163" s="285" t="s">
        <v>134</v>
      </c>
    </row>
    <row r="164" s="2" customFormat="1" ht="24" customHeight="1">
      <c r="A164" s="39"/>
      <c r="B164" s="40"/>
      <c r="C164" s="236" t="s">
        <v>207</v>
      </c>
      <c r="D164" s="236" t="s">
        <v>136</v>
      </c>
      <c r="E164" s="237" t="s">
        <v>1161</v>
      </c>
      <c r="F164" s="238" t="s">
        <v>1162</v>
      </c>
      <c r="G164" s="239" t="s">
        <v>1163</v>
      </c>
      <c r="H164" s="240">
        <v>8</v>
      </c>
      <c r="I164" s="241"/>
      <c r="J164" s="242">
        <f>ROUND(I164*H164,2)</f>
        <v>0</v>
      </c>
      <c r="K164" s="238" t="s">
        <v>1111</v>
      </c>
      <c r="L164" s="45"/>
      <c r="M164" s="243" t="s">
        <v>1</v>
      </c>
      <c r="N164" s="244" t="s">
        <v>38</v>
      </c>
      <c r="O164" s="92"/>
      <c r="P164" s="245">
        <f>O164*H164</f>
        <v>0</v>
      </c>
      <c r="Q164" s="245">
        <v>0</v>
      </c>
      <c r="R164" s="245">
        <f>Q164*H164</f>
        <v>0</v>
      </c>
      <c r="S164" s="245">
        <v>0</v>
      </c>
      <c r="T164" s="246">
        <f>S164*H164</f>
        <v>0</v>
      </c>
      <c r="U164" s="39"/>
      <c r="V164" s="39"/>
      <c r="W164" s="39"/>
      <c r="X164" s="39"/>
      <c r="Y164" s="39"/>
      <c r="Z164" s="39"/>
      <c r="AA164" s="39"/>
      <c r="AB164" s="39"/>
      <c r="AC164" s="39"/>
      <c r="AD164" s="39"/>
      <c r="AE164" s="39"/>
      <c r="AR164" s="247" t="s">
        <v>141</v>
      </c>
      <c r="AT164" s="247" t="s">
        <v>136</v>
      </c>
      <c r="AU164" s="247" t="s">
        <v>83</v>
      </c>
      <c r="AY164" s="18" t="s">
        <v>134</v>
      </c>
      <c r="BE164" s="248">
        <f>IF(N164="základní",J164,0)</f>
        <v>0</v>
      </c>
      <c r="BF164" s="248">
        <f>IF(N164="snížená",J164,0)</f>
        <v>0</v>
      </c>
      <c r="BG164" s="248">
        <f>IF(N164="zákl. přenesená",J164,0)</f>
        <v>0</v>
      </c>
      <c r="BH164" s="248">
        <f>IF(N164="sníž. přenesená",J164,0)</f>
        <v>0</v>
      </c>
      <c r="BI164" s="248">
        <f>IF(N164="nulová",J164,0)</f>
        <v>0</v>
      </c>
      <c r="BJ164" s="18" t="s">
        <v>81</v>
      </c>
      <c r="BK164" s="248">
        <f>ROUND(I164*H164,2)</f>
        <v>0</v>
      </c>
      <c r="BL164" s="18" t="s">
        <v>141</v>
      </c>
      <c r="BM164" s="247" t="s">
        <v>1164</v>
      </c>
    </row>
    <row r="165" s="2" customFormat="1">
      <c r="A165" s="39"/>
      <c r="B165" s="40"/>
      <c r="C165" s="41"/>
      <c r="D165" s="249" t="s">
        <v>143</v>
      </c>
      <c r="E165" s="41"/>
      <c r="F165" s="250" t="s">
        <v>1165</v>
      </c>
      <c r="G165" s="41"/>
      <c r="H165" s="41"/>
      <c r="I165" s="145"/>
      <c r="J165" s="41"/>
      <c r="K165" s="41"/>
      <c r="L165" s="45"/>
      <c r="M165" s="251"/>
      <c r="N165" s="252"/>
      <c r="O165" s="92"/>
      <c r="P165" s="92"/>
      <c r="Q165" s="92"/>
      <c r="R165" s="92"/>
      <c r="S165" s="92"/>
      <c r="T165" s="93"/>
      <c r="U165" s="39"/>
      <c r="V165" s="39"/>
      <c r="W165" s="39"/>
      <c r="X165" s="39"/>
      <c r="Y165" s="39"/>
      <c r="Z165" s="39"/>
      <c r="AA165" s="39"/>
      <c r="AB165" s="39"/>
      <c r="AC165" s="39"/>
      <c r="AD165" s="39"/>
      <c r="AE165" s="39"/>
      <c r="AT165" s="18" t="s">
        <v>143</v>
      </c>
      <c r="AU165" s="18" t="s">
        <v>83</v>
      </c>
    </row>
    <row r="166" s="2" customFormat="1">
      <c r="A166" s="39"/>
      <c r="B166" s="40"/>
      <c r="C166" s="41"/>
      <c r="D166" s="249" t="s">
        <v>145</v>
      </c>
      <c r="E166" s="41"/>
      <c r="F166" s="253" t="s">
        <v>1166</v>
      </c>
      <c r="G166" s="41"/>
      <c r="H166" s="41"/>
      <c r="I166" s="145"/>
      <c r="J166" s="41"/>
      <c r="K166" s="41"/>
      <c r="L166" s="45"/>
      <c r="M166" s="251"/>
      <c r="N166" s="252"/>
      <c r="O166" s="92"/>
      <c r="P166" s="92"/>
      <c r="Q166" s="92"/>
      <c r="R166" s="92"/>
      <c r="S166" s="92"/>
      <c r="T166" s="93"/>
      <c r="U166" s="39"/>
      <c r="V166" s="39"/>
      <c r="W166" s="39"/>
      <c r="X166" s="39"/>
      <c r="Y166" s="39"/>
      <c r="Z166" s="39"/>
      <c r="AA166" s="39"/>
      <c r="AB166" s="39"/>
      <c r="AC166" s="39"/>
      <c r="AD166" s="39"/>
      <c r="AE166" s="39"/>
      <c r="AT166" s="18" t="s">
        <v>145</v>
      </c>
      <c r="AU166" s="18" t="s">
        <v>83</v>
      </c>
    </row>
    <row r="167" s="13" customFormat="1">
      <c r="A167" s="13"/>
      <c r="B167" s="254"/>
      <c r="C167" s="255"/>
      <c r="D167" s="249" t="s">
        <v>147</v>
      </c>
      <c r="E167" s="256" t="s">
        <v>1</v>
      </c>
      <c r="F167" s="257" t="s">
        <v>1115</v>
      </c>
      <c r="G167" s="255"/>
      <c r="H167" s="256" t="s">
        <v>1</v>
      </c>
      <c r="I167" s="258"/>
      <c r="J167" s="255"/>
      <c r="K167" s="255"/>
      <c r="L167" s="259"/>
      <c r="M167" s="260"/>
      <c r="N167" s="261"/>
      <c r="O167" s="261"/>
      <c r="P167" s="261"/>
      <c r="Q167" s="261"/>
      <c r="R167" s="261"/>
      <c r="S167" s="261"/>
      <c r="T167" s="262"/>
      <c r="U167" s="13"/>
      <c r="V167" s="13"/>
      <c r="W167" s="13"/>
      <c r="X167" s="13"/>
      <c r="Y167" s="13"/>
      <c r="Z167" s="13"/>
      <c r="AA167" s="13"/>
      <c r="AB167" s="13"/>
      <c r="AC167" s="13"/>
      <c r="AD167" s="13"/>
      <c r="AE167" s="13"/>
      <c r="AT167" s="263" t="s">
        <v>147</v>
      </c>
      <c r="AU167" s="263" t="s">
        <v>83</v>
      </c>
      <c r="AV167" s="13" t="s">
        <v>81</v>
      </c>
      <c r="AW167" s="13" t="s">
        <v>30</v>
      </c>
      <c r="AX167" s="13" t="s">
        <v>73</v>
      </c>
      <c r="AY167" s="263" t="s">
        <v>134</v>
      </c>
    </row>
    <row r="168" s="14" customFormat="1">
      <c r="A168" s="14"/>
      <c r="B168" s="264"/>
      <c r="C168" s="265"/>
      <c r="D168" s="249" t="s">
        <v>147</v>
      </c>
      <c r="E168" s="266" t="s">
        <v>1</v>
      </c>
      <c r="F168" s="267" t="s">
        <v>1152</v>
      </c>
      <c r="G168" s="265"/>
      <c r="H168" s="268">
        <v>8</v>
      </c>
      <c r="I168" s="269"/>
      <c r="J168" s="265"/>
      <c r="K168" s="265"/>
      <c r="L168" s="270"/>
      <c r="M168" s="271"/>
      <c r="N168" s="272"/>
      <c r="O168" s="272"/>
      <c r="P168" s="272"/>
      <c r="Q168" s="272"/>
      <c r="R168" s="272"/>
      <c r="S168" s="272"/>
      <c r="T168" s="273"/>
      <c r="U168" s="14"/>
      <c r="V168" s="14"/>
      <c r="W168" s="14"/>
      <c r="X168" s="14"/>
      <c r="Y168" s="14"/>
      <c r="Z168" s="14"/>
      <c r="AA168" s="14"/>
      <c r="AB168" s="14"/>
      <c r="AC168" s="14"/>
      <c r="AD168" s="14"/>
      <c r="AE168" s="14"/>
      <c r="AT168" s="274" t="s">
        <v>147</v>
      </c>
      <c r="AU168" s="274" t="s">
        <v>83</v>
      </c>
      <c r="AV168" s="14" t="s">
        <v>83</v>
      </c>
      <c r="AW168" s="14" t="s">
        <v>30</v>
      </c>
      <c r="AX168" s="14" t="s">
        <v>81</v>
      </c>
      <c r="AY168" s="274" t="s">
        <v>134</v>
      </c>
    </row>
    <row r="169" s="2" customFormat="1" ht="24" customHeight="1">
      <c r="A169" s="39"/>
      <c r="B169" s="40"/>
      <c r="C169" s="236" t="s">
        <v>212</v>
      </c>
      <c r="D169" s="236" t="s">
        <v>136</v>
      </c>
      <c r="E169" s="237" t="s">
        <v>1167</v>
      </c>
      <c r="F169" s="238" t="s">
        <v>1168</v>
      </c>
      <c r="G169" s="239" t="s">
        <v>1163</v>
      </c>
      <c r="H169" s="240">
        <v>4</v>
      </c>
      <c r="I169" s="241"/>
      <c r="J169" s="242">
        <f>ROUND(I169*H169,2)</f>
        <v>0</v>
      </c>
      <c r="K169" s="238" t="s">
        <v>1111</v>
      </c>
      <c r="L169" s="45"/>
      <c r="M169" s="243" t="s">
        <v>1</v>
      </c>
      <c r="N169" s="244" t="s">
        <v>38</v>
      </c>
      <c r="O169" s="92"/>
      <c r="P169" s="245">
        <f>O169*H169</f>
        <v>0</v>
      </c>
      <c r="Q169" s="245">
        <v>0</v>
      </c>
      <c r="R169" s="245">
        <f>Q169*H169</f>
        <v>0</v>
      </c>
      <c r="S169" s="245">
        <v>0</v>
      </c>
      <c r="T169" s="246">
        <f>S169*H169</f>
        <v>0</v>
      </c>
      <c r="U169" s="39"/>
      <c r="V169" s="39"/>
      <c r="W169" s="39"/>
      <c r="X169" s="39"/>
      <c r="Y169" s="39"/>
      <c r="Z169" s="39"/>
      <c r="AA169" s="39"/>
      <c r="AB169" s="39"/>
      <c r="AC169" s="39"/>
      <c r="AD169" s="39"/>
      <c r="AE169" s="39"/>
      <c r="AR169" s="247" t="s">
        <v>141</v>
      </c>
      <c r="AT169" s="247" t="s">
        <v>136</v>
      </c>
      <c r="AU169" s="247" t="s">
        <v>83</v>
      </c>
      <c r="AY169" s="18" t="s">
        <v>134</v>
      </c>
      <c r="BE169" s="248">
        <f>IF(N169="základní",J169,0)</f>
        <v>0</v>
      </c>
      <c r="BF169" s="248">
        <f>IF(N169="snížená",J169,0)</f>
        <v>0</v>
      </c>
      <c r="BG169" s="248">
        <f>IF(N169="zákl. přenesená",J169,0)</f>
        <v>0</v>
      </c>
      <c r="BH169" s="248">
        <f>IF(N169="sníž. přenesená",J169,0)</f>
        <v>0</v>
      </c>
      <c r="BI169" s="248">
        <f>IF(N169="nulová",J169,0)</f>
        <v>0</v>
      </c>
      <c r="BJ169" s="18" t="s">
        <v>81</v>
      </c>
      <c r="BK169" s="248">
        <f>ROUND(I169*H169,2)</f>
        <v>0</v>
      </c>
      <c r="BL169" s="18" t="s">
        <v>141</v>
      </c>
      <c r="BM169" s="247" t="s">
        <v>1169</v>
      </c>
    </row>
    <row r="170" s="2" customFormat="1">
      <c r="A170" s="39"/>
      <c r="B170" s="40"/>
      <c r="C170" s="41"/>
      <c r="D170" s="249" t="s">
        <v>143</v>
      </c>
      <c r="E170" s="41"/>
      <c r="F170" s="250" t="s">
        <v>1170</v>
      </c>
      <c r="G170" s="41"/>
      <c r="H170" s="41"/>
      <c r="I170" s="145"/>
      <c r="J170" s="41"/>
      <c r="K170" s="41"/>
      <c r="L170" s="45"/>
      <c r="M170" s="251"/>
      <c r="N170" s="252"/>
      <c r="O170" s="92"/>
      <c r="P170" s="92"/>
      <c r="Q170" s="92"/>
      <c r="R170" s="92"/>
      <c r="S170" s="92"/>
      <c r="T170" s="93"/>
      <c r="U170" s="39"/>
      <c r="V170" s="39"/>
      <c r="W170" s="39"/>
      <c r="X170" s="39"/>
      <c r="Y170" s="39"/>
      <c r="Z170" s="39"/>
      <c r="AA170" s="39"/>
      <c r="AB170" s="39"/>
      <c r="AC170" s="39"/>
      <c r="AD170" s="39"/>
      <c r="AE170" s="39"/>
      <c r="AT170" s="18" t="s">
        <v>143</v>
      </c>
      <c r="AU170" s="18" t="s">
        <v>83</v>
      </c>
    </row>
    <row r="171" s="2" customFormat="1">
      <c r="A171" s="39"/>
      <c r="B171" s="40"/>
      <c r="C171" s="41"/>
      <c r="D171" s="249" t="s">
        <v>145</v>
      </c>
      <c r="E171" s="41"/>
      <c r="F171" s="253" t="s">
        <v>1171</v>
      </c>
      <c r="G171" s="41"/>
      <c r="H171" s="41"/>
      <c r="I171" s="145"/>
      <c r="J171" s="41"/>
      <c r="K171" s="41"/>
      <c r="L171" s="45"/>
      <c r="M171" s="251"/>
      <c r="N171" s="252"/>
      <c r="O171" s="92"/>
      <c r="P171" s="92"/>
      <c r="Q171" s="92"/>
      <c r="R171" s="92"/>
      <c r="S171" s="92"/>
      <c r="T171" s="93"/>
      <c r="U171" s="39"/>
      <c r="V171" s="39"/>
      <c r="W171" s="39"/>
      <c r="X171" s="39"/>
      <c r="Y171" s="39"/>
      <c r="Z171" s="39"/>
      <c r="AA171" s="39"/>
      <c r="AB171" s="39"/>
      <c r="AC171" s="39"/>
      <c r="AD171" s="39"/>
      <c r="AE171" s="39"/>
      <c r="AT171" s="18" t="s">
        <v>145</v>
      </c>
      <c r="AU171" s="18" t="s">
        <v>83</v>
      </c>
    </row>
    <row r="172" s="13" customFormat="1">
      <c r="A172" s="13"/>
      <c r="B172" s="254"/>
      <c r="C172" s="255"/>
      <c r="D172" s="249" t="s">
        <v>147</v>
      </c>
      <c r="E172" s="256" t="s">
        <v>1</v>
      </c>
      <c r="F172" s="257" t="s">
        <v>1115</v>
      </c>
      <c r="G172" s="255"/>
      <c r="H172" s="256" t="s">
        <v>1</v>
      </c>
      <c r="I172" s="258"/>
      <c r="J172" s="255"/>
      <c r="K172" s="255"/>
      <c r="L172" s="259"/>
      <c r="M172" s="260"/>
      <c r="N172" s="261"/>
      <c r="O172" s="261"/>
      <c r="P172" s="261"/>
      <c r="Q172" s="261"/>
      <c r="R172" s="261"/>
      <c r="S172" s="261"/>
      <c r="T172" s="262"/>
      <c r="U172" s="13"/>
      <c r="V172" s="13"/>
      <c r="W172" s="13"/>
      <c r="X172" s="13"/>
      <c r="Y172" s="13"/>
      <c r="Z172" s="13"/>
      <c r="AA172" s="13"/>
      <c r="AB172" s="13"/>
      <c r="AC172" s="13"/>
      <c r="AD172" s="13"/>
      <c r="AE172" s="13"/>
      <c r="AT172" s="263" t="s">
        <v>147</v>
      </c>
      <c r="AU172" s="263" t="s">
        <v>83</v>
      </c>
      <c r="AV172" s="13" t="s">
        <v>81</v>
      </c>
      <c r="AW172" s="13" t="s">
        <v>30</v>
      </c>
      <c r="AX172" s="13" t="s">
        <v>73</v>
      </c>
      <c r="AY172" s="263" t="s">
        <v>134</v>
      </c>
    </row>
    <row r="173" s="14" customFormat="1">
      <c r="A173" s="14"/>
      <c r="B173" s="264"/>
      <c r="C173" s="265"/>
      <c r="D173" s="249" t="s">
        <v>147</v>
      </c>
      <c r="E173" s="266" t="s">
        <v>1</v>
      </c>
      <c r="F173" s="267" t="s">
        <v>1172</v>
      </c>
      <c r="G173" s="265"/>
      <c r="H173" s="268">
        <v>4</v>
      </c>
      <c r="I173" s="269"/>
      <c r="J173" s="265"/>
      <c r="K173" s="265"/>
      <c r="L173" s="270"/>
      <c r="M173" s="271"/>
      <c r="N173" s="272"/>
      <c r="O173" s="272"/>
      <c r="P173" s="272"/>
      <c r="Q173" s="272"/>
      <c r="R173" s="272"/>
      <c r="S173" s="272"/>
      <c r="T173" s="273"/>
      <c r="U173" s="14"/>
      <c r="V173" s="14"/>
      <c r="W173" s="14"/>
      <c r="X173" s="14"/>
      <c r="Y173" s="14"/>
      <c r="Z173" s="14"/>
      <c r="AA173" s="14"/>
      <c r="AB173" s="14"/>
      <c r="AC173" s="14"/>
      <c r="AD173" s="14"/>
      <c r="AE173" s="14"/>
      <c r="AT173" s="274" t="s">
        <v>147</v>
      </c>
      <c r="AU173" s="274" t="s">
        <v>83</v>
      </c>
      <c r="AV173" s="14" t="s">
        <v>83</v>
      </c>
      <c r="AW173" s="14" t="s">
        <v>30</v>
      </c>
      <c r="AX173" s="14" t="s">
        <v>81</v>
      </c>
      <c r="AY173" s="274" t="s">
        <v>134</v>
      </c>
    </row>
    <row r="174" s="2" customFormat="1" ht="36" customHeight="1">
      <c r="A174" s="39"/>
      <c r="B174" s="40"/>
      <c r="C174" s="236" t="s">
        <v>219</v>
      </c>
      <c r="D174" s="236" t="s">
        <v>136</v>
      </c>
      <c r="E174" s="237" t="s">
        <v>1173</v>
      </c>
      <c r="F174" s="238" t="s">
        <v>1174</v>
      </c>
      <c r="G174" s="239" t="s">
        <v>169</v>
      </c>
      <c r="H174" s="240">
        <v>1000</v>
      </c>
      <c r="I174" s="241"/>
      <c r="J174" s="242">
        <f>ROUND(I174*H174,2)</f>
        <v>0</v>
      </c>
      <c r="K174" s="238" t="s">
        <v>1111</v>
      </c>
      <c r="L174" s="45"/>
      <c r="M174" s="243" t="s">
        <v>1</v>
      </c>
      <c r="N174" s="244" t="s">
        <v>38</v>
      </c>
      <c r="O174" s="92"/>
      <c r="P174" s="245">
        <f>O174*H174</f>
        <v>0</v>
      </c>
      <c r="Q174" s="245">
        <v>0</v>
      </c>
      <c r="R174" s="245">
        <f>Q174*H174</f>
        <v>0</v>
      </c>
      <c r="S174" s="245">
        <v>0</v>
      </c>
      <c r="T174" s="246">
        <f>S174*H174</f>
        <v>0</v>
      </c>
      <c r="U174" s="39"/>
      <c r="V174" s="39"/>
      <c r="W174" s="39"/>
      <c r="X174" s="39"/>
      <c r="Y174" s="39"/>
      <c r="Z174" s="39"/>
      <c r="AA174" s="39"/>
      <c r="AB174" s="39"/>
      <c r="AC174" s="39"/>
      <c r="AD174" s="39"/>
      <c r="AE174" s="39"/>
      <c r="AR174" s="247" t="s">
        <v>141</v>
      </c>
      <c r="AT174" s="247" t="s">
        <v>136</v>
      </c>
      <c r="AU174" s="247" t="s">
        <v>83</v>
      </c>
      <c r="AY174" s="18" t="s">
        <v>134</v>
      </c>
      <c r="BE174" s="248">
        <f>IF(N174="základní",J174,0)</f>
        <v>0</v>
      </c>
      <c r="BF174" s="248">
        <f>IF(N174="snížená",J174,0)</f>
        <v>0</v>
      </c>
      <c r="BG174" s="248">
        <f>IF(N174="zákl. přenesená",J174,0)</f>
        <v>0</v>
      </c>
      <c r="BH174" s="248">
        <f>IF(N174="sníž. přenesená",J174,0)</f>
        <v>0</v>
      </c>
      <c r="BI174" s="248">
        <f>IF(N174="nulová",J174,0)</f>
        <v>0</v>
      </c>
      <c r="BJ174" s="18" t="s">
        <v>81</v>
      </c>
      <c r="BK174" s="248">
        <f>ROUND(I174*H174,2)</f>
        <v>0</v>
      </c>
      <c r="BL174" s="18" t="s">
        <v>141</v>
      </c>
      <c r="BM174" s="247" t="s">
        <v>1175</v>
      </c>
    </row>
    <row r="175" s="2" customFormat="1">
      <c r="A175" s="39"/>
      <c r="B175" s="40"/>
      <c r="C175" s="41"/>
      <c r="D175" s="249" t="s">
        <v>143</v>
      </c>
      <c r="E175" s="41"/>
      <c r="F175" s="250" t="s">
        <v>1176</v>
      </c>
      <c r="G175" s="41"/>
      <c r="H175" s="41"/>
      <c r="I175" s="145"/>
      <c r="J175" s="41"/>
      <c r="K175" s="41"/>
      <c r="L175" s="45"/>
      <c r="M175" s="251"/>
      <c r="N175" s="252"/>
      <c r="O175" s="92"/>
      <c r="P175" s="92"/>
      <c r="Q175" s="92"/>
      <c r="R175" s="92"/>
      <c r="S175" s="92"/>
      <c r="T175" s="93"/>
      <c r="U175" s="39"/>
      <c r="V175" s="39"/>
      <c r="W175" s="39"/>
      <c r="X175" s="39"/>
      <c r="Y175" s="39"/>
      <c r="Z175" s="39"/>
      <c r="AA175" s="39"/>
      <c r="AB175" s="39"/>
      <c r="AC175" s="39"/>
      <c r="AD175" s="39"/>
      <c r="AE175" s="39"/>
      <c r="AT175" s="18" t="s">
        <v>143</v>
      </c>
      <c r="AU175" s="18" t="s">
        <v>83</v>
      </c>
    </row>
    <row r="176" s="2" customFormat="1">
      <c r="A176" s="39"/>
      <c r="B176" s="40"/>
      <c r="C176" s="41"/>
      <c r="D176" s="249" t="s">
        <v>145</v>
      </c>
      <c r="E176" s="41"/>
      <c r="F176" s="253" t="s">
        <v>1177</v>
      </c>
      <c r="G176" s="41"/>
      <c r="H176" s="41"/>
      <c r="I176" s="145"/>
      <c r="J176" s="41"/>
      <c r="K176" s="41"/>
      <c r="L176" s="45"/>
      <c r="M176" s="251"/>
      <c r="N176" s="252"/>
      <c r="O176" s="92"/>
      <c r="P176" s="92"/>
      <c r="Q176" s="92"/>
      <c r="R176" s="92"/>
      <c r="S176" s="92"/>
      <c r="T176" s="93"/>
      <c r="U176" s="39"/>
      <c r="V176" s="39"/>
      <c r="W176" s="39"/>
      <c r="X176" s="39"/>
      <c r="Y176" s="39"/>
      <c r="Z176" s="39"/>
      <c r="AA176" s="39"/>
      <c r="AB176" s="39"/>
      <c r="AC176" s="39"/>
      <c r="AD176" s="39"/>
      <c r="AE176" s="39"/>
      <c r="AT176" s="18" t="s">
        <v>145</v>
      </c>
      <c r="AU176" s="18" t="s">
        <v>83</v>
      </c>
    </row>
    <row r="177" s="13" customFormat="1">
      <c r="A177" s="13"/>
      <c r="B177" s="254"/>
      <c r="C177" s="255"/>
      <c r="D177" s="249" t="s">
        <v>147</v>
      </c>
      <c r="E177" s="256" t="s">
        <v>1</v>
      </c>
      <c r="F177" s="257" t="s">
        <v>1115</v>
      </c>
      <c r="G177" s="255"/>
      <c r="H177" s="256" t="s">
        <v>1</v>
      </c>
      <c r="I177" s="258"/>
      <c r="J177" s="255"/>
      <c r="K177" s="255"/>
      <c r="L177" s="259"/>
      <c r="M177" s="260"/>
      <c r="N177" s="261"/>
      <c r="O177" s="261"/>
      <c r="P177" s="261"/>
      <c r="Q177" s="261"/>
      <c r="R177" s="261"/>
      <c r="S177" s="261"/>
      <c r="T177" s="262"/>
      <c r="U177" s="13"/>
      <c r="V177" s="13"/>
      <c r="W177" s="13"/>
      <c r="X177" s="13"/>
      <c r="Y177" s="13"/>
      <c r="Z177" s="13"/>
      <c r="AA177" s="13"/>
      <c r="AB177" s="13"/>
      <c r="AC177" s="13"/>
      <c r="AD177" s="13"/>
      <c r="AE177" s="13"/>
      <c r="AT177" s="263" t="s">
        <v>147</v>
      </c>
      <c r="AU177" s="263" t="s">
        <v>83</v>
      </c>
      <c r="AV177" s="13" t="s">
        <v>81</v>
      </c>
      <c r="AW177" s="13" t="s">
        <v>30</v>
      </c>
      <c r="AX177" s="13" t="s">
        <v>73</v>
      </c>
      <c r="AY177" s="263" t="s">
        <v>134</v>
      </c>
    </row>
    <row r="178" s="14" customFormat="1">
      <c r="A178" s="14"/>
      <c r="B178" s="264"/>
      <c r="C178" s="265"/>
      <c r="D178" s="249" t="s">
        <v>147</v>
      </c>
      <c r="E178" s="266" t="s">
        <v>1</v>
      </c>
      <c r="F178" s="267" t="s">
        <v>1178</v>
      </c>
      <c r="G178" s="265"/>
      <c r="H178" s="268">
        <v>1000</v>
      </c>
      <c r="I178" s="269"/>
      <c r="J178" s="265"/>
      <c r="K178" s="265"/>
      <c r="L178" s="270"/>
      <c r="M178" s="271"/>
      <c r="N178" s="272"/>
      <c r="O178" s="272"/>
      <c r="P178" s="272"/>
      <c r="Q178" s="272"/>
      <c r="R178" s="272"/>
      <c r="S178" s="272"/>
      <c r="T178" s="273"/>
      <c r="U178" s="14"/>
      <c r="V178" s="14"/>
      <c r="W178" s="14"/>
      <c r="X178" s="14"/>
      <c r="Y178" s="14"/>
      <c r="Z178" s="14"/>
      <c r="AA178" s="14"/>
      <c r="AB178" s="14"/>
      <c r="AC178" s="14"/>
      <c r="AD178" s="14"/>
      <c r="AE178" s="14"/>
      <c r="AT178" s="274" t="s">
        <v>147</v>
      </c>
      <c r="AU178" s="274" t="s">
        <v>83</v>
      </c>
      <c r="AV178" s="14" t="s">
        <v>83</v>
      </c>
      <c r="AW178" s="14" t="s">
        <v>30</v>
      </c>
      <c r="AX178" s="14" t="s">
        <v>81</v>
      </c>
      <c r="AY178" s="274" t="s">
        <v>134</v>
      </c>
    </row>
    <row r="179" s="2" customFormat="1" ht="36" customHeight="1">
      <c r="A179" s="39"/>
      <c r="B179" s="40"/>
      <c r="C179" s="236" t="s">
        <v>226</v>
      </c>
      <c r="D179" s="236" t="s">
        <v>136</v>
      </c>
      <c r="E179" s="237" t="s">
        <v>1179</v>
      </c>
      <c r="F179" s="238" t="s">
        <v>1180</v>
      </c>
      <c r="G179" s="239" t="s">
        <v>169</v>
      </c>
      <c r="H179" s="240">
        <v>1000</v>
      </c>
      <c r="I179" s="241"/>
      <c r="J179" s="242">
        <f>ROUND(I179*H179,2)</f>
        <v>0</v>
      </c>
      <c r="K179" s="238" t="s">
        <v>1111</v>
      </c>
      <c r="L179" s="45"/>
      <c r="M179" s="243" t="s">
        <v>1</v>
      </c>
      <c r="N179" s="244" t="s">
        <v>38</v>
      </c>
      <c r="O179" s="92"/>
      <c r="P179" s="245">
        <f>O179*H179</f>
        <v>0</v>
      </c>
      <c r="Q179" s="245">
        <v>0</v>
      </c>
      <c r="R179" s="245">
        <f>Q179*H179</f>
        <v>0</v>
      </c>
      <c r="S179" s="245">
        <v>0</v>
      </c>
      <c r="T179" s="246">
        <f>S179*H179</f>
        <v>0</v>
      </c>
      <c r="U179" s="39"/>
      <c r="V179" s="39"/>
      <c r="W179" s="39"/>
      <c r="X179" s="39"/>
      <c r="Y179" s="39"/>
      <c r="Z179" s="39"/>
      <c r="AA179" s="39"/>
      <c r="AB179" s="39"/>
      <c r="AC179" s="39"/>
      <c r="AD179" s="39"/>
      <c r="AE179" s="39"/>
      <c r="AR179" s="247" t="s">
        <v>141</v>
      </c>
      <c r="AT179" s="247" t="s">
        <v>136</v>
      </c>
      <c r="AU179" s="247" t="s">
        <v>83</v>
      </c>
      <c r="AY179" s="18" t="s">
        <v>134</v>
      </c>
      <c r="BE179" s="248">
        <f>IF(N179="základní",J179,0)</f>
        <v>0</v>
      </c>
      <c r="BF179" s="248">
        <f>IF(N179="snížená",J179,0)</f>
        <v>0</v>
      </c>
      <c r="BG179" s="248">
        <f>IF(N179="zákl. přenesená",J179,0)</f>
        <v>0</v>
      </c>
      <c r="BH179" s="248">
        <f>IF(N179="sníž. přenesená",J179,0)</f>
        <v>0</v>
      </c>
      <c r="BI179" s="248">
        <f>IF(N179="nulová",J179,0)</f>
        <v>0</v>
      </c>
      <c r="BJ179" s="18" t="s">
        <v>81</v>
      </c>
      <c r="BK179" s="248">
        <f>ROUND(I179*H179,2)</f>
        <v>0</v>
      </c>
      <c r="BL179" s="18" t="s">
        <v>141</v>
      </c>
      <c r="BM179" s="247" t="s">
        <v>1181</v>
      </c>
    </row>
    <row r="180" s="2" customFormat="1">
      <c r="A180" s="39"/>
      <c r="B180" s="40"/>
      <c r="C180" s="41"/>
      <c r="D180" s="249" t="s">
        <v>143</v>
      </c>
      <c r="E180" s="41"/>
      <c r="F180" s="250" t="s">
        <v>1182</v>
      </c>
      <c r="G180" s="41"/>
      <c r="H180" s="41"/>
      <c r="I180" s="145"/>
      <c r="J180" s="41"/>
      <c r="K180" s="41"/>
      <c r="L180" s="45"/>
      <c r="M180" s="251"/>
      <c r="N180" s="252"/>
      <c r="O180" s="92"/>
      <c r="P180" s="92"/>
      <c r="Q180" s="92"/>
      <c r="R180" s="92"/>
      <c r="S180" s="92"/>
      <c r="T180" s="93"/>
      <c r="U180" s="39"/>
      <c r="V180" s="39"/>
      <c r="W180" s="39"/>
      <c r="X180" s="39"/>
      <c r="Y180" s="39"/>
      <c r="Z180" s="39"/>
      <c r="AA180" s="39"/>
      <c r="AB180" s="39"/>
      <c r="AC180" s="39"/>
      <c r="AD180" s="39"/>
      <c r="AE180" s="39"/>
      <c r="AT180" s="18" t="s">
        <v>143</v>
      </c>
      <c r="AU180" s="18" t="s">
        <v>83</v>
      </c>
    </row>
    <row r="181" s="2" customFormat="1">
      <c r="A181" s="39"/>
      <c r="B181" s="40"/>
      <c r="C181" s="41"/>
      <c r="D181" s="249" t="s">
        <v>145</v>
      </c>
      <c r="E181" s="41"/>
      <c r="F181" s="253" t="s">
        <v>1177</v>
      </c>
      <c r="G181" s="41"/>
      <c r="H181" s="41"/>
      <c r="I181" s="145"/>
      <c r="J181" s="41"/>
      <c r="K181" s="41"/>
      <c r="L181" s="45"/>
      <c r="M181" s="251"/>
      <c r="N181" s="252"/>
      <c r="O181" s="92"/>
      <c r="P181" s="92"/>
      <c r="Q181" s="92"/>
      <c r="R181" s="92"/>
      <c r="S181" s="92"/>
      <c r="T181" s="93"/>
      <c r="U181" s="39"/>
      <c r="V181" s="39"/>
      <c r="W181" s="39"/>
      <c r="X181" s="39"/>
      <c r="Y181" s="39"/>
      <c r="Z181" s="39"/>
      <c r="AA181" s="39"/>
      <c r="AB181" s="39"/>
      <c r="AC181" s="39"/>
      <c r="AD181" s="39"/>
      <c r="AE181" s="39"/>
      <c r="AT181" s="18" t="s">
        <v>145</v>
      </c>
      <c r="AU181" s="18" t="s">
        <v>83</v>
      </c>
    </row>
    <row r="182" s="2" customFormat="1" ht="16.5" customHeight="1">
      <c r="A182" s="39"/>
      <c r="B182" s="40"/>
      <c r="C182" s="236" t="s">
        <v>238</v>
      </c>
      <c r="D182" s="236" t="s">
        <v>136</v>
      </c>
      <c r="E182" s="237" t="s">
        <v>1183</v>
      </c>
      <c r="F182" s="238" t="s">
        <v>1184</v>
      </c>
      <c r="G182" s="239" t="s">
        <v>1185</v>
      </c>
      <c r="H182" s="240">
        <v>1</v>
      </c>
      <c r="I182" s="241"/>
      <c r="J182" s="242">
        <f>ROUND(I182*H182,2)</f>
        <v>0</v>
      </c>
      <c r="K182" s="238" t="s">
        <v>1</v>
      </c>
      <c r="L182" s="45"/>
      <c r="M182" s="243" t="s">
        <v>1</v>
      </c>
      <c r="N182" s="244" t="s">
        <v>38</v>
      </c>
      <c r="O182" s="92"/>
      <c r="P182" s="245">
        <f>O182*H182</f>
        <v>0</v>
      </c>
      <c r="Q182" s="245">
        <v>0</v>
      </c>
      <c r="R182" s="245">
        <f>Q182*H182</f>
        <v>0</v>
      </c>
      <c r="S182" s="245">
        <v>0</v>
      </c>
      <c r="T182" s="246">
        <f>S182*H182</f>
        <v>0</v>
      </c>
      <c r="U182" s="39"/>
      <c r="V182" s="39"/>
      <c r="W182" s="39"/>
      <c r="X182" s="39"/>
      <c r="Y182" s="39"/>
      <c r="Z182" s="39"/>
      <c r="AA182" s="39"/>
      <c r="AB182" s="39"/>
      <c r="AC182" s="39"/>
      <c r="AD182" s="39"/>
      <c r="AE182" s="39"/>
      <c r="AR182" s="247" t="s">
        <v>141</v>
      </c>
      <c r="AT182" s="247" t="s">
        <v>136</v>
      </c>
      <c r="AU182" s="247" t="s">
        <v>83</v>
      </c>
      <c r="AY182" s="18" t="s">
        <v>134</v>
      </c>
      <c r="BE182" s="248">
        <f>IF(N182="základní",J182,0)</f>
        <v>0</v>
      </c>
      <c r="BF182" s="248">
        <f>IF(N182="snížená",J182,0)</f>
        <v>0</v>
      </c>
      <c r="BG182" s="248">
        <f>IF(N182="zákl. přenesená",J182,0)</f>
        <v>0</v>
      </c>
      <c r="BH182" s="248">
        <f>IF(N182="sníž. přenesená",J182,0)</f>
        <v>0</v>
      </c>
      <c r="BI182" s="248">
        <f>IF(N182="nulová",J182,0)</f>
        <v>0</v>
      </c>
      <c r="BJ182" s="18" t="s">
        <v>81</v>
      </c>
      <c r="BK182" s="248">
        <f>ROUND(I182*H182,2)</f>
        <v>0</v>
      </c>
      <c r="BL182" s="18" t="s">
        <v>141</v>
      </c>
      <c r="BM182" s="247" t="s">
        <v>1186</v>
      </c>
    </row>
    <row r="183" s="2" customFormat="1">
      <c r="A183" s="39"/>
      <c r="B183" s="40"/>
      <c r="C183" s="41"/>
      <c r="D183" s="249" t="s">
        <v>143</v>
      </c>
      <c r="E183" s="41"/>
      <c r="F183" s="250" t="s">
        <v>1184</v>
      </c>
      <c r="G183" s="41"/>
      <c r="H183" s="41"/>
      <c r="I183" s="145"/>
      <c r="J183" s="41"/>
      <c r="K183" s="41"/>
      <c r="L183" s="45"/>
      <c r="M183" s="251"/>
      <c r="N183" s="252"/>
      <c r="O183" s="92"/>
      <c r="P183" s="92"/>
      <c r="Q183" s="92"/>
      <c r="R183" s="92"/>
      <c r="S183" s="92"/>
      <c r="T183" s="93"/>
      <c r="U183" s="39"/>
      <c r="V183" s="39"/>
      <c r="W183" s="39"/>
      <c r="X183" s="39"/>
      <c r="Y183" s="39"/>
      <c r="Z183" s="39"/>
      <c r="AA183" s="39"/>
      <c r="AB183" s="39"/>
      <c r="AC183" s="39"/>
      <c r="AD183" s="39"/>
      <c r="AE183" s="39"/>
      <c r="AT183" s="18" t="s">
        <v>143</v>
      </c>
      <c r="AU183" s="18" t="s">
        <v>83</v>
      </c>
    </row>
    <row r="184" s="2" customFormat="1" ht="16.5" customHeight="1">
      <c r="A184" s="39"/>
      <c r="B184" s="40"/>
      <c r="C184" s="236" t="s">
        <v>245</v>
      </c>
      <c r="D184" s="236" t="s">
        <v>136</v>
      </c>
      <c r="E184" s="237" t="s">
        <v>1187</v>
      </c>
      <c r="F184" s="238" t="s">
        <v>1188</v>
      </c>
      <c r="G184" s="239" t="s">
        <v>1185</v>
      </c>
      <c r="H184" s="240">
        <v>1</v>
      </c>
      <c r="I184" s="241"/>
      <c r="J184" s="242">
        <f>ROUND(I184*H184,2)</f>
        <v>0</v>
      </c>
      <c r="K184" s="238" t="s">
        <v>1</v>
      </c>
      <c r="L184" s="45"/>
      <c r="M184" s="243" t="s">
        <v>1</v>
      </c>
      <c r="N184" s="244" t="s">
        <v>38</v>
      </c>
      <c r="O184" s="92"/>
      <c r="P184" s="245">
        <f>O184*H184</f>
        <v>0</v>
      </c>
      <c r="Q184" s="245">
        <v>0</v>
      </c>
      <c r="R184" s="245">
        <f>Q184*H184</f>
        <v>0</v>
      </c>
      <c r="S184" s="245">
        <v>0</v>
      </c>
      <c r="T184" s="246">
        <f>S184*H184</f>
        <v>0</v>
      </c>
      <c r="U184" s="39"/>
      <c r="V184" s="39"/>
      <c r="W184" s="39"/>
      <c r="X184" s="39"/>
      <c r="Y184" s="39"/>
      <c r="Z184" s="39"/>
      <c r="AA184" s="39"/>
      <c r="AB184" s="39"/>
      <c r="AC184" s="39"/>
      <c r="AD184" s="39"/>
      <c r="AE184" s="39"/>
      <c r="AR184" s="247" t="s">
        <v>141</v>
      </c>
      <c r="AT184" s="247" t="s">
        <v>136</v>
      </c>
      <c r="AU184" s="247" t="s">
        <v>83</v>
      </c>
      <c r="AY184" s="18" t="s">
        <v>134</v>
      </c>
      <c r="BE184" s="248">
        <f>IF(N184="základní",J184,0)</f>
        <v>0</v>
      </c>
      <c r="BF184" s="248">
        <f>IF(N184="snížená",J184,0)</f>
        <v>0</v>
      </c>
      <c r="BG184" s="248">
        <f>IF(N184="zákl. přenesená",J184,0)</f>
        <v>0</v>
      </c>
      <c r="BH184" s="248">
        <f>IF(N184="sníž. přenesená",J184,0)</f>
        <v>0</v>
      </c>
      <c r="BI184" s="248">
        <f>IF(N184="nulová",J184,0)</f>
        <v>0</v>
      </c>
      <c r="BJ184" s="18" t="s">
        <v>81</v>
      </c>
      <c r="BK184" s="248">
        <f>ROUND(I184*H184,2)</f>
        <v>0</v>
      </c>
      <c r="BL184" s="18" t="s">
        <v>141</v>
      </c>
      <c r="BM184" s="247" t="s">
        <v>1189</v>
      </c>
    </row>
    <row r="185" s="2" customFormat="1">
      <c r="A185" s="39"/>
      <c r="B185" s="40"/>
      <c r="C185" s="41"/>
      <c r="D185" s="249" t="s">
        <v>143</v>
      </c>
      <c r="E185" s="41"/>
      <c r="F185" s="250" t="s">
        <v>1188</v>
      </c>
      <c r="G185" s="41"/>
      <c r="H185" s="41"/>
      <c r="I185" s="145"/>
      <c r="J185" s="41"/>
      <c r="K185" s="41"/>
      <c r="L185" s="45"/>
      <c r="M185" s="251"/>
      <c r="N185" s="252"/>
      <c r="O185" s="92"/>
      <c r="P185" s="92"/>
      <c r="Q185" s="92"/>
      <c r="R185" s="92"/>
      <c r="S185" s="92"/>
      <c r="T185" s="93"/>
      <c r="U185" s="39"/>
      <c r="V185" s="39"/>
      <c r="W185" s="39"/>
      <c r="X185" s="39"/>
      <c r="Y185" s="39"/>
      <c r="Z185" s="39"/>
      <c r="AA185" s="39"/>
      <c r="AB185" s="39"/>
      <c r="AC185" s="39"/>
      <c r="AD185" s="39"/>
      <c r="AE185" s="39"/>
      <c r="AT185" s="18" t="s">
        <v>143</v>
      </c>
      <c r="AU185" s="18" t="s">
        <v>83</v>
      </c>
    </row>
    <row r="186" s="12" customFormat="1" ht="25.92" customHeight="1">
      <c r="A186" s="12"/>
      <c r="B186" s="220"/>
      <c r="C186" s="221"/>
      <c r="D186" s="222" t="s">
        <v>72</v>
      </c>
      <c r="E186" s="223" t="s">
        <v>1190</v>
      </c>
      <c r="F186" s="223" t="s">
        <v>1191</v>
      </c>
      <c r="G186" s="221"/>
      <c r="H186" s="221"/>
      <c r="I186" s="224"/>
      <c r="J186" s="225">
        <f>BK186</f>
        <v>0</v>
      </c>
      <c r="K186" s="221"/>
      <c r="L186" s="226"/>
      <c r="M186" s="227"/>
      <c r="N186" s="228"/>
      <c r="O186" s="228"/>
      <c r="P186" s="229">
        <f>SUM(P187:P210)</f>
        <v>0</v>
      </c>
      <c r="Q186" s="228"/>
      <c r="R186" s="229">
        <f>SUM(R187:R210)</f>
        <v>0</v>
      </c>
      <c r="S186" s="228"/>
      <c r="T186" s="230">
        <f>SUM(T187:T210)</f>
        <v>0</v>
      </c>
      <c r="U186" s="12"/>
      <c r="V186" s="12"/>
      <c r="W186" s="12"/>
      <c r="X186" s="12"/>
      <c r="Y186" s="12"/>
      <c r="Z186" s="12"/>
      <c r="AA186" s="12"/>
      <c r="AB186" s="12"/>
      <c r="AC186" s="12"/>
      <c r="AD186" s="12"/>
      <c r="AE186" s="12"/>
      <c r="AR186" s="231" t="s">
        <v>141</v>
      </c>
      <c r="AT186" s="232" t="s">
        <v>72</v>
      </c>
      <c r="AU186" s="232" t="s">
        <v>73</v>
      </c>
      <c r="AY186" s="231" t="s">
        <v>134</v>
      </c>
      <c r="BK186" s="233">
        <f>SUM(BK187:BK210)</f>
        <v>0</v>
      </c>
    </row>
    <row r="187" s="2" customFormat="1" ht="24" customHeight="1">
      <c r="A187" s="39"/>
      <c r="B187" s="40"/>
      <c r="C187" s="236" t="s">
        <v>8</v>
      </c>
      <c r="D187" s="236" t="s">
        <v>136</v>
      </c>
      <c r="E187" s="237" t="s">
        <v>1192</v>
      </c>
      <c r="F187" s="238" t="s">
        <v>1193</v>
      </c>
      <c r="G187" s="239" t="s">
        <v>229</v>
      </c>
      <c r="H187" s="240">
        <v>743.47199999999998</v>
      </c>
      <c r="I187" s="241"/>
      <c r="J187" s="242">
        <f>ROUND(I187*H187,2)</f>
        <v>0</v>
      </c>
      <c r="K187" s="238" t="s">
        <v>1111</v>
      </c>
      <c r="L187" s="45"/>
      <c r="M187" s="243" t="s">
        <v>1</v>
      </c>
      <c r="N187" s="244" t="s">
        <v>38</v>
      </c>
      <c r="O187" s="92"/>
      <c r="P187" s="245">
        <f>O187*H187</f>
        <v>0</v>
      </c>
      <c r="Q187" s="245">
        <v>0</v>
      </c>
      <c r="R187" s="245">
        <f>Q187*H187</f>
        <v>0</v>
      </c>
      <c r="S187" s="245">
        <v>0</v>
      </c>
      <c r="T187" s="246">
        <f>S187*H187</f>
        <v>0</v>
      </c>
      <c r="U187" s="39"/>
      <c r="V187" s="39"/>
      <c r="W187" s="39"/>
      <c r="X187" s="39"/>
      <c r="Y187" s="39"/>
      <c r="Z187" s="39"/>
      <c r="AA187" s="39"/>
      <c r="AB187" s="39"/>
      <c r="AC187" s="39"/>
      <c r="AD187" s="39"/>
      <c r="AE187" s="39"/>
      <c r="AR187" s="247" t="s">
        <v>1194</v>
      </c>
      <c r="AT187" s="247" t="s">
        <v>136</v>
      </c>
      <c r="AU187" s="247" t="s">
        <v>81</v>
      </c>
      <c r="AY187" s="18" t="s">
        <v>134</v>
      </c>
      <c r="BE187" s="248">
        <f>IF(N187="základní",J187,0)</f>
        <v>0</v>
      </c>
      <c r="BF187" s="248">
        <f>IF(N187="snížená",J187,0)</f>
        <v>0</v>
      </c>
      <c r="BG187" s="248">
        <f>IF(N187="zákl. přenesená",J187,0)</f>
        <v>0</v>
      </c>
      <c r="BH187" s="248">
        <f>IF(N187="sníž. přenesená",J187,0)</f>
        <v>0</v>
      </c>
      <c r="BI187" s="248">
        <f>IF(N187="nulová",J187,0)</f>
        <v>0</v>
      </c>
      <c r="BJ187" s="18" t="s">
        <v>81</v>
      </c>
      <c r="BK187" s="248">
        <f>ROUND(I187*H187,2)</f>
        <v>0</v>
      </c>
      <c r="BL187" s="18" t="s">
        <v>1194</v>
      </c>
      <c r="BM187" s="247" t="s">
        <v>1195</v>
      </c>
    </row>
    <row r="188" s="2" customFormat="1">
      <c r="A188" s="39"/>
      <c r="B188" s="40"/>
      <c r="C188" s="41"/>
      <c r="D188" s="249" t="s">
        <v>143</v>
      </c>
      <c r="E188" s="41"/>
      <c r="F188" s="250" t="s">
        <v>1196</v>
      </c>
      <c r="G188" s="41"/>
      <c r="H188" s="41"/>
      <c r="I188" s="145"/>
      <c r="J188" s="41"/>
      <c r="K188" s="41"/>
      <c r="L188" s="45"/>
      <c r="M188" s="251"/>
      <c r="N188" s="252"/>
      <c r="O188" s="92"/>
      <c r="P188" s="92"/>
      <c r="Q188" s="92"/>
      <c r="R188" s="92"/>
      <c r="S188" s="92"/>
      <c r="T188" s="93"/>
      <c r="U188" s="39"/>
      <c r="V188" s="39"/>
      <c r="W188" s="39"/>
      <c r="X188" s="39"/>
      <c r="Y188" s="39"/>
      <c r="Z188" s="39"/>
      <c r="AA188" s="39"/>
      <c r="AB188" s="39"/>
      <c r="AC188" s="39"/>
      <c r="AD188" s="39"/>
      <c r="AE188" s="39"/>
      <c r="AT188" s="18" t="s">
        <v>143</v>
      </c>
      <c r="AU188" s="18" t="s">
        <v>81</v>
      </c>
    </row>
    <row r="189" s="2" customFormat="1">
      <c r="A189" s="39"/>
      <c r="B189" s="40"/>
      <c r="C189" s="41"/>
      <c r="D189" s="249" t="s">
        <v>145</v>
      </c>
      <c r="E189" s="41"/>
      <c r="F189" s="253" t="s">
        <v>1197</v>
      </c>
      <c r="G189" s="41"/>
      <c r="H189" s="41"/>
      <c r="I189" s="145"/>
      <c r="J189" s="41"/>
      <c r="K189" s="41"/>
      <c r="L189" s="45"/>
      <c r="M189" s="251"/>
      <c r="N189" s="252"/>
      <c r="O189" s="92"/>
      <c r="P189" s="92"/>
      <c r="Q189" s="92"/>
      <c r="R189" s="92"/>
      <c r="S189" s="92"/>
      <c r="T189" s="93"/>
      <c r="U189" s="39"/>
      <c r="V189" s="39"/>
      <c r="W189" s="39"/>
      <c r="X189" s="39"/>
      <c r="Y189" s="39"/>
      <c r="Z189" s="39"/>
      <c r="AA189" s="39"/>
      <c r="AB189" s="39"/>
      <c r="AC189" s="39"/>
      <c r="AD189" s="39"/>
      <c r="AE189" s="39"/>
      <c r="AT189" s="18" t="s">
        <v>145</v>
      </c>
      <c r="AU189" s="18" t="s">
        <v>81</v>
      </c>
    </row>
    <row r="190" s="13" customFormat="1">
      <c r="A190" s="13"/>
      <c r="B190" s="254"/>
      <c r="C190" s="255"/>
      <c r="D190" s="249" t="s">
        <v>147</v>
      </c>
      <c r="E190" s="256" t="s">
        <v>1</v>
      </c>
      <c r="F190" s="257" t="s">
        <v>1198</v>
      </c>
      <c r="G190" s="255"/>
      <c r="H190" s="256" t="s">
        <v>1</v>
      </c>
      <c r="I190" s="258"/>
      <c r="J190" s="255"/>
      <c r="K190" s="255"/>
      <c r="L190" s="259"/>
      <c r="M190" s="260"/>
      <c r="N190" s="261"/>
      <c r="O190" s="261"/>
      <c r="P190" s="261"/>
      <c r="Q190" s="261"/>
      <c r="R190" s="261"/>
      <c r="S190" s="261"/>
      <c r="T190" s="262"/>
      <c r="U190" s="13"/>
      <c r="V190" s="13"/>
      <c r="W190" s="13"/>
      <c r="X190" s="13"/>
      <c r="Y190" s="13"/>
      <c r="Z190" s="13"/>
      <c r="AA190" s="13"/>
      <c r="AB190" s="13"/>
      <c r="AC190" s="13"/>
      <c r="AD190" s="13"/>
      <c r="AE190" s="13"/>
      <c r="AT190" s="263" t="s">
        <v>147</v>
      </c>
      <c r="AU190" s="263" t="s">
        <v>81</v>
      </c>
      <c r="AV190" s="13" t="s">
        <v>81</v>
      </c>
      <c r="AW190" s="13" t="s">
        <v>30</v>
      </c>
      <c r="AX190" s="13" t="s">
        <v>73</v>
      </c>
      <c r="AY190" s="263" t="s">
        <v>134</v>
      </c>
    </row>
    <row r="191" s="14" customFormat="1">
      <c r="A191" s="14"/>
      <c r="B191" s="264"/>
      <c r="C191" s="265"/>
      <c r="D191" s="249" t="s">
        <v>147</v>
      </c>
      <c r="E191" s="266" t="s">
        <v>1</v>
      </c>
      <c r="F191" s="267" t="s">
        <v>1199</v>
      </c>
      <c r="G191" s="265"/>
      <c r="H191" s="268">
        <v>743.47199999999998</v>
      </c>
      <c r="I191" s="269"/>
      <c r="J191" s="265"/>
      <c r="K191" s="265"/>
      <c r="L191" s="270"/>
      <c r="M191" s="271"/>
      <c r="N191" s="272"/>
      <c r="O191" s="272"/>
      <c r="P191" s="272"/>
      <c r="Q191" s="272"/>
      <c r="R191" s="272"/>
      <c r="S191" s="272"/>
      <c r="T191" s="273"/>
      <c r="U191" s="14"/>
      <c r="V191" s="14"/>
      <c r="W191" s="14"/>
      <c r="X191" s="14"/>
      <c r="Y191" s="14"/>
      <c r="Z191" s="14"/>
      <c r="AA191" s="14"/>
      <c r="AB191" s="14"/>
      <c r="AC191" s="14"/>
      <c r="AD191" s="14"/>
      <c r="AE191" s="14"/>
      <c r="AT191" s="274" t="s">
        <v>147</v>
      </c>
      <c r="AU191" s="274" t="s">
        <v>81</v>
      </c>
      <c r="AV191" s="14" t="s">
        <v>83</v>
      </c>
      <c r="AW191" s="14" t="s">
        <v>30</v>
      </c>
      <c r="AX191" s="14" t="s">
        <v>81</v>
      </c>
      <c r="AY191" s="274" t="s">
        <v>134</v>
      </c>
    </row>
    <row r="192" s="2" customFormat="1" ht="24" customHeight="1">
      <c r="A192" s="39"/>
      <c r="B192" s="40"/>
      <c r="C192" s="236" t="s">
        <v>258</v>
      </c>
      <c r="D192" s="236" t="s">
        <v>136</v>
      </c>
      <c r="E192" s="237" t="s">
        <v>1200</v>
      </c>
      <c r="F192" s="238" t="s">
        <v>1201</v>
      </c>
      <c r="G192" s="239" t="s">
        <v>229</v>
      </c>
      <c r="H192" s="240">
        <v>622.63900000000001</v>
      </c>
      <c r="I192" s="241"/>
      <c r="J192" s="242">
        <f>ROUND(I192*H192,2)</f>
        <v>0</v>
      </c>
      <c r="K192" s="238" t="s">
        <v>1111</v>
      </c>
      <c r="L192" s="45"/>
      <c r="M192" s="243" t="s">
        <v>1</v>
      </c>
      <c r="N192" s="244" t="s">
        <v>38</v>
      </c>
      <c r="O192" s="92"/>
      <c r="P192" s="245">
        <f>O192*H192</f>
        <v>0</v>
      </c>
      <c r="Q192" s="245">
        <v>0</v>
      </c>
      <c r="R192" s="245">
        <f>Q192*H192</f>
        <v>0</v>
      </c>
      <c r="S192" s="245">
        <v>0</v>
      </c>
      <c r="T192" s="246">
        <f>S192*H192</f>
        <v>0</v>
      </c>
      <c r="U192" s="39"/>
      <c r="V192" s="39"/>
      <c r="W192" s="39"/>
      <c r="X192" s="39"/>
      <c r="Y192" s="39"/>
      <c r="Z192" s="39"/>
      <c r="AA192" s="39"/>
      <c r="AB192" s="39"/>
      <c r="AC192" s="39"/>
      <c r="AD192" s="39"/>
      <c r="AE192" s="39"/>
      <c r="AR192" s="247" t="s">
        <v>1194</v>
      </c>
      <c r="AT192" s="247" t="s">
        <v>136</v>
      </c>
      <c r="AU192" s="247" t="s">
        <v>81</v>
      </c>
      <c r="AY192" s="18" t="s">
        <v>134</v>
      </c>
      <c r="BE192" s="248">
        <f>IF(N192="základní",J192,0)</f>
        <v>0</v>
      </c>
      <c r="BF192" s="248">
        <f>IF(N192="snížená",J192,0)</f>
        <v>0</v>
      </c>
      <c r="BG192" s="248">
        <f>IF(N192="zákl. přenesená",J192,0)</f>
        <v>0</v>
      </c>
      <c r="BH192" s="248">
        <f>IF(N192="sníž. přenesená",J192,0)</f>
        <v>0</v>
      </c>
      <c r="BI192" s="248">
        <f>IF(N192="nulová",J192,0)</f>
        <v>0</v>
      </c>
      <c r="BJ192" s="18" t="s">
        <v>81</v>
      </c>
      <c r="BK192" s="248">
        <f>ROUND(I192*H192,2)</f>
        <v>0</v>
      </c>
      <c r="BL192" s="18" t="s">
        <v>1194</v>
      </c>
      <c r="BM192" s="247" t="s">
        <v>1202</v>
      </c>
    </row>
    <row r="193" s="2" customFormat="1">
      <c r="A193" s="39"/>
      <c r="B193" s="40"/>
      <c r="C193" s="41"/>
      <c r="D193" s="249" t="s">
        <v>143</v>
      </c>
      <c r="E193" s="41"/>
      <c r="F193" s="250" t="s">
        <v>1203</v>
      </c>
      <c r="G193" s="41"/>
      <c r="H193" s="41"/>
      <c r="I193" s="145"/>
      <c r="J193" s="41"/>
      <c r="K193" s="41"/>
      <c r="L193" s="45"/>
      <c r="M193" s="251"/>
      <c r="N193" s="252"/>
      <c r="O193" s="92"/>
      <c r="P193" s="92"/>
      <c r="Q193" s="92"/>
      <c r="R193" s="92"/>
      <c r="S193" s="92"/>
      <c r="T193" s="93"/>
      <c r="U193" s="39"/>
      <c r="V193" s="39"/>
      <c r="W193" s="39"/>
      <c r="X193" s="39"/>
      <c r="Y193" s="39"/>
      <c r="Z193" s="39"/>
      <c r="AA193" s="39"/>
      <c r="AB193" s="39"/>
      <c r="AC193" s="39"/>
      <c r="AD193" s="39"/>
      <c r="AE193" s="39"/>
      <c r="AT193" s="18" t="s">
        <v>143</v>
      </c>
      <c r="AU193" s="18" t="s">
        <v>81</v>
      </c>
    </row>
    <row r="194" s="2" customFormat="1">
      <c r="A194" s="39"/>
      <c r="B194" s="40"/>
      <c r="C194" s="41"/>
      <c r="D194" s="249" t="s">
        <v>145</v>
      </c>
      <c r="E194" s="41"/>
      <c r="F194" s="253" t="s">
        <v>1197</v>
      </c>
      <c r="G194" s="41"/>
      <c r="H194" s="41"/>
      <c r="I194" s="145"/>
      <c r="J194" s="41"/>
      <c r="K194" s="41"/>
      <c r="L194" s="45"/>
      <c r="M194" s="251"/>
      <c r="N194" s="252"/>
      <c r="O194" s="92"/>
      <c r="P194" s="92"/>
      <c r="Q194" s="92"/>
      <c r="R194" s="92"/>
      <c r="S194" s="92"/>
      <c r="T194" s="93"/>
      <c r="U194" s="39"/>
      <c r="V194" s="39"/>
      <c r="W194" s="39"/>
      <c r="X194" s="39"/>
      <c r="Y194" s="39"/>
      <c r="Z194" s="39"/>
      <c r="AA194" s="39"/>
      <c r="AB194" s="39"/>
      <c r="AC194" s="39"/>
      <c r="AD194" s="39"/>
      <c r="AE194" s="39"/>
      <c r="AT194" s="18" t="s">
        <v>145</v>
      </c>
      <c r="AU194" s="18" t="s">
        <v>81</v>
      </c>
    </row>
    <row r="195" s="13" customFormat="1">
      <c r="A195" s="13"/>
      <c r="B195" s="254"/>
      <c r="C195" s="255"/>
      <c r="D195" s="249" t="s">
        <v>147</v>
      </c>
      <c r="E195" s="256" t="s">
        <v>1</v>
      </c>
      <c r="F195" s="257" t="s">
        <v>1204</v>
      </c>
      <c r="G195" s="255"/>
      <c r="H195" s="256" t="s">
        <v>1</v>
      </c>
      <c r="I195" s="258"/>
      <c r="J195" s="255"/>
      <c r="K195" s="255"/>
      <c r="L195" s="259"/>
      <c r="M195" s="260"/>
      <c r="N195" s="261"/>
      <c r="O195" s="261"/>
      <c r="P195" s="261"/>
      <c r="Q195" s="261"/>
      <c r="R195" s="261"/>
      <c r="S195" s="261"/>
      <c r="T195" s="262"/>
      <c r="U195" s="13"/>
      <c r="V195" s="13"/>
      <c r="W195" s="13"/>
      <c r="X195" s="13"/>
      <c r="Y195" s="13"/>
      <c r="Z195" s="13"/>
      <c r="AA195" s="13"/>
      <c r="AB195" s="13"/>
      <c r="AC195" s="13"/>
      <c r="AD195" s="13"/>
      <c r="AE195" s="13"/>
      <c r="AT195" s="263" t="s">
        <v>147</v>
      </c>
      <c r="AU195" s="263" t="s">
        <v>81</v>
      </c>
      <c r="AV195" s="13" t="s">
        <v>81</v>
      </c>
      <c r="AW195" s="13" t="s">
        <v>30</v>
      </c>
      <c r="AX195" s="13" t="s">
        <v>73</v>
      </c>
      <c r="AY195" s="263" t="s">
        <v>134</v>
      </c>
    </row>
    <row r="196" s="14" customFormat="1">
      <c r="A196" s="14"/>
      <c r="B196" s="264"/>
      <c r="C196" s="265"/>
      <c r="D196" s="249" t="s">
        <v>147</v>
      </c>
      <c r="E196" s="266" t="s">
        <v>1</v>
      </c>
      <c r="F196" s="267" t="s">
        <v>1205</v>
      </c>
      <c r="G196" s="265"/>
      <c r="H196" s="268">
        <v>622.63900000000001</v>
      </c>
      <c r="I196" s="269"/>
      <c r="J196" s="265"/>
      <c r="K196" s="265"/>
      <c r="L196" s="270"/>
      <c r="M196" s="271"/>
      <c r="N196" s="272"/>
      <c r="O196" s="272"/>
      <c r="P196" s="272"/>
      <c r="Q196" s="272"/>
      <c r="R196" s="272"/>
      <c r="S196" s="272"/>
      <c r="T196" s="273"/>
      <c r="U196" s="14"/>
      <c r="V196" s="14"/>
      <c r="W196" s="14"/>
      <c r="X196" s="14"/>
      <c r="Y196" s="14"/>
      <c r="Z196" s="14"/>
      <c r="AA196" s="14"/>
      <c r="AB196" s="14"/>
      <c r="AC196" s="14"/>
      <c r="AD196" s="14"/>
      <c r="AE196" s="14"/>
      <c r="AT196" s="274" t="s">
        <v>147</v>
      </c>
      <c r="AU196" s="274" t="s">
        <v>81</v>
      </c>
      <c r="AV196" s="14" t="s">
        <v>83</v>
      </c>
      <c r="AW196" s="14" t="s">
        <v>30</v>
      </c>
      <c r="AX196" s="14" t="s">
        <v>81</v>
      </c>
      <c r="AY196" s="274" t="s">
        <v>134</v>
      </c>
    </row>
    <row r="197" s="2" customFormat="1" ht="24" customHeight="1">
      <c r="A197" s="39"/>
      <c r="B197" s="40"/>
      <c r="C197" s="236" t="s">
        <v>267</v>
      </c>
      <c r="D197" s="236" t="s">
        <v>136</v>
      </c>
      <c r="E197" s="237" t="s">
        <v>1206</v>
      </c>
      <c r="F197" s="238" t="s">
        <v>1207</v>
      </c>
      <c r="G197" s="239" t="s">
        <v>229</v>
      </c>
      <c r="H197" s="240">
        <v>743.47199999999998</v>
      </c>
      <c r="I197" s="241"/>
      <c r="J197" s="242">
        <f>ROUND(I197*H197,2)</f>
        <v>0</v>
      </c>
      <c r="K197" s="238" t="s">
        <v>1111</v>
      </c>
      <c r="L197" s="45"/>
      <c r="M197" s="243" t="s">
        <v>1</v>
      </c>
      <c r="N197" s="244" t="s">
        <v>38</v>
      </c>
      <c r="O197" s="92"/>
      <c r="P197" s="245">
        <f>O197*H197</f>
        <v>0</v>
      </c>
      <c r="Q197" s="245">
        <v>0</v>
      </c>
      <c r="R197" s="245">
        <f>Q197*H197</f>
        <v>0</v>
      </c>
      <c r="S197" s="245">
        <v>0</v>
      </c>
      <c r="T197" s="246">
        <f>S197*H197</f>
        <v>0</v>
      </c>
      <c r="U197" s="39"/>
      <c r="V197" s="39"/>
      <c r="W197" s="39"/>
      <c r="X197" s="39"/>
      <c r="Y197" s="39"/>
      <c r="Z197" s="39"/>
      <c r="AA197" s="39"/>
      <c r="AB197" s="39"/>
      <c r="AC197" s="39"/>
      <c r="AD197" s="39"/>
      <c r="AE197" s="39"/>
      <c r="AR197" s="247" t="s">
        <v>1194</v>
      </c>
      <c r="AT197" s="247" t="s">
        <v>136</v>
      </c>
      <c r="AU197" s="247" t="s">
        <v>81</v>
      </c>
      <c r="AY197" s="18" t="s">
        <v>134</v>
      </c>
      <c r="BE197" s="248">
        <f>IF(N197="základní",J197,0)</f>
        <v>0</v>
      </c>
      <c r="BF197" s="248">
        <f>IF(N197="snížená",J197,0)</f>
        <v>0</v>
      </c>
      <c r="BG197" s="248">
        <f>IF(N197="zákl. přenesená",J197,0)</f>
        <v>0</v>
      </c>
      <c r="BH197" s="248">
        <f>IF(N197="sníž. přenesená",J197,0)</f>
        <v>0</v>
      </c>
      <c r="BI197" s="248">
        <f>IF(N197="nulová",J197,0)</f>
        <v>0</v>
      </c>
      <c r="BJ197" s="18" t="s">
        <v>81</v>
      </c>
      <c r="BK197" s="248">
        <f>ROUND(I197*H197,2)</f>
        <v>0</v>
      </c>
      <c r="BL197" s="18" t="s">
        <v>1194</v>
      </c>
      <c r="BM197" s="247" t="s">
        <v>1208</v>
      </c>
    </row>
    <row r="198" s="2" customFormat="1">
      <c r="A198" s="39"/>
      <c r="B198" s="40"/>
      <c r="C198" s="41"/>
      <c r="D198" s="249" t="s">
        <v>143</v>
      </c>
      <c r="E198" s="41"/>
      <c r="F198" s="250" t="s">
        <v>1209</v>
      </c>
      <c r="G198" s="41"/>
      <c r="H198" s="41"/>
      <c r="I198" s="145"/>
      <c r="J198" s="41"/>
      <c r="K198" s="41"/>
      <c r="L198" s="45"/>
      <c r="M198" s="251"/>
      <c r="N198" s="252"/>
      <c r="O198" s="92"/>
      <c r="P198" s="92"/>
      <c r="Q198" s="92"/>
      <c r="R198" s="92"/>
      <c r="S198" s="92"/>
      <c r="T198" s="93"/>
      <c r="U198" s="39"/>
      <c r="V198" s="39"/>
      <c r="W198" s="39"/>
      <c r="X198" s="39"/>
      <c r="Y198" s="39"/>
      <c r="Z198" s="39"/>
      <c r="AA198" s="39"/>
      <c r="AB198" s="39"/>
      <c r="AC198" s="39"/>
      <c r="AD198" s="39"/>
      <c r="AE198" s="39"/>
      <c r="AT198" s="18" t="s">
        <v>143</v>
      </c>
      <c r="AU198" s="18" t="s">
        <v>81</v>
      </c>
    </row>
    <row r="199" s="2" customFormat="1">
      <c r="A199" s="39"/>
      <c r="B199" s="40"/>
      <c r="C199" s="41"/>
      <c r="D199" s="249" t="s">
        <v>145</v>
      </c>
      <c r="E199" s="41"/>
      <c r="F199" s="253" t="s">
        <v>1210</v>
      </c>
      <c r="G199" s="41"/>
      <c r="H199" s="41"/>
      <c r="I199" s="145"/>
      <c r="J199" s="41"/>
      <c r="K199" s="41"/>
      <c r="L199" s="45"/>
      <c r="M199" s="251"/>
      <c r="N199" s="252"/>
      <c r="O199" s="92"/>
      <c r="P199" s="92"/>
      <c r="Q199" s="92"/>
      <c r="R199" s="92"/>
      <c r="S199" s="92"/>
      <c r="T199" s="93"/>
      <c r="U199" s="39"/>
      <c r="V199" s="39"/>
      <c r="W199" s="39"/>
      <c r="X199" s="39"/>
      <c r="Y199" s="39"/>
      <c r="Z199" s="39"/>
      <c r="AA199" s="39"/>
      <c r="AB199" s="39"/>
      <c r="AC199" s="39"/>
      <c r="AD199" s="39"/>
      <c r="AE199" s="39"/>
      <c r="AT199" s="18" t="s">
        <v>145</v>
      </c>
      <c r="AU199" s="18" t="s">
        <v>81</v>
      </c>
    </row>
    <row r="200" s="13" customFormat="1">
      <c r="A200" s="13"/>
      <c r="B200" s="254"/>
      <c r="C200" s="255"/>
      <c r="D200" s="249" t="s">
        <v>147</v>
      </c>
      <c r="E200" s="256" t="s">
        <v>1</v>
      </c>
      <c r="F200" s="257" t="s">
        <v>1211</v>
      </c>
      <c r="G200" s="255"/>
      <c r="H200" s="256" t="s">
        <v>1</v>
      </c>
      <c r="I200" s="258"/>
      <c r="J200" s="255"/>
      <c r="K200" s="255"/>
      <c r="L200" s="259"/>
      <c r="M200" s="260"/>
      <c r="N200" s="261"/>
      <c r="O200" s="261"/>
      <c r="P200" s="261"/>
      <c r="Q200" s="261"/>
      <c r="R200" s="261"/>
      <c r="S200" s="261"/>
      <c r="T200" s="262"/>
      <c r="U200" s="13"/>
      <c r="V200" s="13"/>
      <c r="W200" s="13"/>
      <c r="X200" s="13"/>
      <c r="Y200" s="13"/>
      <c r="Z200" s="13"/>
      <c r="AA200" s="13"/>
      <c r="AB200" s="13"/>
      <c r="AC200" s="13"/>
      <c r="AD200" s="13"/>
      <c r="AE200" s="13"/>
      <c r="AT200" s="263" t="s">
        <v>147</v>
      </c>
      <c r="AU200" s="263" t="s">
        <v>81</v>
      </c>
      <c r="AV200" s="13" t="s">
        <v>81</v>
      </c>
      <c r="AW200" s="13" t="s">
        <v>30</v>
      </c>
      <c r="AX200" s="13" t="s">
        <v>73</v>
      </c>
      <c r="AY200" s="263" t="s">
        <v>134</v>
      </c>
    </row>
    <row r="201" s="14" customFormat="1">
      <c r="A201" s="14"/>
      <c r="B201" s="264"/>
      <c r="C201" s="265"/>
      <c r="D201" s="249" t="s">
        <v>147</v>
      </c>
      <c r="E201" s="266" t="s">
        <v>1</v>
      </c>
      <c r="F201" s="267" t="s">
        <v>1199</v>
      </c>
      <c r="G201" s="265"/>
      <c r="H201" s="268">
        <v>743.47199999999998</v>
      </c>
      <c r="I201" s="269"/>
      <c r="J201" s="265"/>
      <c r="K201" s="265"/>
      <c r="L201" s="270"/>
      <c r="M201" s="271"/>
      <c r="N201" s="272"/>
      <c r="O201" s="272"/>
      <c r="P201" s="272"/>
      <c r="Q201" s="272"/>
      <c r="R201" s="272"/>
      <c r="S201" s="272"/>
      <c r="T201" s="273"/>
      <c r="U201" s="14"/>
      <c r="V201" s="14"/>
      <c r="W201" s="14"/>
      <c r="X201" s="14"/>
      <c r="Y201" s="14"/>
      <c r="Z201" s="14"/>
      <c r="AA201" s="14"/>
      <c r="AB201" s="14"/>
      <c r="AC201" s="14"/>
      <c r="AD201" s="14"/>
      <c r="AE201" s="14"/>
      <c r="AT201" s="274" t="s">
        <v>147</v>
      </c>
      <c r="AU201" s="274" t="s">
        <v>81</v>
      </c>
      <c r="AV201" s="14" t="s">
        <v>83</v>
      </c>
      <c r="AW201" s="14" t="s">
        <v>30</v>
      </c>
      <c r="AX201" s="14" t="s">
        <v>81</v>
      </c>
      <c r="AY201" s="274" t="s">
        <v>134</v>
      </c>
    </row>
    <row r="202" s="2" customFormat="1" ht="24" customHeight="1">
      <c r="A202" s="39"/>
      <c r="B202" s="40"/>
      <c r="C202" s="236" t="s">
        <v>274</v>
      </c>
      <c r="D202" s="236" t="s">
        <v>136</v>
      </c>
      <c r="E202" s="237" t="s">
        <v>1212</v>
      </c>
      <c r="F202" s="238" t="s">
        <v>1213</v>
      </c>
      <c r="G202" s="239" t="s">
        <v>437</v>
      </c>
      <c r="H202" s="240">
        <v>4</v>
      </c>
      <c r="I202" s="241"/>
      <c r="J202" s="242">
        <f>ROUND(I202*H202,2)</f>
        <v>0</v>
      </c>
      <c r="K202" s="238" t="s">
        <v>1111</v>
      </c>
      <c r="L202" s="45"/>
      <c r="M202" s="243" t="s">
        <v>1</v>
      </c>
      <c r="N202" s="244" t="s">
        <v>38</v>
      </c>
      <c r="O202" s="92"/>
      <c r="P202" s="245">
        <f>O202*H202</f>
        <v>0</v>
      </c>
      <c r="Q202" s="245">
        <v>0</v>
      </c>
      <c r="R202" s="245">
        <f>Q202*H202</f>
        <v>0</v>
      </c>
      <c r="S202" s="245">
        <v>0</v>
      </c>
      <c r="T202" s="246">
        <f>S202*H202</f>
        <v>0</v>
      </c>
      <c r="U202" s="39"/>
      <c r="V202" s="39"/>
      <c r="W202" s="39"/>
      <c r="X202" s="39"/>
      <c r="Y202" s="39"/>
      <c r="Z202" s="39"/>
      <c r="AA202" s="39"/>
      <c r="AB202" s="39"/>
      <c r="AC202" s="39"/>
      <c r="AD202" s="39"/>
      <c r="AE202" s="39"/>
      <c r="AR202" s="247" t="s">
        <v>1194</v>
      </c>
      <c r="AT202" s="247" t="s">
        <v>136</v>
      </c>
      <c r="AU202" s="247" t="s">
        <v>81</v>
      </c>
      <c r="AY202" s="18" t="s">
        <v>134</v>
      </c>
      <c r="BE202" s="248">
        <f>IF(N202="základní",J202,0)</f>
        <v>0</v>
      </c>
      <c r="BF202" s="248">
        <f>IF(N202="snížená",J202,0)</f>
        <v>0</v>
      </c>
      <c r="BG202" s="248">
        <f>IF(N202="zákl. přenesená",J202,0)</f>
        <v>0</v>
      </c>
      <c r="BH202" s="248">
        <f>IF(N202="sníž. přenesená",J202,0)</f>
        <v>0</v>
      </c>
      <c r="BI202" s="248">
        <f>IF(N202="nulová",J202,0)</f>
        <v>0</v>
      </c>
      <c r="BJ202" s="18" t="s">
        <v>81</v>
      </c>
      <c r="BK202" s="248">
        <f>ROUND(I202*H202,2)</f>
        <v>0</v>
      </c>
      <c r="BL202" s="18" t="s">
        <v>1194</v>
      </c>
      <c r="BM202" s="247" t="s">
        <v>1214</v>
      </c>
    </row>
    <row r="203" s="2" customFormat="1">
      <c r="A203" s="39"/>
      <c r="B203" s="40"/>
      <c r="C203" s="41"/>
      <c r="D203" s="249" t="s">
        <v>143</v>
      </c>
      <c r="E203" s="41"/>
      <c r="F203" s="250" t="s">
        <v>1215</v>
      </c>
      <c r="G203" s="41"/>
      <c r="H203" s="41"/>
      <c r="I203" s="145"/>
      <c r="J203" s="41"/>
      <c r="K203" s="41"/>
      <c r="L203" s="45"/>
      <c r="M203" s="251"/>
      <c r="N203" s="252"/>
      <c r="O203" s="92"/>
      <c r="P203" s="92"/>
      <c r="Q203" s="92"/>
      <c r="R203" s="92"/>
      <c r="S203" s="92"/>
      <c r="T203" s="93"/>
      <c r="U203" s="39"/>
      <c r="V203" s="39"/>
      <c r="W203" s="39"/>
      <c r="X203" s="39"/>
      <c r="Y203" s="39"/>
      <c r="Z203" s="39"/>
      <c r="AA203" s="39"/>
      <c r="AB203" s="39"/>
      <c r="AC203" s="39"/>
      <c r="AD203" s="39"/>
      <c r="AE203" s="39"/>
      <c r="AT203" s="18" t="s">
        <v>143</v>
      </c>
      <c r="AU203" s="18" t="s">
        <v>81</v>
      </c>
    </row>
    <row r="204" s="2" customFormat="1">
      <c r="A204" s="39"/>
      <c r="B204" s="40"/>
      <c r="C204" s="41"/>
      <c r="D204" s="249" t="s">
        <v>145</v>
      </c>
      <c r="E204" s="41"/>
      <c r="F204" s="253" t="s">
        <v>1216</v>
      </c>
      <c r="G204" s="41"/>
      <c r="H204" s="41"/>
      <c r="I204" s="145"/>
      <c r="J204" s="41"/>
      <c r="K204" s="41"/>
      <c r="L204" s="45"/>
      <c r="M204" s="251"/>
      <c r="N204" s="252"/>
      <c r="O204" s="92"/>
      <c r="P204" s="92"/>
      <c r="Q204" s="92"/>
      <c r="R204" s="92"/>
      <c r="S204" s="92"/>
      <c r="T204" s="93"/>
      <c r="U204" s="39"/>
      <c r="V204" s="39"/>
      <c r="W204" s="39"/>
      <c r="X204" s="39"/>
      <c r="Y204" s="39"/>
      <c r="Z204" s="39"/>
      <c r="AA204" s="39"/>
      <c r="AB204" s="39"/>
      <c r="AC204" s="39"/>
      <c r="AD204" s="39"/>
      <c r="AE204" s="39"/>
      <c r="AT204" s="18" t="s">
        <v>145</v>
      </c>
      <c r="AU204" s="18" t="s">
        <v>81</v>
      </c>
    </row>
    <row r="205" s="13" customFormat="1">
      <c r="A205" s="13"/>
      <c r="B205" s="254"/>
      <c r="C205" s="255"/>
      <c r="D205" s="249" t="s">
        <v>147</v>
      </c>
      <c r="E205" s="256" t="s">
        <v>1</v>
      </c>
      <c r="F205" s="257" t="s">
        <v>1217</v>
      </c>
      <c r="G205" s="255"/>
      <c r="H205" s="256" t="s">
        <v>1</v>
      </c>
      <c r="I205" s="258"/>
      <c r="J205" s="255"/>
      <c r="K205" s="255"/>
      <c r="L205" s="259"/>
      <c r="M205" s="260"/>
      <c r="N205" s="261"/>
      <c r="O205" s="261"/>
      <c r="P205" s="261"/>
      <c r="Q205" s="261"/>
      <c r="R205" s="261"/>
      <c r="S205" s="261"/>
      <c r="T205" s="262"/>
      <c r="U205" s="13"/>
      <c r="V205" s="13"/>
      <c r="W205" s="13"/>
      <c r="X205" s="13"/>
      <c r="Y205" s="13"/>
      <c r="Z205" s="13"/>
      <c r="AA205" s="13"/>
      <c r="AB205" s="13"/>
      <c r="AC205" s="13"/>
      <c r="AD205" s="13"/>
      <c r="AE205" s="13"/>
      <c r="AT205" s="263" t="s">
        <v>147</v>
      </c>
      <c r="AU205" s="263" t="s">
        <v>81</v>
      </c>
      <c r="AV205" s="13" t="s">
        <v>81</v>
      </c>
      <c r="AW205" s="13" t="s">
        <v>30</v>
      </c>
      <c r="AX205" s="13" t="s">
        <v>73</v>
      </c>
      <c r="AY205" s="263" t="s">
        <v>134</v>
      </c>
    </row>
    <row r="206" s="14" customFormat="1">
      <c r="A206" s="14"/>
      <c r="B206" s="264"/>
      <c r="C206" s="265"/>
      <c r="D206" s="249" t="s">
        <v>147</v>
      </c>
      <c r="E206" s="266" t="s">
        <v>1</v>
      </c>
      <c r="F206" s="267" t="s">
        <v>1218</v>
      </c>
      <c r="G206" s="265"/>
      <c r="H206" s="268">
        <v>4</v>
      </c>
      <c r="I206" s="269"/>
      <c r="J206" s="265"/>
      <c r="K206" s="265"/>
      <c r="L206" s="270"/>
      <c r="M206" s="271"/>
      <c r="N206" s="272"/>
      <c r="O206" s="272"/>
      <c r="P206" s="272"/>
      <c r="Q206" s="272"/>
      <c r="R206" s="272"/>
      <c r="S206" s="272"/>
      <c r="T206" s="273"/>
      <c r="U206" s="14"/>
      <c r="V206" s="14"/>
      <c r="W206" s="14"/>
      <c r="X206" s="14"/>
      <c r="Y206" s="14"/>
      <c r="Z206" s="14"/>
      <c r="AA206" s="14"/>
      <c r="AB206" s="14"/>
      <c r="AC206" s="14"/>
      <c r="AD206" s="14"/>
      <c r="AE206" s="14"/>
      <c r="AT206" s="274" t="s">
        <v>147</v>
      </c>
      <c r="AU206" s="274" t="s">
        <v>81</v>
      </c>
      <c r="AV206" s="14" t="s">
        <v>83</v>
      </c>
      <c r="AW206" s="14" t="s">
        <v>30</v>
      </c>
      <c r="AX206" s="14" t="s">
        <v>81</v>
      </c>
      <c r="AY206" s="274" t="s">
        <v>134</v>
      </c>
    </row>
    <row r="207" s="2" customFormat="1" ht="24" customHeight="1">
      <c r="A207" s="39"/>
      <c r="B207" s="40"/>
      <c r="C207" s="236" t="s">
        <v>283</v>
      </c>
      <c r="D207" s="236" t="s">
        <v>136</v>
      </c>
      <c r="E207" s="237" t="s">
        <v>1219</v>
      </c>
      <c r="F207" s="238" t="s">
        <v>1220</v>
      </c>
      <c r="G207" s="239" t="s">
        <v>229</v>
      </c>
      <c r="H207" s="240">
        <v>743.47199999999998</v>
      </c>
      <c r="I207" s="241"/>
      <c r="J207" s="242">
        <f>ROUND(I207*H207,2)</f>
        <v>0</v>
      </c>
      <c r="K207" s="238" t="s">
        <v>1111</v>
      </c>
      <c r="L207" s="45"/>
      <c r="M207" s="243" t="s">
        <v>1</v>
      </c>
      <c r="N207" s="244" t="s">
        <v>38</v>
      </c>
      <c r="O207" s="92"/>
      <c r="P207" s="245">
        <f>O207*H207</f>
        <v>0</v>
      </c>
      <c r="Q207" s="245">
        <v>0</v>
      </c>
      <c r="R207" s="245">
        <f>Q207*H207</f>
        <v>0</v>
      </c>
      <c r="S207" s="245">
        <v>0</v>
      </c>
      <c r="T207" s="246">
        <f>S207*H207</f>
        <v>0</v>
      </c>
      <c r="U207" s="39"/>
      <c r="V207" s="39"/>
      <c r="W207" s="39"/>
      <c r="X207" s="39"/>
      <c r="Y207" s="39"/>
      <c r="Z207" s="39"/>
      <c r="AA207" s="39"/>
      <c r="AB207" s="39"/>
      <c r="AC207" s="39"/>
      <c r="AD207" s="39"/>
      <c r="AE207" s="39"/>
      <c r="AR207" s="247" t="s">
        <v>1194</v>
      </c>
      <c r="AT207" s="247" t="s">
        <v>136</v>
      </c>
      <c r="AU207" s="247" t="s">
        <v>81</v>
      </c>
      <c r="AY207" s="18" t="s">
        <v>134</v>
      </c>
      <c r="BE207" s="248">
        <f>IF(N207="základní",J207,0)</f>
        <v>0</v>
      </c>
      <c r="BF207" s="248">
        <f>IF(N207="snížená",J207,0)</f>
        <v>0</v>
      </c>
      <c r="BG207" s="248">
        <f>IF(N207="zákl. přenesená",J207,0)</f>
        <v>0</v>
      </c>
      <c r="BH207" s="248">
        <f>IF(N207="sníž. přenesená",J207,0)</f>
        <v>0</v>
      </c>
      <c r="BI207" s="248">
        <f>IF(N207="nulová",J207,0)</f>
        <v>0</v>
      </c>
      <c r="BJ207" s="18" t="s">
        <v>81</v>
      </c>
      <c r="BK207" s="248">
        <f>ROUND(I207*H207,2)</f>
        <v>0</v>
      </c>
      <c r="BL207" s="18" t="s">
        <v>1194</v>
      </c>
      <c r="BM207" s="247" t="s">
        <v>1221</v>
      </c>
    </row>
    <row r="208" s="2" customFormat="1">
      <c r="A208" s="39"/>
      <c r="B208" s="40"/>
      <c r="C208" s="41"/>
      <c r="D208" s="249" t="s">
        <v>143</v>
      </c>
      <c r="E208" s="41"/>
      <c r="F208" s="250" t="s">
        <v>1222</v>
      </c>
      <c r="G208" s="41"/>
      <c r="H208" s="41"/>
      <c r="I208" s="145"/>
      <c r="J208" s="41"/>
      <c r="K208" s="41"/>
      <c r="L208" s="45"/>
      <c r="M208" s="251"/>
      <c r="N208" s="252"/>
      <c r="O208" s="92"/>
      <c r="P208" s="92"/>
      <c r="Q208" s="92"/>
      <c r="R208" s="92"/>
      <c r="S208" s="92"/>
      <c r="T208" s="93"/>
      <c r="U208" s="39"/>
      <c r="V208" s="39"/>
      <c r="W208" s="39"/>
      <c r="X208" s="39"/>
      <c r="Y208" s="39"/>
      <c r="Z208" s="39"/>
      <c r="AA208" s="39"/>
      <c r="AB208" s="39"/>
      <c r="AC208" s="39"/>
      <c r="AD208" s="39"/>
      <c r="AE208" s="39"/>
      <c r="AT208" s="18" t="s">
        <v>143</v>
      </c>
      <c r="AU208" s="18" t="s">
        <v>81</v>
      </c>
    </row>
    <row r="209" s="2" customFormat="1">
      <c r="A209" s="39"/>
      <c r="B209" s="40"/>
      <c r="C209" s="41"/>
      <c r="D209" s="249" t="s">
        <v>145</v>
      </c>
      <c r="E209" s="41"/>
      <c r="F209" s="253" t="s">
        <v>1223</v>
      </c>
      <c r="G209" s="41"/>
      <c r="H209" s="41"/>
      <c r="I209" s="145"/>
      <c r="J209" s="41"/>
      <c r="K209" s="41"/>
      <c r="L209" s="45"/>
      <c r="M209" s="251"/>
      <c r="N209" s="252"/>
      <c r="O209" s="92"/>
      <c r="P209" s="92"/>
      <c r="Q209" s="92"/>
      <c r="R209" s="92"/>
      <c r="S209" s="92"/>
      <c r="T209" s="93"/>
      <c r="U209" s="39"/>
      <c r="V209" s="39"/>
      <c r="W209" s="39"/>
      <c r="X209" s="39"/>
      <c r="Y209" s="39"/>
      <c r="Z209" s="39"/>
      <c r="AA209" s="39"/>
      <c r="AB209" s="39"/>
      <c r="AC209" s="39"/>
      <c r="AD209" s="39"/>
      <c r="AE209" s="39"/>
      <c r="AT209" s="18" t="s">
        <v>145</v>
      </c>
      <c r="AU209" s="18" t="s">
        <v>81</v>
      </c>
    </row>
    <row r="210" s="14" customFormat="1">
      <c r="A210" s="14"/>
      <c r="B210" s="264"/>
      <c r="C210" s="265"/>
      <c r="D210" s="249" t="s">
        <v>147</v>
      </c>
      <c r="E210" s="266" t="s">
        <v>1</v>
      </c>
      <c r="F210" s="267" t="s">
        <v>1199</v>
      </c>
      <c r="G210" s="265"/>
      <c r="H210" s="268">
        <v>743.47199999999998</v>
      </c>
      <c r="I210" s="269"/>
      <c r="J210" s="265"/>
      <c r="K210" s="265"/>
      <c r="L210" s="270"/>
      <c r="M210" s="311"/>
      <c r="N210" s="312"/>
      <c r="O210" s="312"/>
      <c r="P210" s="312"/>
      <c r="Q210" s="312"/>
      <c r="R210" s="312"/>
      <c r="S210" s="312"/>
      <c r="T210" s="313"/>
      <c r="U210" s="14"/>
      <c r="V210" s="14"/>
      <c r="W210" s="14"/>
      <c r="X210" s="14"/>
      <c r="Y210" s="14"/>
      <c r="Z210" s="14"/>
      <c r="AA210" s="14"/>
      <c r="AB210" s="14"/>
      <c r="AC210" s="14"/>
      <c r="AD210" s="14"/>
      <c r="AE210" s="14"/>
      <c r="AT210" s="274" t="s">
        <v>147</v>
      </c>
      <c r="AU210" s="274" t="s">
        <v>81</v>
      </c>
      <c r="AV210" s="14" t="s">
        <v>83</v>
      </c>
      <c r="AW210" s="14" t="s">
        <v>30</v>
      </c>
      <c r="AX210" s="14" t="s">
        <v>81</v>
      </c>
      <c r="AY210" s="274" t="s">
        <v>134</v>
      </c>
    </row>
    <row r="211" s="2" customFormat="1" ht="6.96" customHeight="1">
      <c r="A211" s="39"/>
      <c r="B211" s="67"/>
      <c r="C211" s="68"/>
      <c r="D211" s="68"/>
      <c r="E211" s="68"/>
      <c r="F211" s="68"/>
      <c r="G211" s="68"/>
      <c r="H211" s="68"/>
      <c r="I211" s="184"/>
      <c r="J211" s="68"/>
      <c r="K211" s="68"/>
      <c r="L211" s="45"/>
      <c r="M211" s="39"/>
      <c r="O211" s="39"/>
      <c r="P211" s="39"/>
      <c r="Q211" s="39"/>
      <c r="R211" s="39"/>
      <c r="S211" s="39"/>
      <c r="T211" s="39"/>
      <c r="U211" s="39"/>
      <c r="V211" s="39"/>
      <c r="W211" s="39"/>
      <c r="X211" s="39"/>
      <c r="Y211" s="39"/>
      <c r="Z211" s="39"/>
      <c r="AA211" s="39"/>
      <c r="AB211" s="39"/>
      <c r="AC211" s="39"/>
      <c r="AD211" s="39"/>
      <c r="AE211" s="39"/>
    </row>
  </sheetData>
  <sheetProtection sheet="1" autoFilter="0" formatColumns="0" formatRows="0" objects="1" scenarios="1" spinCount="100000" saltValue="VYzYsVXN38xTT0vWDNuTVHN7CFZXPwSbwRXcIgKl0tWKBWWjh64UI765B5LbD6NxgrCYRtQDHSFqr52yKilITA==" hashValue="srIcwQU+r7XzkSjg41yco3y0cQRjZ9UBl8TOxosJBbRcS1Q5C6n9P/VLFx3vObN5Y+yAKD7fn41P8XEavFjh4g==" algorithmName="SHA-512" password="CC35"/>
  <autoFilter ref="C118:K210"/>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3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37"/>
      <c r="L2" s="1"/>
      <c r="M2" s="1"/>
      <c r="N2" s="1"/>
      <c r="O2" s="1"/>
      <c r="P2" s="1"/>
      <c r="Q2" s="1"/>
      <c r="R2" s="1"/>
      <c r="S2" s="1"/>
      <c r="T2" s="1"/>
      <c r="U2" s="1"/>
      <c r="V2" s="1"/>
      <c r="AT2" s="18" t="s">
        <v>98</v>
      </c>
    </row>
    <row r="3" s="1" customFormat="1" ht="6.96" customHeight="1">
      <c r="B3" s="138"/>
      <c r="C3" s="139"/>
      <c r="D3" s="139"/>
      <c r="E3" s="139"/>
      <c r="F3" s="139"/>
      <c r="G3" s="139"/>
      <c r="H3" s="139"/>
      <c r="I3" s="140"/>
      <c r="J3" s="139"/>
      <c r="K3" s="139"/>
      <c r="L3" s="21"/>
      <c r="AT3" s="18" t="s">
        <v>83</v>
      </c>
    </row>
    <row r="4" s="1" customFormat="1" ht="24.96" customHeight="1">
      <c r="B4" s="21"/>
      <c r="D4" s="141" t="s">
        <v>99</v>
      </c>
      <c r="I4" s="137"/>
      <c r="L4" s="21"/>
      <c r="M4" s="142" t="s">
        <v>10</v>
      </c>
      <c r="AT4" s="18" t="s">
        <v>4</v>
      </c>
    </row>
    <row r="5" s="1" customFormat="1" ht="6.96" customHeight="1">
      <c r="B5" s="21"/>
      <c r="I5" s="137"/>
      <c r="L5" s="21"/>
    </row>
    <row r="6" s="1" customFormat="1" ht="12" customHeight="1">
      <c r="B6" s="21"/>
      <c r="D6" s="143" t="s">
        <v>16</v>
      </c>
      <c r="I6" s="137"/>
      <c r="L6" s="21"/>
    </row>
    <row r="7" s="1" customFormat="1" ht="16.5" customHeight="1">
      <c r="B7" s="21"/>
      <c r="E7" s="144" t="str">
        <f>'Rekapitulace zakázky'!K6</f>
        <v>Oprava mostních objektů v úseku Děčín-Prostřední Žleb – st. hranice SRN</v>
      </c>
      <c r="F7" s="143"/>
      <c r="G7" s="143"/>
      <c r="H7" s="143"/>
      <c r="I7" s="137"/>
      <c r="L7" s="21"/>
    </row>
    <row r="8" s="2" customFormat="1" ht="12" customHeight="1">
      <c r="A8" s="39"/>
      <c r="B8" s="45"/>
      <c r="C8" s="39"/>
      <c r="D8" s="143" t="s">
        <v>100</v>
      </c>
      <c r="E8" s="39"/>
      <c r="F8" s="39"/>
      <c r="G8" s="39"/>
      <c r="H8" s="39"/>
      <c r="I8" s="145"/>
      <c r="J8" s="39"/>
      <c r="K8" s="39"/>
      <c r="L8" s="64"/>
      <c r="S8" s="39"/>
      <c r="T8" s="39"/>
      <c r="U8" s="39"/>
      <c r="V8" s="39"/>
      <c r="W8" s="39"/>
      <c r="X8" s="39"/>
      <c r="Y8" s="39"/>
      <c r="Z8" s="39"/>
      <c r="AA8" s="39"/>
      <c r="AB8" s="39"/>
      <c r="AC8" s="39"/>
      <c r="AD8" s="39"/>
      <c r="AE8" s="39"/>
    </row>
    <row r="9" s="2" customFormat="1" ht="16.5" customHeight="1">
      <c r="A9" s="39"/>
      <c r="B9" s="45"/>
      <c r="C9" s="39"/>
      <c r="D9" s="39"/>
      <c r="E9" s="146" t="s">
        <v>1224</v>
      </c>
      <c r="F9" s="39"/>
      <c r="G9" s="39"/>
      <c r="H9" s="39"/>
      <c r="I9" s="145"/>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145"/>
      <c r="J10" s="39"/>
      <c r="K10" s="39"/>
      <c r="L10" s="64"/>
      <c r="S10" s="39"/>
      <c r="T10" s="39"/>
      <c r="U10" s="39"/>
      <c r="V10" s="39"/>
      <c r="W10" s="39"/>
      <c r="X10" s="39"/>
      <c r="Y10" s="39"/>
      <c r="Z10" s="39"/>
      <c r="AA10" s="39"/>
      <c r="AB10" s="39"/>
      <c r="AC10" s="39"/>
      <c r="AD10" s="39"/>
      <c r="AE10" s="39"/>
    </row>
    <row r="11" s="2" customFormat="1" ht="12" customHeight="1">
      <c r="A11" s="39"/>
      <c r="B11" s="45"/>
      <c r="C11" s="39"/>
      <c r="D11" s="143" t="s">
        <v>18</v>
      </c>
      <c r="E11" s="39"/>
      <c r="F11" s="147" t="s">
        <v>1</v>
      </c>
      <c r="G11" s="39"/>
      <c r="H11" s="39"/>
      <c r="I11" s="148" t="s">
        <v>19</v>
      </c>
      <c r="J11" s="147" t="s">
        <v>1</v>
      </c>
      <c r="K11" s="39"/>
      <c r="L11" s="64"/>
      <c r="S11" s="39"/>
      <c r="T11" s="39"/>
      <c r="U11" s="39"/>
      <c r="V11" s="39"/>
      <c r="W11" s="39"/>
      <c r="X11" s="39"/>
      <c r="Y11" s="39"/>
      <c r="Z11" s="39"/>
      <c r="AA11" s="39"/>
      <c r="AB11" s="39"/>
      <c r="AC11" s="39"/>
      <c r="AD11" s="39"/>
      <c r="AE11" s="39"/>
    </row>
    <row r="12" s="2" customFormat="1" ht="12" customHeight="1">
      <c r="A12" s="39"/>
      <c r="B12" s="45"/>
      <c r="C12" s="39"/>
      <c r="D12" s="143" t="s">
        <v>20</v>
      </c>
      <c r="E12" s="39"/>
      <c r="F12" s="147" t="s">
        <v>21</v>
      </c>
      <c r="G12" s="39"/>
      <c r="H12" s="39"/>
      <c r="I12" s="148" t="s">
        <v>22</v>
      </c>
      <c r="J12" s="149" t="str">
        <f>'Rekapitulace zakázky'!AN8</f>
        <v>16. 8. 2019</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45"/>
      <c r="J13" s="39"/>
      <c r="K13" s="39"/>
      <c r="L13" s="64"/>
      <c r="S13" s="39"/>
      <c r="T13" s="39"/>
      <c r="U13" s="39"/>
      <c r="V13" s="39"/>
      <c r="W13" s="39"/>
      <c r="X13" s="39"/>
      <c r="Y13" s="39"/>
      <c r="Z13" s="39"/>
      <c r="AA13" s="39"/>
      <c r="AB13" s="39"/>
      <c r="AC13" s="39"/>
      <c r="AD13" s="39"/>
      <c r="AE13" s="39"/>
    </row>
    <row r="14" s="2" customFormat="1" ht="12" customHeight="1">
      <c r="A14" s="39"/>
      <c r="B14" s="45"/>
      <c r="C14" s="39"/>
      <c r="D14" s="143" t="s">
        <v>24</v>
      </c>
      <c r="E14" s="39"/>
      <c r="F14" s="39"/>
      <c r="G14" s="39"/>
      <c r="H14" s="39"/>
      <c r="I14" s="148" t="s">
        <v>25</v>
      </c>
      <c r="J14" s="147" t="str">
        <f>IF('Rekapitulace zakázky'!AN10="","",'Rekapitulace zakázky'!AN10)</f>
        <v/>
      </c>
      <c r="K14" s="39"/>
      <c r="L14" s="64"/>
      <c r="S14" s="39"/>
      <c r="T14" s="39"/>
      <c r="U14" s="39"/>
      <c r="V14" s="39"/>
      <c r="W14" s="39"/>
      <c r="X14" s="39"/>
      <c r="Y14" s="39"/>
      <c r="Z14" s="39"/>
      <c r="AA14" s="39"/>
      <c r="AB14" s="39"/>
      <c r="AC14" s="39"/>
      <c r="AD14" s="39"/>
      <c r="AE14" s="39"/>
    </row>
    <row r="15" s="2" customFormat="1" ht="18" customHeight="1">
      <c r="A15" s="39"/>
      <c r="B15" s="45"/>
      <c r="C15" s="39"/>
      <c r="D15" s="39"/>
      <c r="E15" s="147" t="str">
        <f>IF('Rekapitulace zakázky'!E11="","",'Rekapitulace zakázky'!E11)</f>
        <v xml:space="preserve"> </v>
      </c>
      <c r="F15" s="39"/>
      <c r="G15" s="39"/>
      <c r="H15" s="39"/>
      <c r="I15" s="148" t="s">
        <v>26</v>
      </c>
      <c r="J15" s="147" t="str">
        <f>IF('Rekapitulace zakázky'!AN11="","",'Rekapitulace zakázky'!AN11)</f>
        <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45"/>
      <c r="J16" s="39"/>
      <c r="K16" s="39"/>
      <c r="L16" s="64"/>
      <c r="S16" s="39"/>
      <c r="T16" s="39"/>
      <c r="U16" s="39"/>
      <c r="V16" s="39"/>
      <c r="W16" s="39"/>
      <c r="X16" s="39"/>
      <c r="Y16" s="39"/>
      <c r="Z16" s="39"/>
      <c r="AA16" s="39"/>
      <c r="AB16" s="39"/>
      <c r="AC16" s="39"/>
      <c r="AD16" s="39"/>
      <c r="AE16" s="39"/>
    </row>
    <row r="17" s="2" customFormat="1" ht="12" customHeight="1">
      <c r="A17" s="39"/>
      <c r="B17" s="45"/>
      <c r="C17" s="39"/>
      <c r="D17" s="143" t="s">
        <v>27</v>
      </c>
      <c r="E17" s="39"/>
      <c r="F17" s="39"/>
      <c r="G17" s="39"/>
      <c r="H17" s="39"/>
      <c r="I17" s="148" t="s">
        <v>25</v>
      </c>
      <c r="J17" s="34" t="str">
        <f>'Rekapitulace zakázky'!AN13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zakázky'!E14</f>
        <v>Vyplň údaj</v>
      </c>
      <c r="F18" s="147"/>
      <c r="G18" s="147"/>
      <c r="H18" s="147"/>
      <c r="I18" s="148" t="s">
        <v>26</v>
      </c>
      <c r="J18" s="34" t="str">
        <f>'Rekapitulace zakázky'!AN14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45"/>
      <c r="J19" s="39"/>
      <c r="K19" s="39"/>
      <c r="L19" s="64"/>
      <c r="S19" s="39"/>
      <c r="T19" s="39"/>
      <c r="U19" s="39"/>
      <c r="V19" s="39"/>
      <c r="W19" s="39"/>
      <c r="X19" s="39"/>
      <c r="Y19" s="39"/>
      <c r="Z19" s="39"/>
      <c r="AA19" s="39"/>
      <c r="AB19" s="39"/>
      <c r="AC19" s="39"/>
      <c r="AD19" s="39"/>
      <c r="AE19" s="39"/>
    </row>
    <row r="20" s="2" customFormat="1" ht="12" customHeight="1">
      <c r="A20" s="39"/>
      <c r="B20" s="45"/>
      <c r="C20" s="39"/>
      <c r="D20" s="143" t="s">
        <v>29</v>
      </c>
      <c r="E20" s="39"/>
      <c r="F20" s="39"/>
      <c r="G20" s="39"/>
      <c r="H20" s="39"/>
      <c r="I20" s="148" t="s">
        <v>25</v>
      </c>
      <c r="J20" s="147" t="str">
        <f>IF('Rekapitulace zakázky'!AN16="","",'Rekapitulace zakázky'!AN16)</f>
        <v/>
      </c>
      <c r="K20" s="39"/>
      <c r="L20" s="64"/>
      <c r="S20" s="39"/>
      <c r="T20" s="39"/>
      <c r="U20" s="39"/>
      <c r="V20" s="39"/>
      <c r="W20" s="39"/>
      <c r="X20" s="39"/>
      <c r="Y20" s="39"/>
      <c r="Z20" s="39"/>
      <c r="AA20" s="39"/>
      <c r="AB20" s="39"/>
      <c r="AC20" s="39"/>
      <c r="AD20" s="39"/>
      <c r="AE20" s="39"/>
    </row>
    <row r="21" s="2" customFormat="1" ht="18" customHeight="1">
      <c r="A21" s="39"/>
      <c r="B21" s="45"/>
      <c r="C21" s="39"/>
      <c r="D21" s="39"/>
      <c r="E21" s="147" t="str">
        <f>IF('Rekapitulace zakázky'!E17="","",'Rekapitulace zakázky'!E17)</f>
        <v xml:space="preserve"> </v>
      </c>
      <c r="F21" s="39"/>
      <c r="G21" s="39"/>
      <c r="H21" s="39"/>
      <c r="I21" s="148" t="s">
        <v>26</v>
      </c>
      <c r="J21" s="147" t="str">
        <f>IF('Rekapitulace zakázky'!AN17="","",'Rekapitulace zakázky'!AN17)</f>
        <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45"/>
      <c r="J22" s="39"/>
      <c r="K22" s="39"/>
      <c r="L22" s="64"/>
      <c r="S22" s="39"/>
      <c r="T22" s="39"/>
      <c r="U22" s="39"/>
      <c r="V22" s="39"/>
      <c r="W22" s="39"/>
      <c r="X22" s="39"/>
      <c r="Y22" s="39"/>
      <c r="Z22" s="39"/>
      <c r="AA22" s="39"/>
      <c r="AB22" s="39"/>
      <c r="AC22" s="39"/>
      <c r="AD22" s="39"/>
      <c r="AE22" s="39"/>
    </row>
    <row r="23" s="2" customFormat="1" ht="12" customHeight="1">
      <c r="A23" s="39"/>
      <c r="B23" s="45"/>
      <c r="C23" s="39"/>
      <c r="D23" s="143" t="s">
        <v>31</v>
      </c>
      <c r="E23" s="39"/>
      <c r="F23" s="39"/>
      <c r="G23" s="39"/>
      <c r="H23" s="39"/>
      <c r="I23" s="148" t="s">
        <v>25</v>
      </c>
      <c r="J23" s="147" t="str">
        <f>IF('Rekapitulace zakázky'!AN19="","",'Rekapitulace zakázky'!AN19)</f>
        <v/>
      </c>
      <c r="K23" s="39"/>
      <c r="L23" s="64"/>
      <c r="S23" s="39"/>
      <c r="T23" s="39"/>
      <c r="U23" s="39"/>
      <c r="V23" s="39"/>
      <c r="W23" s="39"/>
      <c r="X23" s="39"/>
      <c r="Y23" s="39"/>
      <c r="Z23" s="39"/>
      <c r="AA23" s="39"/>
      <c r="AB23" s="39"/>
      <c r="AC23" s="39"/>
      <c r="AD23" s="39"/>
      <c r="AE23" s="39"/>
    </row>
    <row r="24" s="2" customFormat="1" ht="18" customHeight="1">
      <c r="A24" s="39"/>
      <c r="B24" s="45"/>
      <c r="C24" s="39"/>
      <c r="D24" s="39"/>
      <c r="E24" s="147" t="str">
        <f>IF('Rekapitulace zakázky'!E20="","",'Rekapitulace zakázky'!E20)</f>
        <v xml:space="preserve"> </v>
      </c>
      <c r="F24" s="39"/>
      <c r="G24" s="39"/>
      <c r="H24" s="39"/>
      <c r="I24" s="148" t="s">
        <v>26</v>
      </c>
      <c r="J24" s="147" t="str">
        <f>IF('Rekapitulace zakázky'!AN20="","",'Rekapitulace zakázky'!AN20)</f>
        <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45"/>
      <c r="J25" s="39"/>
      <c r="K25" s="39"/>
      <c r="L25" s="64"/>
      <c r="S25" s="39"/>
      <c r="T25" s="39"/>
      <c r="U25" s="39"/>
      <c r="V25" s="39"/>
      <c r="W25" s="39"/>
      <c r="X25" s="39"/>
      <c r="Y25" s="39"/>
      <c r="Z25" s="39"/>
      <c r="AA25" s="39"/>
      <c r="AB25" s="39"/>
      <c r="AC25" s="39"/>
      <c r="AD25" s="39"/>
      <c r="AE25" s="39"/>
    </row>
    <row r="26" s="2" customFormat="1" ht="12" customHeight="1">
      <c r="A26" s="39"/>
      <c r="B26" s="45"/>
      <c r="C26" s="39"/>
      <c r="D26" s="143" t="s">
        <v>32</v>
      </c>
      <c r="E26" s="39"/>
      <c r="F26" s="39"/>
      <c r="G26" s="39"/>
      <c r="H26" s="39"/>
      <c r="I26" s="145"/>
      <c r="J26" s="39"/>
      <c r="K26" s="39"/>
      <c r="L26" s="64"/>
      <c r="S26" s="39"/>
      <c r="T26" s="39"/>
      <c r="U26" s="39"/>
      <c r="V26" s="39"/>
      <c r="W26" s="39"/>
      <c r="X26" s="39"/>
      <c r="Y26" s="39"/>
      <c r="Z26" s="39"/>
      <c r="AA26" s="39"/>
      <c r="AB26" s="39"/>
      <c r="AC26" s="39"/>
      <c r="AD26" s="39"/>
      <c r="AE26" s="39"/>
    </row>
    <row r="27" s="8" customFormat="1" ht="16.5" customHeight="1">
      <c r="A27" s="150"/>
      <c r="B27" s="151"/>
      <c r="C27" s="150"/>
      <c r="D27" s="150"/>
      <c r="E27" s="152" t="s">
        <v>1</v>
      </c>
      <c r="F27" s="152"/>
      <c r="G27" s="152"/>
      <c r="H27" s="152"/>
      <c r="I27" s="153"/>
      <c r="J27" s="150"/>
      <c r="K27" s="150"/>
      <c r="L27" s="154"/>
      <c r="S27" s="150"/>
      <c r="T27" s="150"/>
      <c r="U27" s="150"/>
      <c r="V27" s="150"/>
      <c r="W27" s="150"/>
      <c r="X27" s="150"/>
      <c r="Y27" s="150"/>
      <c r="Z27" s="150"/>
      <c r="AA27" s="150"/>
      <c r="AB27" s="150"/>
      <c r="AC27" s="150"/>
      <c r="AD27" s="150"/>
      <c r="AE27" s="150"/>
    </row>
    <row r="28" s="2" customFormat="1" ht="6.96" customHeight="1">
      <c r="A28" s="39"/>
      <c r="B28" s="45"/>
      <c r="C28" s="39"/>
      <c r="D28" s="39"/>
      <c r="E28" s="39"/>
      <c r="F28" s="39"/>
      <c r="G28" s="39"/>
      <c r="H28" s="39"/>
      <c r="I28" s="145"/>
      <c r="J28" s="39"/>
      <c r="K28" s="39"/>
      <c r="L28" s="64"/>
      <c r="S28" s="39"/>
      <c r="T28" s="39"/>
      <c r="U28" s="39"/>
      <c r="V28" s="39"/>
      <c r="W28" s="39"/>
      <c r="X28" s="39"/>
      <c r="Y28" s="39"/>
      <c r="Z28" s="39"/>
      <c r="AA28" s="39"/>
      <c r="AB28" s="39"/>
      <c r="AC28" s="39"/>
      <c r="AD28" s="39"/>
      <c r="AE28" s="39"/>
    </row>
    <row r="29" s="2" customFormat="1" ht="6.96" customHeight="1">
      <c r="A29" s="39"/>
      <c r="B29" s="45"/>
      <c r="C29" s="39"/>
      <c r="D29" s="155"/>
      <c r="E29" s="155"/>
      <c r="F29" s="155"/>
      <c r="G29" s="155"/>
      <c r="H29" s="155"/>
      <c r="I29" s="156"/>
      <c r="J29" s="155"/>
      <c r="K29" s="155"/>
      <c r="L29" s="64"/>
      <c r="S29" s="39"/>
      <c r="T29" s="39"/>
      <c r="U29" s="39"/>
      <c r="V29" s="39"/>
      <c r="W29" s="39"/>
      <c r="X29" s="39"/>
      <c r="Y29" s="39"/>
      <c r="Z29" s="39"/>
      <c r="AA29" s="39"/>
      <c r="AB29" s="39"/>
      <c r="AC29" s="39"/>
      <c r="AD29" s="39"/>
      <c r="AE29" s="39"/>
    </row>
    <row r="30" s="2" customFormat="1" ht="25.44" customHeight="1">
      <c r="A30" s="39"/>
      <c r="B30" s="45"/>
      <c r="C30" s="39"/>
      <c r="D30" s="157" t="s">
        <v>33</v>
      </c>
      <c r="E30" s="39"/>
      <c r="F30" s="39"/>
      <c r="G30" s="39"/>
      <c r="H30" s="39"/>
      <c r="I30" s="145"/>
      <c r="J30" s="158">
        <f>ROUND(J122, 2)</f>
        <v>0</v>
      </c>
      <c r="K30" s="39"/>
      <c r="L30" s="64"/>
      <c r="S30" s="39"/>
      <c r="T30" s="39"/>
      <c r="U30" s="39"/>
      <c r="V30" s="39"/>
      <c r="W30" s="39"/>
      <c r="X30" s="39"/>
      <c r="Y30" s="39"/>
      <c r="Z30" s="39"/>
      <c r="AA30" s="39"/>
      <c r="AB30" s="39"/>
      <c r="AC30" s="39"/>
      <c r="AD30" s="39"/>
      <c r="AE30" s="39"/>
    </row>
    <row r="31" s="2" customFormat="1" ht="6.96" customHeight="1">
      <c r="A31" s="39"/>
      <c r="B31" s="45"/>
      <c r="C31" s="39"/>
      <c r="D31" s="155"/>
      <c r="E31" s="155"/>
      <c r="F31" s="155"/>
      <c r="G31" s="155"/>
      <c r="H31" s="155"/>
      <c r="I31" s="156"/>
      <c r="J31" s="155"/>
      <c r="K31" s="155"/>
      <c r="L31" s="64"/>
      <c r="S31" s="39"/>
      <c r="T31" s="39"/>
      <c r="U31" s="39"/>
      <c r="V31" s="39"/>
      <c r="W31" s="39"/>
      <c r="X31" s="39"/>
      <c r="Y31" s="39"/>
      <c r="Z31" s="39"/>
      <c r="AA31" s="39"/>
      <c r="AB31" s="39"/>
      <c r="AC31" s="39"/>
      <c r="AD31" s="39"/>
      <c r="AE31" s="39"/>
    </row>
    <row r="32" s="2" customFormat="1" ht="14.4" customHeight="1">
      <c r="A32" s="39"/>
      <c r="B32" s="45"/>
      <c r="C32" s="39"/>
      <c r="D32" s="39"/>
      <c r="E32" s="39"/>
      <c r="F32" s="159" t="s">
        <v>35</v>
      </c>
      <c r="G32" s="39"/>
      <c r="H32" s="39"/>
      <c r="I32" s="160" t="s">
        <v>34</v>
      </c>
      <c r="J32" s="159" t="s">
        <v>36</v>
      </c>
      <c r="K32" s="39"/>
      <c r="L32" s="64"/>
      <c r="S32" s="39"/>
      <c r="T32" s="39"/>
      <c r="U32" s="39"/>
      <c r="V32" s="39"/>
      <c r="W32" s="39"/>
      <c r="X32" s="39"/>
      <c r="Y32" s="39"/>
      <c r="Z32" s="39"/>
      <c r="AA32" s="39"/>
      <c r="AB32" s="39"/>
      <c r="AC32" s="39"/>
      <c r="AD32" s="39"/>
      <c r="AE32" s="39"/>
    </row>
    <row r="33" s="2" customFormat="1" ht="14.4" customHeight="1">
      <c r="A33" s="39"/>
      <c r="B33" s="45"/>
      <c r="C33" s="39"/>
      <c r="D33" s="161" t="s">
        <v>37</v>
      </c>
      <c r="E33" s="143" t="s">
        <v>38</v>
      </c>
      <c r="F33" s="162">
        <f>ROUND((SUM(BE122:BE156)),  2)</f>
        <v>0</v>
      </c>
      <c r="G33" s="39"/>
      <c r="H33" s="39"/>
      <c r="I33" s="163">
        <v>0.20999999999999999</v>
      </c>
      <c r="J33" s="162">
        <f>ROUND(((SUM(BE122:BE156))*I33),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43" t="s">
        <v>39</v>
      </c>
      <c r="F34" s="162">
        <f>ROUND((SUM(BF122:BF156)),  2)</f>
        <v>0</v>
      </c>
      <c r="G34" s="39"/>
      <c r="H34" s="39"/>
      <c r="I34" s="163">
        <v>0.14999999999999999</v>
      </c>
      <c r="J34" s="162">
        <f>ROUND(((SUM(BF122:BF156))*I34),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43" t="s">
        <v>40</v>
      </c>
      <c r="F35" s="162">
        <f>ROUND((SUM(BG122:BG156)),  2)</f>
        <v>0</v>
      </c>
      <c r="G35" s="39"/>
      <c r="H35" s="39"/>
      <c r="I35" s="163">
        <v>0.20999999999999999</v>
      </c>
      <c r="J35" s="162">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43" t="s">
        <v>41</v>
      </c>
      <c r="F36" s="162">
        <f>ROUND((SUM(BH122:BH156)),  2)</f>
        <v>0</v>
      </c>
      <c r="G36" s="39"/>
      <c r="H36" s="39"/>
      <c r="I36" s="163">
        <v>0.14999999999999999</v>
      </c>
      <c r="J36" s="162">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43" t="s">
        <v>42</v>
      </c>
      <c r="F37" s="162">
        <f>ROUND((SUM(BI122:BI156)),  2)</f>
        <v>0</v>
      </c>
      <c r="G37" s="39"/>
      <c r="H37" s="39"/>
      <c r="I37" s="163">
        <v>0</v>
      </c>
      <c r="J37" s="162">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45"/>
      <c r="J38" s="39"/>
      <c r="K38" s="39"/>
      <c r="L38" s="64"/>
      <c r="S38" s="39"/>
      <c r="T38" s="39"/>
      <c r="U38" s="39"/>
      <c r="V38" s="39"/>
      <c r="W38" s="39"/>
      <c r="X38" s="39"/>
      <c r="Y38" s="39"/>
      <c r="Z38" s="39"/>
      <c r="AA38" s="39"/>
      <c r="AB38" s="39"/>
      <c r="AC38" s="39"/>
      <c r="AD38" s="39"/>
      <c r="AE38" s="39"/>
    </row>
    <row r="39" s="2" customFormat="1" ht="25.44" customHeight="1">
      <c r="A39" s="39"/>
      <c r="B39" s="45"/>
      <c r="C39" s="164"/>
      <c r="D39" s="165" t="s">
        <v>43</v>
      </c>
      <c r="E39" s="166"/>
      <c r="F39" s="166"/>
      <c r="G39" s="167" t="s">
        <v>44</v>
      </c>
      <c r="H39" s="168" t="s">
        <v>45</v>
      </c>
      <c r="I39" s="169"/>
      <c r="J39" s="170">
        <f>SUM(J30:J37)</f>
        <v>0</v>
      </c>
      <c r="K39" s="171"/>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145"/>
      <c r="J40" s="39"/>
      <c r="K40" s="39"/>
      <c r="L40" s="64"/>
      <c r="S40" s="39"/>
      <c r="T40" s="39"/>
      <c r="U40" s="39"/>
      <c r="V40" s="39"/>
      <c r="W40" s="39"/>
      <c r="X40" s="39"/>
      <c r="Y40" s="39"/>
      <c r="Z40" s="39"/>
      <c r="AA40" s="39"/>
      <c r="AB40" s="39"/>
      <c r="AC40" s="39"/>
      <c r="AD40" s="39"/>
      <c r="AE40" s="39"/>
    </row>
    <row r="41" s="1" customFormat="1" ht="14.4" customHeight="1">
      <c r="B41" s="21"/>
      <c r="I41" s="137"/>
      <c r="L41" s="21"/>
    </row>
    <row r="42" s="1" customFormat="1" ht="14.4" customHeight="1">
      <c r="B42" s="21"/>
      <c r="I42" s="137"/>
      <c r="L42" s="21"/>
    </row>
    <row r="43" s="1" customFormat="1" ht="14.4" customHeight="1">
      <c r="B43" s="21"/>
      <c r="I43" s="137"/>
      <c r="L43" s="21"/>
    </row>
    <row r="44" s="1" customFormat="1" ht="14.4" customHeight="1">
      <c r="B44" s="21"/>
      <c r="I44" s="137"/>
      <c r="L44" s="21"/>
    </row>
    <row r="45" s="1" customFormat="1" ht="14.4" customHeight="1">
      <c r="B45" s="21"/>
      <c r="I45" s="137"/>
      <c r="L45" s="21"/>
    </row>
    <row r="46" s="1" customFormat="1" ht="14.4" customHeight="1">
      <c r="B46" s="21"/>
      <c r="I46" s="137"/>
      <c r="L46" s="21"/>
    </row>
    <row r="47" s="1" customFormat="1" ht="14.4" customHeight="1">
      <c r="B47" s="21"/>
      <c r="I47" s="137"/>
      <c r="L47" s="21"/>
    </row>
    <row r="48" s="1" customFormat="1" ht="14.4" customHeight="1">
      <c r="B48" s="21"/>
      <c r="I48" s="137"/>
      <c r="L48" s="21"/>
    </row>
    <row r="49" s="1" customFormat="1" ht="14.4" customHeight="1">
      <c r="B49" s="21"/>
      <c r="I49" s="137"/>
      <c r="L49" s="21"/>
    </row>
    <row r="50" s="2" customFormat="1" ht="14.4" customHeight="1">
      <c r="B50" s="64"/>
      <c r="D50" s="172" t="s">
        <v>46</v>
      </c>
      <c r="E50" s="173"/>
      <c r="F50" s="173"/>
      <c r="G50" s="172" t="s">
        <v>47</v>
      </c>
      <c r="H50" s="173"/>
      <c r="I50" s="174"/>
      <c r="J50" s="173"/>
      <c r="K50" s="173"/>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48</v>
      </c>
      <c r="E61" s="176"/>
      <c r="F61" s="177" t="s">
        <v>49</v>
      </c>
      <c r="G61" s="175" t="s">
        <v>48</v>
      </c>
      <c r="H61" s="176"/>
      <c r="I61" s="178"/>
      <c r="J61" s="179" t="s">
        <v>49</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2" t="s">
        <v>50</v>
      </c>
      <c r="E65" s="180"/>
      <c r="F65" s="180"/>
      <c r="G65" s="172" t="s">
        <v>51</v>
      </c>
      <c r="H65" s="180"/>
      <c r="I65" s="181"/>
      <c r="J65" s="180"/>
      <c r="K65" s="180"/>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48</v>
      </c>
      <c r="E76" s="176"/>
      <c r="F76" s="177" t="s">
        <v>49</v>
      </c>
      <c r="G76" s="175" t="s">
        <v>48</v>
      </c>
      <c r="H76" s="176"/>
      <c r="I76" s="178"/>
      <c r="J76" s="179" t="s">
        <v>49</v>
      </c>
      <c r="K76" s="176"/>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4"/>
      <c r="J77" s="183"/>
      <c r="K77" s="183"/>
      <c r="L77" s="64"/>
      <c r="S77" s="39"/>
      <c r="T77" s="39"/>
      <c r="U77" s="39"/>
      <c r="V77" s="39"/>
      <c r="W77" s="39"/>
      <c r="X77" s="39"/>
      <c r="Y77" s="39"/>
      <c r="Z77" s="39"/>
      <c r="AA77" s="39"/>
      <c r="AB77" s="39"/>
      <c r="AC77" s="39"/>
      <c r="AD77" s="39"/>
      <c r="AE77" s="39"/>
    </row>
    <row r="81" s="2" customFormat="1" ht="6.96" customHeight="1">
      <c r="A81" s="39"/>
      <c r="B81" s="185"/>
      <c r="C81" s="186"/>
      <c r="D81" s="186"/>
      <c r="E81" s="186"/>
      <c r="F81" s="186"/>
      <c r="G81" s="186"/>
      <c r="H81" s="186"/>
      <c r="I81" s="187"/>
      <c r="J81" s="186"/>
      <c r="K81" s="186"/>
      <c r="L81" s="64"/>
      <c r="S81" s="39"/>
      <c r="T81" s="39"/>
      <c r="U81" s="39"/>
      <c r="V81" s="39"/>
      <c r="W81" s="39"/>
      <c r="X81" s="39"/>
      <c r="Y81" s="39"/>
      <c r="Z81" s="39"/>
      <c r="AA81" s="39"/>
      <c r="AB81" s="39"/>
      <c r="AC81" s="39"/>
      <c r="AD81" s="39"/>
      <c r="AE81" s="39"/>
    </row>
    <row r="82" s="2" customFormat="1" ht="24.96" customHeight="1">
      <c r="A82" s="39"/>
      <c r="B82" s="40"/>
      <c r="C82" s="24" t="s">
        <v>102</v>
      </c>
      <c r="D82" s="41"/>
      <c r="E82" s="41"/>
      <c r="F82" s="41"/>
      <c r="G82" s="41"/>
      <c r="H82" s="41"/>
      <c r="I82" s="14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4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45"/>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8" t="str">
        <f>E7</f>
        <v>Oprava mostních objektů v úseku Děčín-Prostřední Žleb – st. hranice SRN</v>
      </c>
      <c r="F85" s="33"/>
      <c r="G85" s="33"/>
      <c r="H85" s="33"/>
      <c r="I85" s="145"/>
      <c r="J85" s="41"/>
      <c r="K85" s="41"/>
      <c r="L85" s="64"/>
      <c r="S85" s="39"/>
      <c r="T85" s="39"/>
      <c r="U85" s="39"/>
      <c r="V85" s="39"/>
      <c r="W85" s="39"/>
      <c r="X85" s="39"/>
      <c r="Y85" s="39"/>
      <c r="Z85" s="39"/>
      <c r="AA85" s="39"/>
      <c r="AB85" s="39"/>
      <c r="AC85" s="39"/>
      <c r="AD85" s="39"/>
      <c r="AE85" s="39"/>
    </row>
    <row r="86" s="2" customFormat="1" ht="12" customHeight="1">
      <c r="A86" s="39"/>
      <c r="B86" s="40"/>
      <c r="C86" s="33" t="s">
        <v>100</v>
      </c>
      <c r="D86" s="41"/>
      <c r="E86" s="41"/>
      <c r="F86" s="41"/>
      <c r="G86" s="41"/>
      <c r="H86" s="41"/>
      <c r="I86" s="145"/>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006 - VRN</v>
      </c>
      <c r="F87" s="41"/>
      <c r="G87" s="41"/>
      <c r="H87" s="41"/>
      <c r="I87" s="145"/>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145"/>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 xml:space="preserve"> </v>
      </c>
      <c r="G89" s="41"/>
      <c r="H89" s="41"/>
      <c r="I89" s="148" t="s">
        <v>22</v>
      </c>
      <c r="J89" s="80" t="str">
        <f>IF(J12="","",J12)</f>
        <v>16. 8. 2019</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45"/>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 xml:space="preserve"> </v>
      </c>
      <c r="G91" s="41"/>
      <c r="H91" s="41"/>
      <c r="I91" s="148" t="s">
        <v>29</v>
      </c>
      <c r="J91" s="37" t="str">
        <f>E21</f>
        <v xml:space="preserve"> </v>
      </c>
      <c r="K91" s="41"/>
      <c r="L91" s="64"/>
      <c r="S91" s="39"/>
      <c r="T91" s="39"/>
      <c r="U91" s="39"/>
      <c r="V91" s="39"/>
      <c r="W91" s="39"/>
      <c r="X91" s="39"/>
      <c r="Y91" s="39"/>
      <c r="Z91" s="39"/>
      <c r="AA91" s="39"/>
      <c r="AB91" s="39"/>
      <c r="AC91" s="39"/>
      <c r="AD91" s="39"/>
      <c r="AE91" s="39"/>
    </row>
    <row r="92" s="2" customFormat="1" ht="15.15" customHeight="1">
      <c r="A92" s="39"/>
      <c r="B92" s="40"/>
      <c r="C92" s="33" t="s">
        <v>27</v>
      </c>
      <c r="D92" s="41"/>
      <c r="E92" s="41"/>
      <c r="F92" s="28" t="str">
        <f>IF(E18="","",E18)</f>
        <v>Vyplň údaj</v>
      </c>
      <c r="G92" s="41"/>
      <c r="H92" s="41"/>
      <c r="I92" s="148" t="s">
        <v>31</v>
      </c>
      <c r="J92" s="37" t="str">
        <f>E24</f>
        <v xml:space="preserve"> </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145"/>
      <c r="J93" s="41"/>
      <c r="K93" s="41"/>
      <c r="L93" s="64"/>
      <c r="S93" s="39"/>
      <c r="T93" s="39"/>
      <c r="U93" s="39"/>
      <c r="V93" s="39"/>
      <c r="W93" s="39"/>
      <c r="X93" s="39"/>
      <c r="Y93" s="39"/>
      <c r="Z93" s="39"/>
      <c r="AA93" s="39"/>
      <c r="AB93" s="39"/>
      <c r="AC93" s="39"/>
      <c r="AD93" s="39"/>
      <c r="AE93" s="39"/>
    </row>
    <row r="94" s="2" customFormat="1" ht="29.28" customHeight="1">
      <c r="A94" s="39"/>
      <c r="B94" s="40"/>
      <c r="C94" s="189" t="s">
        <v>103</v>
      </c>
      <c r="D94" s="190"/>
      <c r="E94" s="190"/>
      <c r="F94" s="190"/>
      <c r="G94" s="190"/>
      <c r="H94" s="190"/>
      <c r="I94" s="191"/>
      <c r="J94" s="192" t="s">
        <v>104</v>
      </c>
      <c r="K94" s="190"/>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45"/>
      <c r="J95" s="41"/>
      <c r="K95" s="41"/>
      <c r="L95" s="64"/>
      <c r="S95" s="39"/>
      <c r="T95" s="39"/>
      <c r="U95" s="39"/>
      <c r="V95" s="39"/>
      <c r="W95" s="39"/>
      <c r="X95" s="39"/>
      <c r="Y95" s="39"/>
      <c r="Z95" s="39"/>
      <c r="AA95" s="39"/>
      <c r="AB95" s="39"/>
      <c r="AC95" s="39"/>
      <c r="AD95" s="39"/>
      <c r="AE95" s="39"/>
    </row>
    <row r="96" s="2" customFormat="1" ht="22.8" customHeight="1">
      <c r="A96" s="39"/>
      <c r="B96" s="40"/>
      <c r="C96" s="193" t="s">
        <v>105</v>
      </c>
      <c r="D96" s="41"/>
      <c r="E96" s="41"/>
      <c r="F96" s="41"/>
      <c r="G96" s="41"/>
      <c r="H96" s="41"/>
      <c r="I96" s="145"/>
      <c r="J96" s="111">
        <f>J122</f>
        <v>0</v>
      </c>
      <c r="K96" s="41"/>
      <c r="L96" s="64"/>
      <c r="S96" s="39"/>
      <c r="T96" s="39"/>
      <c r="U96" s="39"/>
      <c r="V96" s="39"/>
      <c r="W96" s="39"/>
      <c r="X96" s="39"/>
      <c r="Y96" s="39"/>
      <c r="Z96" s="39"/>
      <c r="AA96" s="39"/>
      <c r="AB96" s="39"/>
      <c r="AC96" s="39"/>
      <c r="AD96" s="39"/>
      <c r="AE96" s="39"/>
      <c r="AU96" s="18" t="s">
        <v>106</v>
      </c>
    </row>
    <row r="97" s="9" customFormat="1" ht="24.96" customHeight="1">
      <c r="A97" s="9"/>
      <c r="B97" s="194"/>
      <c r="C97" s="195"/>
      <c r="D97" s="196" t="s">
        <v>1225</v>
      </c>
      <c r="E97" s="197"/>
      <c r="F97" s="197"/>
      <c r="G97" s="197"/>
      <c r="H97" s="197"/>
      <c r="I97" s="198"/>
      <c r="J97" s="199">
        <f>J123</f>
        <v>0</v>
      </c>
      <c r="K97" s="195"/>
      <c r="L97" s="200"/>
      <c r="S97" s="9"/>
      <c r="T97" s="9"/>
      <c r="U97" s="9"/>
      <c r="V97" s="9"/>
      <c r="W97" s="9"/>
      <c r="X97" s="9"/>
      <c r="Y97" s="9"/>
      <c r="Z97" s="9"/>
      <c r="AA97" s="9"/>
      <c r="AB97" s="9"/>
      <c r="AC97" s="9"/>
      <c r="AD97" s="9"/>
      <c r="AE97" s="9"/>
    </row>
    <row r="98" s="10" customFormat="1" ht="19.92" customHeight="1">
      <c r="A98" s="10"/>
      <c r="B98" s="201"/>
      <c r="C98" s="202"/>
      <c r="D98" s="203" t="s">
        <v>1226</v>
      </c>
      <c r="E98" s="204"/>
      <c r="F98" s="204"/>
      <c r="G98" s="204"/>
      <c r="H98" s="204"/>
      <c r="I98" s="205"/>
      <c r="J98" s="206">
        <f>J124</f>
        <v>0</v>
      </c>
      <c r="K98" s="202"/>
      <c r="L98" s="207"/>
      <c r="S98" s="10"/>
      <c r="T98" s="10"/>
      <c r="U98" s="10"/>
      <c r="V98" s="10"/>
      <c r="W98" s="10"/>
      <c r="X98" s="10"/>
      <c r="Y98" s="10"/>
      <c r="Z98" s="10"/>
      <c r="AA98" s="10"/>
      <c r="AB98" s="10"/>
      <c r="AC98" s="10"/>
      <c r="AD98" s="10"/>
      <c r="AE98" s="10"/>
    </row>
    <row r="99" s="10" customFormat="1" ht="19.92" customHeight="1">
      <c r="A99" s="10"/>
      <c r="B99" s="201"/>
      <c r="C99" s="202"/>
      <c r="D99" s="203" t="s">
        <v>1227</v>
      </c>
      <c r="E99" s="204"/>
      <c r="F99" s="204"/>
      <c r="G99" s="204"/>
      <c r="H99" s="204"/>
      <c r="I99" s="205"/>
      <c r="J99" s="206">
        <f>J131</f>
        <v>0</v>
      </c>
      <c r="K99" s="202"/>
      <c r="L99" s="207"/>
      <c r="S99" s="10"/>
      <c r="T99" s="10"/>
      <c r="U99" s="10"/>
      <c r="V99" s="10"/>
      <c r="W99" s="10"/>
      <c r="X99" s="10"/>
      <c r="Y99" s="10"/>
      <c r="Z99" s="10"/>
      <c r="AA99" s="10"/>
      <c r="AB99" s="10"/>
      <c r="AC99" s="10"/>
      <c r="AD99" s="10"/>
      <c r="AE99" s="10"/>
    </row>
    <row r="100" s="10" customFormat="1" ht="19.92" customHeight="1">
      <c r="A100" s="10"/>
      <c r="B100" s="201"/>
      <c r="C100" s="202"/>
      <c r="D100" s="203" t="s">
        <v>1228</v>
      </c>
      <c r="E100" s="204"/>
      <c r="F100" s="204"/>
      <c r="G100" s="204"/>
      <c r="H100" s="204"/>
      <c r="I100" s="205"/>
      <c r="J100" s="206">
        <f>J135</f>
        <v>0</v>
      </c>
      <c r="K100" s="202"/>
      <c r="L100" s="207"/>
      <c r="S100" s="10"/>
      <c r="T100" s="10"/>
      <c r="U100" s="10"/>
      <c r="V100" s="10"/>
      <c r="W100" s="10"/>
      <c r="X100" s="10"/>
      <c r="Y100" s="10"/>
      <c r="Z100" s="10"/>
      <c r="AA100" s="10"/>
      <c r="AB100" s="10"/>
      <c r="AC100" s="10"/>
      <c r="AD100" s="10"/>
      <c r="AE100" s="10"/>
    </row>
    <row r="101" s="10" customFormat="1" ht="19.92" customHeight="1">
      <c r="A101" s="10"/>
      <c r="B101" s="201"/>
      <c r="C101" s="202"/>
      <c r="D101" s="203" t="s">
        <v>1229</v>
      </c>
      <c r="E101" s="204"/>
      <c r="F101" s="204"/>
      <c r="G101" s="204"/>
      <c r="H101" s="204"/>
      <c r="I101" s="205"/>
      <c r="J101" s="206">
        <f>J146</f>
        <v>0</v>
      </c>
      <c r="K101" s="202"/>
      <c r="L101" s="207"/>
      <c r="S101" s="10"/>
      <c r="T101" s="10"/>
      <c r="U101" s="10"/>
      <c r="V101" s="10"/>
      <c r="W101" s="10"/>
      <c r="X101" s="10"/>
      <c r="Y101" s="10"/>
      <c r="Z101" s="10"/>
      <c r="AA101" s="10"/>
      <c r="AB101" s="10"/>
      <c r="AC101" s="10"/>
      <c r="AD101" s="10"/>
      <c r="AE101" s="10"/>
    </row>
    <row r="102" s="10" customFormat="1" ht="19.92" customHeight="1">
      <c r="A102" s="10"/>
      <c r="B102" s="201"/>
      <c r="C102" s="202"/>
      <c r="D102" s="203" t="s">
        <v>1230</v>
      </c>
      <c r="E102" s="204"/>
      <c r="F102" s="204"/>
      <c r="G102" s="204"/>
      <c r="H102" s="204"/>
      <c r="I102" s="205"/>
      <c r="J102" s="206">
        <f>J150</f>
        <v>0</v>
      </c>
      <c r="K102" s="202"/>
      <c r="L102" s="207"/>
      <c r="S102" s="10"/>
      <c r="T102" s="10"/>
      <c r="U102" s="10"/>
      <c r="V102" s="10"/>
      <c r="W102" s="10"/>
      <c r="X102" s="10"/>
      <c r="Y102" s="10"/>
      <c r="Z102" s="10"/>
      <c r="AA102" s="10"/>
      <c r="AB102" s="10"/>
      <c r="AC102" s="10"/>
      <c r="AD102" s="10"/>
      <c r="AE102" s="10"/>
    </row>
    <row r="103" s="2" customFormat="1" ht="21.84" customHeight="1">
      <c r="A103" s="39"/>
      <c r="B103" s="40"/>
      <c r="C103" s="41"/>
      <c r="D103" s="41"/>
      <c r="E103" s="41"/>
      <c r="F103" s="41"/>
      <c r="G103" s="41"/>
      <c r="H103" s="41"/>
      <c r="I103" s="145"/>
      <c r="J103" s="41"/>
      <c r="K103" s="41"/>
      <c r="L103" s="64"/>
      <c r="S103" s="39"/>
      <c r="T103" s="39"/>
      <c r="U103" s="39"/>
      <c r="V103" s="39"/>
      <c r="W103" s="39"/>
      <c r="X103" s="39"/>
      <c r="Y103" s="39"/>
      <c r="Z103" s="39"/>
      <c r="AA103" s="39"/>
      <c r="AB103" s="39"/>
      <c r="AC103" s="39"/>
      <c r="AD103" s="39"/>
      <c r="AE103" s="39"/>
    </row>
    <row r="104" s="2" customFormat="1" ht="6.96" customHeight="1">
      <c r="A104" s="39"/>
      <c r="B104" s="67"/>
      <c r="C104" s="68"/>
      <c r="D104" s="68"/>
      <c r="E104" s="68"/>
      <c r="F104" s="68"/>
      <c r="G104" s="68"/>
      <c r="H104" s="68"/>
      <c r="I104" s="184"/>
      <c r="J104" s="68"/>
      <c r="K104" s="68"/>
      <c r="L104" s="64"/>
      <c r="S104" s="39"/>
      <c r="T104" s="39"/>
      <c r="U104" s="39"/>
      <c r="V104" s="39"/>
      <c r="W104" s="39"/>
      <c r="X104" s="39"/>
      <c r="Y104" s="39"/>
      <c r="Z104" s="39"/>
      <c r="AA104" s="39"/>
      <c r="AB104" s="39"/>
      <c r="AC104" s="39"/>
      <c r="AD104" s="39"/>
      <c r="AE104" s="39"/>
    </row>
    <row r="108" s="2" customFormat="1" ht="6.96" customHeight="1">
      <c r="A108" s="39"/>
      <c r="B108" s="69"/>
      <c r="C108" s="70"/>
      <c r="D108" s="70"/>
      <c r="E108" s="70"/>
      <c r="F108" s="70"/>
      <c r="G108" s="70"/>
      <c r="H108" s="70"/>
      <c r="I108" s="187"/>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4" t="s">
        <v>119</v>
      </c>
      <c r="D109" s="41"/>
      <c r="E109" s="41"/>
      <c r="F109" s="41"/>
      <c r="G109" s="41"/>
      <c r="H109" s="41"/>
      <c r="I109" s="145"/>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145"/>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16</v>
      </c>
      <c r="D111" s="41"/>
      <c r="E111" s="41"/>
      <c r="F111" s="41"/>
      <c r="G111" s="41"/>
      <c r="H111" s="41"/>
      <c r="I111" s="145"/>
      <c r="J111" s="41"/>
      <c r="K111" s="41"/>
      <c r="L111" s="64"/>
      <c r="S111" s="39"/>
      <c r="T111" s="39"/>
      <c r="U111" s="39"/>
      <c r="V111" s="39"/>
      <c r="W111" s="39"/>
      <c r="X111" s="39"/>
      <c r="Y111" s="39"/>
      <c r="Z111" s="39"/>
      <c r="AA111" s="39"/>
      <c r="AB111" s="39"/>
      <c r="AC111" s="39"/>
      <c r="AD111" s="39"/>
      <c r="AE111" s="39"/>
    </row>
    <row r="112" s="2" customFormat="1" ht="16.5" customHeight="1">
      <c r="A112" s="39"/>
      <c r="B112" s="40"/>
      <c r="C112" s="41"/>
      <c r="D112" s="41"/>
      <c r="E112" s="188" t="str">
        <f>E7</f>
        <v>Oprava mostních objektů v úseku Děčín-Prostřední Žleb – st. hranice SRN</v>
      </c>
      <c r="F112" s="33"/>
      <c r="G112" s="33"/>
      <c r="H112" s="33"/>
      <c r="I112" s="145"/>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100</v>
      </c>
      <c r="D113" s="41"/>
      <c r="E113" s="41"/>
      <c r="F113" s="41"/>
      <c r="G113" s="41"/>
      <c r="H113" s="41"/>
      <c r="I113" s="145"/>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E9</f>
        <v>006 - VRN</v>
      </c>
      <c r="F114" s="41"/>
      <c r="G114" s="41"/>
      <c r="H114" s="41"/>
      <c r="I114" s="145"/>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145"/>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F12</f>
        <v xml:space="preserve"> </v>
      </c>
      <c r="G116" s="41"/>
      <c r="H116" s="41"/>
      <c r="I116" s="148" t="s">
        <v>22</v>
      </c>
      <c r="J116" s="80" t="str">
        <f>IF(J12="","",J12)</f>
        <v>16. 8. 2019</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145"/>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E15</f>
        <v xml:space="preserve"> </v>
      </c>
      <c r="G118" s="41"/>
      <c r="H118" s="41"/>
      <c r="I118" s="148" t="s">
        <v>29</v>
      </c>
      <c r="J118" s="37" t="str">
        <f>E21</f>
        <v xml:space="preserve"> </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27</v>
      </c>
      <c r="D119" s="41"/>
      <c r="E119" s="41"/>
      <c r="F119" s="28" t="str">
        <f>IF(E18="","",E18)</f>
        <v>Vyplň údaj</v>
      </c>
      <c r="G119" s="41"/>
      <c r="H119" s="41"/>
      <c r="I119" s="148" t="s">
        <v>31</v>
      </c>
      <c r="J119" s="37" t="str">
        <f>E24</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145"/>
      <c r="J120" s="41"/>
      <c r="K120" s="41"/>
      <c r="L120" s="64"/>
      <c r="S120" s="39"/>
      <c r="T120" s="39"/>
      <c r="U120" s="39"/>
      <c r="V120" s="39"/>
      <c r="W120" s="39"/>
      <c r="X120" s="39"/>
      <c r="Y120" s="39"/>
      <c r="Z120" s="39"/>
      <c r="AA120" s="39"/>
      <c r="AB120" s="39"/>
      <c r="AC120" s="39"/>
      <c r="AD120" s="39"/>
      <c r="AE120" s="39"/>
    </row>
    <row r="121" s="11" customFormat="1" ht="29.28" customHeight="1">
      <c r="A121" s="208"/>
      <c r="B121" s="209"/>
      <c r="C121" s="210" t="s">
        <v>120</v>
      </c>
      <c r="D121" s="211" t="s">
        <v>58</v>
      </c>
      <c r="E121" s="211" t="s">
        <v>54</v>
      </c>
      <c r="F121" s="211" t="s">
        <v>55</v>
      </c>
      <c r="G121" s="211" t="s">
        <v>121</v>
      </c>
      <c r="H121" s="211" t="s">
        <v>122</v>
      </c>
      <c r="I121" s="212" t="s">
        <v>123</v>
      </c>
      <c r="J121" s="211" t="s">
        <v>104</v>
      </c>
      <c r="K121" s="213" t="s">
        <v>124</v>
      </c>
      <c r="L121" s="214"/>
      <c r="M121" s="101" t="s">
        <v>1</v>
      </c>
      <c r="N121" s="102" t="s">
        <v>37</v>
      </c>
      <c r="O121" s="102" t="s">
        <v>125</v>
      </c>
      <c r="P121" s="102" t="s">
        <v>126</v>
      </c>
      <c r="Q121" s="102" t="s">
        <v>127</v>
      </c>
      <c r="R121" s="102" t="s">
        <v>128</v>
      </c>
      <c r="S121" s="102" t="s">
        <v>129</v>
      </c>
      <c r="T121" s="103" t="s">
        <v>130</v>
      </c>
      <c r="U121" s="208"/>
      <c r="V121" s="208"/>
      <c r="W121" s="208"/>
      <c r="X121" s="208"/>
      <c r="Y121" s="208"/>
      <c r="Z121" s="208"/>
      <c r="AA121" s="208"/>
      <c r="AB121" s="208"/>
      <c r="AC121" s="208"/>
      <c r="AD121" s="208"/>
      <c r="AE121" s="208"/>
    </row>
    <row r="122" s="2" customFormat="1" ht="22.8" customHeight="1">
      <c r="A122" s="39"/>
      <c r="B122" s="40"/>
      <c r="C122" s="108" t="s">
        <v>131</v>
      </c>
      <c r="D122" s="41"/>
      <c r="E122" s="41"/>
      <c r="F122" s="41"/>
      <c r="G122" s="41"/>
      <c r="H122" s="41"/>
      <c r="I122" s="145"/>
      <c r="J122" s="215">
        <f>BK122</f>
        <v>0</v>
      </c>
      <c r="K122" s="41"/>
      <c r="L122" s="45"/>
      <c r="M122" s="104"/>
      <c r="N122" s="216"/>
      <c r="O122" s="105"/>
      <c r="P122" s="217">
        <f>P123</f>
        <v>0</v>
      </c>
      <c r="Q122" s="105"/>
      <c r="R122" s="217">
        <f>R123</f>
        <v>0</v>
      </c>
      <c r="S122" s="105"/>
      <c r="T122" s="218">
        <f>T123</f>
        <v>0</v>
      </c>
      <c r="U122" s="39"/>
      <c r="V122" s="39"/>
      <c r="W122" s="39"/>
      <c r="X122" s="39"/>
      <c r="Y122" s="39"/>
      <c r="Z122" s="39"/>
      <c r="AA122" s="39"/>
      <c r="AB122" s="39"/>
      <c r="AC122" s="39"/>
      <c r="AD122" s="39"/>
      <c r="AE122" s="39"/>
      <c r="AT122" s="18" t="s">
        <v>72</v>
      </c>
      <c r="AU122" s="18" t="s">
        <v>106</v>
      </c>
      <c r="BK122" s="219">
        <f>BK123</f>
        <v>0</v>
      </c>
    </row>
    <row r="123" s="12" customFormat="1" ht="25.92" customHeight="1">
      <c r="A123" s="12"/>
      <c r="B123" s="220"/>
      <c r="C123" s="221"/>
      <c r="D123" s="222" t="s">
        <v>72</v>
      </c>
      <c r="E123" s="223" t="s">
        <v>97</v>
      </c>
      <c r="F123" s="223" t="s">
        <v>1231</v>
      </c>
      <c r="G123" s="221"/>
      <c r="H123" s="221"/>
      <c r="I123" s="224"/>
      <c r="J123" s="225">
        <f>BK123</f>
        <v>0</v>
      </c>
      <c r="K123" s="221"/>
      <c r="L123" s="226"/>
      <c r="M123" s="227"/>
      <c r="N123" s="228"/>
      <c r="O123" s="228"/>
      <c r="P123" s="229">
        <f>P124+P131+P135+P146+P150</f>
        <v>0</v>
      </c>
      <c r="Q123" s="228"/>
      <c r="R123" s="229">
        <f>R124+R131+R135+R146+R150</f>
        <v>0</v>
      </c>
      <c r="S123" s="228"/>
      <c r="T123" s="230">
        <f>T124+T131+T135+T146+T150</f>
        <v>0</v>
      </c>
      <c r="U123" s="12"/>
      <c r="V123" s="12"/>
      <c r="W123" s="12"/>
      <c r="X123" s="12"/>
      <c r="Y123" s="12"/>
      <c r="Z123" s="12"/>
      <c r="AA123" s="12"/>
      <c r="AB123" s="12"/>
      <c r="AC123" s="12"/>
      <c r="AD123" s="12"/>
      <c r="AE123" s="12"/>
      <c r="AR123" s="231" t="s">
        <v>173</v>
      </c>
      <c r="AT123" s="232" t="s">
        <v>72</v>
      </c>
      <c r="AU123" s="232" t="s">
        <v>73</v>
      </c>
      <c r="AY123" s="231" t="s">
        <v>134</v>
      </c>
      <c r="BK123" s="233">
        <f>BK124+BK131+BK135+BK146+BK150</f>
        <v>0</v>
      </c>
    </row>
    <row r="124" s="12" customFormat="1" ht="22.8" customHeight="1">
      <c r="A124" s="12"/>
      <c r="B124" s="220"/>
      <c r="C124" s="221"/>
      <c r="D124" s="222" t="s">
        <v>72</v>
      </c>
      <c r="E124" s="234" t="s">
        <v>1232</v>
      </c>
      <c r="F124" s="234" t="s">
        <v>1233</v>
      </c>
      <c r="G124" s="221"/>
      <c r="H124" s="221"/>
      <c r="I124" s="224"/>
      <c r="J124" s="235">
        <f>BK124</f>
        <v>0</v>
      </c>
      <c r="K124" s="221"/>
      <c r="L124" s="226"/>
      <c r="M124" s="227"/>
      <c r="N124" s="228"/>
      <c r="O124" s="228"/>
      <c r="P124" s="229">
        <f>SUM(P125:P130)</f>
        <v>0</v>
      </c>
      <c r="Q124" s="228"/>
      <c r="R124" s="229">
        <f>SUM(R125:R130)</f>
        <v>0</v>
      </c>
      <c r="S124" s="228"/>
      <c r="T124" s="230">
        <f>SUM(T125:T130)</f>
        <v>0</v>
      </c>
      <c r="U124" s="12"/>
      <c r="V124" s="12"/>
      <c r="W124" s="12"/>
      <c r="X124" s="12"/>
      <c r="Y124" s="12"/>
      <c r="Z124" s="12"/>
      <c r="AA124" s="12"/>
      <c r="AB124" s="12"/>
      <c r="AC124" s="12"/>
      <c r="AD124" s="12"/>
      <c r="AE124" s="12"/>
      <c r="AR124" s="231" t="s">
        <v>173</v>
      </c>
      <c r="AT124" s="232" t="s">
        <v>72</v>
      </c>
      <c r="AU124" s="232" t="s">
        <v>81</v>
      </c>
      <c r="AY124" s="231" t="s">
        <v>134</v>
      </c>
      <c r="BK124" s="233">
        <f>SUM(BK125:BK130)</f>
        <v>0</v>
      </c>
    </row>
    <row r="125" s="2" customFormat="1" ht="16.5" customHeight="1">
      <c r="A125" s="39"/>
      <c r="B125" s="40"/>
      <c r="C125" s="236" t="s">
        <v>81</v>
      </c>
      <c r="D125" s="236" t="s">
        <v>136</v>
      </c>
      <c r="E125" s="237" t="s">
        <v>1234</v>
      </c>
      <c r="F125" s="238" t="s">
        <v>1235</v>
      </c>
      <c r="G125" s="239" t="s">
        <v>1185</v>
      </c>
      <c r="H125" s="240">
        <v>1</v>
      </c>
      <c r="I125" s="241"/>
      <c r="J125" s="242">
        <f>ROUND(I125*H125,2)</f>
        <v>0</v>
      </c>
      <c r="K125" s="238" t="s">
        <v>140</v>
      </c>
      <c r="L125" s="45"/>
      <c r="M125" s="243" t="s">
        <v>1</v>
      </c>
      <c r="N125" s="244" t="s">
        <v>38</v>
      </c>
      <c r="O125" s="92"/>
      <c r="P125" s="245">
        <f>O125*H125</f>
        <v>0</v>
      </c>
      <c r="Q125" s="245">
        <v>0</v>
      </c>
      <c r="R125" s="245">
        <f>Q125*H125</f>
        <v>0</v>
      </c>
      <c r="S125" s="245">
        <v>0</v>
      </c>
      <c r="T125" s="246">
        <f>S125*H125</f>
        <v>0</v>
      </c>
      <c r="U125" s="39"/>
      <c r="V125" s="39"/>
      <c r="W125" s="39"/>
      <c r="X125" s="39"/>
      <c r="Y125" s="39"/>
      <c r="Z125" s="39"/>
      <c r="AA125" s="39"/>
      <c r="AB125" s="39"/>
      <c r="AC125" s="39"/>
      <c r="AD125" s="39"/>
      <c r="AE125" s="39"/>
      <c r="AR125" s="247" t="s">
        <v>141</v>
      </c>
      <c r="AT125" s="247" t="s">
        <v>136</v>
      </c>
      <c r="AU125" s="247" t="s">
        <v>83</v>
      </c>
      <c r="AY125" s="18" t="s">
        <v>134</v>
      </c>
      <c r="BE125" s="248">
        <f>IF(N125="základní",J125,0)</f>
        <v>0</v>
      </c>
      <c r="BF125" s="248">
        <f>IF(N125="snížená",J125,0)</f>
        <v>0</v>
      </c>
      <c r="BG125" s="248">
        <f>IF(N125="zákl. přenesená",J125,0)</f>
        <v>0</v>
      </c>
      <c r="BH125" s="248">
        <f>IF(N125="sníž. přenesená",J125,0)</f>
        <v>0</v>
      </c>
      <c r="BI125" s="248">
        <f>IF(N125="nulová",J125,0)</f>
        <v>0</v>
      </c>
      <c r="BJ125" s="18" t="s">
        <v>81</v>
      </c>
      <c r="BK125" s="248">
        <f>ROUND(I125*H125,2)</f>
        <v>0</v>
      </c>
      <c r="BL125" s="18" t="s">
        <v>141</v>
      </c>
      <c r="BM125" s="247" t="s">
        <v>1236</v>
      </c>
    </row>
    <row r="126" s="2" customFormat="1">
      <c r="A126" s="39"/>
      <c r="B126" s="40"/>
      <c r="C126" s="41"/>
      <c r="D126" s="249" t="s">
        <v>143</v>
      </c>
      <c r="E126" s="41"/>
      <c r="F126" s="250" t="s">
        <v>1235</v>
      </c>
      <c r="G126" s="41"/>
      <c r="H126" s="41"/>
      <c r="I126" s="145"/>
      <c r="J126" s="41"/>
      <c r="K126" s="41"/>
      <c r="L126" s="45"/>
      <c r="M126" s="251"/>
      <c r="N126" s="252"/>
      <c r="O126" s="92"/>
      <c r="P126" s="92"/>
      <c r="Q126" s="92"/>
      <c r="R126" s="92"/>
      <c r="S126" s="92"/>
      <c r="T126" s="93"/>
      <c r="U126" s="39"/>
      <c r="V126" s="39"/>
      <c r="W126" s="39"/>
      <c r="X126" s="39"/>
      <c r="Y126" s="39"/>
      <c r="Z126" s="39"/>
      <c r="AA126" s="39"/>
      <c r="AB126" s="39"/>
      <c r="AC126" s="39"/>
      <c r="AD126" s="39"/>
      <c r="AE126" s="39"/>
      <c r="AT126" s="18" t="s">
        <v>143</v>
      </c>
      <c r="AU126" s="18" t="s">
        <v>83</v>
      </c>
    </row>
    <row r="127" s="2" customFormat="1">
      <c r="A127" s="39"/>
      <c r="B127" s="40"/>
      <c r="C127" s="41"/>
      <c r="D127" s="249" t="s">
        <v>164</v>
      </c>
      <c r="E127" s="41"/>
      <c r="F127" s="253" t="s">
        <v>1237</v>
      </c>
      <c r="G127" s="41"/>
      <c r="H127" s="41"/>
      <c r="I127" s="145"/>
      <c r="J127" s="41"/>
      <c r="K127" s="41"/>
      <c r="L127" s="45"/>
      <c r="M127" s="251"/>
      <c r="N127" s="252"/>
      <c r="O127" s="92"/>
      <c r="P127" s="92"/>
      <c r="Q127" s="92"/>
      <c r="R127" s="92"/>
      <c r="S127" s="92"/>
      <c r="T127" s="93"/>
      <c r="U127" s="39"/>
      <c r="V127" s="39"/>
      <c r="W127" s="39"/>
      <c r="X127" s="39"/>
      <c r="Y127" s="39"/>
      <c r="Z127" s="39"/>
      <c r="AA127" s="39"/>
      <c r="AB127" s="39"/>
      <c r="AC127" s="39"/>
      <c r="AD127" s="39"/>
      <c r="AE127" s="39"/>
      <c r="AT127" s="18" t="s">
        <v>164</v>
      </c>
      <c r="AU127" s="18" t="s">
        <v>83</v>
      </c>
    </row>
    <row r="128" s="2" customFormat="1" ht="16.5" customHeight="1">
      <c r="A128" s="39"/>
      <c r="B128" s="40"/>
      <c r="C128" s="236" t="s">
        <v>83</v>
      </c>
      <c r="D128" s="236" t="s">
        <v>136</v>
      </c>
      <c r="E128" s="237" t="s">
        <v>1238</v>
      </c>
      <c r="F128" s="238" t="s">
        <v>1239</v>
      </c>
      <c r="G128" s="239" t="s">
        <v>1185</v>
      </c>
      <c r="H128" s="240">
        <v>1</v>
      </c>
      <c r="I128" s="241"/>
      <c r="J128" s="242">
        <f>ROUND(I128*H128,2)</f>
        <v>0</v>
      </c>
      <c r="K128" s="238" t="s">
        <v>140</v>
      </c>
      <c r="L128" s="45"/>
      <c r="M128" s="243" t="s">
        <v>1</v>
      </c>
      <c r="N128" s="244" t="s">
        <v>38</v>
      </c>
      <c r="O128" s="92"/>
      <c r="P128" s="245">
        <f>O128*H128</f>
        <v>0</v>
      </c>
      <c r="Q128" s="245">
        <v>0</v>
      </c>
      <c r="R128" s="245">
        <f>Q128*H128</f>
        <v>0</v>
      </c>
      <c r="S128" s="245">
        <v>0</v>
      </c>
      <c r="T128" s="246">
        <f>S128*H128</f>
        <v>0</v>
      </c>
      <c r="U128" s="39"/>
      <c r="V128" s="39"/>
      <c r="W128" s="39"/>
      <c r="X128" s="39"/>
      <c r="Y128" s="39"/>
      <c r="Z128" s="39"/>
      <c r="AA128" s="39"/>
      <c r="AB128" s="39"/>
      <c r="AC128" s="39"/>
      <c r="AD128" s="39"/>
      <c r="AE128" s="39"/>
      <c r="AR128" s="247" t="s">
        <v>141</v>
      </c>
      <c r="AT128" s="247" t="s">
        <v>136</v>
      </c>
      <c r="AU128" s="247" t="s">
        <v>83</v>
      </c>
      <c r="AY128" s="18" t="s">
        <v>134</v>
      </c>
      <c r="BE128" s="248">
        <f>IF(N128="základní",J128,0)</f>
        <v>0</v>
      </c>
      <c r="BF128" s="248">
        <f>IF(N128="snížená",J128,0)</f>
        <v>0</v>
      </c>
      <c r="BG128" s="248">
        <f>IF(N128="zákl. přenesená",J128,0)</f>
        <v>0</v>
      </c>
      <c r="BH128" s="248">
        <f>IF(N128="sníž. přenesená",J128,0)</f>
        <v>0</v>
      </c>
      <c r="BI128" s="248">
        <f>IF(N128="nulová",J128,0)</f>
        <v>0</v>
      </c>
      <c r="BJ128" s="18" t="s">
        <v>81</v>
      </c>
      <c r="BK128" s="248">
        <f>ROUND(I128*H128,2)</f>
        <v>0</v>
      </c>
      <c r="BL128" s="18" t="s">
        <v>141</v>
      </c>
      <c r="BM128" s="247" t="s">
        <v>1240</v>
      </c>
    </row>
    <row r="129" s="2" customFormat="1">
      <c r="A129" s="39"/>
      <c r="B129" s="40"/>
      <c r="C129" s="41"/>
      <c r="D129" s="249" t="s">
        <v>143</v>
      </c>
      <c r="E129" s="41"/>
      <c r="F129" s="250" t="s">
        <v>1239</v>
      </c>
      <c r="G129" s="41"/>
      <c r="H129" s="41"/>
      <c r="I129" s="145"/>
      <c r="J129" s="41"/>
      <c r="K129" s="41"/>
      <c r="L129" s="45"/>
      <c r="M129" s="251"/>
      <c r="N129" s="252"/>
      <c r="O129" s="92"/>
      <c r="P129" s="92"/>
      <c r="Q129" s="92"/>
      <c r="R129" s="92"/>
      <c r="S129" s="92"/>
      <c r="T129" s="93"/>
      <c r="U129" s="39"/>
      <c r="V129" s="39"/>
      <c r="W129" s="39"/>
      <c r="X129" s="39"/>
      <c r="Y129" s="39"/>
      <c r="Z129" s="39"/>
      <c r="AA129" s="39"/>
      <c r="AB129" s="39"/>
      <c r="AC129" s="39"/>
      <c r="AD129" s="39"/>
      <c r="AE129" s="39"/>
      <c r="AT129" s="18" t="s">
        <v>143</v>
      </c>
      <c r="AU129" s="18" t="s">
        <v>83</v>
      </c>
    </row>
    <row r="130" s="2" customFormat="1">
      <c r="A130" s="39"/>
      <c r="B130" s="40"/>
      <c r="C130" s="41"/>
      <c r="D130" s="249" t="s">
        <v>164</v>
      </c>
      <c r="E130" s="41"/>
      <c r="F130" s="253" t="s">
        <v>1241</v>
      </c>
      <c r="G130" s="41"/>
      <c r="H130" s="41"/>
      <c r="I130" s="145"/>
      <c r="J130" s="41"/>
      <c r="K130" s="41"/>
      <c r="L130" s="45"/>
      <c r="M130" s="251"/>
      <c r="N130" s="252"/>
      <c r="O130" s="92"/>
      <c r="P130" s="92"/>
      <c r="Q130" s="92"/>
      <c r="R130" s="92"/>
      <c r="S130" s="92"/>
      <c r="T130" s="93"/>
      <c r="U130" s="39"/>
      <c r="V130" s="39"/>
      <c r="W130" s="39"/>
      <c r="X130" s="39"/>
      <c r="Y130" s="39"/>
      <c r="Z130" s="39"/>
      <c r="AA130" s="39"/>
      <c r="AB130" s="39"/>
      <c r="AC130" s="39"/>
      <c r="AD130" s="39"/>
      <c r="AE130" s="39"/>
      <c r="AT130" s="18" t="s">
        <v>164</v>
      </c>
      <c r="AU130" s="18" t="s">
        <v>83</v>
      </c>
    </row>
    <row r="131" s="12" customFormat="1" ht="22.8" customHeight="1">
      <c r="A131" s="12"/>
      <c r="B131" s="220"/>
      <c r="C131" s="221"/>
      <c r="D131" s="222" t="s">
        <v>72</v>
      </c>
      <c r="E131" s="234" t="s">
        <v>1242</v>
      </c>
      <c r="F131" s="234" t="s">
        <v>1243</v>
      </c>
      <c r="G131" s="221"/>
      <c r="H131" s="221"/>
      <c r="I131" s="224"/>
      <c r="J131" s="235">
        <f>BK131</f>
        <v>0</v>
      </c>
      <c r="K131" s="221"/>
      <c r="L131" s="226"/>
      <c r="M131" s="227"/>
      <c r="N131" s="228"/>
      <c r="O131" s="228"/>
      <c r="P131" s="229">
        <f>SUM(P132:P134)</f>
        <v>0</v>
      </c>
      <c r="Q131" s="228"/>
      <c r="R131" s="229">
        <f>SUM(R132:R134)</f>
        <v>0</v>
      </c>
      <c r="S131" s="228"/>
      <c r="T131" s="230">
        <f>SUM(T132:T134)</f>
        <v>0</v>
      </c>
      <c r="U131" s="12"/>
      <c r="V131" s="12"/>
      <c r="W131" s="12"/>
      <c r="X131" s="12"/>
      <c r="Y131" s="12"/>
      <c r="Z131" s="12"/>
      <c r="AA131" s="12"/>
      <c r="AB131" s="12"/>
      <c r="AC131" s="12"/>
      <c r="AD131" s="12"/>
      <c r="AE131" s="12"/>
      <c r="AR131" s="231" t="s">
        <v>173</v>
      </c>
      <c r="AT131" s="232" t="s">
        <v>72</v>
      </c>
      <c r="AU131" s="232" t="s">
        <v>81</v>
      </c>
      <c r="AY131" s="231" t="s">
        <v>134</v>
      </c>
      <c r="BK131" s="233">
        <f>SUM(BK132:BK134)</f>
        <v>0</v>
      </c>
    </row>
    <row r="132" s="2" customFormat="1" ht="16.5" customHeight="1">
      <c r="A132" s="39"/>
      <c r="B132" s="40"/>
      <c r="C132" s="236" t="s">
        <v>158</v>
      </c>
      <c r="D132" s="236" t="s">
        <v>136</v>
      </c>
      <c r="E132" s="237" t="s">
        <v>1244</v>
      </c>
      <c r="F132" s="238" t="s">
        <v>1243</v>
      </c>
      <c r="G132" s="239" t="s">
        <v>1185</v>
      </c>
      <c r="H132" s="240">
        <v>1</v>
      </c>
      <c r="I132" s="241"/>
      <c r="J132" s="242">
        <f>ROUND(I132*H132,2)</f>
        <v>0</v>
      </c>
      <c r="K132" s="238" t="s">
        <v>140</v>
      </c>
      <c r="L132" s="45"/>
      <c r="M132" s="243" t="s">
        <v>1</v>
      </c>
      <c r="N132" s="244" t="s">
        <v>38</v>
      </c>
      <c r="O132" s="92"/>
      <c r="P132" s="245">
        <f>O132*H132</f>
        <v>0</v>
      </c>
      <c r="Q132" s="245">
        <v>0</v>
      </c>
      <c r="R132" s="245">
        <f>Q132*H132</f>
        <v>0</v>
      </c>
      <c r="S132" s="245">
        <v>0</v>
      </c>
      <c r="T132" s="246">
        <f>S132*H132</f>
        <v>0</v>
      </c>
      <c r="U132" s="39"/>
      <c r="V132" s="39"/>
      <c r="W132" s="39"/>
      <c r="X132" s="39"/>
      <c r="Y132" s="39"/>
      <c r="Z132" s="39"/>
      <c r="AA132" s="39"/>
      <c r="AB132" s="39"/>
      <c r="AC132" s="39"/>
      <c r="AD132" s="39"/>
      <c r="AE132" s="39"/>
      <c r="AR132" s="247" t="s">
        <v>141</v>
      </c>
      <c r="AT132" s="247" t="s">
        <v>136</v>
      </c>
      <c r="AU132" s="247" t="s">
        <v>83</v>
      </c>
      <c r="AY132" s="18" t="s">
        <v>134</v>
      </c>
      <c r="BE132" s="248">
        <f>IF(N132="základní",J132,0)</f>
        <v>0</v>
      </c>
      <c r="BF132" s="248">
        <f>IF(N132="snížená",J132,0)</f>
        <v>0</v>
      </c>
      <c r="BG132" s="248">
        <f>IF(N132="zákl. přenesená",J132,0)</f>
        <v>0</v>
      </c>
      <c r="BH132" s="248">
        <f>IF(N132="sníž. přenesená",J132,0)</f>
        <v>0</v>
      </c>
      <c r="BI132" s="248">
        <f>IF(N132="nulová",J132,0)</f>
        <v>0</v>
      </c>
      <c r="BJ132" s="18" t="s">
        <v>81</v>
      </c>
      <c r="BK132" s="248">
        <f>ROUND(I132*H132,2)</f>
        <v>0</v>
      </c>
      <c r="BL132" s="18" t="s">
        <v>141</v>
      </c>
      <c r="BM132" s="247" t="s">
        <v>1245</v>
      </c>
    </row>
    <row r="133" s="2" customFormat="1">
      <c r="A133" s="39"/>
      <c r="B133" s="40"/>
      <c r="C133" s="41"/>
      <c r="D133" s="249" t="s">
        <v>143</v>
      </c>
      <c r="E133" s="41"/>
      <c r="F133" s="250" t="s">
        <v>1243</v>
      </c>
      <c r="G133" s="41"/>
      <c r="H133" s="41"/>
      <c r="I133" s="145"/>
      <c r="J133" s="41"/>
      <c r="K133" s="41"/>
      <c r="L133" s="45"/>
      <c r="M133" s="251"/>
      <c r="N133" s="252"/>
      <c r="O133" s="92"/>
      <c r="P133" s="92"/>
      <c r="Q133" s="92"/>
      <c r="R133" s="92"/>
      <c r="S133" s="92"/>
      <c r="T133" s="93"/>
      <c r="U133" s="39"/>
      <c r="V133" s="39"/>
      <c r="W133" s="39"/>
      <c r="X133" s="39"/>
      <c r="Y133" s="39"/>
      <c r="Z133" s="39"/>
      <c r="AA133" s="39"/>
      <c r="AB133" s="39"/>
      <c r="AC133" s="39"/>
      <c r="AD133" s="39"/>
      <c r="AE133" s="39"/>
      <c r="AT133" s="18" t="s">
        <v>143</v>
      </c>
      <c r="AU133" s="18" t="s">
        <v>83</v>
      </c>
    </row>
    <row r="134" s="2" customFormat="1">
      <c r="A134" s="39"/>
      <c r="B134" s="40"/>
      <c r="C134" s="41"/>
      <c r="D134" s="249" t="s">
        <v>164</v>
      </c>
      <c r="E134" s="41"/>
      <c r="F134" s="253" t="s">
        <v>1246</v>
      </c>
      <c r="G134" s="41"/>
      <c r="H134" s="41"/>
      <c r="I134" s="145"/>
      <c r="J134" s="41"/>
      <c r="K134" s="41"/>
      <c r="L134" s="45"/>
      <c r="M134" s="251"/>
      <c r="N134" s="252"/>
      <c r="O134" s="92"/>
      <c r="P134" s="92"/>
      <c r="Q134" s="92"/>
      <c r="R134" s="92"/>
      <c r="S134" s="92"/>
      <c r="T134" s="93"/>
      <c r="U134" s="39"/>
      <c r="V134" s="39"/>
      <c r="W134" s="39"/>
      <c r="X134" s="39"/>
      <c r="Y134" s="39"/>
      <c r="Z134" s="39"/>
      <c r="AA134" s="39"/>
      <c r="AB134" s="39"/>
      <c r="AC134" s="39"/>
      <c r="AD134" s="39"/>
      <c r="AE134" s="39"/>
      <c r="AT134" s="18" t="s">
        <v>164</v>
      </c>
      <c r="AU134" s="18" t="s">
        <v>83</v>
      </c>
    </row>
    <row r="135" s="12" customFormat="1" ht="22.8" customHeight="1">
      <c r="A135" s="12"/>
      <c r="B135" s="220"/>
      <c r="C135" s="221"/>
      <c r="D135" s="222" t="s">
        <v>72</v>
      </c>
      <c r="E135" s="234" t="s">
        <v>1247</v>
      </c>
      <c r="F135" s="234" t="s">
        <v>1248</v>
      </c>
      <c r="G135" s="221"/>
      <c r="H135" s="221"/>
      <c r="I135" s="224"/>
      <c r="J135" s="235">
        <f>BK135</f>
        <v>0</v>
      </c>
      <c r="K135" s="221"/>
      <c r="L135" s="226"/>
      <c r="M135" s="227"/>
      <c r="N135" s="228"/>
      <c r="O135" s="228"/>
      <c r="P135" s="229">
        <f>SUM(P136:P145)</f>
        <v>0</v>
      </c>
      <c r="Q135" s="228"/>
      <c r="R135" s="229">
        <f>SUM(R136:R145)</f>
        <v>0</v>
      </c>
      <c r="S135" s="228"/>
      <c r="T135" s="230">
        <f>SUM(T136:T145)</f>
        <v>0</v>
      </c>
      <c r="U135" s="12"/>
      <c r="V135" s="12"/>
      <c r="W135" s="12"/>
      <c r="X135" s="12"/>
      <c r="Y135" s="12"/>
      <c r="Z135" s="12"/>
      <c r="AA135" s="12"/>
      <c r="AB135" s="12"/>
      <c r="AC135" s="12"/>
      <c r="AD135" s="12"/>
      <c r="AE135" s="12"/>
      <c r="AR135" s="231" t="s">
        <v>173</v>
      </c>
      <c r="AT135" s="232" t="s">
        <v>72</v>
      </c>
      <c r="AU135" s="232" t="s">
        <v>81</v>
      </c>
      <c r="AY135" s="231" t="s">
        <v>134</v>
      </c>
      <c r="BK135" s="233">
        <f>SUM(BK136:BK145)</f>
        <v>0</v>
      </c>
    </row>
    <row r="136" s="2" customFormat="1" ht="16.5" customHeight="1">
      <c r="A136" s="39"/>
      <c r="B136" s="40"/>
      <c r="C136" s="236" t="s">
        <v>141</v>
      </c>
      <c r="D136" s="236" t="s">
        <v>136</v>
      </c>
      <c r="E136" s="237" t="s">
        <v>1249</v>
      </c>
      <c r="F136" s="238" t="s">
        <v>1250</v>
      </c>
      <c r="G136" s="239" t="s">
        <v>1185</v>
      </c>
      <c r="H136" s="240">
        <v>4</v>
      </c>
      <c r="I136" s="241"/>
      <c r="J136" s="242">
        <f>ROUND(I136*H136,2)</f>
        <v>0</v>
      </c>
      <c r="K136" s="238" t="s">
        <v>140</v>
      </c>
      <c r="L136" s="45"/>
      <c r="M136" s="243" t="s">
        <v>1</v>
      </c>
      <c r="N136" s="244" t="s">
        <v>38</v>
      </c>
      <c r="O136" s="92"/>
      <c r="P136" s="245">
        <f>O136*H136</f>
        <v>0</v>
      </c>
      <c r="Q136" s="245">
        <v>0</v>
      </c>
      <c r="R136" s="245">
        <f>Q136*H136</f>
        <v>0</v>
      </c>
      <c r="S136" s="245">
        <v>0</v>
      </c>
      <c r="T136" s="246">
        <f>S136*H136</f>
        <v>0</v>
      </c>
      <c r="U136" s="39"/>
      <c r="V136" s="39"/>
      <c r="W136" s="39"/>
      <c r="X136" s="39"/>
      <c r="Y136" s="39"/>
      <c r="Z136" s="39"/>
      <c r="AA136" s="39"/>
      <c r="AB136" s="39"/>
      <c r="AC136" s="39"/>
      <c r="AD136" s="39"/>
      <c r="AE136" s="39"/>
      <c r="AR136" s="247" t="s">
        <v>141</v>
      </c>
      <c r="AT136" s="247" t="s">
        <v>136</v>
      </c>
      <c r="AU136" s="247" t="s">
        <v>83</v>
      </c>
      <c r="AY136" s="18" t="s">
        <v>134</v>
      </c>
      <c r="BE136" s="248">
        <f>IF(N136="základní",J136,0)</f>
        <v>0</v>
      </c>
      <c r="BF136" s="248">
        <f>IF(N136="snížená",J136,0)</f>
        <v>0</v>
      </c>
      <c r="BG136" s="248">
        <f>IF(N136="zákl. přenesená",J136,0)</f>
        <v>0</v>
      </c>
      <c r="BH136" s="248">
        <f>IF(N136="sníž. přenesená",J136,0)</f>
        <v>0</v>
      </c>
      <c r="BI136" s="248">
        <f>IF(N136="nulová",J136,0)</f>
        <v>0</v>
      </c>
      <c r="BJ136" s="18" t="s">
        <v>81</v>
      </c>
      <c r="BK136" s="248">
        <f>ROUND(I136*H136,2)</f>
        <v>0</v>
      </c>
      <c r="BL136" s="18" t="s">
        <v>141</v>
      </c>
      <c r="BM136" s="247" t="s">
        <v>1251</v>
      </c>
    </row>
    <row r="137" s="2" customFormat="1">
      <c r="A137" s="39"/>
      <c r="B137" s="40"/>
      <c r="C137" s="41"/>
      <c r="D137" s="249" t="s">
        <v>143</v>
      </c>
      <c r="E137" s="41"/>
      <c r="F137" s="250" t="s">
        <v>1250</v>
      </c>
      <c r="G137" s="41"/>
      <c r="H137" s="41"/>
      <c r="I137" s="145"/>
      <c r="J137" s="41"/>
      <c r="K137" s="41"/>
      <c r="L137" s="45"/>
      <c r="M137" s="251"/>
      <c r="N137" s="252"/>
      <c r="O137" s="92"/>
      <c r="P137" s="92"/>
      <c r="Q137" s="92"/>
      <c r="R137" s="92"/>
      <c r="S137" s="92"/>
      <c r="T137" s="93"/>
      <c r="U137" s="39"/>
      <c r="V137" s="39"/>
      <c r="W137" s="39"/>
      <c r="X137" s="39"/>
      <c r="Y137" s="39"/>
      <c r="Z137" s="39"/>
      <c r="AA137" s="39"/>
      <c r="AB137" s="39"/>
      <c r="AC137" s="39"/>
      <c r="AD137" s="39"/>
      <c r="AE137" s="39"/>
      <c r="AT137" s="18" t="s">
        <v>143</v>
      </c>
      <c r="AU137" s="18" t="s">
        <v>83</v>
      </c>
    </row>
    <row r="138" s="2" customFormat="1">
      <c r="A138" s="39"/>
      <c r="B138" s="40"/>
      <c r="C138" s="41"/>
      <c r="D138" s="249" t="s">
        <v>164</v>
      </c>
      <c r="E138" s="41"/>
      <c r="F138" s="253" t="s">
        <v>1252</v>
      </c>
      <c r="G138" s="41"/>
      <c r="H138" s="41"/>
      <c r="I138" s="145"/>
      <c r="J138" s="41"/>
      <c r="K138" s="41"/>
      <c r="L138" s="45"/>
      <c r="M138" s="251"/>
      <c r="N138" s="252"/>
      <c r="O138" s="92"/>
      <c r="P138" s="92"/>
      <c r="Q138" s="92"/>
      <c r="R138" s="92"/>
      <c r="S138" s="92"/>
      <c r="T138" s="93"/>
      <c r="U138" s="39"/>
      <c r="V138" s="39"/>
      <c r="W138" s="39"/>
      <c r="X138" s="39"/>
      <c r="Y138" s="39"/>
      <c r="Z138" s="39"/>
      <c r="AA138" s="39"/>
      <c r="AB138" s="39"/>
      <c r="AC138" s="39"/>
      <c r="AD138" s="39"/>
      <c r="AE138" s="39"/>
      <c r="AT138" s="18" t="s">
        <v>164</v>
      </c>
      <c r="AU138" s="18" t="s">
        <v>83</v>
      </c>
    </row>
    <row r="139" s="13" customFormat="1">
      <c r="A139" s="13"/>
      <c r="B139" s="254"/>
      <c r="C139" s="255"/>
      <c r="D139" s="249" t="s">
        <v>147</v>
      </c>
      <c r="E139" s="256" t="s">
        <v>1</v>
      </c>
      <c r="F139" s="257" t="s">
        <v>1253</v>
      </c>
      <c r="G139" s="255"/>
      <c r="H139" s="256" t="s">
        <v>1</v>
      </c>
      <c r="I139" s="258"/>
      <c r="J139" s="255"/>
      <c r="K139" s="255"/>
      <c r="L139" s="259"/>
      <c r="M139" s="260"/>
      <c r="N139" s="261"/>
      <c r="O139" s="261"/>
      <c r="P139" s="261"/>
      <c r="Q139" s="261"/>
      <c r="R139" s="261"/>
      <c r="S139" s="261"/>
      <c r="T139" s="262"/>
      <c r="U139" s="13"/>
      <c r="V139" s="13"/>
      <c r="W139" s="13"/>
      <c r="X139" s="13"/>
      <c r="Y139" s="13"/>
      <c r="Z139" s="13"/>
      <c r="AA139" s="13"/>
      <c r="AB139" s="13"/>
      <c r="AC139" s="13"/>
      <c r="AD139" s="13"/>
      <c r="AE139" s="13"/>
      <c r="AT139" s="263" t="s">
        <v>147</v>
      </c>
      <c r="AU139" s="263" t="s">
        <v>83</v>
      </c>
      <c r="AV139" s="13" t="s">
        <v>81</v>
      </c>
      <c r="AW139" s="13" t="s">
        <v>30</v>
      </c>
      <c r="AX139" s="13" t="s">
        <v>73</v>
      </c>
      <c r="AY139" s="263" t="s">
        <v>134</v>
      </c>
    </row>
    <row r="140" s="14" customFormat="1">
      <c r="A140" s="14"/>
      <c r="B140" s="264"/>
      <c r="C140" s="265"/>
      <c r="D140" s="249" t="s">
        <v>147</v>
      </c>
      <c r="E140" s="266" t="s">
        <v>1</v>
      </c>
      <c r="F140" s="267" t="s">
        <v>141</v>
      </c>
      <c r="G140" s="265"/>
      <c r="H140" s="268">
        <v>4</v>
      </c>
      <c r="I140" s="269"/>
      <c r="J140" s="265"/>
      <c r="K140" s="265"/>
      <c r="L140" s="270"/>
      <c r="M140" s="271"/>
      <c r="N140" s="272"/>
      <c r="O140" s="272"/>
      <c r="P140" s="272"/>
      <c r="Q140" s="272"/>
      <c r="R140" s="272"/>
      <c r="S140" s="272"/>
      <c r="T140" s="273"/>
      <c r="U140" s="14"/>
      <c r="V140" s="14"/>
      <c r="W140" s="14"/>
      <c r="X140" s="14"/>
      <c r="Y140" s="14"/>
      <c r="Z140" s="14"/>
      <c r="AA140" s="14"/>
      <c r="AB140" s="14"/>
      <c r="AC140" s="14"/>
      <c r="AD140" s="14"/>
      <c r="AE140" s="14"/>
      <c r="AT140" s="274" t="s">
        <v>147</v>
      </c>
      <c r="AU140" s="274" t="s">
        <v>83</v>
      </c>
      <c r="AV140" s="14" t="s">
        <v>83</v>
      </c>
      <c r="AW140" s="14" t="s">
        <v>30</v>
      </c>
      <c r="AX140" s="14" t="s">
        <v>81</v>
      </c>
      <c r="AY140" s="274" t="s">
        <v>134</v>
      </c>
    </row>
    <row r="141" s="2" customFormat="1" ht="16.5" customHeight="1">
      <c r="A141" s="39"/>
      <c r="B141" s="40"/>
      <c r="C141" s="236" t="s">
        <v>173</v>
      </c>
      <c r="D141" s="236" t="s">
        <v>136</v>
      </c>
      <c r="E141" s="237" t="s">
        <v>1254</v>
      </c>
      <c r="F141" s="238" t="s">
        <v>1255</v>
      </c>
      <c r="G141" s="239" t="s">
        <v>1185</v>
      </c>
      <c r="H141" s="240">
        <v>6</v>
      </c>
      <c r="I141" s="241"/>
      <c r="J141" s="242">
        <f>ROUND(I141*H141,2)</f>
        <v>0</v>
      </c>
      <c r="K141" s="238" t="s">
        <v>140</v>
      </c>
      <c r="L141" s="45"/>
      <c r="M141" s="243" t="s">
        <v>1</v>
      </c>
      <c r="N141" s="244" t="s">
        <v>38</v>
      </c>
      <c r="O141" s="92"/>
      <c r="P141" s="245">
        <f>O141*H141</f>
        <v>0</v>
      </c>
      <c r="Q141" s="245">
        <v>0</v>
      </c>
      <c r="R141" s="245">
        <f>Q141*H141</f>
        <v>0</v>
      </c>
      <c r="S141" s="245">
        <v>0</v>
      </c>
      <c r="T141" s="246">
        <f>S141*H141</f>
        <v>0</v>
      </c>
      <c r="U141" s="39"/>
      <c r="V141" s="39"/>
      <c r="W141" s="39"/>
      <c r="X141" s="39"/>
      <c r="Y141" s="39"/>
      <c r="Z141" s="39"/>
      <c r="AA141" s="39"/>
      <c r="AB141" s="39"/>
      <c r="AC141" s="39"/>
      <c r="AD141" s="39"/>
      <c r="AE141" s="39"/>
      <c r="AR141" s="247" t="s">
        <v>141</v>
      </c>
      <c r="AT141" s="247" t="s">
        <v>136</v>
      </c>
      <c r="AU141" s="247" t="s">
        <v>83</v>
      </c>
      <c r="AY141" s="18" t="s">
        <v>134</v>
      </c>
      <c r="BE141" s="248">
        <f>IF(N141="základní",J141,0)</f>
        <v>0</v>
      </c>
      <c r="BF141" s="248">
        <f>IF(N141="snížená",J141,0)</f>
        <v>0</v>
      </c>
      <c r="BG141" s="248">
        <f>IF(N141="zákl. přenesená",J141,0)</f>
        <v>0</v>
      </c>
      <c r="BH141" s="248">
        <f>IF(N141="sníž. přenesená",J141,0)</f>
        <v>0</v>
      </c>
      <c r="BI141" s="248">
        <f>IF(N141="nulová",J141,0)</f>
        <v>0</v>
      </c>
      <c r="BJ141" s="18" t="s">
        <v>81</v>
      </c>
      <c r="BK141" s="248">
        <f>ROUND(I141*H141,2)</f>
        <v>0</v>
      </c>
      <c r="BL141" s="18" t="s">
        <v>141</v>
      </c>
      <c r="BM141" s="247" t="s">
        <v>1256</v>
      </c>
    </row>
    <row r="142" s="2" customFormat="1">
      <c r="A142" s="39"/>
      <c r="B142" s="40"/>
      <c r="C142" s="41"/>
      <c r="D142" s="249" t="s">
        <v>143</v>
      </c>
      <c r="E142" s="41"/>
      <c r="F142" s="250" t="s">
        <v>1255</v>
      </c>
      <c r="G142" s="41"/>
      <c r="H142" s="41"/>
      <c r="I142" s="145"/>
      <c r="J142" s="41"/>
      <c r="K142" s="41"/>
      <c r="L142" s="45"/>
      <c r="M142" s="251"/>
      <c r="N142" s="252"/>
      <c r="O142" s="92"/>
      <c r="P142" s="92"/>
      <c r="Q142" s="92"/>
      <c r="R142" s="92"/>
      <c r="S142" s="92"/>
      <c r="T142" s="93"/>
      <c r="U142" s="39"/>
      <c r="V142" s="39"/>
      <c r="W142" s="39"/>
      <c r="X142" s="39"/>
      <c r="Y142" s="39"/>
      <c r="Z142" s="39"/>
      <c r="AA142" s="39"/>
      <c r="AB142" s="39"/>
      <c r="AC142" s="39"/>
      <c r="AD142" s="39"/>
      <c r="AE142" s="39"/>
      <c r="AT142" s="18" t="s">
        <v>143</v>
      </c>
      <c r="AU142" s="18" t="s">
        <v>83</v>
      </c>
    </row>
    <row r="143" s="2" customFormat="1">
      <c r="A143" s="39"/>
      <c r="B143" s="40"/>
      <c r="C143" s="41"/>
      <c r="D143" s="249" t="s">
        <v>164</v>
      </c>
      <c r="E143" s="41"/>
      <c r="F143" s="253" t="s">
        <v>1257</v>
      </c>
      <c r="G143" s="41"/>
      <c r="H143" s="41"/>
      <c r="I143" s="145"/>
      <c r="J143" s="41"/>
      <c r="K143" s="41"/>
      <c r="L143" s="45"/>
      <c r="M143" s="251"/>
      <c r="N143" s="252"/>
      <c r="O143" s="92"/>
      <c r="P143" s="92"/>
      <c r="Q143" s="92"/>
      <c r="R143" s="92"/>
      <c r="S143" s="92"/>
      <c r="T143" s="93"/>
      <c r="U143" s="39"/>
      <c r="V143" s="39"/>
      <c r="W143" s="39"/>
      <c r="X143" s="39"/>
      <c r="Y143" s="39"/>
      <c r="Z143" s="39"/>
      <c r="AA143" s="39"/>
      <c r="AB143" s="39"/>
      <c r="AC143" s="39"/>
      <c r="AD143" s="39"/>
      <c r="AE143" s="39"/>
      <c r="AT143" s="18" t="s">
        <v>164</v>
      </c>
      <c r="AU143" s="18" t="s">
        <v>83</v>
      </c>
    </row>
    <row r="144" s="13" customFormat="1">
      <c r="A144" s="13"/>
      <c r="B144" s="254"/>
      <c r="C144" s="255"/>
      <c r="D144" s="249" t="s">
        <v>147</v>
      </c>
      <c r="E144" s="256" t="s">
        <v>1</v>
      </c>
      <c r="F144" s="257" t="s">
        <v>1258</v>
      </c>
      <c r="G144" s="255"/>
      <c r="H144" s="256" t="s">
        <v>1</v>
      </c>
      <c r="I144" s="258"/>
      <c r="J144" s="255"/>
      <c r="K144" s="255"/>
      <c r="L144" s="259"/>
      <c r="M144" s="260"/>
      <c r="N144" s="261"/>
      <c r="O144" s="261"/>
      <c r="P144" s="261"/>
      <c r="Q144" s="261"/>
      <c r="R144" s="261"/>
      <c r="S144" s="261"/>
      <c r="T144" s="262"/>
      <c r="U144" s="13"/>
      <c r="V144" s="13"/>
      <c r="W144" s="13"/>
      <c r="X144" s="13"/>
      <c r="Y144" s="13"/>
      <c r="Z144" s="13"/>
      <c r="AA144" s="13"/>
      <c r="AB144" s="13"/>
      <c r="AC144" s="13"/>
      <c r="AD144" s="13"/>
      <c r="AE144" s="13"/>
      <c r="AT144" s="263" t="s">
        <v>147</v>
      </c>
      <c r="AU144" s="263" t="s">
        <v>83</v>
      </c>
      <c r="AV144" s="13" t="s">
        <v>81</v>
      </c>
      <c r="AW144" s="13" t="s">
        <v>30</v>
      </c>
      <c r="AX144" s="13" t="s">
        <v>73</v>
      </c>
      <c r="AY144" s="263" t="s">
        <v>134</v>
      </c>
    </row>
    <row r="145" s="14" customFormat="1">
      <c r="A145" s="14"/>
      <c r="B145" s="264"/>
      <c r="C145" s="265"/>
      <c r="D145" s="249" t="s">
        <v>147</v>
      </c>
      <c r="E145" s="266" t="s">
        <v>1</v>
      </c>
      <c r="F145" s="267" t="s">
        <v>1259</v>
      </c>
      <c r="G145" s="265"/>
      <c r="H145" s="268">
        <v>6</v>
      </c>
      <c r="I145" s="269"/>
      <c r="J145" s="265"/>
      <c r="K145" s="265"/>
      <c r="L145" s="270"/>
      <c r="M145" s="271"/>
      <c r="N145" s="272"/>
      <c r="O145" s="272"/>
      <c r="P145" s="272"/>
      <c r="Q145" s="272"/>
      <c r="R145" s="272"/>
      <c r="S145" s="272"/>
      <c r="T145" s="273"/>
      <c r="U145" s="14"/>
      <c r="V145" s="14"/>
      <c r="W145" s="14"/>
      <c r="X145" s="14"/>
      <c r="Y145" s="14"/>
      <c r="Z145" s="14"/>
      <c r="AA145" s="14"/>
      <c r="AB145" s="14"/>
      <c r="AC145" s="14"/>
      <c r="AD145" s="14"/>
      <c r="AE145" s="14"/>
      <c r="AT145" s="274" t="s">
        <v>147</v>
      </c>
      <c r="AU145" s="274" t="s">
        <v>83</v>
      </c>
      <c r="AV145" s="14" t="s">
        <v>83</v>
      </c>
      <c r="AW145" s="14" t="s">
        <v>30</v>
      </c>
      <c r="AX145" s="14" t="s">
        <v>81</v>
      </c>
      <c r="AY145" s="274" t="s">
        <v>134</v>
      </c>
    </row>
    <row r="146" s="12" customFormat="1" ht="22.8" customHeight="1">
      <c r="A146" s="12"/>
      <c r="B146" s="220"/>
      <c r="C146" s="221"/>
      <c r="D146" s="222" t="s">
        <v>72</v>
      </c>
      <c r="E146" s="234" t="s">
        <v>1260</v>
      </c>
      <c r="F146" s="234" t="s">
        <v>1261</v>
      </c>
      <c r="G146" s="221"/>
      <c r="H146" s="221"/>
      <c r="I146" s="224"/>
      <c r="J146" s="235">
        <f>BK146</f>
        <v>0</v>
      </c>
      <c r="K146" s="221"/>
      <c r="L146" s="226"/>
      <c r="M146" s="227"/>
      <c r="N146" s="228"/>
      <c r="O146" s="228"/>
      <c r="P146" s="229">
        <f>SUM(P147:P149)</f>
        <v>0</v>
      </c>
      <c r="Q146" s="228"/>
      <c r="R146" s="229">
        <f>SUM(R147:R149)</f>
        <v>0</v>
      </c>
      <c r="S146" s="228"/>
      <c r="T146" s="230">
        <f>SUM(T147:T149)</f>
        <v>0</v>
      </c>
      <c r="U146" s="12"/>
      <c r="V146" s="12"/>
      <c r="W146" s="12"/>
      <c r="X146" s="12"/>
      <c r="Y146" s="12"/>
      <c r="Z146" s="12"/>
      <c r="AA146" s="12"/>
      <c r="AB146" s="12"/>
      <c r="AC146" s="12"/>
      <c r="AD146" s="12"/>
      <c r="AE146" s="12"/>
      <c r="AR146" s="231" t="s">
        <v>173</v>
      </c>
      <c r="AT146" s="232" t="s">
        <v>72</v>
      </c>
      <c r="AU146" s="232" t="s">
        <v>81</v>
      </c>
      <c r="AY146" s="231" t="s">
        <v>134</v>
      </c>
      <c r="BK146" s="233">
        <f>SUM(BK147:BK149)</f>
        <v>0</v>
      </c>
    </row>
    <row r="147" s="2" customFormat="1" ht="16.5" customHeight="1">
      <c r="A147" s="39"/>
      <c r="B147" s="40"/>
      <c r="C147" s="236" t="s">
        <v>181</v>
      </c>
      <c r="D147" s="236" t="s">
        <v>136</v>
      </c>
      <c r="E147" s="237" t="s">
        <v>1262</v>
      </c>
      <c r="F147" s="238" t="s">
        <v>1261</v>
      </c>
      <c r="G147" s="239" t="s">
        <v>1185</v>
      </c>
      <c r="H147" s="240">
        <v>1</v>
      </c>
      <c r="I147" s="241"/>
      <c r="J147" s="242">
        <f>ROUND(I147*H147,2)</f>
        <v>0</v>
      </c>
      <c r="K147" s="238" t="s">
        <v>140</v>
      </c>
      <c r="L147" s="45"/>
      <c r="M147" s="243" t="s">
        <v>1</v>
      </c>
      <c r="N147" s="244" t="s">
        <v>38</v>
      </c>
      <c r="O147" s="92"/>
      <c r="P147" s="245">
        <f>O147*H147</f>
        <v>0</v>
      </c>
      <c r="Q147" s="245">
        <v>0</v>
      </c>
      <c r="R147" s="245">
        <f>Q147*H147</f>
        <v>0</v>
      </c>
      <c r="S147" s="245">
        <v>0</v>
      </c>
      <c r="T147" s="246">
        <f>S147*H147</f>
        <v>0</v>
      </c>
      <c r="U147" s="39"/>
      <c r="V147" s="39"/>
      <c r="W147" s="39"/>
      <c r="X147" s="39"/>
      <c r="Y147" s="39"/>
      <c r="Z147" s="39"/>
      <c r="AA147" s="39"/>
      <c r="AB147" s="39"/>
      <c r="AC147" s="39"/>
      <c r="AD147" s="39"/>
      <c r="AE147" s="39"/>
      <c r="AR147" s="247" t="s">
        <v>141</v>
      </c>
      <c r="AT147" s="247" t="s">
        <v>136</v>
      </c>
      <c r="AU147" s="247" t="s">
        <v>83</v>
      </c>
      <c r="AY147" s="18" t="s">
        <v>134</v>
      </c>
      <c r="BE147" s="248">
        <f>IF(N147="základní",J147,0)</f>
        <v>0</v>
      </c>
      <c r="BF147" s="248">
        <f>IF(N147="snížená",J147,0)</f>
        <v>0</v>
      </c>
      <c r="BG147" s="248">
        <f>IF(N147="zákl. přenesená",J147,0)</f>
        <v>0</v>
      </c>
      <c r="BH147" s="248">
        <f>IF(N147="sníž. přenesená",J147,0)</f>
        <v>0</v>
      </c>
      <c r="BI147" s="248">
        <f>IF(N147="nulová",J147,0)</f>
        <v>0</v>
      </c>
      <c r="BJ147" s="18" t="s">
        <v>81</v>
      </c>
      <c r="BK147" s="248">
        <f>ROUND(I147*H147,2)</f>
        <v>0</v>
      </c>
      <c r="BL147" s="18" t="s">
        <v>141</v>
      </c>
      <c r="BM147" s="247" t="s">
        <v>1263</v>
      </c>
    </row>
    <row r="148" s="2" customFormat="1">
      <c r="A148" s="39"/>
      <c r="B148" s="40"/>
      <c r="C148" s="41"/>
      <c r="D148" s="249" t="s">
        <v>143</v>
      </c>
      <c r="E148" s="41"/>
      <c r="F148" s="250" t="s">
        <v>1261</v>
      </c>
      <c r="G148" s="41"/>
      <c r="H148" s="41"/>
      <c r="I148" s="145"/>
      <c r="J148" s="41"/>
      <c r="K148" s="41"/>
      <c r="L148" s="45"/>
      <c r="M148" s="251"/>
      <c r="N148" s="252"/>
      <c r="O148" s="92"/>
      <c r="P148" s="92"/>
      <c r="Q148" s="92"/>
      <c r="R148" s="92"/>
      <c r="S148" s="92"/>
      <c r="T148" s="93"/>
      <c r="U148" s="39"/>
      <c r="V148" s="39"/>
      <c r="W148" s="39"/>
      <c r="X148" s="39"/>
      <c r="Y148" s="39"/>
      <c r="Z148" s="39"/>
      <c r="AA148" s="39"/>
      <c r="AB148" s="39"/>
      <c r="AC148" s="39"/>
      <c r="AD148" s="39"/>
      <c r="AE148" s="39"/>
      <c r="AT148" s="18" t="s">
        <v>143</v>
      </c>
      <c r="AU148" s="18" t="s">
        <v>83</v>
      </c>
    </row>
    <row r="149" s="2" customFormat="1">
      <c r="A149" s="39"/>
      <c r="B149" s="40"/>
      <c r="C149" s="41"/>
      <c r="D149" s="249" t="s">
        <v>164</v>
      </c>
      <c r="E149" s="41"/>
      <c r="F149" s="253" t="s">
        <v>1264</v>
      </c>
      <c r="G149" s="41"/>
      <c r="H149" s="41"/>
      <c r="I149" s="145"/>
      <c r="J149" s="41"/>
      <c r="K149" s="41"/>
      <c r="L149" s="45"/>
      <c r="M149" s="251"/>
      <c r="N149" s="252"/>
      <c r="O149" s="92"/>
      <c r="P149" s="92"/>
      <c r="Q149" s="92"/>
      <c r="R149" s="92"/>
      <c r="S149" s="92"/>
      <c r="T149" s="93"/>
      <c r="U149" s="39"/>
      <c r="V149" s="39"/>
      <c r="W149" s="39"/>
      <c r="X149" s="39"/>
      <c r="Y149" s="39"/>
      <c r="Z149" s="39"/>
      <c r="AA149" s="39"/>
      <c r="AB149" s="39"/>
      <c r="AC149" s="39"/>
      <c r="AD149" s="39"/>
      <c r="AE149" s="39"/>
      <c r="AT149" s="18" t="s">
        <v>164</v>
      </c>
      <c r="AU149" s="18" t="s">
        <v>83</v>
      </c>
    </row>
    <row r="150" s="12" customFormat="1" ht="22.8" customHeight="1">
      <c r="A150" s="12"/>
      <c r="B150" s="220"/>
      <c r="C150" s="221"/>
      <c r="D150" s="222" t="s">
        <v>72</v>
      </c>
      <c r="E150" s="234" t="s">
        <v>1265</v>
      </c>
      <c r="F150" s="234" t="s">
        <v>1266</v>
      </c>
      <c r="G150" s="221"/>
      <c r="H150" s="221"/>
      <c r="I150" s="224"/>
      <c r="J150" s="235">
        <f>BK150</f>
        <v>0</v>
      </c>
      <c r="K150" s="221"/>
      <c r="L150" s="226"/>
      <c r="M150" s="227"/>
      <c r="N150" s="228"/>
      <c r="O150" s="228"/>
      <c r="P150" s="229">
        <f>SUM(P151:P156)</f>
        <v>0</v>
      </c>
      <c r="Q150" s="228"/>
      <c r="R150" s="229">
        <f>SUM(R151:R156)</f>
        <v>0</v>
      </c>
      <c r="S150" s="228"/>
      <c r="T150" s="230">
        <f>SUM(T151:T156)</f>
        <v>0</v>
      </c>
      <c r="U150" s="12"/>
      <c r="V150" s="12"/>
      <c r="W150" s="12"/>
      <c r="X150" s="12"/>
      <c r="Y150" s="12"/>
      <c r="Z150" s="12"/>
      <c r="AA150" s="12"/>
      <c r="AB150" s="12"/>
      <c r="AC150" s="12"/>
      <c r="AD150" s="12"/>
      <c r="AE150" s="12"/>
      <c r="AR150" s="231" t="s">
        <v>173</v>
      </c>
      <c r="AT150" s="232" t="s">
        <v>72</v>
      </c>
      <c r="AU150" s="232" t="s">
        <v>81</v>
      </c>
      <c r="AY150" s="231" t="s">
        <v>134</v>
      </c>
      <c r="BK150" s="233">
        <f>SUM(BK151:BK156)</f>
        <v>0</v>
      </c>
    </row>
    <row r="151" s="2" customFormat="1" ht="16.5" customHeight="1">
      <c r="A151" s="39"/>
      <c r="B151" s="40"/>
      <c r="C151" s="236" t="s">
        <v>187</v>
      </c>
      <c r="D151" s="236" t="s">
        <v>136</v>
      </c>
      <c r="E151" s="237" t="s">
        <v>1267</v>
      </c>
      <c r="F151" s="238" t="s">
        <v>1266</v>
      </c>
      <c r="G151" s="239" t="s">
        <v>1185</v>
      </c>
      <c r="H151" s="240">
        <v>1</v>
      </c>
      <c r="I151" s="241"/>
      <c r="J151" s="242">
        <f>ROUND(I151*H151,2)</f>
        <v>0</v>
      </c>
      <c r="K151" s="238" t="s">
        <v>140</v>
      </c>
      <c r="L151" s="45"/>
      <c r="M151" s="243" t="s">
        <v>1</v>
      </c>
      <c r="N151" s="244" t="s">
        <v>38</v>
      </c>
      <c r="O151" s="92"/>
      <c r="P151" s="245">
        <f>O151*H151</f>
        <v>0</v>
      </c>
      <c r="Q151" s="245">
        <v>0</v>
      </c>
      <c r="R151" s="245">
        <f>Q151*H151</f>
        <v>0</v>
      </c>
      <c r="S151" s="245">
        <v>0</v>
      </c>
      <c r="T151" s="246">
        <f>S151*H151</f>
        <v>0</v>
      </c>
      <c r="U151" s="39"/>
      <c r="V151" s="39"/>
      <c r="W151" s="39"/>
      <c r="X151" s="39"/>
      <c r="Y151" s="39"/>
      <c r="Z151" s="39"/>
      <c r="AA151" s="39"/>
      <c r="AB151" s="39"/>
      <c r="AC151" s="39"/>
      <c r="AD151" s="39"/>
      <c r="AE151" s="39"/>
      <c r="AR151" s="247" t="s">
        <v>141</v>
      </c>
      <c r="AT151" s="247" t="s">
        <v>136</v>
      </c>
      <c r="AU151" s="247" t="s">
        <v>83</v>
      </c>
      <c r="AY151" s="18" t="s">
        <v>134</v>
      </c>
      <c r="BE151" s="248">
        <f>IF(N151="základní",J151,0)</f>
        <v>0</v>
      </c>
      <c r="BF151" s="248">
        <f>IF(N151="snížená",J151,0)</f>
        <v>0</v>
      </c>
      <c r="BG151" s="248">
        <f>IF(N151="zákl. přenesená",J151,0)</f>
        <v>0</v>
      </c>
      <c r="BH151" s="248">
        <f>IF(N151="sníž. přenesená",J151,0)</f>
        <v>0</v>
      </c>
      <c r="BI151" s="248">
        <f>IF(N151="nulová",J151,0)</f>
        <v>0</v>
      </c>
      <c r="BJ151" s="18" t="s">
        <v>81</v>
      </c>
      <c r="BK151" s="248">
        <f>ROUND(I151*H151,2)</f>
        <v>0</v>
      </c>
      <c r="BL151" s="18" t="s">
        <v>141</v>
      </c>
      <c r="BM151" s="247" t="s">
        <v>1268</v>
      </c>
    </row>
    <row r="152" s="2" customFormat="1">
      <c r="A152" s="39"/>
      <c r="B152" s="40"/>
      <c r="C152" s="41"/>
      <c r="D152" s="249" t="s">
        <v>143</v>
      </c>
      <c r="E152" s="41"/>
      <c r="F152" s="250" t="s">
        <v>1266</v>
      </c>
      <c r="G152" s="41"/>
      <c r="H152" s="41"/>
      <c r="I152" s="145"/>
      <c r="J152" s="41"/>
      <c r="K152" s="41"/>
      <c r="L152" s="45"/>
      <c r="M152" s="251"/>
      <c r="N152" s="252"/>
      <c r="O152" s="92"/>
      <c r="P152" s="92"/>
      <c r="Q152" s="92"/>
      <c r="R152" s="92"/>
      <c r="S152" s="92"/>
      <c r="T152" s="93"/>
      <c r="U152" s="39"/>
      <c r="V152" s="39"/>
      <c r="W152" s="39"/>
      <c r="X152" s="39"/>
      <c r="Y152" s="39"/>
      <c r="Z152" s="39"/>
      <c r="AA152" s="39"/>
      <c r="AB152" s="39"/>
      <c r="AC152" s="39"/>
      <c r="AD152" s="39"/>
      <c r="AE152" s="39"/>
      <c r="AT152" s="18" t="s">
        <v>143</v>
      </c>
      <c r="AU152" s="18" t="s">
        <v>83</v>
      </c>
    </row>
    <row r="153" s="2" customFormat="1">
      <c r="A153" s="39"/>
      <c r="B153" s="40"/>
      <c r="C153" s="41"/>
      <c r="D153" s="249" t="s">
        <v>164</v>
      </c>
      <c r="E153" s="41"/>
      <c r="F153" s="253" t="s">
        <v>1269</v>
      </c>
      <c r="G153" s="41"/>
      <c r="H153" s="41"/>
      <c r="I153" s="145"/>
      <c r="J153" s="41"/>
      <c r="K153" s="41"/>
      <c r="L153" s="45"/>
      <c r="M153" s="251"/>
      <c r="N153" s="252"/>
      <c r="O153" s="92"/>
      <c r="P153" s="92"/>
      <c r="Q153" s="92"/>
      <c r="R153" s="92"/>
      <c r="S153" s="92"/>
      <c r="T153" s="93"/>
      <c r="U153" s="39"/>
      <c r="V153" s="39"/>
      <c r="W153" s="39"/>
      <c r="X153" s="39"/>
      <c r="Y153" s="39"/>
      <c r="Z153" s="39"/>
      <c r="AA153" s="39"/>
      <c r="AB153" s="39"/>
      <c r="AC153" s="39"/>
      <c r="AD153" s="39"/>
      <c r="AE153" s="39"/>
      <c r="AT153" s="18" t="s">
        <v>164</v>
      </c>
      <c r="AU153" s="18" t="s">
        <v>83</v>
      </c>
    </row>
    <row r="154" s="2" customFormat="1" ht="16.5" customHeight="1">
      <c r="A154" s="39"/>
      <c r="B154" s="40"/>
      <c r="C154" s="236" t="s">
        <v>195</v>
      </c>
      <c r="D154" s="236" t="s">
        <v>136</v>
      </c>
      <c r="E154" s="237" t="s">
        <v>1270</v>
      </c>
      <c r="F154" s="238" t="s">
        <v>1271</v>
      </c>
      <c r="G154" s="239" t="s">
        <v>1185</v>
      </c>
      <c r="H154" s="240">
        <v>1</v>
      </c>
      <c r="I154" s="241"/>
      <c r="J154" s="242">
        <f>ROUND(I154*H154,2)</f>
        <v>0</v>
      </c>
      <c r="K154" s="238" t="s">
        <v>140</v>
      </c>
      <c r="L154" s="45"/>
      <c r="M154" s="243" t="s">
        <v>1</v>
      </c>
      <c r="N154" s="244" t="s">
        <v>38</v>
      </c>
      <c r="O154" s="92"/>
      <c r="P154" s="245">
        <f>O154*H154</f>
        <v>0</v>
      </c>
      <c r="Q154" s="245">
        <v>0</v>
      </c>
      <c r="R154" s="245">
        <f>Q154*H154</f>
        <v>0</v>
      </c>
      <c r="S154" s="245">
        <v>0</v>
      </c>
      <c r="T154" s="246">
        <f>S154*H154</f>
        <v>0</v>
      </c>
      <c r="U154" s="39"/>
      <c r="V154" s="39"/>
      <c r="W154" s="39"/>
      <c r="X154" s="39"/>
      <c r="Y154" s="39"/>
      <c r="Z154" s="39"/>
      <c r="AA154" s="39"/>
      <c r="AB154" s="39"/>
      <c r="AC154" s="39"/>
      <c r="AD154" s="39"/>
      <c r="AE154" s="39"/>
      <c r="AR154" s="247" t="s">
        <v>141</v>
      </c>
      <c r="AT154" s="247" t="s">
        <v>136</v>
      </c>
      <c r="AU154" s="247" t="s">
        <v>83</v>
      </c>
      <c r="AY154" s="18" t="s">
        <v>134</v>
      </c>
      <c r="BE154" s="248">
        <f>IF(N154="základní",J154,0)</f>
        <v>0</v>
      </c>
      <c r="BF154" s="248">
        <f>IF(N154="snížená",J154,0)</f>
        <v>0</v>
      </c>
      <c r="BG154" s="248">
        <f>IF(N154="zákl. přenesená",J154,0)</f>
        <v>0</v>
      </c>
      <c r="BH154" s="248">
        <f>IF(N154="sníž. přenesená",J154,0)</f>
        <v>0</v>
      </c>
      <c r="BI154" s="248">
        <f>IF(N154="nulová",J154,0)</f>
        <v>0</v>
      </c>
      <c r="BJ154" s="18" t="s">
        <v>81</v>
      </c>
      <c r="BK154" s="248">
        <f>ROUND(I154*H154,2)</f>
        <v>0</v>
      </c>
      <c r="BL154" s="18" t="s">
        <v>141</v>
      </c>
      <c r="BM154" s="247" t="s">
        <v>1272</v>
      </c>
    </row>
    <row r="155" s="2" customFormat="1">
      <c r="A155" s="39"/>
      <c r="B155" s="40"/>
      <c r="C155" s="41"/>
      <c r="D155" s="249" t="s">
        <v>143</v>
      </c>
      <c r="E155" s="41"/>
      <c r="F155" s="250" t="s">
        <v>1271</v>
      </c>
      <c r="G155" s="41"/>
      <c r="H155" s="41"/>
      <c r="I155" s="145"/>
      <c r="J155" s="41"/>
      <c r="K155" s="41"/>
      <c r="L155" s="45"/>
      <c r="M155" s="251"/>
      <c r="N155" s="252"/>
      <c r="O155" s="92"/>
      <c r="P155" s="92"/>
      <c r="Q155" s="92"/>
      <c r="R155" s="92"/>
      <c r="S155" s="92"/>
      <c r="T155" s="93"/>
      <c r="U155" s="39"/>
      <c r="V155" s="39"/>
      <c r="W155" s="39"/>
      <c r="X155" s="39"/>
      <c r="Y155" s="39"/>
      <c r="Z155" s="39"/>
      <c r="AA155" s="39"/>
      <c r="AB155" s="39"/>
      <c r="AC155" s="39"/>
      <c r="AD155" s="39"/>
      <c r="AE155" s="39"/>
      <c r="AT155" s="18" t="s">
        <v>143</v>
      </c>
      <c r="AU155" s="18" t="s">
        <v>83</v>
      </c>
    </row>
    <row r="156" s="2" customFormat="1">
      <c r="A156" s="39"/>
      <c r="B156" s="40"/>
      <c r="C156" s="41"/>
      <c r="D156" s="249" t="s">
        <v>164</v>
      </c>
      <c r="E156" s="41"/>
      <c r="F156" s="253" t="s">
        <v>1273</v>
      </c>
      <c r="G156" s="41"/>
      <c r="H156" s="41"/>
      <c r="I156" s="145"/>
      <c r="J156" s="41"/>
      <c r="K156" s="41"/>
      <c r="L156" s="45"/>
      <c r="M156" s="314"/>
      <c r="N156" s="315"/>
      <c r="O156" s="316"/>
      <c r="P156" s="316"/>
      <c r="Q156" s="316"/>
      <c r="R156" s="316"/>
      <c r="S156" s="316"/>
      <c r="T156" s="317"/>
      <c r="U156" s="39"/>
      <c r="V156" s="39"/>
      <c r="W156" s="39"/>
      <c r="X156" s="39"/>
      <c r="Y156" s="39"/>
      <c r="Z156" s="39"/>
      <c r="AA156" s="39"/>
      <c r="AB156" s="39"/>
      <c r="AC156" s="39"/>
      <c r="AD156" s="39"/>
      <c r="AE156" s="39"/>
      <c r="AT156" s="18" t="s">
        <v>164</v>
      </c>
      <c r="AU156" s="18" t="s">
        <v>83</v>
      </c>
    </row>
    <row r="157" s="2" customFormat="1" ht="6.96" customHeight="1">
      <c r="A157" s="39"/>
      <c r="B157" s="67"/>
      <c r="C157" s="68"/>
      <c r="D157" s="68"/>
      <c r="E157" s="68"/>
      <c r="F157" s="68"/>
      <c r="G157" s="68"/>
      <c r="H157" s="68"/>
      <c r="I157" s="184"/>
      <c r="J157" s="68"/>
      <c r="K157" s="68"/>
      <c r="L157" s="45"/>
      <c r="M157" s="39"/>
      <c r="O157" s="39"/>
      <c r="P157" s="39"/>
      <c r="Q157" s="39"/>
      <c r="R157" s="39"/>
      <c r="S157" s="39"/>
      <c r="T157" s="39"/>
      <c r="U157" s="39"/>
      <c r="V157" s="39"/>
      <c r="W157" s="39"/>
      <c r="X157" s="39"/>
      <c r="Y157" s="39"/>
      <c r="Z157" s="39"/>
      <c r="AA157" s="39"/>
      <c r="AB157" s="39"/>
      <c r="AC157" s="39"/>
      <c r="AD157" s="39"/>
      <c r="AE157" s="39"/>
    </row>
  </sheetData>
  <sheetProtection sheet="1" autoFilter="0" formatColumns="0" formatRows="0" objects="1" scenarios="1" spinCount="100000" saltValue="GPCaPxxg4oVDMKif75o4O6TzrHW0zhmUEFgTR9UUhaLA/btKDqcmbcLxCqQtyf4BtkAM94j455R788u2N87dDg==" hashValue="g1bbjmyT3MOW/z2uKznpdCq4sdDDe+9cr5j0+EL/Ne1ExJZ/9gCujXLNafxJt06LAluQSEpZ4GoUqbuKvatlsw==" algorithmName="SHA-512" password="CC35"/>
  <autoFilter ref="C121:K156"/>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Zlámal Marek, Ing.</dc:creator>
  <cp:lastModifiedBy>Zlámal Marek, Ing.</cp:lastModifiedBy>
  <dcterms:created xsi:type="dcterms:W3CDTF">2019-08-16T13:09:56Z</dcterms:created>
  <dcterms:modified xsi:type="dcterms:W3CDTF">2019-08-16T13:10:08Z</dcterms:modified>
</cp:coreProperties>
</file>