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"/>
    </mc:Choice>
  </mc:AlternateContent>
  <bookViews>
    <workbookView xWindow="0" yWindow="0" windowWidth="28800" windowHeight="11835" activeTab="1"/>
  </bookViews>
  <sheets>
    <sheet name="9898 Formulář 5 - pol.rozp" sheetId="5" r:id="rId1"/>
    <sheet name="9898.1 Formulář 5 -pol.rozp" sheetId="6" r:id="rId2"/>
  </sheets>
  <definedNames>
    <definedName name="_xlnm._FilterDatabase" localSheetId="0" hidden="1">'9898 Formulář 5 - pol.rozp'!$A$10:$K$10</definedName>
    <definedName name="_xlnm.Print_Titles" localSheetId="0">'9898 Formulář 5 - pol.rozp'!$1:$10</definedName>
    <definedName name="_xlnm.Print_Area" localSheetId="0">'9898 Formulář 5 - pol.rozp'!$A$1:$K$21</definedName>
  </definedNames>
  <calcPr calcId="152511"/>
</workbook>
</file>

<file path=xl/calcChain.xml><?xml version="1.0" encoding="utf-8"?>
<calcChain xmlns="http://schemas.openxmlformats.org/spreadsheetml/2006/main">
  <c r="K19" i="5" l="1"/>
  <c r="J19" i="5"/>
  <c r="G19" i="5" l="1"/>
  <c r="I19" i="5"/>
  <c r="H129" i="6" l="1"/>
  <c r="H131" i="6"/>
  <c r="H126" i="6"/>
  <c r="H125" i="6"/>
  <c r="H119" i="6"/>
  <c r="H118" i="6" s="1"/>
  <c r="H117" i="6"/>
  <c r="H116" i="6" s="1"/>
  <c r="H111" i="6"/>
  <c r="H109" i="6"/>
  <c r="H108" i="6" s="1"/>
  <c r="H110" i="6"/>
  <c r="H123" i="6"/>
  <c r="H122" i="6"/>
  <c r="H124" i="6" s="1"/>
  <c r="H120" i="6" s="1"/>
  <c r="H114" i="6"/>
  <c r="H113" i="6"/>
  <c r="H115" i="6" s="1"/>
  <c r="H112" i="6" s="1"/>
  <c r="H106" i="6"/>
  <c r="H105" i="6"/>
  <c r="H107" i="6" s="1"/>
  <c r="H104" i="6" s="1"/>
  <c r="H102" i="6"/>
  <c r="H101" i="6"/>
  <c r="H94" i="6"/>
  <c r="H95" i="6"/>
  <c r="H96" i="6"/>
  <c r="H97" i="6"/>
  <c r="H98" i="6"/>
  <c r="H93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70" i="6"/>
  <c r="H90" i="6" s="1"/>
  <c r="H68" i="6" s="1"/>
  <c r="H60" i="6"/>
  <c r="H65" i="6" s="1"/>
  <c r="H67" i="6" s="1"/>
  <c r="H56" i="6" s="1"/>
  <c r="H61" i="6"/>
  <c r="H62" i="6"/>
  <c r="H63" i="6"/>
  <c r="H64" i="6"/>
  <c r="H66" i="6"/>
  <c r="H59" i="6"/>
  <c r="H54" i="6"/>
  <c r="H53" i="6"/>
  <c r="H55" i="6" s="1"/>
  <c r="H28" i="6" s="1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31" i="6"/>
  <c r="H24" i="6"/>
  <c r="H25" i="6"/>
  <c r="H26" i="6"/>
  <c r="H23" i="6"/>
  <c r="H17" i="6"/>
  <c r="H18" i="6"/>
  <c r="H19" i="6"/>
  <c r="H16" i="6"/>
  <c r="H20" i="6" s="1"/>
  <c r="H15" i="6" s="1"/>
  <c r="H103" i="6" l="1"/>
  <c r="H100" i="6" s="1"/>
  <c r="H99" i="6"/>
  <c r="H91" i="6" s="1"/>
  <c r="H27" i="6"/>
  <c r="H21" i="6" s="1"/>
  <c r="H132" i="6" s="1"/>
  <c r="K15" i="5"/>
  <c r="K16" i="5"/>
  <c r="K17" i="5"/>
  <c r="K18" i="5"/>
  <c r="I16" i="5"/>
  <c r="I17" i="5"/>
  <c r="I18" i="5"/>
  <c r="G17" i="5"/>
  <c r="G18" i="5"/>
  <c r="G16" i="5" l="1"/>
  <c r="I15" i="5"/>
  <c r="G15" i="5"/>
  <c r="K14" i="5"/>
  <c r="I14" i="5"/>
  <c r="G14" i="5"/>
  <c r="G13" i="5"/>
  <c r="G12" i="5"/>
  <c r="K13" i="5" l="1"/>
  <c r="I13" i="5"/>
  <c r="I12" i="5"/>
  <c r="K12" i="5"/>
  <c r="C21" i="5"/>
  <c r="K5" i="5"/>
  <c r="I21" i="5" l="1"/>
  <c r="G21" i="5" l="1"/>
  <c r="K21" i="5"/>
  <c r="K1" i="5" s="1"/>
</calcChain>
</file>

<file path=xl/sharedStrings.xml><?xml version="1.0" encoding="utf-8"?>
<sst xmlns="http://schemas.openxmlformats.org/spreadsheetml/2006/main" count="260" uniqueCount="195">
  <si>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</si>
  <si>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</si>
  <si>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</si>
  <si>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</si>
  <si>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</si>
  <si>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</si>
  <si>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</si>
  <si>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</si>
  <si>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</si>
  <si>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</si>
  <si>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</si>
  <si>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</si>
  <si>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</si>
  <si>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</si>
  <si>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</si>
  <si>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</si>
  <si>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</si>
  <si>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</si>
  <si>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</si>
  <si>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</si>
  <si>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</si>
  <si>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</si>
  <si>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</si>
  <si>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</si>
  <si>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</si>
  <si>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</si>
  <si>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</si>
  <si>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</si>
  <si>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</si>
  <si>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</si>
  <si>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ks</t>
  </si>
  <si>
    <t>třídník</t>
  </si>
  <si>
    <t>specifikace</t>
  </si>
  <si>
    <t>Všeobecný objekt</t>
  </si>
  <si>
    <t>SO 9898</t>
  </si>
  <si>
    <t>Všeobecné podmínky</t>
  </si>
  <si>
    <t>0</t>
  </si>
  <si>
    <t>Celkem za 0</t>
  </si>
  <si>
    <t xml:space="preserve">Posouzení shody notifikovanou osobou </t>
  </si>
  <si>
    <t xml:space="preserve">Posouzení bezpečnosti, analýza a hodnocení rizik změny dle NK (EU) č.352/2009 </t>
  </si>
  <si>
    <t>Hlukové měření dle požadavku KHS</t>
  </si>
  <si>
    <t>Pamětní deska</t>
  </si>
  <si>
    <t>KPL</t>
  </si>
  <si>
    <t>Vypracování geodetické dokumentace skutečného provedení stavby</t>
  </si>
  <si>
    <t>022340</t>
  </si>
  <si>
    <t>Vypracování dokumentace skutečného provedení stavby</t>
  </si>
  <si>
    <t>022320</t>
  </si>
  <si>
    <t>Vypracování digitální dokumentace skutečného provedení stavby</t>
  </si>
  <si>
    <t>022330</t>
  </si>
  <si>
    <t>022520</t>
  </si>
  <si>
    <t>022210</t>
  </si>
  <si>
    <t>022360 R</t>
  </si>
  <si>
    <t>R1</t>
  </si>
  <si>
    <t>ZADÁNÍ S VÝKAZEM VÝMĚR</t>
  </si>
  <si>
    <t>Stavba:   Odstranění propadu traťové rychlosti v úseku Kanín - Převýšov</t>
  </si>
  <si>
    <t xml:space="preserve">Objednatel:   </t>
  </si>
  <si>
    <t xml:space="preserve">Zhotovitel:   </t>
  </si>
  <si>
    <t>Zpracoval:   Ladislav Mikulíček</t>
  </si>
  <si>
    <t xml:space="preserve">Místo:   </t>
  </si>
  <si>
    <t>Datum:   22.4.2014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</si>
  <si>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</si>
  <si>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</si>
  <si>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</si>
  <si>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</si>
  <si>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</si>
  <si>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</si>
  <si>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</si>
  <si>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</si>
  <si>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</si>
  <si>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</si>
  <si>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</si>
  <si>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</si>
  <si>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</si>
  <si>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</si>
  <si>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</si>
  <si>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</si>
  <si>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</si>
  <si>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Ostatní konstrukce a práce-bourání   </t>
  </si>
  <si>
    <t>221</t>
  </si>
  <si>
    <t>913111117</t>
  </si>
  <si>
    <t xml:space="preserve">Úprava značky -symboly,názvy základních velikostí   </t>
  </si>
  <si>
    <t>kus</t>
  </si>
  <si>
    <t xml:space="preserve">"IS 11b-5 dní"   18+8   </t>
  </si>
  <si>
    <t xml:space="preserve">"IS 11b-21 dní"   18   </t>
  </si>
  <si>
    <t xml:space="preserve">"E 3a- 5 dní"   6+1   </t>
  </si>
  <si>
    <t xml:space="preserve">"E 3a- 21 dní"   8   </t>
  </si>
  <si>
    <t xml:space="preserve">Součet   </t>
  </si>
  <si>
    <t>913111118</t>
  </si>
  <si>
    <t xml:space="preserve">Úprava značky -symboly,názvy  velikostí 1,50x1,0   </t>
  </si>
  <si>
    <t xml:space="preserve">"dle výkazu značek"   </t>
  </si>
  <si>
    <t xml:space="preserve">"IP 22 -5 dní"  9+6   </t>
  </si>
  <si>
    <t xml:space="preserve">"IP 22 -21dní"  15   </t>
  </si>
  <si>
    <t xml:space="preserve">"IS 11a-5 dní"   6+3   </t>
  </si>
  <si>
    <t xml:space="preserve">"IS 11a-21 dní"   5   </t>
  </si>
  <si>
    <t>913121111</t>
  </si>
  <si>
    <t xml:space="preserve">Montáž a demontáž dočasné dopravní značky kompletní základní   </t>
  </si>
  <si>
    <t xml:space="preserve">"montáž"   </t>
  </si>
  <si>
    <t xml:space="preserve">"IP 10a-5 dní"   7+1+5   </t>
  </si>
  <si>
    <t xml:space="preserve">"IP 10a-21 dní"   10+3   </t>
  </si>
  <si>
    <t xml:space="preserve">"IS 11c- 21 dní"  2+25   </t>
  </si>
  <si>
    <t xml:space="preserve">"IP 10b-21 dní" 2   </t>
  </si>
  <si>
    <t xml:space="preserve">"B 24a-21 dní" 1   </t>
  </si>
  <si>
    <t xml:space="preserve">"B 24b-21 dní" 1   </t>
  </si>
  <si>
    <t xml:space="preserve">"B 1-21 dní" 2+2+2+6   </t>
  </si>
  <si>
    <t xml:space="preserve">"B 1-5 dní" 6   </t>
  </si>
  <si>
    <t xml:space="preserve">"C 2b-21 dní" 1   </t>
  </si>
  <si>
    <t xml:space="preserve">"C 2c-21 dní" 1   </t>
  </si>
  <si>
    <t xml:space="preserve">"B 20a-30- 21 dní" 6   </t>
  </si>
  <si>
    <t xml:space="preserve">"B 20a-30- 5 dní" 6   </t>
  </si>
  <si>
    <t xml:space="preserve">"B 20a-50- 21 dní" 2   </t>
  </si>
  <si>
    <t xml:space="preserve">"B 20a-50- 5 dní" 4   </t>
  </si>
  <si>
    <t xml:space="preserve">"B 20a-70- 5 dní" 4   </t>
  </si>
  <si>
    <t xml:space="preserve">"B 20a-70- 21 dní" 2   </t>
  </si>
  <si>
    <t xml:space="preserve">"A 15-5 dní" 6   </t>
  </si>
  <si>
    <t xml:space="preserve">"A 15-21 dní" 2   </t>
  </si>
  <si>
    <t xml:space="preserve">Mezisoučet   </t>
  </si>
  <si>
    <t xml:space="preserve">"demontáž" 168   </t>
  </si>
  <si>
    <t>913121112</t>
  </si>
  <si>
    <t xml:space="preserve">Montáž a demontáž dočasné dopravní značky kompletní zvětšené   </t>
  </si>
  <si>
    <t xml:space="preserve">"odstranění"  88   </t>
  </si>
  <si>
    <t>913121211</t>
  </si>
  <si>
    <t xml:space="preserve">Příplatek k dočasné dopravní značce kompletní základní za první a ZKD den použití   </t>
  </si>
  <si>
    <t xml:space="preserve">"IP 10a-5 dní"   (7+1+5)*5   </t>
  </si>
  <si>
    <t xml:space="preserve">"IP 10a-21 dní"   (10+3)*21   </t>
  </si>
  <si>
    <t xml:space="preserve">"E 3a- 5 dní"   (6+1)*5   </t>
  </si>
  <si>
    <t xml:space="preserve">"E 3a- 21 dní"   8*21   </t>
  </si>
  <si>
    <t xml:space="preserve">"IS 11c- 21 dní"  (2+25)*21   </t>
  </si>
  <si>
    <t xml:space="preserve">"IP 10b-21 dní" 2*21   </t>
  </si>
  <si>
    <t xml:space="preserve">"B 24a-21 dní" 1*21   </t>
  </si>
  <si>
    <t xml:space="preserve">"B 24b-21 dní" 1*21   </t>
  </si>
  <si>
    <t xml:space="preserve">"B 1-21 dní" (2+2+2+6)*21   </t>
  </si>
  <si>
    <t xml:space="preserve">"B 1-5 dní" 6*5   </t>
  </si>
  <si>
    <t xml:space="preserve">"C 2b-21 dní" 1*21   </t>
  </si>
  <si>
    <t xml:space="preserve">"C 2c-21 dní" 1*21   </t>
  </si>
  <si>
    <t xml:space="preserve">"B 20a-30- 21 dní" 6*21   </t>
  </si>
  <si>
    <t xml:space="preserve">"B 20a-30- 5 dní" 6*5   </t>
  </si>
  <si>
    <t xml:space="preserve">"B 20a-50- 21 dní" 2*21   </t>
  </si>
  <si>
    <t xml:space="preserve">"B 20a-50- 5 dní" 4*5   </t>
  </si>
  <si>
    <t xml:space="preserve">"B 20a-70- 5 dní" 4*5   </t>
  </si>
  <si>
    <t xml:space="preserve">"B 20a-70- 21 dní" 2*21   </t>
  </si>
  <si>
    <t xml:space="preserve">"A 15-5 dní" 6*5   </t>
  </si>
  <si>
    <t xml:space="preserve">"A 15-21 dní" 2*21   </t>
  </si>
  <si>
    <t>913121212</t>
  </si>
  <si>
    <t xml:space="preserve">Příplatek k dočasné dopravní značce kompletní zvětšené za první a ZKD den použití   </t>
  </si>
  <si>
    <t xml:space="preserve">"IP 22 -5 dní"  (9+6)*5   </t>
  </si>
  <si>
    <t xml:space="preserve">"IP 22 -21dní"  15*21   </t>
  </si>
  <si>
    <t xml:space="preserve">"IS 11a-5 dní"   (6+3)*5   </t>
  </si>
  <si>
    <t xml:space="preserve">"IS 11a-21 dní"   5*21   </t>
  </si>
  <si>
    <t xml:space="preserve">"IS 11b-5 dní"   (18+8)*5   </t>
  </si>
  <si>
    <t xml:space="preserve">"IS 11b-21 dní"   18*21   </t>
  </si>
  <si>
    <t>913211112</t>
  </si>
  <si>
    <t xml:space="preserve">Montáž a demontáž dočasné dopravní zábrany Z2 reflexní šířky 2,5 m   </t>
  </si>
  <si>
    <t xml:space="preserve">"montáž" 12   </t>
  </si>
  <si>
    <t xml:space="preserve">"demontáž" 12   </t>
  </si>
  <si>
    <t>913211113</t>
  </si>
  <si>
    <t xml:space="preserve">Montáž a demontáž dočasné dopravní zábrany Z2 reflexní šířky 3 m   </t>
  </si>
  <si>
    <t xml:space="preserve">"montáž" 16   </t>
  </si>
  <si>
    <t xml:space="preserve">"demontáž" 16   </t>
  </si>
  <si>
    <t>913211212</t>
  </si>
  <si>
    <t xml:space="preserve">Příplatek k dočasné dopravní zábraně Z2 reflexní 2,5 m za první a ZKD den použití   </t>
  </si>
  <si>
    <t xml:space="preserve">6*5 "dní"+(3+3)*21   </t>
  </si>
  <si>
    <t>913211213</t>
  </si>
  <si>
    <t xml:space="preserve">Příplatek k dočasné dopravní zábraně Z2 reflexní 3 m za první a ZKD den použití   </t>
  </si>
  <si>
    <t xml:space="preserve">(2+2+2+6)*21+6*5   </t>
  </si>
  <si>
    <t>913221113</t>
  </si>
  <si>
    <t xml:space="preserve">Montáž a demontáž dočasné dopravní zábrany Z2 světelné šířky 3 m s 5 světly   </t>
  </si>
  <si>
    <t xml:space="preserve">"montáž" 14   </t>
  </si>
  <si>
    <t xml:space="preserve">"demontáž" 14   </t>
  </si>
  <si>
    <t>913911112</t>
  </si>
  <si>
    <t xml:space="preserve">Montáž a demontáž akumulátoru dočasného dopravního značení olověného 12 V/55 Ah   </t>
  </si>
  <si>
    <t xml:space="preserve">"montáž"12*5"světel"+12*5"demontáž"   </t>
  </si>
  <si>
    <t>913911212</t>
  </si>
  <si>
    <t xml:space="preserve">Příplatek k dočasnému akumulátor 12V/55 Ah za první a ZKD den použití   </t>
  </si>
  <si>
    <t xml:space="preserve">6*5*21+6*5*5   </t>
  </si>
  <si>
    <t>913921131</t>
  </si>
  <si>
    <t xml:space="preserve">Dočasné omezení platnosti zakrytí základní dopravní značky   </t>
  </si>
  <si>
    <t xml:space="preserve">"malé značky"  11+5+9   </t>
  </si>
  <si>
    <t xml:space="preserve">"velké značky" (2+8 )*2   </t>
  </si>
  <si>
    <t>913921132</t>
  </si>
  <si>
    <t xml:space="preserve">Dočasné omezení platnosti odkrytí základní dopravní značky   </t>
  </si>
  <si>
    <t>913921133</t>
  </si>
  <si>
    <t xml:space="preserve">Rozvoz dopravního značení po trasách objížděk   </t>
  </si>
  <si>
    <t>kpl</t>
  </si>
  <si>
    <t>000</t>
  </si>
  <si>
    <t>083002000</t>
  </si>
  <si>
    <t xml:space="preserve">Pracovní pohotovost   </t>
  </si>
  <si>
    <t>hod</t>
  </si>
  <si>
    <t xml:space="preserve">"krátkodobé operativní uzavírky cca 2,0 hod.-pracovníci pro regulaci dopravy-odhad"   </t>
  </si>
  <si>
    <t xml:space="preserve">6"lidí"*10*2 "hod"   </t>
  </si>
  <si>
    <t xml:space="preserve">Celkem   </t>
  </si>
  <si>
    <t xml:space="preserve">Objekt:   SO 9898.1 Dopravně-inženýrské opatření </t>
  </si>
  <si>
    <t>Kanín - Převýšov</t>
  </si>
  <si>
    <t>SŽDC, OŘ Hradec Králové</t>
  </si>
  <si>
    <t>SO 9898.1</t>
  </si>
  <si>
    <t>Dopravně-inženýrské opatření (DIO)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</si>
</sst>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67" formatCode="#,##0.000;\-#,##0.000"/>
    <numFmt numFmtId="168" formatCode="#,##0.00;\-#,##0.00"/>
    <numFmt numFmtId="169" formatCode="#,##0;\-#,##0"/>
  </numFmts>
  <fonts count="4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sz val="7"/>
      <name val="Arial CE"/>
      <charset val="238"/>
    </font>
    <font>
      <sz val="9"/>
      <name val="MS Sans Serif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8"/>
      <color indexed="20"/>
      <name val="Arial CE"/>
      <charset val="238"/>
    </font>
    <font>
      <sz val="8"/>
      <color indexed="18"/>
      <name val="Arial CE"/>
      <charset val="238"/>
    </font>
    <font>
      <b/>
      <sz val="11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4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6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right"/>
    </xf>
    <xf numFmtId="164" fontId="13" fillId="2" borderId="6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7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0" fontId="6" fillId="2" borderId="17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166" fontId="17" fillId="0" borderId="18" xfId="2" applyNumberFormat="1" applyFont="1" applyBorder="1" applyAlignment="1" applyProtection="1">
      <protection locked="0"/>
    </xf>
    <xf numFmtId="166" fontId="6" fillId="2" borderId="27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1" xfId="1" applyFont="1" applyFill="1" applyBorder="1" applyAlignment="1">
      <alignment wrapText="1"/>
    </xf>
    <xf numFmtId="0" fontId="13" fillId="2" borderId="6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8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8" xfId="2" applyNumberFormat="1" applyFont="1" applyBorder="1" applyAlignment="1" applyProtection="1">
      <alignment horizontal="left"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49" fontId="6" fillId="2" borderId="27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1" xfId="0" applyBorder="1"/>
    <xf numFmtId="0" fontId="0" fillId="0" borderId="22" xfId="0" applyBorder="1"/>
    <xf numFmtId="0" fontId="24" fillId="0" borderId="21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0" fillId="0" borderId="13" xfId="0" applyBorder="1"/>
    <xf numFmtId="165" fontId="22" fillId="5" borderId="19" xfId="0" applyNumberFormat="1" applyFont="1" applyFill="1" applyBorder="1" applyAlignment="1">
      <alignment vertical="center"/>
    </xf>
    <xf numFmtId="166" fontId="22" fillId="0" borderId="19" xfId="0" applyNumberFormat="1" applyFont="1" applyFill="1" applyBorder="1" applyAlignment="1" applyProtection="1">
      <alignment vertical="center"/>
      <protection locked="0"/>
    </xf>
    <xf numFmtId="4" fontId="22" fillId="5" borderId="20" xfId="0" applyNumberFormat="1" applyFont="1" applyFill="1" applyBorder="1" applyAlignment="1">
      <alignment vertical="center"/>
    </xf>
    <xf numFmtId="4" fontId="22" fillId="0" borderId="19" xfId="0" applyNumberFormat="1" applyFont="1" applyFill="1" applyBorder="1" applyAlignment="1" applyProtection="1">
      <alignment vertical="center"/>
      <protection locked="0"/>
    </xf>
    <xf numFmtId="165" fontId="22" fillId="0" borderId="19" xfId="0" applyNumberFormat="1" applyFont="1" applyFill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 applyProtection="1">
      <alignment horizontal="center" vertical="center"/>
      <protection locked="0"/>
    </xf>
    <xf numFmtId="4" fontId="22" fillId="5" borderId="19" xfId="0" applyNumberFormat="1" applyFont="1" applyFill="1" applyBorder="1" applyAlignment="1">
      <alignment vertical="center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9" xfId="0" applyNumberFormat="1" applyFont="1" applyFill="1" applyBorder="1" applyAlignment="1"/>
    <xf numFmtId="4" fontId="22" fillId="5" borderId="19" xfId="0" applyNumberFormat="1" applyFont="1" applyFill="1" applyBorder="1" applyAlignment="1"/>
    <xf numFmtId="4" fontId="22" fillId="5" borderId="20" xfId="0" applyNumberFormat="1" applyFont="1" applyFill="1" applyBorder="1" applyAlignment="1"/>
    <xf numFmtId="166" fontId="22" fillId="0" borderId="19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vertical="center"/>
      <protection locked="0"/>
    </xf>
    <xf numFmtId="0" fontId="24" fillId="0" borderId="21" xfId="0" applyFont="1" applyBorder="1"/>
    <xf numFmtId="0" fontId="27" fillId="2" borderId="33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/>
    </xf>
    <xf numFmtId="49" fontId="25" fillId="0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49" fontId="25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0" fontId="28" fillId="0" borderId="19" xfId="0" applyFont="1" applyFill="1" applyBorder="1" applyAlignment="1" applyProtection="1">
      <alignment vertical="center"/>
      <protection locked="0"/>
    </xf>
    <xf numFmtId="0" fontId="24" fillId="0" borderId="29" xfId="0" applyFont="1" applyBorder="1"/>
    <xf numFmtId="0" fontId="25" fillId="0" borderId="14" xfId="0" applyFont="1" applyFill="1" applyBorder="1" applyAlignment="1" applyProtection="1">
      <alignment vertical="center" wrapText="1"/>
      <protection locked="0"/>
    </xf>
    <xf numFmtId="49" fontId="2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  <protection locked="0"/>
    </xf>
    <xf numFmtId="165" fontId="22" fillId="0" borderId="0" xfId="0" applyNumberFormat="1" applyFont="1" applyFill="1" applyBorder="1" applyAlignment="1" applyProtection="1">
      <alignment vertical="center" wrapText="1"/>
      <protection locked="0"/>
    </xf>
    <xf numFmtId="165" fontId="22" fillId="5" borderId="19" xfId="0" applyNumberFormat="1" applyFont="1" applyFill="1" applyBorder="1" applyAlignment="1">
      <alignment vertical="center" wrapText="1"/>
    </xf>
    <xf numFmtId="4" fontId="22" fillId="0" borderId="19" xfId="0" applyNumberFormat="1" applyFont="1" applyFill="1" applyBorder="1" applyAlignment="1" applyProtection="1">
      <alignment vertical="center" wrapText="1"/>
      <protection locked="0"/>
    </xf>
    <xf numFmtId="4" fontId="22" fillId="5" borderId="19" xfId="0" applyNumberFormat="1" applyFont="1" applyFill="1" applyBorder="1" applyAlignment="1">
      <alignment vertical="center" wrapText="1"/>
    </xf>
    <xf numFmtId="4" fontId="22" fillId="5" borderId="20" xfId="0" applyNumberFormat="1" applyFont="1" applyFill="1" applyBorder="1" applyAlignment="1">
      <alignment vertical="center" wrapText="1"/>
    </xf>
    <xf numFmtId="0" fontId="24" fillId="0" borderId="21" xfId="0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 applyProtection="1">
      <alignment horizontal="left"/>
    </xf>
    <xf numFmtId="0" fontId="31" fillId="0" borderId="0" xfId="0" applyFont="1" applyAlignment="1" applyProtection="1">
      <alignment horizontal="left" vertical="top"/>
      <protection locked="0"/>
    </xf>
    <xf numFmtId="0" fontId="30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 vertical="top"/>
      <protection locked="0"/>
    </xf>
    <xf numFmtId="0" fontId="32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 vertical="top" wrapText="1"/>
    </xf>
    <xf numFmtId="167" fontId="33" fillId="0" borderId="0" xfId="0" applyNumberFormat="1" applyFont="1" applyAlignment="1" applyProtection="1">
      <alignment horizontal="right" vertical="top"/>
      <protection locked="0"/>
    </xf>
    <xf numFmtId="168" fontId="28" fillId="0" borderId="0" xfId="0" applyNumberFormat="1" applyFont="1" applyAlignment="1" applyProtection="1">
      <alignment horizontal="right" vertical="top"/>
    </xf>
    <xf numFmtId="0" fontId="22" fillId="6" borderId="34" xfId="0" applyFont="1" applyFill="1" applyBorder="1" applyAlignment="1" applyProtection="1">
      <alignment horizontal="center" vertical="center" wrapText="1"/>
    </xf>
    <xf numFmtId="0" fontId="22" fillId="6" borderId="34" xfId="0" applyFont="1" applyFill="1" applyBorder="1" applyAlignment="1" applyProtection="1">
      <alignment horizontal="center" vertical="center" wrapText="1"/>
      <protection locked="0"/>
    </xf>
    <xf numFmtId="0" fontId="34" fillId="6" borderId="34" xfId="0" applyFont="1" applyFill="1" applyBorder="1" applyAlignment="1" applyProtection="1">
      <alignment horizontal="center" vertical="center" wrapText="1"/>
      <protection locked="0"/>
    </xf>
    <xf numFmtId="169" fontId="35" fillId="0" borderId="0" xfId="0" applyNumberFormat="1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left" wrapText="1"/>
      <protection locked="0"/>
    </xf>
    <xf numFmtId="167" fontId="35" fillId="0" borderId="0" xfId="0" applyNumberFormat="1" applyFont="1" applyAlignment="1" applyProtection="1">
      <alignment horizontal="right"/>
      <protection locked="0"/>
    </xf>
    <xf numFmtId="168" fontId="35" fillId="0" borderId="0" xfId="0" applyNumberFormat="1" applyFont="1" applyAlignment="1" applyProtection="1">
      <alignment horizontal="right"/>
      <protection locked="0"/>
    </xf>
    <xf numFmtId="169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7" fontId="36" fillId="0" borderId="0" xfId="0" applyNumberFormat="1" applyFont="1" applyAlignment="1" applyProtection="1">
      <alignment horizontal="right"/>
      <protection locked="0"/>
    </xf>
    <xf numFmtId="168" fontId="36" fillId="0" borderId="0" xfId="0" applyNumberFormat="1" applyFont="1" applyAlignment="1" applyProtection="1">
      <alignment horizontal="right"/>
      <protection locked="0"/>
    </xf>
    <xf numFmtId="169" fontId="37" fillId="0" borderId="0" xfId="0" applyNumberFormat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left" wrapText="1"/>
      <protection locked="0"/>
    </xf>
    <xf numFmtId="167" fontId="37" fillId="0" borderId="0" xfId="0" applyNumberFormat="1" applyFont="1" applyAlignment="1" applyProtection="1">
      <alignment horizontal="right"/>
      <protection locked="0"/>
    </xf>
    <xf numFmtId="168" fontId="37" fillId="0" borderId="0" xfId="0" applyNumberFormat="1" applyFont="1" applyAlignment="1" applyProtection="1">
      <alignment horizontal="right"/>
      <protection locked="0"/>
    </xf>
    <xf numFmtId="169" fontId="38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 wrapText="1"/>
      <protection locked="0"/>
    </xf>
    <xf numFmtId="167" fontId="38" fillId="0" borderId="0" xfId="0" applyNumberFormat="1" applyFont="1" applyAlignment="1" applyProtection="1">
      <alignment horizontal="right"/>
      <protection locked="0"/>
    </xf>
    <xf numFmtId="168" fontId="38" fillId="0" borderId="0" xfId="0" applyNumberFormat="1" applyFont="1" applyAlignment="1" applyProtection="1">
      <alignment horizontal="right"/>
      <protection locked="0"/>
    </xf>
    <xf numFmtId="169" fontId="39" fillId="0" borderId="0" xfId="0" applyNumberFormat="1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left" wrapText="1"/>
      <protection locked="0"/>
    </xf>
    <xf numFmtId="167" fontId="39" fillId="0" borderId="0" xfId="0" applyNumberFormat="1" applyFont="1" applyAlignment="1" applyProtection="1">
      <alignment horizontal="right"/>
      <protection locked="0"/>
    </xf>
    <xf numFmtId="168" fontId="39" fillId="0" borderId="0" xfId="0" applyNumberFormat="1" applyFont="1" applyAlignment="1" applyProtection="1">
      <alignment horizontal="right"/>
      <protection locked="0"/>
    </xf>
    <xf numFmtId="169" fontId="40" fillId="0" borderId="0" xfId="0" applyNumberFormat="1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left" wrapText="1"/>
      <protection locked="0"/>
    </xf>
    <xf numFmtId="167" fontId="40" fillId="0" borderId="0" xfId="0" applyNumberFormat="1" applyFont="1" applyAlignment="1" applyProtection="1">
      <alignment horizontal="right"/>
      <protection locked="0"/>
    </xf>
    <xf numFmtId="168" fontId="40" fillId="0" borderId="0" xfId="0" applyNumberFormat="1" applyFont="1" applyAlignment="1" applyProtection="1">
      <alignment horizontal="right"/>
      <protection locked="0"/>
    </xf>
    <xf numFmtId="169" fontId="41" fillId="0" borderId="0" xfId="0" applyNumberFormat="1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left" wrapText="1"/>
      <protection locked="0"/>
    </xf>
    <xf numFmtId="167" fontId="41" fillId="0" borderId="0" xfId="0" applyNumberFormat="1" applyFont="1" applyAlignment="1" applyProtection="1">
      <alignment horizontal="right"/>
      <protection locked="0"/>
    </xf>
    <xf numFmtId="168" fontId="41" fillId="0" borderId="0" xfId="0" applyNumberFormat="1" applyFont="1" applyAlignment="1" applyProtection="1">
      <alignment horizontal="right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28" fillId="0" borderId="0" xfId="0" applyFont="1" applyAlignment="1" applyProtection="1">
      <alignment horizontal="left" vertical="top"/>
    </xf>
    <xf numFmtId="168" fontId="42" fillId="7" borderId="34" xfId="0" applyNumberFormat="1" applyFont="1" applyFill="1" applyBorder="1" applyAlignment="1" applyProtection="1">
      <alignment horizontal="right"/>
      <protection locked="0"/>
    </xf>
    <xf numFmtId="168" fontId="38" fillId="7" borderId="0" xfId="0" applyNumberFormat="1" applyFont="1" applyFill="1" applyAlignment="1" applyProtection="1">
      <alignment horizontal="right"/>
      <protection locked="0"/>
    </xf>
    <xf numFmtId="168" fontId="40" fillId="7" borderId="0" xfId="0" applyNumberFormat="1" applyFont="1" applyFill="1" applyAlignment="1" applyProtection="1">
      <alignment horizontal="right"/>
      <protection locked="0"/>
    </xf>
    <xf numFmtId="168" fontId="42" fillId="0" borderId="34" xfId="0" applyNumberFormat="1" applyFont="1" applyBorder="1" applyAlignment="1" applyProtection="1">
      <alignment horizontal="right"/>
      <protection locked="0"/>
    </xf>
    <xf numFmtId="168" fontId="43" fillId="0" borderId="34" xfId="0" applyNumberFormat="1" applyFont="1" applyBorder="1" applyAlignment="1" applyProtection="1">
      <alignment horizontal="right"/>
      <protection locked="0"/>
    </xf>
    <xf numFmtId="0" fontId="41" fillId="0" borderId="7" xfId="0" applyFont="1" applyBorder="1" applyAlignment="1" applyProtection="1">
      <alignment horizontal="left" wrapText="1"/>
      <protection locked="0"/>
    </xf>
    <xf numFmtId="168" fontId="41" fillId="0" borderId="7" xfId="0" applyNumberFormat="1" applyFont="1" applyBorder="1" applyAlignment="1" applyProtection="1">
      <alignment horizontal="right"/>
      <protection locked="0"/>
    </xf>
    <xf numFmtId="169" fontId="42" fillId="0" borderId="34" xfId="0" applyNumberFormat="1" applyFont="1" applyBorder="1" applyAlignment="1" applyProtection="1">
      <alignment horizontal="right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167" fontId="42" fillId="0" borderId="34" xfId="0" applyNumberFormat="1" applyFont="1" applyBorder="1" applyAlignment="1" applyProtection="1">
      <alignment horizontal="right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26" fillId="2" borderId="10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6" xfId="0" applyFont="1" applyFill="1" applyBorder="1" applyAlignment="1">
      <alignment horizontal="center"/>
    </xf>
    <xf numFmtId="0" fontId="26" fillId="2" borderId="32" xfId="0" applyFont="1" applyFill="1" applyBorder="1" applyAlignment="1">
      <alignment horizontal="center"/>
    </xf>
    <xf numFmtId="0" fontId="26" fillId="2" borderId="20" xfId="0" applyFont="1" applyFill="1" applyBorder="1" applyAlignment="1">
      <alignment horizontal="center"/>
    </xf>
    <xf numFmtId="0" fontId="26" fillId="2" borderId="25" xfId="0" applyFont="1" applyFill="1" applyBorder="1" applyAlignment="1">
      <alignment horizontal="center"/>
    </xf>
    <xf numFmtId="0" fontId="29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</cellXfs>
  <cellStyles count="27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90" zoomScaleNormal="90" zoomScaleSheetLayoutView="100" workbookViewId="0">
      <selection activeCell="D17" sqref="D17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79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</cols>
  <sheetData>
    <row r="1" spans="1:13" ht="20.25" thickTop="1" thickBot="1" x14ac:dyDescent="0.35">
      <c r="A1" s="40" t="s">
        <v>8</v>
      </c>
      <c r="B1" s="41"/>
      <c r="C1" s="66"/>
      <c r="D1" s="3"/>
      <c r="E1" s="1"/>
      <c r="F1" s="1"/>
      <c r="G1" s="1"/>
      <c r="H1" s="2" t="s">
        <v>9</v>
      </c>
      <c r="I1" s="184" t="s">
        <v>0</v>
      </c>
      <c r="J1" s="185"/>
      <c r="K1" s="39">
        <f>SUM(I11:I21,K11:K21)/2</f>
        <v>0</v>
      </c>
    </row>
    <row r="2" spans="1:13" ht="16.5" thickTop="1" thickBot="1" x14ac:dyDescent="0.3">
      <c r="A2" s="42" t="s">
        <v>10</v>
      </c>
      <c r="B2" s="42"/>
      <c r="C2" s="67"/>
      <c r="D2" s="8"/>
      <c r="E2" s="9"/>
      <c r="F2" s="10"/>
      <c r="G2" s="8"/>
      <c r="H2" s="8"/>
      <c r="I2" s="8"/>
      <c r="J2" s="9"/>
      <c r="K2" s="38" t="s">
        <v>29</v>
      </c>
    </row>
    <row r="3" spans="1:13" ht="30" x14ac:dyDescent="0.25">
      <c r="A3" s="43" t="s">
        <v>1</v>
      </c>
      <c r="B3" s="41"/>
      <c r="C3" s="68" t="s">
        <v>2</v>
      </c>
      <c r="D3" s="4"/>
      <c r="E3" s="6"/>
      <c r="F3" s="11"/>
      <c r="G3" s="4"/>
      <c r="H3" s="4"/>
      <c r="I3" s="41" t="s">
        <v>11</v>
      </c>
      <c r="J3" s="5"/>
      <c r="K3" s="6"/>
    </row>
    <row r="4" spans="1:13" x14ac:dyDescent="0.25">
      <c r="A4" s="43" t="s">
        <v>4</v>
      </c>
      <c r="B4" s="41"/>
      <c r="C4" s="69" t="s">
        <v>33</v>
      </c>
      <c r="D4" s="4"/>
      <c r="E4" s="6"/>
      <c r="F4" s="11"/>
      <c r="G4" s="4"/>
      <c r="H4" s="4"/>
      <c r="I4" s="43" t="s">
        <v>12</v>
      </c>
      <c r="J4" s="7" t="s">
        <v>34</v>
      </c>
      <c r="K4" s="6"/>
    </row>
    <row r="5" spans="1:13" ht="15.75" thickBot="1" x14ac:dyDescent="0.3">
      <c r="A5" s="44" t="s">
        <v>3</v>
      </c>
      <c r="B5" s="43"/>
      <c r="C5" s="70">
        <v>41817</v>
      </c>
      <c r="D5" s="4"/>
      <c r="E5" s="6"/>
      <c r="F5" s="11"/>
      <c r="G5" s="4"/>
      <c r="H5" s="4"/>
      <c r="I5" s="45" t="s">
        <v>13</v>
      </c>
      <c r="J5" s="46"/>
      <c r="K5" s="12">
        <f ca="1">TODAY()</f>
        <v>41866</v>
      </c>
    </row>
    <row r="6" spans="1:13" x14ac:dyDescent="0.25">
      <c r="A6" s="16" t="s">
        <v>14</v>
      </c>
      <c r="B6" s="17"/>
      <c r="C6" s="71"/>
      <c r="D6" s="17"/>
      <c r="E6" s="18"/>
      <c r="F6" s="19"/>
      <c r="G6" s="17"/>
      <c r="H6" s="20" t="s">
        <v>15</v>
      </c>
      <c r="I6" s="20"/>
      <c r="J6" s="20"/>
      <c r="K6" s="21"/>
      <c r="L6" s="186" t="s">
        <v>31</v>
      </c>
      <c r="M6" s="189" t="s">
        <v>32</v>
      </c>
    </row>
    <row r="7" spans="1:13" x14ac:dyDescent="0.25">
      <c r="A7" s="22" t="s">
        <v>7</v>
      </c>
      <c r="B7" s="23" t="s">
        <v>16</v>
      </c>
      <c r="C7" s="72"/>
      <c r="D7" s="23" t="s">
        <v>17</v>
      </c>
      <c r="E7" s="24"/>
      <c r="F7" s="25" t="s">
        <v>18</v>
      </c>
      <c r="G7" s="23" t="s">
        <v>19</v>
      </c>
      <c r="H7" s="26" t="s">
        <v>20</v>
      </c>
      <c r="I7" s="27"/>
      <c r="J7" s="26" t="s">
        <v>21</v>
      </c>
      <c r="K7" s="28"/>
      <c r="L7" s="187"/>
      <c r="M7" s="190"/>
    </row>
    <row r="8" spans="1:13" x14ac:dyDescent="0.25">
      <c r="A8" s="29" t="s">
        <v>22</v>
      </c>
      <c r="B8" s="30" t="s">
        <v>23</v>
      </c>
      <c r="C8" s="73" t="s">
        <v>24</v>
      </c>
      <c r="D8" s="30" t="s">
        <v>25</v>
      </c>
      <c r="E8" s="31" t="s">
        <v>5</v>
      </c>
      <c r="F8" s="32" t="s">
        <v>26</v>
      </c>
      <c r="G8" s="30" t="s">
        <v>26</v>
      </c>
      <c r="H8" s="49" t="s">
        <v>18</v>
      </c>
      <c r="I8" s="30" t="s">
        <v>6</v>
      </c>
      <c r="J8" s="49" t="s">
        <v>18</v>
      </c>
      <c r="K8" s="33" t="s">
        <v>6</v>
      </c>
      <c r="L8" s="188"/>
      <c r="M8" s="191"/>
    </row>
    <row r="9" spans="1:13" ht="15.75" thickBot="1" x14ac:dyDescent="0.3">
      <c r="A9" s="34"/>
      <c r="B9" s="35">
        <v>1</v>
      </c>
      <c r="C9" s="74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05">
        <v>11</v>
      </c>
      <c r="M9" s="106">
        <v>12</v>
      </c>
    </row>
    <row r="10" spans="1:13" x14ac:dyDescent="0.25">
      <c r="A10" s="51"/>
      <c r="B10" s="52"/>
      <c r="C10" s="75"/>
      <c r="D10" s="52"/>
      <c r="E10" s="52"/>
      <c r="F10" s="52"/>
      <c r="G10" s="52"/>
      <c r="H10" s="52"/>
      <c r="I10" s="52"/>
      <c r="J10" s="52"/>
      <c r="K10" s="53"/>
      <c r="L10" s="85"/>
      <c r="M10" s="86"/>
    </row>
    <row r="11" spans="1:13" x14ac:dyDescent="0.25">
      <c r="A11" s="54" t="s">
        <v>27</v>
      </c>
      <c r="B11" s="13" t="s">
        <v>36</v>
      </c>
      <c r="C11" s="76" t="s">
        <v>35</v>
      </c>
      <c r="D11" s="14"/>
      <c r="E11" s="64"/>
      <c r="F11" s="15"/>
      <c r="G11" s="47"/>
      <c r="H11" s="14"/>
      <c r="I11" s="48"/>
      <c r="J11" s="14"/>
      <c r="K11" s="55"/>
      <c r="L11" s="80"/>
      <c r="M11" s="81"/>
    </row>
    <row r="12" spans="1:13" s="109" customFormat="1" x14ac:dyDescent="0.25">
      <c r="A12" s="103">
        <v>1</v>
      </c>
      <c r="B12" s="107" t="s">
        <v>44</v>
      </c>
      <c r="C12" s="113" t="s">
        <v>43</v>
      </c>
      <c r="D12" s="92" t="s">
        <v>42</v>
      </c>
      <c r="E12" s="88">
        <v>1</v>
      </c>
      <c r="F12" s="91"/>
      <c r="G12" s="87">
        <f t="shared" ref="G12:G19" si="0">(E12*F12)</f>
        <v>0</v>
      </c>
      <c r="H12" s="90"/>
      <c r="I12" s="93">
        <f t="shared" ref="I12:I19" si="1">(E12*H12)</f>
        <v>0</v>
      </c>
      <c r="J12" s="90"/>
      <c r="K12" s="89">
        <f t="shared" ref="K12:K19" si="2">(E12*J12)</f>
        <v>0</v>
      </c>
      <c r="L12" s="82"/>
      <c r="M12" s="83"/>
    </row>
    <row r="13" spans="1:13" s="109" customFormat="1" x14ac:dyDescent="0.25">
      <c r="A13" s="103">
        <v>2</v>
      </c>
      <c r="B13" s="107" t="s">
        <v>46</v>
      </c>
      <c r="C13" s="113" t="s">
        <v>45</v>
      </c>
      <c r="D13" s="92" t="s">
        <v>42</v>
      </c>
      <c r="E13" s="88">
        <v>1</v>
      </c>
      <c r="F13" s="91"/>
      <c r="G13" s="87">
        <f t="shared" si="0"/>
        <v>0</v>
      </c>
      <c r="H13" s="90"/>
      <c r="I13" s="93">
        <f t="shared" si="1"/>
        <v>0</v>
      </c>
      <c r="J13" s="90"/>
      <c r="K13" s="89">
        <f t="shared" si="2"/>
        <v>0</v>
      </c>
      <c r="L13" s="82"/>
      <c r="M13" s="83"/>
    </row>
    <row r="14" spans="1:13" s="109" customFormat="1" x14ac:dyDescent="0.25">
      <c r="A14" s="103">
        <v>3</v>
      </c>
      <c r="B14" s="107" t="s">
        <v>48</v>
      </c>
      <c r="C14" s="113" t="s">
        <v>47</v>
      </c>
      <c r="D14" s="92" t="s">
        <v>42</v>
      </c>
      <c r="E14" s="88">
        <v>1</v>
      </c>
      <c r="F14" s="91"/>
      <c r="G14" s="87">
        <f t="shared" si="0"/>
        <v>0</v>
      </c>
      <c r="H14" s="90"/>
      <c r="I14" s="93">
        <f t="shared" si="1"/>
        <v>0</v>
      </c>
      <c r="J14" s="90"/>
      <c r="K14" s="89">
        <f t="shared" si="2"/>
        <v>0</v>
      </c>
      <c r="L14" s="82"/>
      <c r="M14" s="83"/>
    </row>
    <row r="15" spans="1:13" s="108" customFormat="1" x14ac:dyDescent="0.25">
      <c r="A15" s="103">
        <v>4</v>
      </c>
      <c r="B15" s="107" t="s">
        <v>50</v>
      </c>
      <c r="C15" s="113" t="s">
        <v>38</v>
      </c>
      <c r="D15" s="92" t="s">
        <v>42</v>
      </c>
      <c r="E15" s="91">
        <v>1</v>
      </c>
      <c r="F15" s="91"/>
      <c r="G15" s="87">
        <f t="shared" si="0"/>
        <v>0</v>
      </c>
      <c r="H15" s="90"/>
      <c r="I15" s="93">
        <f t="shared" si="1"/>
        <v>0</v>
      </c>
      <c r="J15" s="90"/>
      <c r="K15" s="89">
        <f t="shared" si="2"/>
        <v>0</v>
      </c>
      <c r="L15" s="82"/>
      <c r="M15" s="83"/>
    </row>
    <row r="16" spans="1:13" s="127" customFormat="1" ht="24" x14ac:dyDescent="0.25">
      <c r="A16" s="115">
        <v>5</v>
      </c>
      <c r="B16" s="116" t="s">
        <v>51</v>
      </c>
      <c r="C16" s="117" t="s">
        <v>39</v>
      </c>
      <c r="D16" s="118" t="s">
        <v>42</v>
      </c>
      <c r="E16" s="119">
        <v>1</v>
      </c>
      <c r="F16" s="120"/>
      <c r="G16" s="121">
        <f t="shared" si="0"/>
        <v>0</v>
      </c>
      <c r="H16" s="122"/>
      <c r="I16" s="123">
        <f t="shared" si="1"/>
        <v>0</v>
      </c>
      <c r="J16" s="122"/>
      <c r="K16" s="124">
        <f t="shared" si="2"/>
        <v>0</v>
      </c>
      <c r="L16" s="125"/>
      <c r="M16" s="126"/>
    </row>
    <row r="17" spans="1:13" s="108" customFormat="1" x14ac:dyDescent="0.25">
      <c r="A17" s="103">
        <v>6</v>
      </c>
      <c r="B17" s="110" t="s">
        <v>52</v>
      </c>
      <c r="C17" s="113" t="s">
        <v>40</v>
      </c>
      <c r="D17" s="102" t="s">
        <v>42</v>
      </c>
      <c r="E17" s="91">
        <v>1</v>
      </c>
      <c r="F17" s="111"/>
      <c r="G17" s="87">
        <f t="shared" si="0"/>
        <v>0</v>
      </c>
      <c r="H17" s="112"/>
      <c r="I17" s="93">
        <f t="shared" si="1"/>
        <v>0</v>
      </c>
      <c r="J17" s="112"/>
      <c r="K17" s="89">
        <f t="shared" si="2"/>
        <v>0</v>
      </c>
      <c r="L17" s="82"/>
      <c r="M17" s="83"/>
    </row>
    <row r="18" spans="1:13" s="108" customFormat="1" x14ac:dyDescent="0.25">
      <c r="A18" s="103">
        <v>7</v>
      </c>
      <c r="B18" s="110" t="s">
        <v>49</v>
      </c>
      <c r="C18" s="113" t="s">
        <v>41</v>
      </c>
      <c r="D18" s="102" t="s">
        <v>30</v>
      </c>
      <c r="E18" s="91">
        <v>1</v>
      </c>
      <c r="F18" s="111"/>
      <c r="G18" s="87">
        <f t="shared" si="0"/>
        <v>0</v>
      </c>
      <c r="H18" s="112"/>
      <c r="I18" s="93">
        <f t="shared" si="1"/>
        <v>0</v>
      </c>
      <c r="J18" s="112"/>
      <c r="K18" s="89">
        <f t="shared" si="2"/>
        <v>0</v>
      </c>
      <c r="L18" s="82"/>
      <c r="M18" s="83"/>
    </row>
    <row r="19" spans="1:13" s="108" customFormat="1" x14ac:dyDescent="0.25">
      <c r="A19" s="103">
        <v>8</v>
      </c>
      <c r="B19" s="110" t="s">
        <v>193</v>
      </c>
      <c r="C19" s="113" t="s">
        <v>194</v>
      </c>
      <c r="D19" s="102" t="s">
        <v>42</v>
      </c>
      <c r="E19" s="91">
        <v>1</v>
      </c>
      <c r="F19" s="111"/>
      <c r="G19" s="87">
        <f t="shared" si="0"/>
        <v>0</v>
      </c>
      <c r="H19" s="112"/>
      <c r="I19" s="93">
        <f t="shared" si="1"/>
        <v>0</v>
      </c>
      <c r="J19" s="112">
        <f>'9898.1 Formulář 5 -pol.rozp'!H132</f>
        <v>0</v>
      </c>
      <c r="K19" s="89">
        <f t="shared" si="2"/>
        <v>0</v>
      </c>
      <c r="L19" s="82"/>
      <c r="M19" s="83"/>
    </row>
    <row r="20" spans="1:13" x14ac:dyDescent="0.25">
      <c r="A20" s="50"/>
      <c r="B20" s="94"/>
      <c r="C20" s="77"/>
      <c r="D20" s="95"/>
      <c r="E20" s="101"/>
      <c r="F20" s="96"/>
      <c r="G20" s="98"/>
      <c r="H20" s="97"/>
      <c r="I20" s="99"/>
      <c r="J20" s="97"/>
      <c r="K20" s="100"/>
      <c r="L20" s="104"/>
      <c r="M20" s="81"/>
    </row>
    <row r="21" spans="1:13" ht="15.75" thickBot="1" x14ac:dyDescent="0.3">
      <c r="A21" s="56" t="s">
        <v>28</v>
      </c>
      <c r="B21" s="57" t="s">
        <v>37</v>
      </c>
      <c r="C21" s="78" t="str">
        <f>C11</f>
        <v>Všeobecné podmínky</v>
      </c>
      <c r="D21" s="58"/>
      <c r="E21" s="65"/>
      <c r="F21" s="59"/>
      <c r="G21" s="60">
        <f>SUM(G12:G20)</f>
        <v>0</v>
      </c>
      <c r="H21" s="61"/>
      <c r="I21" s="60">
        <f>SUM(I12:I20)</f>
        <v>0</v>
      </c>
      <c r="J21" s="62"/>
      <c r="K21" s="63">
        <f>SUM(K12:K20)</f>
        <v>0</v>
      </c>
      <c r="L21" s="114"/>
      <c r="M21" s="84"/>
    </row>
  </sheetData>
  <protectedRanges>
    <protectedRange sqref="J20" name="Oblast1_4_1"/>
    <protectedRange sqref="K20 A20" name="Oblast1_2_7"/>
    <protectedRange sqref="I20 G20" name="Oblast1_1_2_6"/>
    <protectedRange sqref="H20 B20:F20" name="Oblast1_4_6"/>
    <protectedRange sqref="D15:D19" name="Oblast1_1_1"/>
    <protectedRange sqref="A14:A17 A12:C12" name="Oblast1_2"/>
    <protectedRange sqref="I15:I19 G15:G19" name="Oblast1_1_2"/>
    <protectedRange sqref="H15:H19 B14:C19 E15:F19 J14:J19" name="Oblast1_4"/>
    <protectedRange sqref="J12" name="Oblast1_2_6"/>
    <protectedRange sqref="K12" name="Oblast1_14"/>
    <protectedRange sqref="D12:I12" name="Oblast1_1_1_6_1"/>
    <protectedRange sqref="A13 J13:K13 H13 D13:F13 A18:A19 K14:K19" name="Oblast1_2_7_1"/>
    <protectedRange sqref="G13:G14 I13:I14" name="Oblast1_1_2_6_1"/>
    <protectedRange sqref="H14 D14:F14" name="Oblast1_4_6_1"/>
    <protectedRange sqref="B13:C13" name="Oblast1_12_1_1"/>
  </protectedRanges>
  <autoFilter ref="A10:K10"/>
  <mergeCells count="3">
    <mergeCell ref="I1:J1"/>
    <mergeCell ref="L6:L8"/>
    <mergeCell ref="M6:M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tabSelected="1" topLeftCell="A28" workbookViewId="0">
      <selection activeCell="E134" sqref="E134"/>
    </sheetView>
  </sheetViews>
  <sheetFormatPr defaultRowHeight="15" x14ac:dyDescent="0.25"/>
  <cols>
    <col min="1" max="1" width="5.7109375" style="169" customWidth="1"/>
    <col min="2" max="2" width="6.5703125" style="170" customWidth="1"/>
    <col min="3" max="3" width="10" style="170" customWidth="1"/>
    <col min="4" max="4" width="42.85546875" style="170" customWidth="1"/>
    <col min="5" max="5" width="4.7109375" style="170" customWidth="1"/>
    <col min="6" max="6" width="11.42578125" style="171" customWidth="1"/>
    <col min="7" max="7" width="15.28515625" style="172" customWidth="1"/>
    <col min="8" max="8" width="18.140625" style="172" customWidth="1"/>
  </cols>
  <sheetData>
    <row r="1" spans="1:8" ht="18" x14ac:dyDescent="0.25">
      <c r="A1" s="192" t="s">
        <v>53</v>
      </c>
      <c r="B1" s="192"/>
      <c r="C1" s="192"/>
      <c r="D1" s="192"/>
      <c r="E1" s="192"/>
      <c r="F1" s="193"/>
      <c r="G1" s="192"/>
      <c r="H1" s="192"/>
    </row>
    <row r="2" spans="1:8" x14ac:dyDescent="0.25">
      <c r="A2" s="128" t="s">
        <v>54</v>
      </c>
      <c r="B2" s="128"/>
      <c r="C2" s="128"/>
      <c r="D2" s="128"/>
      <c r="E2" s="128"/>
      <c r="F2" s="129"/>
      <c r="G2" s="128"/>
      <c r="H2" s="128"/>
    </row>
    <row r="3" spans="1:8" x14ac:dyDescent="0.25">
      <c r="A3" s="128" t="s">
        <v>190</v>
      </c>
      <c r="B3" s="128"/>
      <c r="C3" s="128"/>
      <c r="D3" s="128"/>
      <c r="E3" s="128"/>
      <c r="F3" s="129"/>
      <c r="G3" s="128"/>
      <c r="H3" s="128"/>
    </row>
    <row r="4" spans="1:8" x14ac:dyDescent="0.25">
      <c r="A4" s="130"/>
      <c r="B4" s="128"/>
      <c r="C4" s="130"/>
      <c r="D4" s="128"/>
      <c r="E4" s="128"/>
      <c r="F4" s="129"/>
      <c r="G4" s="128"/>
      <c r="H4" s="128"/>
    </row>
    <row r="5" spans="1:8" x14ac:dyDescent="0.25">
      <c r="A5" s="131"/>
      <c r="B5" s="131"/>
      <c r="C5" s="131"/>
      <c r="D5" s="131"/>
      <c r="E5" s="131"/>
      <c r="F5" s="132"/>
      <c r="G5" s="133"/>
      <c r="H5" s="131"/>
    </row>
    <row r="6" spans="1:8" x14ac:dyDescent="0.25">
      <c r="A6" s="134" t="s">
        <v>55</v>
      </c>
      <c r="B6" s="135"/>
      <c r="C6" s="173" t="s">
        <v>192</v>
      </c>
      <c r="D6" s="135"/>
      <c r="E6" s="135"/>
      <c r="F6" s="136"/>
      <c r="G6" s="137"/>
      <c r="H6" s="137"/>
    </row>
    <row r="7" spans="1:8" x14ac:dyDescent="0.25">
      <c r="A7" s="134" t="s">
        <v>56</v>
      </c>
      <c r="B7" s="135"/>
      <c r="C7" s="135"/>
      <c r="D7" s="135"/>
      <c r="E7" s="135"/>
      <c r="F7" s="136"/>
      <c r="G7" s="134" t="s">
        <v>57</v>
      </c>
      <c r="H7" s="137"/>
    </row>
    <row r="8" spans="1:8" x14ac:dyDescent="0.25">
      <c r="A8" s="134" t="s">
        <v>58</v>
      </c>
      <c r="B8" s="135"/>
      <c r="C8" s="173" t="s">
        <v>191</v>
      </c>
      <c r="D8" s="135"/>
      <c r="E8" s="135"/>
      <c r="F8" s="136"/>
      <c r="G8" s="134" t="s">
        <v>59</v>
      </c>
      <c r="H8" s="137"/>
    </row>
    <row r="9" spans="1:8" x14ac:dyDescent="0.25">
      <c r="A9" s="133"/>
      <c r="B9" s="133"/>
      <c r="C9" s="133"/>
      <c r="D9" s="133"/>
      <c r="E9" s="133"/>
      <c r="F9" s="132"/>
      <c r="G9" s="133"/>
      <c r="H9" s="133"/>
    </row>
    <row r="10" spans="1:8" ht="22.5" x14ac:dyDescent="0.25">
      <c r="A10" s="138" t="s">
        <v>60</v>
      </c>
      <c r="B10" s="138" t="s">
        <v>61</v>
      </c>
      <c r="C10" s="138" t="s">
        <v>62</v>
      </c>
      <c r="D10" s="138" t="s">
        <v>63</v>
      </c>
      <c r="E10" s="138" t="s">
        <v>64</v>
      </c>
      <c r="F10" s="139" t="s">
        <v>65</v>
      </c>
      <c r="G10" s="138" t="s">
        <v>66</v>
      </c>
      <c r="H10" s="138" t="s">
        <v>67</v>
      </c>
    </row>
    <row r="11" spans="1:8" x14ac:dyDescent="0.25">
      <c r="A11" s="138" t="s">
        <v>68</v>
      </c>
      <c r="B11" s="138" t="s">
        <v>69</v>
      </c>
      <c r="C11" s="138" t="s">
        <v>70</v>
      </c>
      <c r="D11" s="138" t="s">
        <v>71</v>
      </c>
      <c r="E11" s="138" t="s">
        <v>72</v>
      </c>
      <c r="F11" s="140" t="s">
        <v>73</v>
      </c>
      <c r="G11" s="138" t="s">
        <v>74</v>
      </c>
      <c r="H11" s="138" t="s">
        <v>75</v>
      </c>
    </row>
    <row r="12" spans="1:8" x14ac:dyDescent="0.25">
      <c r="A12" s="133"/>
      <c r="B12" s="133"/>
      <c r="C12" s="133"/>
      <c r="D12" s="133"/>
      <c r="E12" s="133"/>
      <c r="F12" s="132"/>
      <c r="G12" s="133"/>
      <c r="H12" s="133"/>
    </row>
    <row r="13" spans="1:8" x14ac:dyDescent="0.25">
      <c r="A13" s="141"/>
      <c r="B13" s="142"/>
      <c r="C13" s="142"/>
      <c r="D13" s="142"/>
      <c r="E13" s="142"/>
      <c r="F13" s="143"/>
      <c r="G13" s="144"/>
      <c r="H13" s="144"/>
    </row>
    <row r="14" spans="1:8" x14ac:dyDescent="0.25">
      <c r="A14" s="145"/>
      <c r="B14" s="146"/>
      <c r="C14" s="146" t="s">
        <v>76</v>
      </c>
      <c r="D14" s="146" t="s">
        <v>77</v>
      </c>
      <c r="E14" s="146"/>
      <c r="F14" s="147"/>
      <c r="G14" s="148"/>
      <c r="H14" s="148"/>
    </row>
    <row r="15" spans="1:8" x14ac:dyDescent="0.25">
      <c r="A15" s="181">
        <v>1</v>
      </c>
      <c r="B15" s="182" t="s">
        <v>78</v>
      </c>
      <c r="C15" s="182" t="s">
        <v>79</v>
      </c>
      <c r="D15" s="182" t="s">
        <v>80</v>
      </c>
      <c r="E15" s="182" t="s">
        <v>81</v>
      </c>
      <c r="F15" s="183">
        <v>59</v>
      </c>
      <c r="G15" s="174"/>
      <c r="H15" s="178">
        <f>H20</f>
        <v>0</v>
      </c>
    </row>
    <row r="16" spans="1:8" x14ac:dyDescent="0.25">
      <c r="A16" s="149"/>
      <c r="B16" s="150"/>
      <c r="C16" s="150"/>
      <c r="D16" s="150" t="s">
        <v>82</v>
      </c>
      <c r="E16" s="150"/>
      <c r="F16" s="151">
        <v>26</v>
      </c>
      <c r="G16" s="152"/>
      <c r="H16" s="152">
        <f>F16*G16</f>
        <v>0</v>
      </c>
    </row>
    <row r="17" spans="1:8" x14ac:dyDescent="0.25">
      <c r="A17" s="149"/>
      <c r="B17" s="150"/>
      <c r="C17" s="150"/>
      <c r="D17" s="150" t="s">
        <v>83</v>
      </c>
      <c r="E17" s="150"/>
      <c r="F17" s="151">
        <v>18</v>
      </c>
      <c r="G17" s="152"/>
      <c r="H17" s="152">
        <f t="shared" ref="H17:H19" si="0">F17*G17</f>
        <v>0</v>
      </c>
    </row>
    <row r="18" spans="1:8" x14ac:dyDescent="0.25">
      <c r="A18" s="149"/>
      <c r="B18" s="150"/>
      <c r="C18" s="150"/>
      <c r="D18" s="150" t="s">
        <v>84</v>
      </c>
      <c r="E18" s="150"/>
      <c r="F18" s="151">
        <v>7</v>
      </c>
      <c r="G18" s="152"/>
      <c r="H18" s="152">
        <f t="shared" si="0"/>
        <v>0</v>
      </c>
    </row>
    <row r="19" spans="1:8" x14ac:dyDescent="0.25">
      <c r="A19" s="149"/>
      <c r="B19" s="150"/>
      <c r="C19" s="150"/>
      <c r="D19" s="150" t="s">
        <v>85</v>
      </c>
      <c r="E19" s="150"/>
      <c r="F19" s="151">
        <v>8</v>
      </c>
      <c r="G19" s="152"/>
      <c r="H19" s="152">
        <f t="shared" si="0"/>
        <v>0</v>
      </c>
    </row>
    <row r="20" spans="1:8" x14ac:dyDescent="0.25">
      <c r="A20" s="153"/>
      <c r="B20" s="154"/>
      <c r="C20" s="154"/>
      <c r="D20" s="154" t="s">
        <v>86</v>
      </c>
      <c r="E20" s="154"/>
      <c r="F20" s="155">
        <v>59</v>
      </c>
      <c r="G20" s="175"/>
      <c r="H20" s="156">
        <f>SUM(H16:H19)</f>
        <v>0</v>
      </c>
    </row>
    <row r="21" spans="1:8" x14ac:dyDescent="0.25">
      <c r="A21" s="181">
        <v>2</v>
      </c>
      <c r="B21" s="182" t="s">
        <v>78</v>
      </c>
      <c r="C21" s="182" t="s">
        <v>87</v>
      </c>
      <c r="D21" s="182" t="s">
        <v>88</v>
      </c>
      <c r="E21" s="182" t="s">
        <v>81</v>
      </c>
      <c r="F21" s="183">
        <v>44</v>
      </c>
      <c r="G21" s="174"/>
      <c r="H21" s="178">
        <f>H27</f>
        <v>0</v>
      </c>
    </row>
    <row r="22" spans="1:8" x14ac:dyDescent="0.25">
      <c r="A22" s="157"/>
      <c r="B22" s="158"/>
      <c r="C22" s="158"/>
      <c r="D22" s="158" t="s">
        <v>89</v>
      </c>
      <c r="E22" s="158"/>
      <c r="F22" s="159"/>
      <c r="G22" s="160"/>
      <c r="H22" s="160"/>
    </row>
    <row r="23" spans="1:8" x14ac:dyDescent="0.25">
      <c r="A23" s="149"/>
      <c r="B23" s="150"/>
      <c r="C23" s="150"/>
      <c r="D23" s="150" t="s">
        <v>90</v>
      </c>
      <c r="E23" s="150"/>
      <c r="F23" s="151">
        <v>15</v>
      </c>
      <c r="G23" s="152"/>
      <c r="H23" s="152">
        <f>F23*G23</f>
        <v>0</v>
      </c>
    </row>
    <row r="24" spans="1:8" x14ac:dyDescent="0.25">
      <c r="A24" s="149"/>
      <c r="B24" s="150"/>
      <c r="C24" s="150"/>
      <c r="D24" s="150" t="s">
        <v>91</v>
      </c>
      <c r="E24" s="150"/>
      <c r="F24" s="151">
        <v>15</v>
      </c>
      <c r="G24" s="152"/>
      <c r="H24" s="152">
        <f t="shared" ref="H24:H26" si="1">F24*G24</f>
        <v>0</v>
      </c>
    </row>
    <row r="25" spans="1:8" x14ac:dyDescent="0.25">
      <c r="A25" s="149"/>
      <c r="B25" s="150"/>
      <c r="C25" s="150"/>
      <c r="D25" s="150" t="s">
        <v>92</v>
      </c>
      <c r="E25" s="150"/>
      <c r="F25" s="151">
        <v>9</v>
      </c>
      <c r="G25" s="152"/>
      <c r="H25" s="152">
        <f t="shared" si="1"/>
        <v>0</v>
      </c>
    </row>
    <row r="26" spans="1:8" x14ac:dyDescent="0.25">
      <c r="A26" s="149"/>
      <c r="B26" s="150"/>
      <c r="C26" s="150"/>
      <c r="D26" s="150" t="s">
        <v>93</v>
      </c>
      <c r="E26" s="150"/>
      <c r="F26" s="151">
        <v>5</v>
      </c>
      <c r="G26" s="152"/>
      <c r="H26" s="152">
        <f t="shared" si="1"/>
        <v>0</v>
      </c>
    </row>
    <row r="27" spans="1:8" x14ac:dyDescent="0.25">
      <c r="A27" s="153"/>
      <c r="B27" s="154"/>
      <c r="C27" s="154"/>
      <c r="D27" s="154" t="s">
        <v>86</v>
      </c>
      <c r="E27" s="154"/>
      <c r="F27" s="155">
        <v>44</v>
      </c>
      <c r="G27" s="175"/>
      <c r="H27" s="156">
        <f>SUM(H23:H26)</f>
        <v>0</v>
      </c>
    </row>
    <row r="28" spans="1:8" ht="23.25" x14ac:dyDescent="0.25">
      <c r="A28" s="181">
        <v>3</v>
      </c>
      <c r="B28" s="182" t="s">
        <v>78</v>
      </c>
      <c r="C28" s="182" t="s">
        <v>94</v>
      </c>
      <c r="D28" s="182" t="s">
        <v>95</v>
      </c>
      <c r="E28" s="182" t="s">
        <v>81</v>
      </c>
      <c r="F28" s="183">
        <v>336</v>
      </c>
      <c r="G28" s="174"/>
      <c r="H28" s="178">
        <f>H55</f>
        <v>0</v>
      </c>
    </row>
    <row r="29" spans="1:8" x14ac:dyDescent="0.25">
      <c r="A29" s="157"/>
      <c r="B29" s="158"/>
      <c r="C29" s="158"/>
      <c r="D29" s="158" t="s">
        <v>89</v>
      </c>
      <c r="E29" s="158"/>
      <c r="F29" s="159"/>
      <c r="G29" s="160"/>
      <c r="H29" s="160"/>
    </row>
    <row r="30" spans="1:8" x14ac:dyDescent="0.25">
      <c r="A30" s="157"/>
      <c r="B30" s="158"/>
      <c r="C30" s="158"/>
      <c r="D30" s="158" t="s">
        <v>96</v>
      </c>
      <c r="E30" s="158"/>
      <c r="F30" s="159"/>
      <c r="G30" s="160"/>
      <c r="H30" s="160"/>
    </row>
    <row r="31" spans="1:8" x14ac:dyDescent="0.25">
      <c r="A31" s="149"/>
      <c r="B31" s="150"/>
      <c r="C31" s="150"/>
      <c r="D31" s="150" t="s">
        <v>82</v>
      </c>
      <c r="E31" s="150"/>
      <c r="F31" s="151">
        <v>26</v>
      </c>
      <c r="G31" s="152"/>
      <c r="H31" s="152">
        <f>F31*G31</f>
        <v>0</v>
      </c>
    </row>
    <row r="32" spans="1:8" x14ac:dyDescent="0.25">
      <c r="A32" s="149"/>
      <c r="B32" s="150"/>
      <c r="C32" s="150"/>
      <c r="D32" s="150" t="s">
        <v>83</v>
      </c>
      <c r="E32" s="150"/>
      <c r="F32" s="151">
        <v>18</v>
      </c>
      <c r="G32" s="152"/>
      <c r="H32" s="152">
        <f t="shared" ref="H32:H52" si="2">F32*G32</f>
        <v>0</v>
      </c>
    </row>
    <row r="33" spans="1:8" x14ac:dyDescent="0.25">
      <c r="A33" s="149"/>
      <c r="B33" s="150"/>
      <c r="C33" s="150"/>
      <c r="D33" s="150" t="s">
        <v>97</v>
      </c>
      <c r="E33" s="150"/>
      <c r="F33" s="151">
        <v>13</v>
      </c>
      <c r="G33" s="152"/>
      <c r="H33" s="152">
        <f t="shared" si="2"/>
        <v>0</v>
      </c>
    </row>
    <row r="34" spans="1:8" x14ac:dyDescent="0.25">
      <c r="A34" s="149"/>
      <c r="B34" s="150"/>
      <c r="C34" s="150"/>
      <c r="D34" s="150" t="s">
        <v>98</v>
      </c>
      <c r="E34" s="150"/>
      <c r="F34" s="151">
        <v>13</v>
      </c>
      <c r="G34" s="152"/>
      <c r="H34" s="152">
        <f t="shared" si="2"/>
        <v>0</v>
      </c>
    </row>
    <row r="35" spans="1:8" x14ac:dyDescent="0.25">
      <c r="A35" s="149"/>
      <c r="B35" s="150"/>
      <c r="C35" s="150"/>
      <c r="D35" s="150" t="s">
        <v>84</v>
      </c>
      <c r="E35" s="150"/>
      <c r="F35" s="151">
        <v>7</v>
      </c>
      <c r="G35" s="152"/>
      <c r="H35" s="152">
        <f t="shared" si="2"/>
        <v>0</v>
      </c>
    </row>
    <row r="36" spans="1:8" x14ac:dyDescent="0.25">
      <c r="A36" s="149"/>
      <c r="B36" s="150"/>
      <c r="C36" s="150"/>
      <c r="D36" s="150" t="s">
        <v>85</v>
      </c>
      <c r="E36" s="150"/>
      <c r="F36" s="151">
        <v>8</v>
      </c>
      <c r="G36" s="152"/>
      <c r="H36" s="152">
        <f t="shared" si="2"/>
        <v>0</v>
      </c>
    </row>
    <row r="37" spans="1:8" x14ac:dyDescent="0.25">
      <c r="A37" s="149"/>
      <c r="B37" s="150"/>
      <c r="C37" s="150"/>
      <c r="D37" s="150" t="s">
        <v>99</v>
      </c>
      <c r="E37" s="150"/>
      <c r="F37" s="151">
        <v>27</v>
      </c>
      <c r="G37" s="152"/>
      <c r="H37" s="152">
        <f t="shared" si="2"/>
        <v>0</v>
      </c>
    </row>
    <row r="38" spans="1:8" x14ac:dyDescent="0.25">
      <c r="A38" s="149"/>
      <c r="B38" s="150"/>
      <c r="C38" s="150"/>
      <c r="D38" s="150" t="s">
        <v>100</v>
      </c>
      <c r="E38" s="150"/>
      <c r="F38" s="151">
        <v>2</v>
      </c>
      <c r="G38" s="152"/>
      <c r="H38" s="152">
        <f t="shared" si="2"/>
        <v>0</v>
      </c>
    </row>
    <row r="39" spans="1:8" x14ac:dyDescent="0.25">
      <c r="A39" s="149"/>
      <c r="B39" s="150"/>
      <c r="C39" s="150"/>
      <c r="D39" s="150" t="s">
        <v>101</v>
      </c>
      <c r="E39" s="150"/>
      <c r="F39" s="151">
        <v>1</v>
      </c>
      <c r="G39" s="152"/>
      <c r="H39" s="152">
        <f t="shared" si="2"/>
        <v>0</v>
      </c>
    </row>
    <row r="40" spans="1:8" x14ac:dyDescent="0.25">
      <c r="A40" s="149"/>
      <c r="B40" s="150"/>
      <c r="C40" s="150"/>
      <c r="D40" s="150" t="s">
        <v>102</v>
      </c>
      <c r="E40" s="150"/>
      <c r="F40" s="151">
        <v>1</v>
      </c>
      <c r="G40" s="152"/>
      <c r="H40" s="152">
        <f t="shared" si="2"/>
        <v>0</v>
      </c>
    </row>
    <row r="41" spans="1:8" x14ac:dyDescent="0.25">
      <c r="A41" s="149"/>
      <c r="B41" s="150"/>
      <c r="C41" s="150"/>
      <c r="D41" s="150" t="s">
        <v>103</v>
      </c>
      <c r="E41" s="150"/>
      <c r="F41" s="151">
        <v>12</v>
      </c>
      <c r="G41" s="152"/>
      <c r="H41" s="152">
        <f t="shared" si="2"/>
        <v>0</v>
      </c>
    </row>
    <row r="42" spans="1:8" x14ac:dyDescent="0.25">
      <c r="A42" s="149"/>
      <c r="B42" s="150"/>
      <c r="C42" s="150"/>
      <c r="D42" s="150" t="s">
        <v>104</v>
      </c>
      <c r="E42" s="150"/>
      <c r="F42" s="151">
        <v>6</v>
      </c>
      <c r="G42" s="152"/>
      <c r="H42" s="152">
        <f t="shared" si="2"/>
        <v>0</v>
      </c>
    </row>
    <row r="43" spans="1:8" x14ac:dyDescent="0.25">
      <c r="A43" s="149"/>
      <c r="B43" s="150"/>
      <c r="C43" s="150"/>
      <c r="D43" s="150" t="s">
        <v>105</v>
      </c>
      <c r="E43" s="150"/>
      <c r="F43" s="151">
        <v>1</v>
      </c>
      <c r="G43" s="152"/>
      <c r="H43" s="152">
        <f t="shared" si="2"/>
        <v>0</v>
      </c>
    </row>
    <row r="44" spans="1:8" x14ac:dyDescent="0.25">
      <c r="A44" s="149"/>
      <c r="B44" s="150"/>
      <c r="C44" s="150"/>
      <c r="D44" s="150" t="s">
        <v>106</v>
      </c>
      <c r="E44" s="150"/>
      <c r="F44" s="151">
        <v>1</v>
      </c>
      <c r="G44" s="152"/>
      <c r="H44" s="152">
        <f t="shared" si="2"/>
        <v>0</v>
      </c>
    </row>
    <row r="45" spans="1:8" x14ac:dyDescent="0.25">
      <c r="A45" s="149"/>
      <c r="B45" s="150"/>
      <c r="C45" s="150"/>
      <c r="D45" s="150" t="s">
        <v>107</v>
      </c>
      <c r="E45" s="150"/>
      <c r="F45" s="151">
        <v>6</v>
      </c>
      <c r="G45" s="152"/>
      <c r="H45" s="152">
        <f t="shared" si="2"/>
        <v>0</v>
      </c>
    </row>
    <row r="46" spans="1:8" x14ac:dyDescent="0.25">
      <c r="A46" s="149"/>
      <c r="B46" s="150"/>
      <c r="C46" s="150"/>
      <c r="D46" s="150" t="s">
        <v>108</v>
      </c>
      <c r="E46" s="150"/>
      <c r="F46" s="151">
        <v>6</v>
      </c>
      <c r="G46" s="152"/>
      <c r="H46" s="152">
        <f t="shared" si="2"/>
        <v>0</v>
      </c>
    </row>
    <row r="47" spans="1:8" x14ac:dyDescent="0.25">
      <c r="A47" s="149"/>
      <c r="B47" s="150"/>
      <c r="C47" s="150"/>
      <c r="D47" s="150" t="s">
        <v>109</v>
      </c>
      <c r="E47" s="150"/>
      <c r="F47" s="151">
        <v>2</v>
      </c>
      <c r="G47" s="152"/>
      <c r="H47" s="152">
        <f t="shared" si="2"/>
        <v>0</v>
      </c>
    </row>
    <row r="48" spans="1:8" x14ac:dyDescent="0.25">
      <c r="A48" s="149"/>
      <c r="B48" s="150"/>
      <c r="C48" s="150"/>
      <c r="D48" s="150" t="s">
        <v>110</v>
      </c>
      <c r="E48" s="150"/>
      <c r="F48" s="151">
        <v>4</v>
      </c>
      <c r="G48" s="152"/>
      <c r="H48" s="152">
        <f t="shared" si="2"/>
        <v>0</v>
      </c>
    </row>
    <row r="49" spans="1:8" x14ac:dyDescent="0.25">
      <c r="A49" s="149"/>
      <c r="B49" s="150"/>
      <c r="C49" s="150"/>
      <c r="D49" s="150" t="s">
        <v>111</v>
      </c>
      <c r="E49" s="150"/>
      <c r="F49" s="151">
        <v>4</v>
      </c>
      <c r="G49" s="152"/>
      <c r="H49" s="152">
        <f t="shared" si="2"/>
        <v>0</v>
      </c>
    </row>
    <row r="50" spans="1:8" x14ac:dyDescent="0.25">
      <c r="A50" s="149"/>
      <c r="B50" s="150"/>
      <c r="C50" s="150"/>
      <c r="D50" s="150" t="s">
        <v>112</v>
      </c>
      <c r="E50" s="150"/>
      <c r="F50" s="151">
        <v>2</v>
      </c>
      <c r="G50" s="152"/>
      <c r="H50" s="152">
        <f t="shared" si="2"/>
        <v>0</v>
      </c>
    </row>
    <row r="51" spans="1:8" x14ac:dyDescent="0.25">
      <c r="A51" s="149"/>
      <c r="B51" s="150"/>
      <c r="C51" s="150"/>
      <c r="D51" s="150" t="s">
        <v>113</v>
      </c>
      <c r="E51" s="150"/>
      <c r="F51" s="151">
        <v>6</v>
      </c>
      <c r="G51" s="152"/>
      <c r="H51" s="152">
        <f t="shared" si="2"/>
        <v>0</v>
      </c>
    </row>
    <row r="52" spans="1:8" x14ac:dyDescent="0.25">
      <c r="A52" s="149"/>
      <c r="B52" s="150"/>
      <c r="C52" s="150"/>
      <c r="D52" s="150" t="s">
        <v>114</v>
      </c>
      <c r="E52" s="150"/>
      <c r="F52" s="151">
        <v>2</v>
      </c>
      <c r="G52" s="152"/>
      <c r="H52" s="152">
        <f t="shared" si="2"/>
        <v>0</v>
      </c>
    </row>
    <row r="53" spans="1:8" x14ac:dyDescent="0.25">
      <c r="A53" s="161"/>
      <c r="B53" s="162"/>
      <c r="C53" s="162"/>
      <c r="D53" s="162" t="s">
        <v>115</v>
      </c>
      <c r="E53" s="162"/>
      <c r="F53" s="163">
        <v>168</v>
      </c>
      <c r="G53" s="176"/>
      <c r="H53" s="164">
        <f>SUM(H31:H52)</f>
        <v>0</v>
      </c>
    </row>
    <row r="54" spans="1:8" x14ac:dyDescent="0.25">
      <c r="A54" s="149"/>
      <c r="B54" s="150"/>
      <c r="C54" s="150"/>
      <c r="D54" s="150" t="s">
        <v>116</v>
      </c>
      <c r="E54" s="150"/>
      <c r="F54" s="151">
        <v>168</v>
      </c>
      <c r="G54" s="152"/>
      <c r="H54" s="152">
        <f>F54*G54</f>
        <v>0</v>
      </c>
    </row>
    <row r="55" spans="1:8" x14ac:dyDescent="0.25">
      <c r="A55" s="153"/>
      <c r="B55" s="154"/>
      <c r="C55" s="154"/>
      <c r="D55" s="154" t="s">
        <v>86</v>
      </c>
      <c r="E55" s="154"/>
      <c r="F55" s="155">
        <v>336</v>
      </c>
      <c r="G55" s="175"/>
      <c r="H55" s="156">
        <f>H53+H54</f>
        <v>0</v>
      </c>
    </row>
    <row r="56" spans="1:8" ht="23.25" x14ac:dyDescent="0.25">
      <c r="A56" s="181">
        <v>4</v>
      </c>
      <c r="B56" s="182" t="s">
        <v>78</v>
      </c>
      <c r="C56" s="182" t="s">
        <v>117</v>
      </c>
      <c r="D56" s="182" t="s">
        <v>118</v>
      </c>
      <c r="E56" s="182" t="s">
        <v>81</v>
      </c>
      <c r="F56" s="183">
        <v>176</v>
      </c>
      <c r="G56" s="174"/>
      <c r="H56" s="178">
        <f>H67</f>
        <v>0</v>
      </c>
    </row>
    <row r="57" spans="1:8" x14ac:dyDescent="0.25">
      <c r="A57" s="157"/>
      <c r="B57" s="158"/>
      <c r="C57" s="158"/>
      <c r="D57" s="158" t="s">
        <v>89</v>
      </c>
      <c r="E57" s="158"/>
      <c r="F57" s="159"/>
      <c r="G57" s="160"/>
      <c r="H57" s="160"/>
    </row>
    <row r="58" spans="1:8" x14ac:dyDescent="0.25">
      <c r="A58" s="157"/>
      <c r="B58" s="158"/>
      <c r="C58" s="158"/>
      <c r="D58" s="158" t="s">
        <v>96</v>
      </c>
      <c r="E58" s="158"/>
      <c r="F58" s="159"/>
      <c r="G58" s="160"/>
      <c r="H58" s="160"/>
    </row>
    <row r="59" spans="1:8" x14ac:dyDescent="0.25">
      <c r="A59" s="149"/>
      <c r="B59" s="150"/>
      <c r="C59" s="150"/>
      <c r="D59" s="150" t="s">
        <v>90</v>
      </c>
      <c r="E59" s="150"/>
      <c r="F59" s="151">
        <v>15</v>
      </c>
      <c r="G59" s="152"/>
      <c r="H59" s="152">
        <f>F59*G59</f>
        <v>0</v>
      </c>
    </row>
    <row r="60" spans="1:8" x14ac:dyDescent="0.25">
      <c r="A60" s="149"/>
      <c r="B60" s="150"/>
      <c r="C60" s="150"/>
      <c r="D60" s="150" t="s">
        <v>91</v>
      </c>
      <c r="E60" s="150"/>
      <c r="F60" s="151">
        <v>15</v>
      </c>
      <c r="G60" s="152"/>
      <c r="H60" s="152">
        <f t="shared" ref="H60:H66" si="3">F60*G60</f>
        <v>0</v>
      </c>
    </row>
    <row r="61" spans="1:8" x14ac:dyDescent="0.25">
      <c r="A61" s="149"/>
      <c r="B61" s="150"/>
      <c r="C61" s="150"/>
      <c r="D61" s="150" t="s">
        <v>92</v>
      </c>
      <c r="E61" s="150"/>
      <c r="F61" s="151">
        <v>9</v>
      </c>
      <c r="G61" s="152"/>
      <c r="H61" s="152">
        <f t="shared" si="3"/>
        <v>0</v>
      </c>
    </row>
    <row r="62" spans="1:8" x14ac:dyDescent="0.25">
      <c r="A62" s="149"/>
      <c r="B62" s="150"/>
      <c r="C62" s="150"/>
      <c r="D62" s="150" t="s">
        <v>93</v>
      </c>
      <c r="E62" s="150"/>
      <c r="F62" s="151">
        <v>5</v>
      </c>
      <c r="G62" s="152"/>
      <c r="H62" s="152">
        <f t="shared" si="3"/>
        <v>0</v>
      </c>
    </row>
    <row r="63" spans="1:8" x14ac:dyDescent="0.25">
      <c r="A63" s="149"/>
      <c r="B63" s="150"/>
      <c r="C63" s="150"/>
      <c r="D63" s="150" t="s">
        <v>82</v>
      </c>
      <c r="E63" s="150"/>
      <c r="F63" s="151">
        <v>26</v>
      </c>
      <c r="G63" s="152"/>
      <c r="H63" s="152">
        <f t="shared" si="3"/>
        <v>0</v>
      </c>
    </row>
    <row r="64" spans="1:8" x14ac:dyDescent="0.25">
      <c r="A64" s="149"/>
      <c r="B64" s="150"/>
      <c r="C64" s="150"/>
      <c r="D64" s="150" t="s">
        <v>83</v>
      </c>
      <c r="E64" s="150"/>
      <c r="F64" s="151">
        <v>18</v>
      </c>
      <c r="G64" s="152"/>
      <c r="H64" s="152">
        <f t="shared" si="3"/>
        <v>0</v>
      </c>
    </row>
    <row r="65" spans="1:8" x14ac:dyDescent="0.25">
      <c r="A65" s="161"/>
      <c r="B65" s="162"/>
      <c r="C65" s="162"/>
      <c r="D65" s="162" t="s">
        <v>115</v>
      </c>
      <c r="E65" s="162"/>
      <c r="F65" s="163">
        <v>88</v>
      </c>
      <c r="G65" s="176"/>
      <c r="H65" s="152">
        <f>SUM(H59:H64)</f>
        <v>0</v>
      </c>
    </row>
    <row r="66" spans="1:8" x14ac:dyDescent="0.25">
      <c r="A66" s="149"/>
      <c r="B66" s="150"/>
      <c r="C66" s="150"/>
      <c r="D66" s="150" t="s">
        <v>119</v>
      </c>
      <c r="E66" s="150"/>
      <c r="F66" s="151">
        <v>88</v>
      </c>
      <c r="G66" s="152"/>
      <c r="H66" s="152">
        <f t="shared" si="3"/>
        <v>0</v>
      </c>
    </row>
    <row r="67" spans="1:8" x14ac:dyDescent="0.25">
      <c r="A67" s="153"/>
      <c r="B67" s="154"/>
      <c r="C67" s="154"/>
      <c r="D67" s="154" t="s">
        <v>86</v>
      </c>
      <c r="E67" s="154"/>
      <c r="F67" s="155">
        <v>176</v>
      </c>
      <c r="G67" s="175"/>
      <c r="H67" s="156">
        <f>H65+H66</f>
        <v>0</v>
      </c>
    </row>
    <row r="68" spans="1:8" ht="23.25" x14ac:dyDescent="0.25">
      <c r="A68" s="181">
        <v>5</v>
      </c>
      <c r="B68" s="182" t="s">
        <v>78</v>
      </c>
      <c r="C68" s="182" t="s">
        <v>120</v>
      </c>
      <c r="D68" s="182" t="s">
        <v>121</v>
      </c>
      <c r="E68" s="182" t="s">
        <v>81</v>
      </c>
      <c r="F68" s="183">
        <v>1868</v>
      </c>
      <c r="G68" s="174"/>
      <c r="H68" s="178">
        <f>H90</f>
        <v>0</v>
      </c>
    </row>
    <row r="69" spans="1:8" x14ac:dyDescent="0.25">
      <c r="A69" s="157"/>
      <c r="B69" s="158"/>
      <c r="C69" s="158"/>
      <c r="D69" s="158" t="s">
        <v>89</v>
      </c>
      <c r="E69" s="158"/>
      <c r="F69" s="159"/>
      <c r="G69" s="160"/>
      <c r="H69" s="160"/>
    </row>
    <row r="70" spans="1:8" x14ac:dyDescent="0.25">
      <c r="A70" s="149"/>
      <c r="B70" s="150"/>
      <c r="C70" s="150"/>
      <c r="D70" s="150" t="s">
        <v>122</v>
      </c>
      <c r="E70" s="150"/>
      <c r="F70" s="151">
        <v>65</v>
      </c>
      <c r="G70" s="152"/>
      <c r="H70" s="152">
        <f>F70*G70</f>
        <v>0</v>
      </c>
    </row>
    <row r="71" spans="1:8" x14ac:dyDescent="0.25">
      <c r="A71" s="149"/>
      <c r="B71" s="150"/>
      <c r="C71" s="150"/>
      <c r="D71" s="150" t="s">
        <v>123</v>
      </c>
      <c r="E71" s="150"/>
      <c r="F71" s="151">
        <v>273</v>
      </c>
      <c r="G71" s="152"/>
      <c r="H71" s="152">
        <f t="shared" ref="H71:H89" si="4">F71*G71</f>
        <v>0</v>
      </c>
    </row>
    <row r="72" spans="1:8" x14ac:dyDescent="0.25">
      <c r="A72" s="149"/>
      <c r="B72" s="150"/>
      <c r="C72" s="150"/>
      <c r="D72" s="150" t="s">
        <v>124</v>
      </c>
      <c r="E72" s="150"/>
      <c r="F72" s="151">
        <v>35</v>
      </c>
      <c r="G72" s="152"/>
      <c r="H72" s="152">
        <f t="shared" si="4"/>
        <v>0</v>
      </c>
    </row>
    <row r="73" spans="1:8" x14ac:dyDescent="0.25">
      <c r="A73" s="149"/>
      <c r="B73" s="150"/>
      <c r="C73" s="150"/>
      <c r="D73" s="150" t="s">
        <v>125</v>
      </c>
      <c r="E73" s="150"/>
      <c r="F73" s="151">
        <v>168</v>
      </c>
      <c r="G73" s="152"/>
      <c r="H73" s="152">
        <f t="shared" si="4"/>
        <v>0</v>
      </c>
    </row>
    <row r="74" spans="1:8" x14ac:dyDescent="0.25">
      <c r="A74" s="149"/>
      <c r="B74" s="150"/>
      <c r="C74" s="150"/>
      <c r="D74" s="150" t="s">
        <v>126</v>
      </c>
      <c r="E74" s="150"/>
      <c r="F74" s="151">
        <v>567</v>
      </c>
      <c r="G74" s="152"/>
      <c r="H74" s="152">
        <f t="shared" si="4"/>
        <v>0</v>
      </c>
    </row>
    <row r="75" spans="1:8" x14ac:dyDescent="0.25">
      <c r="A75" s="149"/>
      <c r="B75" s="150"/>
      <c r="C75" s="150"/>
      <c r="D75" s="150" t="s">
        <v>127</v>
      </c>
      <c r="E75" s="150"/>
      <c r="F75" s="151">
        <v>42</v>
      </c>
      <c r="G75" s="152"/>
      <c r="H75" s="152">
        <f t="shared" si="4"/>
        <v>0</v>
      </c>
    </row>
    <row r="76" spans="1:8" x14ac:dyDescent="0.25">
      <c r="A76" s="149"/>
      <c r="B76" s="150"/>
      <c r="C76" s="150"/>
      <c r="D76" s="150" t="s">
        <v>128</v>
      </c>
      <c r="E76" s="150"/>
      <c r="F76" s="151">
        <v>21</v>
      </c>
      <c r="G76" s="152"/>
      <c r="H76" s="152">
        <f t="shared" si="4"/>
        <v>0</v>
      </c>
    </row>
    <row r="77" spans="1:8" x14ac:dyDescent="0.25">
      <c r="A77" s="149"/>
      <c r="B77" s="150"/>
      <c r="C77" s="150"/>
      <c r="D77" s="150" t="s">
        <v>129</v>
      </c>
      <c r="E77" s="150"/>
      <c r="F77" s="151">
        <v>21</v>
      </c>
      <c r="G77" s="152"/>
      <c r="H77" s="152">
        <f t="shared" si="4"/>
        <v>0</v>
      </c>
    </row>
    <row r="78" spans="1:8" x14ac:dyDescent="0.25">
      <c r="A78" s="149"/>
      <c r="B78" s="150"/>
      <c r="C78" s="150"/>
      <c r="D78" s="150" t="s">
        <v>130</v>
      </c>
      <c r="E78" s="150"/>
      <c r="F78" s="151">
        <v>252</v>
      </c>
      <c r="G78" s="152"/>
      <c r="H78" s="152">
        <f t="shared" si="4"/>
        <v>0</v>
      </c>
    </row>
    <row r="79" spans="1:8" x14ac:dyDescent="0.25">
      <c r="A79" s="149"/>
      <c r="B79" s="150"/>
      <c r="C79" s="150"/>
      <c r="D79" s="150" t="s">
        <v>131</v>
      </c>
      <c r="E79" s="150"/>
      <c r="F79" s="151">
        <v>30</v>
      </c>
      <c r="G79" s="152"/>
      <c r="H79" s="152">
        <f t="shared" si="4"/>
        <v>0</v>
      </c>
    </row>
    <row r="80" spans="1:8" x14ac:dyDescent="0.25">
      <c r="A80" s="149"/>
      <c r="B80" s="150"/>
      <c r="C80" s="150"/>
      <c r="D80" s="150" t="s">
        <v>132</v>
      </c>
      <c r="E80" s="150"/>
      <c r="F80" s="151">
        <v>21</v>
      </c>
      <c r="G80" s="152"/>
      <c r="H80" s="152">
        <f t="shared" si="4"/>
        <v>0</v>
      </c>
    </row>
    <row r="81" spans="1:8" x14ac:dyDescent="0.25">
      <c r="A81" s="149"/>
      <c r="B81" s="150"/>
      <c r="C81" s="150"/>
      <c r="D81" s="150" t="s">
        <v>133</v>
      </c>
      <c r="E81" s="150"/>
      <c r="F81" s="151">
        <v>21</v>
      </c>
      <c r="G81" s="152"/>
      <c r="H81" s="152">
        <f t="shared" si="4"/>
        <v>0</v>
      </c>
    </row>
    <row r="82" spans="1:8" x14ac:dyDescent="0.25">
      <c r="A82" s="149"/>
      <c r="B82" s="150"/>
      <c r="C82" s="150"/>
      <c r="D82" s="150" t="s">
        <v>134</v>
      </c>
      <c r="E82" s="150"/>
      <c r="F82" s="151">
        <v>126</v>
      </c>
      <c r="G82" s="152"/>
      <c r="H82" s="152">
        <f t="shared" si="4"/>
        <v>0</v>
      </c>
    </row>
    <row r="83" spans="1:8" x14ac:dyDescent="0.25">
      <c r="A83" s="149"/>
      <c r="B83" s="150"/>
      <c r="C83" s="150"/>
      <c r="D83" s="150" t="s">
        <v>135</v>
      </c>
      <c r="E83" s="150"/>
      <c r="F83" s="151">
        <v>30</v>
      </c>
      <c r="G83" s="152"/>
      <c r="H83" s="152">
        <f t="shared" si="4"/>
        <v>0</v>
      </c>
    </row>
    <row r="84" spans="1:8" x14ac:dyDescent="0.25">
      <c r="A84" s="149"/>
      <c r="B84" s="150"/>
      <c r="C84" s="150"/>
      <c r="D84" s="150" t="s">
        <v>136</v>
      </c>
      <c r="E84" s="150"/>
      <c r="F84" s="151">
        <v>42</v>
      </c>
      <c r="G84" s="152"/>
      <c r="H84" s="152">
        <f t="shared" si="4"/>
        <v>0</v>
      </c>
    </row>
    <row r="85" spans="1:8" x14ac:dyDescent="0.25">
      <c r="A85" s="149"/>
      <c r="B85" s="150"/>
      <c r="C85" s="150"/>
      <c r="D85" s="150" t="s">
        <v>137</v>
      </c>
      <c r="E85" s="150"/>
      <c r="F85" s="151">
        <v>20</v>
      </c>
      <c r="G85" s="152"/>
      <c r="H85" s="152">
        <f t="shared" si="4"/>
        <v>0</v>
      </c>
    </row>
    <row r="86" spans="1:8" x14ac:dyDescent="0.25">
      <c r="A86" s="149"/>
      <c r="B86" s="150"/>
      <c r="C86" s="150"/>
      <c r="D86" s="150" t="s">
        <v>138</v>
      </c>
      <c r="E86" s="150"/>
      <c r="F86" s="151">
        <v>20</v>
      </c>
      <c r="G86" s="152"/>
      <c r="H86" s="152">
        <f t="shared" si="4"/>
        <v>0</v>
      </c>
    </row>
    <row r="87" spans="1:8" x14ac:dyDescent="0.25">
      <c r="A87" s="149"/>
      <c r="B87" s="150"/>
      <c r="C87" s="150"/>
      <c r="D87" s="150" t="s">
        <v>139</v>
      </c>
      <c r="E87" s="150"/>
      <c r="F87" s="151">
        <v>42</v>
      </c>
      <c r="G87" s="152"/>
      <c r="H87" s="152">
        <f t="shared" si="4"/>
        <v>0</v>
      </c>
    </row>
    <row r="88" spans="1:8" x14ac:dyDescent="0.25">
      <c r="A88" s="149"/>
      <c r="B88" s="150"/>
      <c r="C88" s="150"/>
      <c r="D88" s="150" t="s">
        <v>140</v>
      </c>
      <c r="E88" s="150"/>
      <c r="F88" s="151">
        <v>30</v>
      </c>
      <c r="G88" s="152"/>
      <c r="H88" s="152">
        <f t="shared" si="4"/>
        <v>0</v>
      </c>
    </row>
    <row r="89" spans="1:8" x14ac:dyDescent="0.25">
      <c r="A89" s="149"/>
      <c r="B89" s="150"/>
      <c r="C89" s="150"/>
      <c r="D89" s="150" t="s">
        <v>141</v>
      </c>
      <c r="E89" s="150"/>
      <c r="F89" s="151">
        <v>42</v>
      </c>
      <c r="G89" s="152"/>
      <c r="H89" s="152">
        <f t="shared" si="4"/>
        <v>0</v>
      </c>
    </row>
    <row r="90" spans="1:8" x14ac:dyDescent="0.25">
      <c r="A90" s="153"/>
      <c r="B90" s="154"/>
      <c r="C90" s="154"/>
      <c r="D90" s="154" t="s">
        <v>86</v>
      </c>
      <c r="E90" s="154"/>
      <c r="F90" s="155">
        <v>1868</v>
      </c>
      <c r="G90" s="175"/>
      <c r="H90" s="156">
        <f>SUM(H70:H89)</f>
        <v>0</v>
      </c>
    </row>
    <row r="91" spans="1:8" ht="23.25" x14ac:dyDescent="0.25">
      <c r="A91" s="181">
        <v>6</v>
      </c>
      <c r="B91" s="182" t="s">
        <v>78</v>
      </c>
      <c r="C91" s="182" t="s">
        <v>142</v>
      </c>
      <c r="D91" s="182" t="s">
        <v>143</v>
      </c>
      <c r="E91" s="182" t="s">
        <v>81</v>
      </c>
      <c r="F91" s="183">
        <v>1048</v>
      </c>
      <c r="G91" s="174"/>
      <c r="H91" s="178">
        <f>H99</f>
        <v>0</v>
      </c>
    </row>
    <row r="92" spans="1:8" x14ac:dyDescent="0.25">
      <c r="A92" s="157"/>
      <c r="B92" s="158"/>
      <c r="C92" s="158"/>
      <c r="D92" s="158" t="s">
        <v>89</v>
      </c>
      <c r="E92" s="158"/>
      <c r="F92" s="159"/>
      <c r="G92" s="160"/>
      <c r="H92" s="160"/>
    </row>
    <row r="93" spans="1:8" x14ac:dyDescent="0.25">
      <c r="A93" s="149"/>
      <c r="B93" s="150"/>
      <c r="C93" s="150"/>
      <c r="D93" s="150" t="s">
        <v>144</v>
      </c>
      <c r="E93" s="150"/>
      <c r="F93" s="151">
        <v>75</v>
      </c>
      <c r="G93" s="152"/>
      <c r="H93" s="152">
        <f>F93*G93</f>
        <v>0</v>
      </c>
    </row>
    <row r="94" spans="1:8" x14ac:dyDescent="0.25">
      <c r="A94" s="149"/>
      <c r="B94" s="150"/>
      <c r="C94" s="150"/>
      <c r="D94" s="150" t="s">
        <v>145</v>
      </c>
      <c r="E94" s="150"/>
      <c r="F94" s="151">
        <v>315</v>
      </c>
      <c r="G94" s="152"/>
      <c r="H94" s="152">
        <f t="shared" ref="H94:H98" si="5">F94*G94</f>
        <v>0</v>
      </c>
    </row>
    <row r="95" spans="1:8" x14ac:dyDescent="0.25">
      <c r="A95" s="149"/>
      <c r="B95" s="150"/>
      <c r="C95" s="150"/>
      <c r="D95" s="150" t="s">
        <v>146</v>
      </c>
      <c r="E95" s="150"/>
      <c r="F95" s="151">
        <v>45</v>
      </c>
      <c r="G95" s="152"/>
      <c r="H95" s="152">
        <f t="shared" si="5"/>
        <v>0</v>
      </c>
    </row>
    <row r="96" spans="1:8" x14ac:dyDescent="0.25">
      <c r="A96" s="149"/>
      <c r="B96" s="150"/>
      <c r="C96" s="150"/>
      <c r="D96" s="150" t="s">
        <v>147</v>
      </c>
      <c r="E96" s="150"/>
      <c r="F96" s="151">
        <v>105</v>
      </c>
      <c r="G96" s="152"/>
      <c r="H96" s="152">
        <f t="shared" si="5"/>
        <v>0</v>
      </c>
    </row>
    <row r="97" spans="1:8" x14ac:dyDescent="0.25">
      <c r="A97" s="149"/>
      <c r="B97" s="150"/>
      <c r="C97" s="150"/>
      <c r="D97" s="150" t="s">
        <v>148</v>
      </c>
      <c r="E97" s="150"/>
      <c r="F97" s="151">
        <v>130</v>
      </c>
      <c r="G97" s="152"/>
      <c r="H97" s="152">
        <f t="shared" si="5"/>
        <v>0</v>
      </c>
    </row>
    <row r="98" spans="1:8" x14ac:dyDescent="0.25">
      <c r="A98" s="149"/>
      <c r="B98" s="150"/>
      <c r="C98" s="150"/>
      <c r="D98" s="150" t="s">
        <v>149</v>
      </c>
      <c r="E98" s="150"/>
      <c r="F98" s="151">
        <v>378</v>
      </c>
      <c r="G98" s="152"/>
      <c r="H98" s="152">
        <f t="shared" si="5"/>
        <v>0</v>
      </c>
    </row>
    <row r="99" spans="1:8" x14ac:dyDescent="0.25">
      <c r="A99" s="153"/>
      <c r="B99" s="154"/>
      <c r="C99" s="154"/>
      <c r="D99" s="154" t="s">
        <v>86</v>
      </c>
      <c r="E99" s="154"/>
      <c r="F99" s="155">
        <v>1048</v>
      </c>
      <c r="G99" s="175"/>
      <c r="H99" s="156">
        <f>SUM(H93:H98)</f>
        <v>0</v>
      </c>
    </row>
    <row r="100" spans="1:8" ht="23.25" x14ac:dyDescent="0.25">
      <c r="A100" s="181">
        <v>7</v>
      </c>
      <c r="B100" s="182" t="s">
        <v>78</v>
      </c>
      <c r="C100" s="182" t="s">
        <v>150</v>
      </c>
      <c r="D100" s="182" t="s">
        <v>151</v>
      </c>
      <c r="E100" s="182" t="s">
        <v>81</v>
      </c>
      <c r="F100" s="183">
        <v>24</v>
      </c>
      <c r="G100" s="174"/>
      <c r="H100" s="178">
        <f>H103</f>
        <v>0</v>
      </c>
    </row>
    <row r="101" spans="1:8" x14ac:dyDescent="0.25">
      <c r="A101" s="149"/>
      <c r="B101" s="150"/>
      <c r="C101" s="150"/>
      <c r="D101" s="150" t="s">
        <v>152</v>
      </c>
      <c r="E101" s="150"/>
      <c r="F101" s="151">
        <v>12</v>
      </c>
      <c r="G101" s="152"/>
      <c r="H101" s="152">
        <f>F101*G101</f>
        <v>0</v>
      </c>
    </row>
    <row r="102" spans="1:8" x14ac:dyDescent="0.25">
      <c r="A102" s="149"/>
      <c r="B102" s="150"/>
      <c r="C102" s="150"/>
      <c r="D102" s="150" t="s">
        <v>153</v>
      </c>
      <c r="E102" s="150"/>
      <c r="F102" s="151">
        <v>12</v>
      </c>
      <c r="G102" s="152"/>
      <c r="H102" s="152">
        <f>F102*G102</f>
        <v>0</v>
      </c>
    </row>
    <row r="103" spans="1:8" x14ac:dyDescent="0.25">
      <c r="A103" s="153"/>
      <c r="B103" s="154"/>
      <c r="C103" s="154"/>
      <c r="D103" s="154" t="s">
        <v>86</v>
      </c>
      <c r="E103" s="154"/>
      <c r="F103" s="155">
        <v>24</v>
      </c>
      <c r="G103" s="175"/>
      <c r="H103" s="156">
        <f>SUM(H101:H102)</f>
        <v>0</v>
      </c>
    </row>
    <row r="104" spans="1:8" ht="23.25" x14ac:dyDescent="0.25">
      <c r="A104" s="181">
        <v>8</v>
      </c>
      <c r="B104" s="182" t="s">
        <v>78</v>
      </c>
      <c r="C104" s="182" t="s">
        <v>154</v>
      </c>
      <c r="D104" s="182" t="s">
        <v>155</v>
      </c>
      <c r="E104" s="182" t="s">
        <v>81</v>
      </c>
      <c r="F104" s="183">
        <v>32</v>
      </c>
      <c r="G104" s="174"/>
      <c r="H104" s="178">
        <f>H107</f>
        <v>0</v>
      </c>
    </row>
    <row r="105" spans="1:8" x14ac:dyDescent="0.25">
      <c r="A105" s="149"/>
      <c r="B105" s="150"/>
      <c r="C105" s="150"/>
      <c r="D105" s="150" t="s">
        <v>156</v>
      </c>
      <c r="E105" s="150"/>
      <c r="F105" s="151">
        <v>16</v>
      </c>
      <c r="G105" s="152"/>
      <c r="H105" s="152">
        <f>F105*G105</f>
        <v>0</v>
      </c>
    </row>
    <row r="106" spans="1:8" x14ac:dyDescent="0.25">
      <c r="A106" s="149"/>
      <c r="B106" s="150"/>
      <c r="C106" s="150"/>
      <c r="D106" s="150" t="s">
        <v>157</v>
      </c>
      <c r="E106" s="150"/>
      <c r="F106" s="151">
        <v>16</v>
      </c>
      <c r="G106" s="152"/>
      <c r="H106" s="152">
        <f>F106*G106</f>
        <v>0</v>
      </c>
    </row>
    <row r="107" spans="1:8" x14ac:dyDescent="0.25">
      <c r="A107" s="153"/>
      <c r="B107" s="154"/>
      <c r="C107" s="154"/>
      <c r="D107" s="154" t="s">
        <v>86</v>
      </c>
      <c r="E107" s="154"/>
      <c r="F107" s="155">
        <v>32</v>
      </c>
      <c r="G107" s="175"/>
      <c r="H107" s="156">
        <f>SUM(H105:H106)</f>
        <v>0</v>
      </c>
    </row>
    <row r="108" spans="1:8" ht="23.25" x14ac:dyDescent="0.25">
      <c r="A108" s="181">
        <v>9</v>
      </c>
      <c r="B108" s="182" t="s">
        <v>78</v>
      </c>
      <c r="C108" s="182" t="s">
        <v>158</v>
      </c>
      <c r="D108" s="182" t="s">
        <v>159</v>
      </c>
      <c r="E108" s="182" t="s">
        <v>81</v>
      </c>
      <c r="F108" s="183">
        <v>156</v>
      </c>
      <c r="G108" s="174"/>
      <c r="H108" s="178">
        <f>H109</f>
        <v>0</v>
      </c>
    </row>
    <row r="109" spans="1:8" x14ac:dyDescent="0.25">
      <c r="A109" s="149"/>
      <c r="B109" s="150"/>
      <c r="C109" s="150"/>
      <c r="D109" s="150" t="s">
        <v>160</v>
      </c>
      <c r="E109" s="150"/>
      <c r="F109" s="151">
        <v>156</v>
      </c>
      <c r="G109" s="152"/>
      <c r="H109" s="152">
        <f>F109*G109</f>
        <v>0</v>
      </c>
    </row>
    <row r="110" spans="1:8" ht="23.25" x14ac:dyDescent="0.25">
      <c r="A110" s="181">
        <v>10</v>
      </c>
      <c r="B110" s="182" t="s">
        <v>78</v>
      </c>
      <c r="C110" s="182" t="s">
        <v>161</v>
      </c>
      <c r="D110" s="182" t="s">
        <v>162</v>
      </c>
      <c r="E110" s="182" t="s">
        <v>81</v>
      </c>
      <c r="F110" s="183">
        <v>282</v>
      </c>
      <c r="G110" s="174"/>
      <c r="H110" s="178">
        <f>H111</f>
        <v>0</v>
      </c>
    </row>
    <row r="111" spans="1:8" x14ac:dyDescent="0.25">
      <c r="A111" s="149"/>
      <c r="B111" s="150"/>
      <c r="C111" s="150"/>
      <c r="D111" s="150" t="s">
        <v>163</v>
      </c>
      <c r="E111" s="150"/>
      <c r="F111" s="151">
        <v>282</v>
      </c>
      <c r="G111" s="152"/>
      <c r="H111" s="152">
        <f>F111*G111</f>
        <v>0</v>
      </c>
    </row>
    <row r="112" spans="1:8" ht="23.25" x14ac:dyDescent="0.25">
      <c r="A112" s="181">
        <v>11</v>
      </c>
      <c r="B112" s="182" t="s">
        <v>78</v>
      </c>
      <c r="C112" s="182" t="s">
        <v>164</v>
      </c>
      <c r="D112" s="182" t="s">
        <v>165</v>
      </c>
      <c r="E112" s="182" t="s">
        <v>81</v>
      </c>
      <c r="F112" s="183">
        <v>28</v>
      </c>
      <c r="G112" s="174"/>
      <c r="H112" s="178">
        <f>H115</f>
        <v>0</v>
      </c>
    </row>
    <row r="113" spans="1:8" x14ac:dyDescent="0.25">
      <c r="A113" s="149"/>
      <c r="B113" s="150"/>
      <c r="C113" s="150"/>
      <c r="D113" s="150" t="s">
        <v>166</v>
      </c>
      <c r="E113" s="150"/>
      <c r="F113" s="151">
        <v>14</v>
      </c>
      <c r="G113" s="152"/>
      <c r="H113" s="152">
        <f>F113*G113</f>
        <v>0</v>
      </c>
    </row>
    <row r="114" spans="1:8" x14ac:dyDescent="0.25">
      <c r="A114" s="149"/>
      <c r="B114" s="150"/>
      <c r="C114" s="150"/>
      <c r="D114" s="150" t="s">
        <v>167</v>
      </c>
      <c r="E114" s="150"/>
      <c r="F114" s="151">
        <v>14</v>
      </c>
      <c r="G114" s="152"/>
      <c r="H114" s="152">
        <f>F114*G114</f>
        <v>0</v>
      </c>
    </row>
    <row r="115" spans="1:8" x14ac:dyDescent="0.25">
      <c r="A115" s="153"/>
      <c r="B115" s="154"/>
      <c r="C115" s="154"/>
      <c r="D115" s="154" t="s">
        <v>86</v>
      </c>
      <c r="E115" s="154"/>
      <c r="F115" s="155">
        <v>28</v>
      </c>
      <c r="G115" s="175"/>
      <c r="H115" s="156">
        <f>SUM(H113:H114)</f>
        <v>0</v>
      </c>
    </row>
    <row r="116" spans="1:8" ht="23.25" x14ac:dyDescent="0.25">
      <c r="A116" s="181">
        <v>12</v>
      </c>
      <c r="B116" s="182" t="s">
        <v>78</v>
      </c>
      <c r="C116" s="182" t="s">
        <v>168</v>
      </c>
      <c r="D116" s="182" t="s">
        <v>169</v>
      </c>
      <c r="E116" s="182" t="s">
        <v>81</v>
      </c>
      <c r="F116" s="183">
        <v>120</v>
      </c>
      <c r="G116" s="174"/>
      <c r="H116" s="178">
        <f>H117</f>
        <v>0</v>
      </c>
    </row>
    <row r="117" spans="1:8" x14ac:dyDescent="0.25">
      <c r="A117" s="149"/>
      <c r="B117" s="150"/>
      <c r="C117" s="150"/>
      <c r="D117" s="150" t="s">
        <v>170</v>
      </c>
      <c r="E117" s="150"/>
      <c r="F117" s="151">
        <v>120</v>
      </c>
      <c r="G117" s="152"/>
      <c r="H117" s="152">
        <f>F117*G117</f>
        <v>0</v>
      </c>
    </row>
    <row r="118" spans="1:8" ht="23.25" x14ac:dyDescent="0.25">
      <c r="A118" s="181">
        <v>13</v>
      </c>
      <c r="B118" s="182" t="s">
        <v>78</v>
      </c>
      <c r="C118" s="182" t="s">
        <v>171</v>
      </c>
      <c r="D118" s="182" t="s">
        <v>172</v>
      </c>
      <c r="E118" s="182" t="s">
        <v>81</v>
      </c>
      <c r="F118" s="183">
        <v>780</v>
      </c>
      <c r="G118" s="177"/>
      <c r="H118" s="178">
        <f>H119</f>
        <v>0</v>
      </c>
    </row>
    <row r="119" spans="1:8" x14ac:dyDescent="0.25">
      <c r="A119" s="149"/>
      <c r="B119" s="150"/>
      <c r="C119" s="150"/>
      <c r="D119" s="150" t="s">
        <v>173</v>
      </c>
      <c r="E119" s="150"/>
      <c r="F119" s="151">
        <v>780</v>
      </c>
      <c r="G119" s="152"/>
      <c r="H119" s="152">
        <f>F119*G119</f>
        <v>0</v>
      </c>
    </row>
    <row r="120" spans="1:8" ht="23.25" x14ac:dyDescent="0.25">
      <c r="A120" s="181">
        <v>14</v>
      </c>
      <c r="B120" s="182" t="s">
        <v>78</v>
      </c>
      <c r="C120" s="182" t="s">
        <v>174</v>
      </c>
      <c r="D120" s="182" t="s">
        <v>175</v>
      </c>
      <c r="E120" s="182" t="s">
        <v>81</v>
      </c>
      <c r="F120" s="183">
        <v>45</v>
      </c>
      <c r="G120" s="177"/>
      <c r="H120" s="178">
        <f>H124</f>
        <v>0</v>
      </c>
    </row>
    <row r="121" spans="1:8" x14ac:dyDescent="0.25">
      <c r="A121" s="157"/>
      <c r="B121" s="158"/>
      <c r="C121" s="158"/>
      <c r="D121" s="158" t="s">
        <v>89</v>
      </c>
      <c r="E121" s="158"/>
      <c r="F121" s="159"/>
      <c r="G121" s="160"/>
      <c r="H121" s="160"/>
    </row>
    <row r="122" spans="1:8" x14ac:dyDescent="0.25">
      <c r="A122" s="149"/>
      <c r="B122" s="150"/>
      <c r="C122" s="150"/>
      <c r="D122" s="150" t="s">
        <v>176</v>
      </c>
      <c r="E122" s="150"/>
      <c r="F122" s="151">
        <v>25</v>
      </c>
      <c r="G122" s="152"/>
      <c r="H122" s="152">
        <f>F122*G122</f>
        <v>0</v>
      </c>
    </row>
    <row r="123" spans="1:8" x14ac:dyDescent="0.25">
      <c r="A123" s="149"/>
      <c r="B123" s="150"/>
      <c r="C123" s="150"/>
      <c r="D123" s="150" t="s">
        <v>177</v>
      </c>
      <c r="E123" s="150"/>
      <c r="F123" s="151">
        <v>20</v>
      </c>
      <c r="G123" s="152"/>
      <c r="H123" s="152">
        <f>F123*G123</f>
        <v>0</v>
      </c>
    </row>
    <row r="124" spans="1:8" x14ac:dyDescent="0.25">
      <c r="A124" s="153"/>
      <c r="B124" s="154"/>
      <c r="C124" s="154"/>
      <c r="D124" s="154" t="s">
        <v>86</v>
      </c>
      <c r="E124" s="154"/>
      <c r="F124" s="155">
        <v>45</v>
      </c>
      <c r="G124" s="156"/>
      <c r="H124" s="156">
        <f>SUM(H122:H123)</f>
        <v>0</v>
      </c>
    </row>
    <row r="125" spans="1:8" ht="23.25" x14ac:dyDescent="0.25">
      <c r="A125" s="181">
        <v>15</v>
      </c>
      <c r="B125" s="182" t="s">
        <v>78</v>
      </c>
      <c r="C125" s="182" t="s">
        <v>178</v>
      </c>
      <c r="D125" s="182" t="s">
        <v>179</v>
      </c>
      <c r="E125" s="182" t="s">
        <v>81</v>
      </c>
      <c r="F125" s="183">
        <v>45</v>
      </c>
      <c r="G125" s="177"/>
      <c r="H125" s="178">
        <f>F125*G125</f>
        <v>0</v>
      </c>
    </row>
    <row r="126" spans="1:8" x14ac:dyDescent="0.25">
      <c r="A126" s="181">
        <v>16</v>
      </c>
      <c r="B126" s="182" t="s">
        <v>78</v>
      </c>
      <c r="C126" s="182" t="s">
        <v>180</v>
      </c>
      <c r="D126" s="182" t="s">
        <v>181</v>
      </c>
      <c r="E126" s="182" t="s">
        <v>182</v>
      </c>
      <c r="F126" s="183">
        <v>1</v>
      </c>
      <c r="G126" s="177"/>
      <c r="H126" s="178">
        <f>F126*G126</f>
        <v>0</v>
      </c>
    </row>
    <row r="127" spans="1:8" x14ac:dyDescent="0.25">
      <c r="A127" s="141"/>
      <c r="B127" s="142"/>
      <c r="C127" s="142"/>
      <c r="D127" s="142"/>
      <c r="E127" s="142"/>
      <c r="F127" s="143"/>
      <c r="G127" s="144"/>
      <c r="H127" s="144"/>
    </row>
    <row r="128" spans="1:8" x14ac:dyDescent="0.25">
      <c r="A128" s="145"/>
      <c r="B128" s="146"/>
      <c r="C128" s="146"/>
      <c r="D128" s="146"/>
      <c r="E128" s="146"/>
      <c r="F128" s="147"/>
      <c r="G128" s="148"/>
      <c r="H128" s="148"/>
    </row>
    <row r="129" spans="1:8" x14ac:dyDescent="0.25">
      <c r="A129" s="181">
        <v>17</v>
      </c>
      <c r="B129" s="182" t="s">
        <v>183</v>
      </c>
      <c r="C129" s="182" t="s">
        <v>184</v>
      </c>
      <c r="D129" s="182" t="s">
        <v>185</v>
      </c>
      <c r="E129" s="182" t="s">
        <v>186</v>
      </c>
      <c r="F129" s="183">
        <v>120</v>
      </c>
      <c r="G129" s="177"/>
      <c r="H129" s="178">
        <f>H131</f>
        <v>0</v>
      </c>
    </row>
    <row r="130" spans="1:8" ht="23.25" x14ac:dyDescent="0.25">
      <c r="A130" s="157"/>
      <c r="B130" s="158"/>
      <c r="C130" s="158"/>
      <c r="D130" s="158" t="s">
        <v>187</v>
      </c>
      <c r="E130" s="158"/>
      <c r="F130" s="159"/>
      <c r="G130" s="160"/>
      <c r="H130" s="160"/>
    </row>
    <row r="131" spans="1:8" ht="15.75" thickBot="1" x14ac:dyDescent="0.3">
      <c r="A131" s="149"/>
      <c r="B131" s="150"/>
      <c r="C131" s="150"/>
      <c r="D131" s="150" t="s">
        <v>188</v>
      </c>
      <c r="E131" s="150"/>
      <c r="F131" s="151">
        <v>120</v>
      </c>
      <c r="G131" s="152"/>
      <c r="H131" s="152">
        <f>F131*G131</f>
        <v>0</v>
      </c>
    </row>
    <row r="132" spans="1:8" ht="15.75" thickBot="1" x14ac:dyDescent="0.3">
      <c r="A132" s="165"/>
      <c r="B132" s="166"/>
      <c r="C132" s="166"/>
      <c r="D132" s="179" t="s">
        <v>189</v>
      </c>
      <c r="E132" s="166"/>
      <c r="F132" s="167"/>
      <c r="G132" s="168"/>
      <c r="H132" s="180">
        <f>H15+H21+H28+H56+H68+H91+H100+H104+H108+H110+H112+H116+H118+H120+H125+H126+H129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9898 Formulář 5 - pol.rozp</vt:lpstr>
      <vt:lpstr>9898.1 Formulář 5 -pol.rozp</vt:lpstr>
      <vt:lpstr>'9898 Formulář 5 - pol.rozp'!Názvy_tisku</vt:lpstr>
      <vt:lpstr>'9898 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2014-04-24T07:59:06Z</cp:lastPrinted>
  <dcterms:created xsi:type="dcterms:W3CDTF">2014-03-25T12:30:43Z</dcterms:created>
  <dcterms:modified xsi:type="dcterms:W3CDTF">2014-08-15T12:49:09Z</dcterms:modified>
</cp:coreProperties>
</file>