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oprava 27082014\"/>
    </mc:Choice>
  </mc:AlternateContent>
  <bookViews>
    <workbookView xWindow="-15" yWindow="-15" windowWidth="20520" windowHeight="406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pol.rozp'!$A$1:$K$56</definedName>
  </definedNames>
  <calcPr calcId="152511"/>
</workbook>
</file>

<file path=xl/calcChain.xml><?xml version="1.0" encoding="utf-8"?>
<calcChain xmlns="http://schemas.openxmlformats.org/spreadsheetml/2006/main">
  <c r="K54" i="5" l="1"/>
  <c r="K53" i="5"/>
  <c r="I53" i="5"/>
  <c r="G53" i="5"/>
  <c r="K52" i="5"/>
  <c r="I52" i="5"/>
  <c r="G52" i="5"/>
  <c r="K51" i="5"/>
  <c r="I51" i="5"/>
  <c r="G51" i="5"/>
  <c r="K47" i="5"/>
  <c r="I47" i="5"/>
  <c r="G47" i="5"/>
  <c r="G46" i="5"/>
  <c r="K42" i="5"/>
  <c r="I42" i="5"/>
  <c r="G42" i="5"/>
  <c r="K41" i="5"/>
  <c r="I41" i="5"/>
  <c r="G41" i="5"/>
  <c r="K40" i="5"/>
  <c r="I40" i="5"/>
  <c r="G40" i="5"/>
  <c r="K39" i="5"/>
  <c r="K35" i="5"/>
  <c r="I35" i="5"/>
  <c r="G35" i="5"/>
  <c r="K34" i="5"/>
  <c r="I34" i="5"/>
  <c r="G34" i="5"/>
  <c r="K33" i="5"/>
  <c r="I33" i="5"/>
  <c r="G33" i="5"/>
  <c r="K32" i="5"/>
  <c r="K31" i="5"/>
  <c r="K30" i="5"/>
  <c r="K29" i="5"/>
  <c r="C27" i="5"/>
  <c r="K25" i="5"/>
  <c r="I25" i="5"/>
  <c r="G25" i="5"/>
  <c r="K24" i="5"/>
  <c r="I24" i="5"/>
  <c r="G24" i="5"/>
  <c r="K23" i="5"/>
  <c r="I23" i="5"/>
  <c r="G23" i="5"/>
  <c r="K22" i="5"/>
  <c r="I22" i="5"/>
  <c r="G22" i="5"/>
  <c r="K21" i="5"/>
  <c r="I21" i="5"/>
  <c r="G21" i="5"/>
  <c r="K16" i="5"/>
  <c r="I16" i="5"/>
  <c r="G16" i="5"/>
  <c r="K15" i="5"/>
  <c r="I15" i="5"/>
  <c r="G15" i="5"/>
  <c r="K14" i="5"/>
  <c r="K13" i="5"/>
  <c r="K12" i="5"/>
  <c r="I46" i="5" l="1"/>
  <c r="K46" i="5"/>
  <c r="G39" i="5"/>
  <c r="I39" i="5"/>
  <c r="G27" i="5"/>
  <c r="I27" i="5"/>
  <c r="K27" i="5"/>
  <c r="G29" i="5"/>
  <c r="G30" i="5"/>
  <c r="G31" i="5"/>
  <c r="G32" i="5"/>
  <c r="I29" i="5"/>
  <c r="I30" i="5"/>
  <c r="I31" i="5"/>
  <c r="I32" i="5"/>
  <c r="G12" i="5"/>
  <c r="G13" i="5"/>
  <c r="G14" i="5"/>
  <c r="I12" i="5"/>
  <c r="I13" i="5"/>
  <c r="I14" i="5"/>
  <c r="C56" i="5"/>
  <c r="C49" i="5"/>
  <c r="C44" i="5"/>
  <c r="C37" i="5"/>
  <c r="C18" i="5"/>
  <c r="K5" i="5"/>
  <c r="G49" i="5" l="1"/>
  <c r="K44" i="5"/>
  <c r="K37" i="5"/>
  <c r="K49" i="5"/>
  <c r="I44" i="5"/>
  <c r="I49" i="5"/>
  <c r="G44" i="5"/>
  <c r="K18" i="5"/>
  <c r="I37" i="5" l="1"/>
  <c r="G18" i="5"/>
  <c r="G37" i="5"/>
  <c r="I18" i="5"/>
  <c r="K56" i="5"/>
  <c r="I56" i="5"/>
  <c r="G56" i="5"/>
  <c r="K1" i="5" l="1"/>
</calcChain>
</file>

<file path=xl/sharedStrings.xml><?xml version="1.0" encoding="utf-8"?>
<sst xmlns="http://schemas.openxmlformats.org/spreadsheetml/2006/main" count="212" uniqueCount="137">
  <si>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</si>
  <si>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</si>
  <si>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</si>
  <si>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</si>
  <si>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</si>
  <si>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</si>
  <si>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</si>
  <si>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</si>
  <si>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</si>
  <si>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</si>
  <si>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</si>
  <si>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</si>
  <si>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</si>
  <si>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</si>
  <si>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</si>
  <si>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</si>
  <si>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</si>
  <si>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</si>
  <si>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</si>
  <si>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</si>
  <si>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</si>
  <si>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</si>
  <si>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</si>
  <si>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</si>
  <si>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</si>
  <si>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</si>
  <si>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</si>
  <si>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</si>
  <si>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</si>
  <si>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</si>
  <si>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</si>
  <si>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4</t>
  </si>
  <si>
    <t>Celkem za 4</t>
  </si>
  <si>
    <t>Vodorovné konstrukce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</si>
  <si>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</si>
  <si>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</si>
  <si>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</si>
  <si>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</si>
  <si>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</si>
  <si>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</si>
  <si>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</si>
  <si>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</si>
  <si>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</si>
  <si>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</si>
  <si>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</si>
  <si>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</si>
  <si>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</si>
  <si>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m3</t>
  </si>
  <si>
    <t>m2</t>
  </si>
  <si>
    <t>Źelezniční spodek, nástupiště a přejezdy</t>
  </si>
  <si>
    <t>m</t>
  </si>
  <si>
    <t>51153</t>
  </si>
  <si>
    <t>SO 01-13-02</t>
  </si>
  <si>
    <t>Rekonstrukce železničního přejezdu v km 5,711</t>
  </si>
  <si>
    <t>t</t>
  </si>
  <si>
    <t>ks</t>
  </si>
  <si>
    <t>521432</t>
  </si>
  <si>
    <t>UIC V ZÁKLADNÍ DÉLCE - ROZDĚLENÍ "U",  BEZSTYKOVOU, BET.BEZPODKLADNIC U94/1,     B91 S/1+SKL14, Z KOLEJ.POLÍ, MZ DO 5 KM, POKLADAČEM</t>
  </si>
  <si>
    <t>KOLEJOVÉ LOŽE Z KAMENIVA DRCENÉHO - ZŘÍZENÍ</t>
  </si>
  <si>
    <t>M3</t>
  </si>
  <si>
    <t>5931413300</t>
  </si>
  <si>
    <t>KUS</t>
  </si>
  <si>
    <t>ODSTRANĚNÍ KRYTŮ ZPEVNĚNÝCH PLOCH S ASFALT. NEBO CEMENT. POJIVEM, ODVOZ DO 20KM</t>
  </si>
  <si>
    <t>Položka obsahuje veškerou manipulaci s vybouranou sutí a s vybouranými hmotami vč. uložení na skládku a poplatkuza skládku (pokud zadávací dokumentace nestanoví jinak). Měří se v m3 vybouraných hmot ve stavu před vybouráním.Viz :  - Předpis  S4.- Vzorové listy železničního spodku Ž2, Ž3, Ž4, Ž6.- Technické kvalitativní podmínky staveb Státních drah, kap.1, 2, 3, 4, 5, 15.</t>
  </si>
  <si>
    <t>ODSTRANĚNÍ PODKLADŮ ZPEVNĚNÝCH PLOCH Z NESTMELENÉHO KAMENIVA, ODVOZ DO 20KM</t>
  </si>
  <si>
    <t>ÚPRAVA PODLOŽÍ A PLÁNĚ SE ZHUT V HOR TŘ 1-4</t>
  </si>
  <si>
    <t>Veškeré práce jsou obsaženy v textu položkyViz :  - Předpis  S4 Železniční spodek.- Vzorové listy železničního spodku Ž2.- Technické kvalitativní podmínky staveb Státních drah, kap.1, 2, 3, 24.</t>
  </si>
  <si>
    <t>HLOUB. RÝH (VČ. RÝH PRO TRATIV. A MELIOR.) ŠÍŘ DO 2M PAŽ I NEPAŽ TŘ 4 DO 1KM</t>
  </si>
  <si>
    <t>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</t>
  </si>
  <si>
    <t>ODKOP PRO ZEMNÍ TĚLESO A STAVBY ŽELEZNIČ.SPODKU TŘ 3 ODVOZ DO 20KM</t>
  </si>
  <si>
    <t>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eventuálně nutné druhotné rozpojení odstřelené horniny- ruční vykopávky, odstranění kořenů a napadávek- pažení, vzepření a rozepření vč. přepažování- hradící a štětové stěny dočasné (adekvátně platí ustanovení k pol. 1151,2)-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konstr.,přemostění,zpevněné plochy, zakrytí a pod.)Viz :  - Předpis  S4 Železniční spodek.- Vzorové listy železničního spodku Ž2, Ž3, Ž5, Ž6.- Technické kvalitativní podmínky staveb Státních drah, kap.1, 2, 3, 4, 5, 15, 24.</t>
  </si>
  <si>
    <t>965312</t>
  </si>
  <si>
    <t>Rozebrání přejezdu, přechodu z dílců - odvoz (na likvidaci odpadů nebo jiné určené místo)</t>
  </si>
  <si>
    <t>OTSKP</t>
  </si>
  <si>
    <t>1. Položka obsahuje:  – veškeré práce a materiál obsažený v názvu položky
2. Položka neobsahuje:
 – náklady na zřízení a odstranění dopravního značení objízdné trasy
3. Způsob měření:
Výměra je součtem součinů metrů krychlových tun vybouraného materiálu v původním stavu a jednotlivých vzdáleností v kilometrech.</t>
  </si>
  <si>
    <t>R 921900</t>
  </si>
  <si>
    <t>ŽELEZNIČNÍ PŘEJEZDY OSTATNÍ-PLASTBETONOVÁ KONSTRUKCE</t>
  </si>
  <si>
    <t>Položka zahrnuje dodávku a montáž přejezdové konstrukce včetně, včetně dopravy od výrobce na určené místo</t>
  </si>
  <si>
    <t>28942</t>
  </si>
  <si>
    <t>ZPEVNĚNÍ Z GEOTEXTILIE</t>
  </si>
  <si>
    <t>Položka opláštění zahrnuje také:- úpravu, očištění a ochranu podkladu- přichycení k podkladu, případně zatížení- úpravy spojů a zajištění okrajů- úpravy pro odvodnění- nutné přesahyPopisy prací zahrnují veškerý materiál, výrobky a polotovary, včetně mimostaveništní a vnitrostaveništní dopravy(rovněž přesuny), včetně naložení a složení,případně s uložením.Viz :  - Předpis  S4 Železniční spodek- Vzorové listy železničního spodku Ž2, Ž5, Ž6.- Technické kvalitativní podmínky staveb Státních drah, kap.1, 2, 3, 5, 17.</t>
  </si>
  <si>
    <t>563313</t>
  </si>
  <si>
    <t>KONSTR. PRAŽC. PODL. - TYP 3.3. ZŘÍZENÍ PODKL. VRSTVY Z DRCEN. KAMENIVA</t>
  </si>
  <si>
    <t>Nákup a dodání drceného kameniva v požadované kvalitě podle zadávací dokumentace- očištění podkladu případně zřízení spojovací vrstvy- uložení drceného kameniva dle předepsaného technologického předpisu- zřízení podkladní vrstvy z drceného kameniva bez rozlišení šířky, pokládání vrstvy po etapách, příp. dílčích vrstvách, včetně pracovních spar a spojů- hutnění i různé míry hutnění- průkazní zkoušky, kontrolní zkoušky a kontrolní měření- úpravu napojení, ukončení a těsnění podél odvodňovacích zařízení,vpustí, šachet a pod., nestanoví-li zadávací dokumentace jinak- těsnění, tmelení a výplň spar a otvorů- ošetření úložiště po celou dobu práce v něm vč. klimatických opatření- ztížení v okolí vedení, konstrukcí a objektů a jejich dočasné zajištění- ztížení provádění vč. hutnění ve ztížených podmínkách a stísněných prostorech- úpravu povrchu vrstvyViz :  - Předpis S4, příloha 4, 5, 6, 10, 14.- Vzorové listy železničního spodku Ž 4, Ž4.1, Ž 4.13.- Technické kvalitativní podmínky staveb Státních drah, kap. 1, 2, 6.</t>
  </si>
  <si>
    <t>965113</t>
  </si>
  <si>
    <t>Demontáž koleje na betonových pražcích do kolejových polí s odvozem na (de-)montážní základnu s následným rozebráním</t>
  </si>
  <si>
    <t>1. Položka obsahuje:
 – zahrnuje veškerou manipulaci s vybouranou sutí a hmotami včetně uložení na skládku a poplatku za skládku
 – zahrnuje veškeré další práce plynoucí z technologického předpisu a z platných předpisů o bezpečnosti práce
2. Položka neobsahuje:
 – poplatky za likvidaci odpadů
3. Způsob měření:
Měří se délka koleje ve smyslu ČSN 73 6380, tj. v ose koleje.</t>
  </si>
  <si>
    <t>Položka zahrnuje dodávku a uložení materiálu kolejového lože, eventuelní nadspotřebu materiálu oproti teoretickému objemu, vnitrostaveništní a mimostaveništní dopravu veškerého materiálu.</t>
  </si>
  <si>
    <t>VOZOVKOVÉ VRSTVY ZE ŠTĚRKODRTI TL DO 200MM</t>
  </si>
  <si>
    <t xml:space="preserve">dodání kameniva předepsané kvality a zrnitosti
- rozprostření a zhutnění vrstvy v předepsané tloušťce
- zřízení vrstvy bez rozlišení šířky, pokládání vrstvy po etapách
- nezahrnuje postřiky, nátěry
</t>
  </si>
  <si>
    <t>ASFALTOVÝ BETON TŘ II TL 70MM</t>
  </si>
  <si>
    <t xml:space="preserve">Dodání směsi, postřiku, nátěru, dlažeb nebo dílců v požadované kvalitě, očištění podkladu případně zřízení spojovací vrstvy, uložení směsi, dlažby nebo dílců a provedení nátěrů a postřiků dle předepsaného technologického předpisu,  zřízení vrstvy bez rozlišení šířky, pokládání vrstvy po etapách, včetně pracovních spar a spojů
</t>
  </si>
  <si>
    <t>ASFALTOVÝ BETON TŘ II TL 40MM</t>
  </si>
  <si>
    <t>VÝPLŇ SPAR ASFALTEM</t>
  </si>
  <si>
    <t>Zřízení koleje ze součástí železničního svršku tvaru UIC 60 pomocí kolejových polí.Montáž kolejových polí ze součástí železničního svršku uvedených typů pro normální rozchod kolejí (1435 mm) na montážní základně s jejich dopravou do místa zřízení koleje, zřízení koleje z kolejových polí za použití vhodného kladecího prostředku, sespojkování kolejových polí bez jejich svaření, směrová a výšková úprava koleje na rychlost určenou projektem nebo jiným zadáním. Položka zahrnuje i příplatky za ztížené podmínky vyskytující se při zřízení koleje (např. za překážky na straně koleje, práci v tunelu). Položka zahrnuje náklady na dopravu materiálu z výrobního závodu nebo místa nákupu až na místo zřízení koleje.Položka zahrnuje náklady na dodávku kolejnic železničního svršku uvedeného typu, včetně upevňovadel a drobného kolejiva, včetně daného typu pražců.</t>
  </si>
  <si>
    <t>POTRUBÍ DREN Z TRUB PLAST DN DO 150MM DĚROVANÝCH</t>
  </si>
  <si>
    <t>Položky pro zhotovení potrubí platí bez ohledu na sklon,  výrobní dokumentaci (včetně technologického předpisu),  dodání veškerého trubního a pomocného materiálu  (trouby,  trubky,  tvarovky,  spojovací a těsnící  materiál a pod.), podpěrných, závěsných a upevňovacích prvků, včetně potřebných úprav,  úprava a příprava podkladu a podpěr, očištění a ošetření podkladu a podpěr,  zřízení plně funkčního potrubí, kompletní soustavy, podle příslušného technologického předpisu,  zřízení potrubí i jednotlivých částí po etapách, včetně pracovních spar a spojů, pracovního zaslepení konců a pod.,  úprava prostupů, průchodů  šachtami a komorami, okolí  podpěr a vyústění, zaústění, napojení, vyvedení a upevnění odpad. výustí,  ochrana potrubí nátěrem (vč. úpravy povrchu), případně izolací, nejsou-li tyto práce předmětem jiné položky, - úprava, očištění a ošetření prostoru kolem potrubí,  položky platí pro práce prováděné v prostoru zapaženém i nezapaženém a i v kolektorech, chráničkách,  položky zahrnují i práce spojené s nutnými obtoky, převáděním a čerpáním vody,  u ocelového potrubí opláštění dle dokumentace a nutné opravy opláštění při jeho poškození</t>
  </si>
  <si>
    <t xml:space="preserve">DRENÁŽNÍ ŠACHTICE NORMÁLNÍ Z PLAST DÍLCŮ ŠN 100 </t>
  </si>
  <si>
    <t xml:space="preserve">Položka zahrnuje:  poklopy s rámem z předepsaného materiálu a tvaru,  předepsané plastové skruže, dno a není-li uvedeno jinak i podkladní vrstvu (z kameniva nebo betonu),  výplň, těsnění a tmelení spár a spojů,  očištění a ošetření úložných ploch. </t>
  </si>
  <si>
    <t>DRENÁŽNÍ ŠACHTICE KONTROLNÍ Z PLAST DÍLCŮ ŠK 100</t>
  </si>
  <si>
    <t>DLAŽBY Z LOMOVÉHO KAMENE NA MC - (vyústění trativodu)</t>
  </si>
  <si>
    <t xml:space="preserve"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</t>
  </si>
  <si>
    <t>VODOROVNÉ DOPRAVNÍ ZNAČENÍ BARVOU HLADKÉ - DODÁVKA A POKLÁDKA</t>
  </si>
  <si>
    <t>- spárování, těsnění, tmelení a vyplnění spar MC případně s vyklínováním</t>
  </si>
  <si>
    <t>R2-3350</t>
  </si>
  <si>
    <t>SLUŽBY ZAJIŠŤUJÍCÍ REGUL, PŘEVED A OCHRANU VEŘEJ DOPRAVY (Dopravní opatření)</t>
  </si>
  <si>
    <t>zahrnuje objednatelem povolené náklady na služby pro zhotovitele</t>
  </si>
  <si>
    <t>Poplatky za likvidaců odpadů nekontaminovaných - 17 03 02  Vybouraný asfaltový beton bez dehtu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</si>
  <si>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</si>
  <si>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Poplatky za likvidaců odpadů nekontaminovaných - 17 05 04  Vytěžené zeminy a horniny -  I. třída těžitelnosti. (Nestmelené kamenivo)</t>
  </si>
  <si>
    <t xml:space="preserve"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
</t>
  </si>
  <si>
    <t>R 15210</t>
  </si>
  <si>
    <t>Poplatky za likvidaců odpadů - žel. pražce betonové 17 01 01</t>
  </si>
  <si>
    <t>Poplatky za likvidaců odpadů nekontaminovaných - 17 05 04  Vytěžené zeminy a horniny -  II. třída těžitelnosti (čstá zemina)</t>
  </si>
  <si>
    <t>třídník</t>
  </si>
  <si>
    <t>specifikace</t>
  </si>
  <si>
    <t>0,15*(6,6*6*2+1,4*7)</t>
  </si>
  <si>
    <t>0,35*(6,6*5,45*2)</t>
  </si>
  <si>
    <t>15*0,45*0,93</t>
  </si>
  <si>
    <t>1,46*15</t>
  </si>
  <si>
    <t>délka kol.pole</t>
  </si>
  <si>
    <t>25*3,807</t>
  </si>
  <si>
    <t>7*15</t>
  </si>
  <si>
    <t>1,46*15+4</t>
  </si>
  <si>
    <t>6,5*4,5*2</t>
  </si>
  <si>
    <t>2*6,5*4,5*2+3*2*4</t>
  </si>
  <si>
    <t>6+6</t>
  </si>
  <si>
    <t>0,4*3*2*2</t>
  </si>
  <si>
    <t>14,4*2,2</t>
  </si>
  <si>
    <t>25,2*1,7</t>
  </si>
  <si>
    <t>25*1,667*0,2</t>
  </si>
  <si>
    <t>20,9*2</t>
  </si>
  <si>
    <t>4,5*14+6,5*3*2</t>
  </si>
  <si>
    <t>výkaz</t>
  </si>
  <si>
    <t>výměr</t>
  </si>
  <si>
    <t>viz. příloha č. 2</t>
  </si>
  <si>
    <t>odborný odhad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</si>
</sst>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0.00000"/>
    <numFmt numFmtId="165" formatCode="#,##0.00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sz val="8"/>
      <name val="Arial CE"/>
      <charset val="238"/>
    </font>
    <font>
      <sz val="11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Arial CE"/>
    </font>
    <font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Arial CE"/>
      <charset val="238"/>
    </font>
    <font>
      <sz val="11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Arial CE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</cellStyleXfs>
  <cellXfs count="219">
    <xf numFmtId="0" fontId="0" fillId="0" borderId="0" xfId="0"/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14" fillId="0" borderId="0" xfId="1" applyNumberFormat="1" applyFont="1" applyFill="1" applyAlignment="1" applyProtection="1">
      <alignment horizontal="left"/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5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0" fillId="2" borderId="16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7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0" fontId="20" fillId="2" borderId="5" xfId="1" applyFont="1" applyFill="1" applyBorder="1" applyAlignment="1">
      <alignment horizontal="center"/>
    </xf>
    <xf numFmtId="0" fontId="22" fillId="0" borderId="14" xfId="0" applyFont="1" applyFill="1" applyBorder="1" applyAlignment="1" applyProtection="1">
      <protection locked="0"/>
    </xf>
    <xf numFmtId="165" fontId="22" fillId="0" borderId="18" xfId="0" applyNumberFormat="1" applyFont="1" applyFill="1" applyBorder="1" applyAlignment="1" applyProtection="1"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4" fontId="22" fillId="0" borderId="0" xfId="0" applyNumberFormat="1" applyFont="1" applyFill="1" applyBorder="1" applyAlignment="1" applyProtection="1">
      <alignment horizontal="center"/>
      <protection locked="0"/>
    </xf>
    <xf numFmtId="165" fontId="22" fillId="0" borderId="0" xfId="0" applyNumberFormat="1" applyFont="1" applyFill="1" applyBorder="1" applyAlignment="1" applyProtection="1">
      <protection locked="0"/>
    </xf>
    <xf numFmtId="4" fontId="22" fillId="0" borderId="0" xfId="0" applyNumberFormat="1" applyFont="1" applyFill="1" applyBorder="1" applyAlignment="1" applyProtection="1">
      <protection locked="0"/>
    </xf>
    <xf numFmtId="165" fontId="22" fillId="5" borderId="18" xfId="0" applyNumberFormat="1" applyFont="1" applyFill="1" applyBorder="1" applyAlignment="1"/>
    <xf numFmtId="4" fontId="22" fillId="5" borderId="18" xfId="0" applyNumberFormat="1" applyFont="1" applyFill="1" applyBorder="1" applyAlignment="1"/>
    <xf numFmtId="4" fontId="22" fillId="5" borderId="19" xfId="0" applyNumberFormat="1" applyFont="1" applyFill="1" applyBorder="1" applyAlignment="1"/>
    <xf numFmtId="0" fontId="0" fillId="4" borderId="20" xfId="0" applyFill="1" applyBorder="1"/>
    <xf numFmtId="0" fontId="0" fillId="4" borderId="0" xfId="0" applyFill="1" applyBorder="1"/>
    <xf numFmtId="0" fontId="0" fillId="4" borderId="21" xfId="0" applyFill="1" applyBorder="1"/>
    <xf numFmtId="0" fontId="6" fillId="2" borderId="15" xfId="1" applyFont="1" applyFill="1" applyBorder="1" applyProtection="1">
      <protection locked="0"/>
    </xf>
    <xf numFmtId="4" fontId="6" fillId="2" borderId="24" xfId="1" applyNumberFormat="1" applyFont="1" applyFill="1" applyBorder="1" applyProtection="1">
      <protection locked="0"/>
    </xf>
    <xf numFmtId="0" fontId="6" fillId="2" borderId="16" xfId="1" applyFont="1" applyFill="1" applyBorder="1" applyProtection="1">
      <protection locked="0"/>
    </xf>
    <xf numFmtId="0" fontId="6" fillId="2" borderId="25" xfId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center"/>
      <protection locked="0"/>
    </xf>
    <xf numFmtId="165" fontId="6" fillId="2" borderId="25" xfId="1" applyNumberFormat="1" applyFont="1" applyFill="1" applyBorder="1" applyAlignment="1" applyProtection="1">
      <alignment horizontal="right"/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right"/>
      <protection locked="0"/>
    </xf>
    <xf numFmtId="4" fontId="6" fillId="2" borderId="27" xfId="1" applyNumberFormat="1" applyFont="1" applyFill="1" applyBorder="1" applyProtection="1">
      <protection locked="0"/>
    </xf>
    <xf numFmtId="0" fontId="23" fillId="0" borderId="0" xfId="0" applyFont="1"/>
    <xf numFmtId="0" fontId="24" fillId="0" borderId="14" xfId="0" applyFont="1" applyBorder="1"/>
    <xf numFmtId="0" fontId="24" fillId="0" borderId="0" xfId="0" applyFont="1" applyBorder="1"/>
    <xf numFmtId="0" fontId="24" fillId="2" borderId="18" xfId="0" applyFont="1" applyFill="1" applyBorder="1"/>
    <xf numFmtId="0" fontId="24" fillId="2" borderId="19" xfId="0" applyFont="1" applyFill="1" applyBorder="1"/>
    <xf numFmtId="165" fontId="6" fillId="2" borderId="6" xfId="1" applyNumberFormat="1" applyFont="1" applyFill="1" applyBorder="1" applyAlignment="1" applyProtection="1">
      <alignment horizontal="right"/>
      <protection locked="0"/>
    </xf>
    <xf numFmtId="165" fontId="24" fillId="0" borderId="18" xfId="0" applyNumberFormat="1" applyFont="1" applyBorder="1"/>
    <xf numFmtId="165" fontId="6" fillId="2" borderId="26" xfId="1" applyNumberFormat="1" applyFont="1" applyFill="1" applyBorder="1" applyAlignment="1" applyProtection="1">
      <alignment horizontal="right"/>
      <protection locked="0"/>
    </xf>
    <xf numFmtId="0" fontId="4" fillId="0" borderId="0" xfId="15" applyFill="1"/>
    <xf numFmtId="0" fontId="3" fillId="0" borderId="0" xfId="15" applyFont="1" applyFill="1" applyAlignment="1">
      <alignment horizontal="right"/>
    </xf>
    <xf numFmtId="49" fontId="16" fillId="0" borderId="22" xfId="15" applyNumberFormat="1" applyFont="1" applyBorder="1" applyAlignment="1" applyProtection="1">
      <alignment horizontal="left"/>
      <protection locked="0"/>
    </xf>
    <xf numFmtId="49" fontId="16" fillId="0" borderId="4" xfId="15" applyNumberFormat="1" applyFont="1" applyBorder="1" applyAlignment="1" applyProtection="1">
      <alignment horizontal="left"/>
      <protection locked="0"/>
    </xf>
    <xf numFmtId="4" fontId="17" fillId="0" borderId="4" xfId="15" applyNumberFormat="1" applyFont="1" applyBorder="1" applyAlignment="1" applyProtection="1">
      <protection locked="0"/>
    </xf>
    <xf numFmtId="165" fontId="17" fillId="0" borderId="17" xfId="15" applyNumberFormat="1" applyFont="1" applyBorder="1" applyAlignment="1" applyProtection="1">
      <protection locked="0"/>
    </xf>
    <xf numFmtId="165" fontId="17" fillId="0" borderId="4" xfId="15" applyNumberFormat="1" applyFont="1" applyBorder="1" applyAlignment="1" applyProtection="1">
      <protection locked="0"/>
    </xf>
    <xf numFmtId="165" fontId="17" fillId="2" borderId="17" xfId="15" applyNumberFormat="1" applyFont="1" applyFill="1" applyBorder="1" applyAlignment="1"/>
    <xf numFmtId="4" fontId="17" fillId="2" borderId="17" xfId="15" applyNumberFormat="1" applyFont="1" applyFill="1" applyBorder="1" applyAlignment="1"/>
    <xf numFmtId="4" fontId="17" fillId="2" borderId="23" xfId="15" applyNumberFormat="1" applyFont="1" applyFill="1" applyBorder="1" applyAlignment="1"/>
    <xf numFmtId="0" fontId="22" fillId="0" borderId="14" xfId="1" applyFont="1" applyFill="1" applyBorder="1" applyProtection="1">
      <protection locked="0"/>
    </xf>
    <xf numFmtId="165" fontId="22" fillId="0" borderId="18" xfId="1" applyNumberFormat="1" applyFont="1" applyFill="1" applyBorder="1" applyAlignment="1" applyProtection="1">
      <alignment horizontal="right"/>
      <protection locked="0"/>
    </xf>
    <xf numFmtId="165" fontId="22" fillId="5" borderId="18" xfId="1" applyNumberFormat="1" applyFont="1" applyFill="1" applyBorder="1" applyProtection="1">
      <protection locked="0"/>
    </xf>
    <xf numFmtId="4" fontId="22" fillId="5" borderId="18" xfId="1" applyNumberFormat="1" applyFont="1" applyFill="1" applyBorder="1" applyProtection="1">
      <protection locked="0"/>
    </xf>
    <xf numFmtId="4" fontId="22" fillId="5" borderId="19" xfId="1" applyNumberFormat="1" applyFont="1" applyFill="1" applyBorder="1" applyAlignment="1" applyProtection="1">
      <alignment horizontal="right"/>
      <protection locked="0"/>
    </xf>
    <xf numFmtId="49" fontId="22" fillId="0" borderId="0" xfId="1" applyNumberFormat="1" applyFont="1" applyFill="1" applyBorder="1" applyAlignment="1" applyProtection="1">
      <alignment vertical="center"/>
      <protection locked="0"/>
    </xf>
    <xf numFmtId="165" fontId="22" fillId="0" borderId="0" xfId="1" applyNumberFormat="1" applyFont="1" applyFill="1" applyBorder="1" applyAlignment="1" applyProtection="1">
      <alignment horizontal="right"/>
      <protection locked="0"/>
    </xf>
    <xf numFmtId="4" fontId="22" fillId="0" borderId="0" xfId="1" applyNumberFormat="1" applyFont="1" applyFill="1" applyBorder="1" applyProtection="1">
      <protection locked="0"/>
    </xf>
    <xf numFmtId="4" fontId="22" fillId="0" borderId="0" xfId="1" applyNumberFormat="1" applyFont="1" applyFill="1" applyBorder="1" applyAlignment="1" applyProtection="1">
      <alignment horizontal="right"/>
      <protection locked="0"/>
    </xf>
    <xf numFmtId="4" fontId="22" fillId="0" borderId="0" xfId="1" applyNumberFormat="1" applyFont="1" applyFill="1" applyBorder="1" applyAlignment="1" applyProtection="1">
      <alignment horizontal="center"/>
      <protection locked="0"/>
    </xf>
    <xf numFmtId="0" fontId="26" fillId="0" borderId="14" xfId="1" applyFont="1" applyBorder="1" applyProtection="1">
      <protection locked="0"/>
    </xf>
    <xf numFmtId="165" fontId="26" fillId="0" borderId="18" xfId="1" applyNumberFormat="1" applyFont="1" applyBorder="1" applyAlignment="1" applyProtection="1">
      <alignment horizontal="right"/>
      <protection locked="0"/>
    </xf>
    <xf numFmtId="165" fontId="26" fillId="5" borderId="18" xfId="1" applyNumberFormat="1" applyFont="1" applyFill="1" applyBorder="1" applyProtection="1">
      <protection locked="0"/>
    </xf>
    <xf numFmtId="4" fontId="26" fillId="0" borderId="18" xfId="1" applyNumberFormat="1" applyFont="1" applyBorder="1" applyProtection="1">
      <protection locked="0"/>
    </xf>
    <xf numFmtId="4" fontId="26" fillId="5" borderId="18" xfId="1" applyNumberFormat="1" applyFont="1" applyFill="1" applyBorder="1" applyProtection="1">
      <protection locked="0"/>
    </xf>
    <xf numFmtId="4" fontId="26" fillId="0" borderId="18" xfId="1" applyNumberFormat="1" applyFont="1" applyBorder="1" applyAlignment="1" applyProtection="1">
      <alignment horizontal="right"/>
      <protection locked="0"/>
    </xf>
    <xf numFmtId="4" fontId="26" fillId="5" borderId="19" xfId="1" applyNumberFormat="1" applyFont="1" applyFill="1" applyBorder="1" applyAlignment="1" applyProtection="1">
      <alignment horizontal="right"/>
      <protection locked="0"/>
    </xf>
    <xf numFmtId="0" fontId="26" fillId="0" borderId="0" xfId="1" applyFont="1" applyFill="1" applyBorder="1" applyAlignment="1" applyProtection="1">
      <alignment horizontal="left"/>
      <protection locked="0"/>
    </xf>
    <xf numFmtId="4" fontId="26" fillId="0" borderId="0" xfId="1" applyNumberFormat="1" applyFont="1" applyBorder="1" applyAlignment="1" applyProtection="1">
      <alignment horizontal="center"/>
      <protection locked="0"/>
    </xf>
    <xf numFmtId="165" fontId="26" fillId="0" borderId="0" xfId="1" applyNumberFormat="1" applyFont="1" applyBorder="1" applyAlignment="1" applyProtection="1">
      <alignment horizontal="right"/>
      <protection locked="0"/>
    </xf>
    <xf numFmtId="4" fontId="26" fillId="0" borderId="0" xfId="1" applyNumberFormat="1" applyFont="1" applyBorder="1" applyProtection="1">
      <protection locked="0"/>
    </xf>
    <xf numFmtId="4" fontId="26" fillId="0" borderId="0" xfId="1" applyNumberFormat="1" applyFont="1" applyBorder="1" applyAlignment="1" applyProtection="1">
      <alignment horizontal="right"/>
      <protection locked="0"/>
    </xf>
    <xf numFmtId="0" fontId="26" fillId="0" borderId="18" xfId="1" applyFont="1" applyBorder="1" applyAlignment="1" applyProtection="1">
      <alignment wrapText="1"/>
      <protection locked="0"/>
    </xf>
    <xf numFmtId="0" fontId="1" fillId="2" borderId="0" xfId="1" applyFill="1" applyAlignment="1">
      <alignment wrapText="1"/>
    </xf>
    <xf numFmtId="0" fontId="12" fillId="2" borderId="0" xfId="1" applyFont="1" applyFill="1" applyAlignment="1">
      <alignment horizontal="center" wrapText="1"/>
    </xf>
    <xf numFmtId="0" fontId="15" fillId="0" borderId="0" xfId="0" applyFont="1" applyFill="1" applyAlignment="1">
      <alignment wrapText="1"/>
    </xf>
    <xf numFmtId="49" fontId="14" fillId="0" borderId="0" xfId="1" applyNumberFormat="1" applyFont="1" applyFill="1" applyAlignment="1" applyProtection="1">
      <alignment wrapText="1"/>
      <protection locked="0"/>
    </xf>
    <xf numFmtId="14" fontId="7" fillId="0" borderId="0" xfId="1" applyNumberFormat="1" applyFont="1" applyAlignment="1" applyProtection="1">
      <alignment horizontal="left" wrapText="1"/>
      <protection locked="0"/>
    </xf>
    <xf numFmtId="0" fontId="13" fillId="2" borderId="12" xfId="1" applyFont="1" applyFill="1" applyBorder="1" applyAlignment="1">
      <alignment wrapText="1"/>
    </xf>
    <xf numFmtId="0" fontId="13" fillId="2" borderId="7" xfId="1" applyFont="1" applyFill="1" applyBorder="1" applyAlignment="1">
      <alignment wrapText="1"/>
    </xf>
    <xf numFmtId="0" fontId="13" fillId="2" borderId="5" xfId="1" applyFont="1" applyFill="1" applyBorder="1" applyAlignment="1">
      <alignment horizontal="center" wrapText="1"/>
    </xf>
    <xf numFmtId="0" fontId="10" fillId="2" borderId="9" xfId="1" applyFont="1" applyFill="1" applyBorder="1" applyAlignment="1">
      <alignment horizontal="center" wrapText="1"/>
    </xf>
    <xf numFmtId="0" fontId="0" fillId="4" borderId="0" xfId="0" applyFill="1" applyBorder="1" applyAlignment="1">
      <alignment wrapText="1"/>
    </xf>
    <xf numFmtId="49" fontId="16" fillId="0" borderId="17" xfId="15" applyNumberFormat="1" applyFont="1" applyBorder="1" applyAlignment="1" applyProtection="1">
      <alignment horizontal="left" wrapText="1"/>
      <protection locked="0"/>
    </xf>
    <xf numFmtId="0" fontId="22" fillId="0" borderId="18" xfId="0" applyFont="1" applyFill="1" applyBorder="1" applyAlignment="1" applyProtection="1">
      <alignment wrapText="1"/>
      <protection locked="0"/>
    </xf>
    <xf numFmtId="49" fontId="6" fillId="2" borderId="6" xfId="1" applyNumberFormat="1" applyFont="1" applyFill="1" applyBorder="1" applyAlignment="1" applyProtection="1">
      <alignment wrapText="1"/>
      <protection locked="0"/>
    </xf>
    <xf numFmtId="0" fontId="25" fillId="0" borderId="18" xfId="0" applyFont="1" applyBorder="1" applyAlignment="1">
      <alignment wrapText="1"/>
    </xf>
    <xf numFmtId="49" fontId="22" fillId="0" borderId="18" xfId="1" applyNumberFormat="1" applyFont="1" applyFill="1" applyBorder="1" applyAlignment="1" applyProtection="1">
      <alignment wrapText="1"/>
      <protection locked="0"/>
    </xf>
    <xf numFmtId="49" fontId="6" fillId="2" borderId="26" xfId="1" applyNumberFormat="1" applyFont="1" applyFill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21" xfId="0" applyBorder="1"/>
    <xf numFmtId="0" fontId="23" fillId="0" borderId="21" xfId="0" applyFont="1" applyBorder="1"/>
    <xf numFmtId="0" fontId="0" fillId="0" borderId="28" xfId="0" applyBorder="1"/>
    <xf numFmtId="0" fontId="0" fillId="0" borderId="29" xfId="0" applyBorder="1"/>
    <xf numFmtId="0" fontId="13" fillId="2" borderId="3" xfId="1" applyFont="1" applyFill="1" applyBorder="1" applyAlignment="1">
      <alignment horizontal="center"/>
    </xf>
    <xf numFmtId="1" fontId="10" fillId="2" borderId="30" xfId="1" applyNumberFormat="1" applyFont="1" applyFill="1" applyBorder="1" applyAlignment="1">
      <alignment horizontal="center"/>
    </xf>
    <xf numFmtId="0" fontId="0" fillId="2" borderId="20" xfId="0" applyFill="1" applyBorder="1"/>
    <xf numFmtId="0" fontId="0" fillId="2" borderId="21" xfId="0" applyFill="1" applyBorder="1"/>
    <xf numFmtId="0" fontId="24" fillId="0" borderId="0" xfId="0" applyFont="1" applyAlignment="1">
      <alignment horizontal="center" vertical="center"/>
    </xf>
    <xf numFmtId="4" fontId="24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center"/>
    </xf>
    <xf numFmtId="0" fontId="29" fillId="0" borderId="14" xfId="1" applyFont="1" applyFill="1" applyBorder="1" applyProtection="1">
      <protection locked="0"/>
    </xf>
    <xf numFmtId="4" fontId="0" fillId="0" borderId="0" xfId="0" applyNumberFormat="1" applyAlignment="1">
      <alignment horizontal="left" vertical="center"/>
    </xf>
    <xf numFmtId="4" fontId="30" fillId="0" borderId="0" xfId="0" applyNumberFormat="1" applyFont="1"/>
    <xf numFmtId="0" fontId="24" fillId="0" borderId="0" xfId="0" applyFont="1" applyAlignment="1">
      <alignment horizontal="center" vertical="center" wrapText="1"/>
    </xf>
    <xf numFmtId="0" fontId="31" fillId="0" borderId="14" xfId="0" applyFont="1" applyBorder="1" applyAlignment="1">
      <alignment vertical="center"/>
    </xf>
    <xf numFmtId="0" fontId="29" fillId="0" borderId="18" xfId="0" applyFont="1" applyFill="1" applyBorder="1" applyAlignment="1" applyProtection="1">
      <alignment horizontal="left" vertical="center"/>
      <protection locked="0"/>
    </xf>
    <xf numFmtId="0" fontId="22" fillId="0" borderId="18" xfId="0" applyFont="1" applyFill="1" applyBorder="1" applyAlignment="1" applyProtection="1">
      <alignment vertical="center" wrapText="1"/>
      <protection locked="0"/>
    </xf>
    <xf numFmtId="4" fontId="22" fillId="0" borderId="18" xfId="0" applyNumberFormat="1" applyFont="1" applyFill="1" applyBorder="1" applyAlignment="1" applyProtection="1">
      <alignment horizontal="center" vertical="center"/>
      <protection locked="0"/>
    </xf>
    <xf numFmtId="165" fontId="22" fillId="0" borderId="18" xfId="0" applyNumberFormat="1" applyFont="1" applyFill="1" applyBorder="1" applyAlignment="1" applyProtection="1">
      <alignment vertical="center"/>
      <protection locked="0"/>
    </xf>
    <xf numFmtId="165" fontId="22" fillId="5" borderId="18" xfId="0" applyNumberFormat="1" applyFont="1" applyFill="1" applyBorder="1" applyAlignment="1">
      <alignment vertical="center"/>
    </xf>
    <xf numFmtId="4" fontId="22" fillId="0" borderId="18" xfId="0" applyNumberFormat="1" applyFont="1" applyFill="1" applyBorder="1" applyAlignment="1" applyProtection="1">
      <alignment vertical="center"/>
      <protection locked="0"/>
    </xf>
    <xf numFmtId="4" fontId="22" fillId="5" borderId="18" xfId="0" applyNumberFormat="1" applyFont="1" applyFill="1" applyBorder="1" applyAlignment="1">
      <alignment vertical="center"/>
    </xf>
    <xf numFmtId="4" fontId="22" fillId="5" borderId="19" xfId="0" applyNumberFormat="1" applyFont="1" applyFill="1" applyBorder="1" applyAlignment="1">
      <alignment vertical="center"/>
    </xf>
    <xf numFmtId="0" fontId="29" fillId="0" borderId="14" xfId="0" applyFont="1" applyFill="1" applyBorder="1" applyAlignment="1" applyProtection="1">
      <alignment vertical="center"/>
      <protection locked="0"/>
    </xf>
    <xf numFmtId="0" fontId="29" fillId="0" borderId="14" xfId="0" applyFont="1" applyFill="1" applyBorder="1" applyAlignment="1" applyProtection="1">
      <protection locked="0"/>
    </xf>
    <xf numFmtId="0" fontId="29" fillId="0" borderId="18" xfId="0" applyFont="1" applyFill="1" applyBorder="1" applyAlignment="1" applyProtection="1">
      <alignment horizontal="left"/>
      <protection locked="0"/>
    </xf>
    <xf numFmtId="0" fontId="22" fillId="0" borderId="18" xfId="0" applyFont="1" applyFill="1" applyBorder="1" applyAlignment="1" applyProtection="1">
      <protection locked="0"/>
    </xf>
    <xf numFmtId="4" fontId="22" fillId="0" borderId="18" xfId="0" applyNumberFormat="1" applyFont="1" applyFill="1" applyBorder="1" applyAlignment="1" applyProtection="1">
      <alignment horizontal="center"/>
      <protection locked="0"/>
    </xf>
    <xf numFmtId="4" fontId="22" fillId="0" borderId="18" xfId="0" applyNumberFormat="1" applyFont="1" applyFill="1" applyBorder="1" applyAlignment="1" applyProtection="1">
      <protection locked="0"/>
    </xf>
    <xf numFmtId="0" fontId="29" fillId="0" borderId="0" xfId="0" applyFont="1" applyFill="1" applyBorder="1" applyAlignment="1" applyProtection="1">
      <alignment horizontal="left"/>
      <protection locked="0"/>
    </xf>
    <xf numFmtId="4" fontId="22" fillId="0" borderId="0" xfId="0" applyNumberFormat="1" applyFont="1" applyFill="1" applyBorder="1" applyAlignment="1" applyProtection="1">
      <alignment horizontal="center" vertical="center"/>
      <protection locked="0"/>
    </xf>
    <xf numFmtId="0" fontId="24" fillId="0" borderId="20" xfId="0" applyFont="1" applyBorder="1"/>
    <xf numFmtId="49" fontId="29" fillId="0" borderId="18" xfId="1" applyNumberFormat="1" applyFont="1" applyFill="1" applyBorder="1" applyAlignment="1" applyProtection="1">
      <alignment horizontal="left"/>
      <protection locked="0"/>
    </xf>
    <xf numFmtId="49" fontId="32" fillId="0" borderId="18" xfId="1" applyNumberFormat="1" applyFont="1" applyFill="1" applyBorder="1" applyAlignment="1" applyProtection="1">
      <alignment horizontal="left"/>
      <protection locked="0"/>
    </xf>
    <xf numFmtId="165" fontId="22" fillId="0" borderId="18" xfId="1" applyNumberFormat="1" applyFont="1" applyFill="1" applyBorder="1" applyAlignment="1" applyProtection="1">
      <alignment horizontal="center"/>
      <protection locked="0"/>
    </xf>
    <xf numFmtId="4" fontId="22" fillId="0" borderId="18" xfId="1" applyNumberFormat="1" applyFont="1" applyFill="1" applyBorder="1" applyProtection="1">
      <protection locked="0"/>
    </xf>
    <xf numFmtId="4" fontId="22" fillId="0" borderId="18" xfId="1" applyNumberFormat="1" applyFont="1" applyFill="1" applyBorder="1" applyAlignment="1" applyProtection="1">
      <alignment horizontal="right"/>
      <protection locked="0"/>
    </xf>
    <xf numFmtId="49" fontId="29" fillId="0" borderId="18" xfId="1" applyNumberFormat="1" applyFont="1" applyFill="1" applyBorder="1" applyAlignment="1" applyProtection="1">
      <alignment vertical="center"/>
      <protection locked="0"/>
    </xf>
    <xf numFmtId="49" fontId="29" fillId="0" borderId="18" xfId="1" applyNumberFormat="1" applyFont="1" applyFill="1" applyBorder="1" applyProtection="1">
      <protection locked="0"/>
    </xf>
    <xf numFmtId="4" fontId="22" fillId="0" borderId="18" xfId="1" applyNumberFormat="1" applyFont="1" applyFill="1" applyBorder="1" applyAlignment="1" applyProtection="1">
      <alignment horizontal="center"/>
      <protection locked="0"/>
    </xf>
    <xf numFmtId="49" fontId="29" fillId="0" borderId="0" xfId="1" applyNumberFormat="1" applyFont="1" applyFill="1" applyBorder="1" applyAlignment="1" applyProtection="1">
      <alignment vertical="center"/>
      <protection locked="0"/>
    </xf>
    <xf numFmtId="49" fontId="22" fillId="0" borderId="18" xfId="1" applyNumberFormat="1" applyFont="1" applyFill="1" applyBorder="1" applyProtection="1">
      <protection locked="0"/>
    </xf>
    <xf numFmtId="49" fontId="32" fillId="0" borderId="18" xfId="1" applyNumberFormat="1" applyFont="1" applyFill="1" applyBorder="1" applyProtection="1">
      <protection locked="0"/>
    </xf>
    <xf numFmtId="0" fontId="1" fillId="0" borderId="14" xfId="1" applyFont="1" applyBorder="1" applyProtection="1">
      <protection locked="0"/>
    </xf>
    <xf numFmtId="0" fontId="1" fillId="0" borderId="0" xfId="1" applyFont="1" applyFill="1" applyBorder="1" applyAlignment="1" applyProtection="1">
      <alignment horizontal="left"/>
      <protection locked="0"/>
    </xf>
    <xf numFmtId="0" fontId="26" fillId="0" borderId="18" xfId="1" applyFont="1" applyBorder="1" applyProtection="1">
      <protection locked="0"/>
    </xf>
    <xf numFmtId="0" fontId="1" fillId="0" borderId="18" xfId="1" applyFont="1" applyFill="1" applyBorder="1" applyAlignment="1" applyProtection="1">
      <alignment horizontal="left"/>
      <protection locked="0"/>
    </xf>
    <xf numFmtId="4" fontId="26" fillId="0" borderId="18" xfId="1" applyNumberFormat="1" applyFont="1" applyBorder="1" applyAlignment="1" applyProtection="1">
      <alignment horizontal="center"/>
      <protection locked="0"/>
    </xf>
    <xf numFmtId="0" fontId="31" fillId="0" borderId="14" xfId="0" applyFont="1" applyBorder="1"/>
    <xf numFmtId="0" fontId="13" fillId="0" borderId="18" xfId="1" applyFont="1" applyFill="1" applyBorder="1" applyAlignment="1" applyProtection="1">
      <alignment horizontal="left"/>
      <protection locked="0"/>
    </xf>
    <xf numFmtId="4" fontId="13" fillId="0" borderId="18" xfId="1" applyNumberFormat="1" applyFont="1" applyBorder="1" applyAlignment="1" applyProtection="1">
      <alignment horizontal="center"/>
      <protection locked="0"/>
    </xf>
    <xf numFmtId="0" fontId="4" fillId="0" borderId="0" xfId="0" applyFont="1" applyBorder="1" applyAlignment="1">
      <alignment horizontal="left"/>
    </xf>
    <xf numFmtId="0" fontId="33" fillId="0" borderId="18" xfId="0" applyFont="1" applyBorder="1"/>
    <xf numFmtId="0" fontId="24" fillId="0" borderId="18" xfId="0" applyFont="1" applyBorder="1" applyAlignment="1">
      <alignment wrapText="1"/>
    </xf>
    <xf numFmtId="0" fontId="31" fillId="0" borderId="14" xfId="1" applyFont="1" applyBorder="1" applyProtection="1">
      <protection locked="0"/>
    </xf>
    <xf numFmtId="0" fontId="26" fillId="0" borderId="18" xfId="1" applyFont="1" applyFill="1" applyBorder="1" applyAlignment="1" applyProtection="1">
      <alignment horizontal="left"/>
      <protection locked="0"/>
    </xf>
    <xf numFmtId="0" fontId="31" fillId="0" borderId="14" xfId="1" applyFont="1" applyBorder="1" applyAlignment="1" applyProtection="1">
      <alignment vertical="center"/>
      <protection locked="0"/>
    </xf>
    <xf numFmtId="0" fontId="13" fillId="0" borderId="18" xfId="1" applyFont="1" applyFill="1" applyBorder="1" applyAlignment="1" applyProtection="1">
      <alignment horizontal="left" vertical="center"/>
      <protection locked="0"/>
    </xf>
    <xf numFmtId="0" fontId="26" fillId="0" borderId="18" xfId="1" applyFont="1" applyBorder="1" applyAlignment="1" applyProtection="1">
      <alignment vertical="center" wrapText="1"/>
      <protection locked="0"/>
    </xf>
    <xf numFmtId="165" fontId="26" fillId="0" borderId="18" xfId="1" applyNumberFormat="1" applyFont="1" applyBorder="1" applyAlignment="1" applyProtection="1">
      <alignment horizontal="right" vertical="center"/>
      <protection locked="0"/>
    </xf>
    <xf numFmtId="165" fontId="26" fillId="5" borderId="18" xfId="1" applyNumberFormat="1" applyFont="1" applyFill="1" applyBorder="1" applyAlignment="1" applyProtection="1">
      <alignment vertical="center"/>
      <protection locked="0"/>
    </xf>
    <xf numFmtId="4" fontId="26" fillId="0" borderId="18" xfId="1" applyNumberFormat="1" applyFont="1" applyBorder="1" applyAlignment="1" applyProtection="1">
      <alignment vertical="center"/>
      <protection locked="0"/>
    </xf>
    <xf numFmtId="4" fontId="26" fillId="5" borderId="18" xfId="1" applyNumberFormat="1" applyFont="1" applyFill="1" applyBorder="1" applyAlignment="1" applyProtection="1">
      <alignment vertical="center"/>
      <protection locked="0"/>
    </xf>
    <xf numFmtId="4" fontId="26" fillId="0" borderId="18" xfId="1" applyNumberFormat="1" applyFont="1" applyBorder="1" applyAlignment="1" applyProtection="1">
      <alignment horizontal="right" vertical="center"/>
      <protection locked="0"/>
    </xf>
    <xf numFmtId="4" fontId="26" fillId="5" borderId="19" xfId="1" applyNumberFormat="1" applyFont="1" applyFill="1" applyBorder="1" applyAlignment="1" applyProtection="1">
      <alignment horizontal="right" vertical="center"/>
      <protection locked="0"/>
    </xf>
    <xf numFmtId="0" fontId="31" fillId="0" borderId="14" xfId="1" applyFont="1" applyBorder="1" applyAlignment="1" applyProtection="1">
      <alignment horizontal="right" vertical="center"/>
      <protection locked="0"/>
    </xf>
    <xf numFmtId="4" fontId="26" fillId="0" borderId="18" xfId="1" applyNumberFormat="1" applyFont="1" applyBorder="1" applyAlignment="1" applyProtection="1">
      <alignment horizontal="center" vertical="center"/>
      <protection locked="0"/>
    </xf>
    <xf numFmtId="0" fontId="26" fillId="0" borderId="18" xfId="1" applyFont="1" applyBorder="1" applyAlignment="1" applyProtection="1">
      <alignment horizontal="left" wrapText="1"/>
      <protection locked="0"/>
    </xf>
    <xf numFmtId="0" fontId="33" fillId="0" borderId="0" xfId="0" applyFont="1" applyBorder="1"/>
    <xf numFmtId="0" fontId="33" fillId="0" borderId="18" xfId="0" applyFont="1" applyBorder="1" applyAlignment="1">
      <alignment wrapText="1"/>
    </xf>
    <xf numFmtId="0" fontId="28" fillId="2" borderId="31" xfId="0" applyFont="1" applyFill="1" applyBorder="1" applyAlignment="1">
      <alignment horizontal="center"/>
    </xf>
    <xf numFmtId="0" fontId="28" fillId="2" borderId="10" xfId="0" applyFont="1" applyFill="1" applyBorder="1" applyAlignment="1">
      <alignment horizontal="center"/>
    </xf>
    <xf numFmtId="0" fontId="27" fillId="2" borderId="33" xfId="0" applyFont="1" applyFill="1" applyBorder="1" applyAlignment="1">
      <alignment horizontal="center"/>
    </xf>
    <xf numFmtId="0" fontId="27" fillId="2" borderId="0" xfId="0" applyFont="1" applyFill="1" applyBorder="1" applyAlignment="1">
      <alignment horizontal="center"/>
    </xf>
    <xf numFmtId="0" fontId="27" fillId="2" borderId="3" xfId="0" applyFont="1" applyFill="1" applyBorder="1" applyAlignment="1">
      <alignment horizontal="center"/>
    </xf>
    <xf numFmtId="0" fontId="28" fillId="2" borderId="34" xfId="0" applyFont="1" applyFill="1" applyBorder="1" applyAlignment="1">
      <alignment horizontal="center"/>
    </xf>
    <xf numFmtId="0" fontId="0" fillId="2" borderId="0" xfId="0" applyFill="1" applyBorder="1"/>
    <xf numFmtId="0" fontId="0" fillId="0" borderId="25" xfId="0" applyBorder="1"/>
    <xf numFmtId="0" fontId="24" fillId="0" borderId="0" xfId="0" applyFont="1" applyAlignment="1">
      <alignment horizontal="left" vertical="center"/>
    </xf>
    <xf numFmtId="0" fontId="24" fillId="0" borderId="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6" fillId="0" borderId="0" xfId="1" applyNumberFormat="1" applyFont="1" applyBorder="1" applyAlignment="1" applyProtection="1">
      <alignment vertical="center"/>
      <protection locked="0"/>
    </xf>
    <xf numFmtId="4" fontId="26" fillId="0" borderId="0" xfId="1" applyNumberFormat="1" applyFont="1" applyBorder="1" applyAlignment="1" applyProtection="1">
      <alignment horizontal="right" vertical="center"/>
      <protection locked="0"/>
    </xf>
    <xf numFmtId="0" fontId="21" fillId="0" borderId="1" xfId="15" applyFont="1" applyFill="1" applyBorder="1" applyAlignment="1" applyProtection="1">
      <alignment horizontal="center"/>
      <protection locked="0"/>
    </xf>
    <xf numFmtId="0" fontId="21" fillId="0" borderId="2" xfId="15" applyFont="1" applyFill="1" applyBorder="1" applyAlignment="1" applyProtection="1">
      <alignment horizontal="center"/>
      <protection locked="0"/>
    </xf>
    <xf numFmtId="0" fontId="27" fillId="2" borderId="11" xfId="0" applyFont="1" applyFill="1" applyBorder="1" applyAlignment="1">
      <alignment horizontal="center"/>
    </xf>
    <xf numFmtId="0" fontId="27" fillId="2" borderId="14" xfId="0" applyFont="1" applyFill="1" applyBorder="1" applyAlignment="1">
      <alignment horizontal="center"/>
    </xf>
    <xf numFmtId="0" fontId="27" fillId="2" borderId="15" xfId="0" applyFont="1" applyFill="1" applyBorder="1" applyAlignment="1">
      <alignment horizontal="center"/>
    </xf>
    <xf numFmtId="0" fontId="27" fillId="2" borderId="32" xfId="0" applyFont="1" applyFill="1" applyBorder="1" applyAlignment="1">
      <alignment horizontal="center"/>
    </xf>
    <xf numFmtId="0" fontId="27" fillId="2" borderId="19" xfId="0" applyFont="1" applyFill="1" applyBorder="1" applyAlignment="1">
      <alignment horizontal="center"/>
    </xf>
    <xf numFmtId="0" fontId="27" fillId="2" borderId="24" xfId="0" applyFont="1" applyFill="1" applyBorder="1" applyAlignment="1">
      <alignment horizontal="center"/>
    </xf>
  </cellXfs>
  <cellStyles count="16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3" xfId="2"/>
    <cellStyle name="normální 3 2" xfId="15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tabSelected="1" zoomScale="85" zoomScaleNormal="85" zoomScaleSheetLayoutView="85" workbookViewId="0">
      <selection activeCell="E23" sqref="E23"/>
    </sheetView>
  </sheetViews>
  <sheetFormatPr defaultRowHeight="15" x14ac:dyDescent="0.25"/>
  <cols>
    <col min="1" max="1" width="5.140625" customWidth="1"/>
    <col min="2" max="2" width="15.42578125" customWidth="1"/>
    <col min="3" max="3" width="56.5703125" style="124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3" max="13" width="19.42578125" customWidth="1"/>
  </cols>
  <sheetData>
    <row r="1" spans="1:14" ht="20.25" thickTop="1" thickBot="1" x14ac:dyDescent="0.35">
      <c r="A1" s="37" t="s">
        <v>9</v>
      </c>
      <c r="B1" s="38"/>
      <c r="C1" s="108"/>
      <c r="D1" s="1"/>
      <c r="E1" s="75"/>
      <c r="F1" s="75"/>
      <c r="G1" s="75"/>
      <c r="H1" s="76" t="s">
        <v>10</v>
      </c>
      <c r="I1" s="211" t="s">
        <v>0</v>
      </c>
      <c r="J1" s="212"/>
      <c r="K1" s="36">
        <f>SUM(I11:I56,K11:K56)/2</f>
        <v>0</v>
      </c>
    </row>
    <row r="2" spans="1:14" ht="16.5" thickTop="1" thickBot="1" x14ac:dyDescent="0.3">
      <c r="A2" s="39" t="s">
        <v>11</v>
      </c>
      <c r="B2" s="39"/>
      <c r="C2" s="109"/>
      <c r="D2" s="6"/>
      <c r="E2" s="7"/>
      <c r="F2" s="8"/>
      <c r="G2" s="6"/>
      <c r="H2" s="6"/>
      <c r="I2" s="6"/>
      <c r="J2" s="7"/>
      <c r="K2" s="35" t="s">
        <v>46</v>
      </c>
    </row>
    <row r="3" spans="1:14" ht="30" x14ac:dyDescent="0.25">
      <c r="A3" s="40" t="s">
        <v>1</v>
      </c>
      <c r="B3" s="38"/>
      <c r="C3" s="110" t="s">
        <v>2</v>
      </c>
      <c r="D3" s="2"/>
      <c r="E3" s="4"/>
      <c r="F3" s="9"/>
      <c r="G3" s="2"/>
      <c r="H3" s="2"/>
      <c r="I3" s="38" t="s">
        <v>12</v>
      </c>
      <c r="J3" s="3"/>
      <c r="K3" s="4"/>
    </row>
    <row r="4" spans="1:14" x14ac:dyDescent="0.25">
      <c r="A4" s="40" t="s">
        <v>4</v>
      </c>
      <c r="B4" s="38"/>
      <c r="C4" s="111" t="s">
        <v>53</v>
      </c>
      <c r="D4" s="2"/>
      <c r="E4" s="4"/>
      <c r="F4" s="9"/>
      <c r="G4" s="2"/>
      <c r="H4" s="2"/>
      <c r="I4" s="40" t="s">
        <v>13</v>
      </c>
      <c r="J4" s="5" t="s">
        <v>52</v>
      </c>
      <c r="K4" s="4"/>
    </row>
    <row r="5" spans="1:14" ht="15.75" thickBot="1" x14ac:dyDescent="0.3">
      <c r="A5" s="41" t="s">
        <v>3</v>
      </c>
      <c r="B5" s="40"/>
      <c r="C5" s="112">
        <v>41725</v>
      </c>
      <c r="D5" s="2"/>
      <c r="E5" s="4"/>
      <c r="F5" s="9"/>
      <c r="G5" s="2"/>
      <c r="H5" s="2"/>
      <c r="I5" s="42" t="s">
        <v>14</v>
      </c>
      <c r="J5" s="43"/>
      <c r="K5" s="10">
        <f ca="1">TODAY()</f>
        <v>41878</v>
      </c>
    </row>
    <row r="6" spans="1:14" x14ac:dyDescent="0.25">
      <c r="A6" s="11" t="s">
        <v>15</v>
      </c>
      <c r="B6" s="12"/>
      <c r="C6" s="113"/>
      <c r="D6" s="12"/>
      <c r="E6" s="13"/>
      <c r="F6" s="14"/>
      <c r="G6" s="12"/>
      <c r="H6" s="15" t="s">
        <v>16</v>
      </c>
      <c r="I6" s="15"/>
      <c r="J6" s="15"/>
      <c r="K6" s="15"/>
      <c r="L6" s="213" t="s">
        <v>114</v>
      </c>
      <c r="M6" s="198"/>
      <c r="N6" s="216" t="s">
        <v>115</v>
      </c>
    </row>
    <row r="7" spans="1:14" x14ac:dyDescent="0.25">
      <c r="A7" s="16" t="s">
        <v>7</v>
      </c>
      <c r="B7" s="17" t="s">
        <v>17</v>
      </c>
      <c r="C7" s="114"/>
      <c r="D7" s="17" t="s">
        <v>18</v>
      </c>
      <c r="E7" s="18"/>
      <c r="F7" s="19" t="s">
        <v>19</v>
      </c>
      <c r="G7" s="17" t="s">
        <v>20</v>
      </c>
      <c r="H7" s="20" t="s">
        <v>21</v>
      </c>
      <c r="I7" s="21"/>
      <c r="J7" s="20" t="s">
        <v>22</v>
      </c>
      <c r="K7" s="20"/>
      <c r="L7" s="214"/>
      <c r="M7" s="199" t="s">
        <v>133</v>
      </c>
      <c r="N7" s="217"/>
    </row>
    <row r="8" spans="1:14" x14ac:dyDescent="0.25">
      <c r="A8" s="22" t="s">
        <v>23</v>
      </c>
      <c r="B8" s="23" t="s">
        <v>24</v>
      </c>
      <c r="C8" s="115" t="s">
        <v>25</v>
      </c>
      <c r="D8" s="23" t="s">
        <v>26</v>
      </c>
      <c r="E8" s="24" t="s">
        <v>5</v>
      </c>
      <c r="F8" s="25" t="s">
        <v>27</v>
      </c>
      <c r="G8" s="23" t="s">
        <v>27</v>
      </c>
      <c r="H8" s="44" t="s">
        <v>19</v>
      </c>
      <c r="I8" s="23" t="s">
        <v>6</v>
      </c>
      <c r="J8" s="44" t="s">
        <v>19</v>
      </c>
      <c r="K8" s="129" t="s">
        <v>6</v>
      </c>
      <c r="L8" s="215"/>
      <c r="M8" s="200" t="s">
        <v>134</v>
      </c>
      <c r="N8" s="218"/>
    </row>
    <row r="9" spans="1:14" ht="15.75" thickBot="1" x14ac:dyDescent="0.3">
      <c r="A9" s="26"/>
      <c r="B9" s="27">
        <v>1</v>
      </c>
      <c r="C9" s="116">
        <v>2</v>
      </c>
      <c r="D9" s="27">
        <v>3</v>
      </c>
      <c r="E9" s="27">
        <v>4</v>
      </c>
      <c r="F9" s="28">
        <v>5</v>
      </c>
      <c r="G9" s="27">
        <v>6</v>
      </c>
      <c r="H9" s="27">
        <v>7</v>
      </c>
      <c r="I9" s="27">
        <v>8</v>
      </c>
      <c r="J9" s="28">
        <v>9</v>
      </c>
      <c r="K9" s="130">
        <v>10</v>
      </c>
      <c r="L9" s="196">
        <v>11</v>
      </c>
      <c r="M9" s="201">
        <v>12</v>
      </c>
      <c r="N9" s="197">
        <v>13</v>
      </c>
    </row>
    <row r="10" spans="1:14" x14ac:dyDescent="0.25">
      <c r="A10" s="54"/>
      <c r="B10" s="55"/>
      <c r="C10" s="117"/>
      <c r="D10" s="55"/>
      <c r="E10" s="55"/>
      <c r="F10" s="55"/>
      <c r="G10" s="55"/>
      <c r="H10" s="55"/>
      <c r="I10" s="55"/>
      <c r="J10" s="55"/>
      <c r="K10" s="56"/>
      <c r="L10" s="54"/>
      <c r="M10" s="55"/>
      <c r="N10" s="56"/>
    </row>
    <row r="11" spans="1:14" x14ac:dyDescent="0.25">
      <c r="A11" s="77" t="s">
        <v>28</v>
      </c>
      <c r="B11" s="78">
        <v>1</v>
      </c>
      <c r="C11" s="118" t="s">
        <v>8</v>
      </c>
      <c r="D11" s="79"/>
      <c r="E11" s="80"/>
      <c r="F11" s="81"/>
      <c r="G11" s="82"/>
      <c r="H11" s="79"/>
      <c r="I11" s="83"/>
      <c r="J11" s="79"/>
      <c r="K11" s="84"/>
      <c r="L11" s="131"/>
      <c r="M11" s="202"/>
      <c r="N11" s="132"/>
    </row>
    <row r="12" spans="1:14" s="67" customFormat="1" ht="22.5" x14ac:dyDescent="0.25">
      <c r="A12" s="140">
        <v>1</v>
      </c>
      <c r="B12" s="141">
        <v>113138</v>
      </c>
      <c r="C12" s="142" t="s">
        <v>62</v>
      </c>
      <c r="D12" s="143" t="s">
        <v>47</v>
      </c>
      <c r="E12" s="144">
        <v>14.4</v>
      </c>
      <c r="F12" s="144"/>
      <c r="G12" s="145">
        <f t="shared" ref="G12:G16" si="0">(E12*F12)</f>
        <v>0</v>
      </c>
      <c r="H12" s="146"/>
      <c r="I12" s="147">
        <f t="shared" ref="I12:I16" si="1">(E12*H12)</f>
        <v>0</v>
      </c>
      <c r="J12" s="146"/>
      <c r="K12" s="148">
        <f t="shared" ref="K12:K16" si="2">(E12*J12)</f>
        <v>0</v>
      </c>
      <c r="L12" s="133" t="s">
        <v>0</v>
      </c>
      <c r="M12" s="204" t="s">
        <v>116</v>
      </c>
      <c r="N12" s="134" t="s">
        <v>63</v>
      </c>
    </row>
    <row r="13" spans="1:14" s="67" customFormat="1" ht="22.5" x14ac:dyDescent="0.25">
      <c r="A13" s="149">
        <v>2</v>
      </c>
      <c r="B13" s="141">
        <v>113328</v>
      </c>
      <c r="C13" s="142" t="s">
        <v>64</v>
      </c>
      <c r="D13" s="143" t="s">
        <v>47</v>
      </c>
      <c r="E13" s="144">
        <v>25.2</v>
      </c>
      <c r="F13" s="144"/>
      <c r="G13" s="145">
        <f t="shared" si="0"/>
        <v>0</v>
      </c>
      <c r="H13" s="146"/>
      <c r="I13" s="147">
        <f t="shared" si="1"/>
        <v>0</v>
      </c>
      <c r="J13" s="146"/>
      <c r="K13" s="148">
        <f t="shared" si="2"/>
        <v>0</v>
      </c>
      <c r="L13" s="133" t="s">
        <v>0</v>
      </c>
      <c r="M13" s="204" t="s">
        <v>117</v>
      </c>
      <c r="N13" s="134" t="s">
        <v>63</v>
      </c>
    </row>
    <row r="14" spans="1:14" s="67" customFormat="1" x14ac:dyDescent="0.25">
      <c r="A14" s="150">
        <v>3</v>
      </c>
      <c r="B14" s="151">
        <v>18110</v>
      </c>
      <c r="C14" s="152" t="s">
        <v>65</v>
      </c>
      <c r="D14" s="153" t="s">
        <v>48</v>
      </c>
      <c r="E14" s="46">
        <v>102</v>
      </c>
      <c r="F14" s="46"/>
      <c r="G14" s="51">
        <f t="shared" si="0"/>
        <v>0</v>
      </c>
      <c r="H14" s="154"/>
      <c r="I14" s="52">
        <f t="shared" si="1"/>
        <v>0</v>
      </c>
      <c r="J14" s="154"/>
      <c r="K14" s="53">
        <f t="shared" si="2"/>
        <v>0</v>
      </c>
      <c r="L14" s="133" t="s">
        <v>0</v>
      </c>
      <c r="M14" s="204" t="s">
        <v>132</v>
      </c>
      <c r="N14" s="134" t="s">
        <v>66</v>
      </c>
    </row>
    <row r="15" spans="1:14" x14ac:dyDescent="0.25">
      <c r="A15" s="150">
        <v>4</v>
      </c>
      <c r="B15" s="151">
        <v>132311</v>
      </c>
      <c r="C15" s="152" t="s">
        <v>67</v>
      </c>
      <c r="D15" s="143" t="s">
        <v>47</v>
      </c>
      <c r="E15" s="46">
        <v>6.3</v>
      </c>
      <c r="F15" s="46"/>
      <c r="G15" s="51">
        <f t="shared" si="0"/>
        <v>0</v>
      </c>
      <c r="H15" s="154"/>
      <c r="I15" s="52">
        <f t="shared" si="1"/>
        <v>0</v>
      </c>
      <c r="J15" s="154"/>
      <c r="K15" s="53">
        <f t="shared" si="2"/>
        <v>0</v>
      </c>
      <c r="L15" s="133" t="s">
        <v>0</v>
      </c>
      <c r="M15" s="204" t="s">
        <v>118</v>
      </c>
      <c r="N15" s="134" t="s">
        <v>68</v>
      </c>
    </row>
    <row r="16" spans="1:14" x14ac:dyDescent="0.25">
      <c r="A16" s="150">
        <v>5</v>
      </c>
      <c r="B16" s="155">
        <v>123218</v>
      </c>
      <c r="C16" s="152" t="s">
        <v>69</v>
      </c>
      <c r="D16" s="156" t="s">
        <v>47</v>
      </c>
      <c r="E16" s="46">
        <v>22</v>
      </c>
      <c r="F16" s="49"/>
      <c r="G16" s="51">
        <f t="shared" si="0"/>
        <v>0</v>
      </c>
      <c r="H16" s="154"/>
      <c r="I16" s="52">
        <f t="shared" si="1"/>
        <v>0</v>
      </c>
      <c r="J16" s="154"/>
      <c r="K16" s="53">
        <f t="shared" si="2"/>
        <v>0</v>
      </c>
      <c r="L16" s="133" t="s">
        <v>0</v>
      </c>
      <c r="M16" s="204" t="s">
        <v>119</v>
      </c>
      <c r="N16" s="134" t="s">
        <v>70</v>
      </c>
    </row>
    <row r="17" spans="1:14" x14ac:dyDescent="0.25">
      <c r="A17" s="45"/>
      <c r="B17" s="47"/>
      <c r="C17" s="119"/>
      <c r="D17" s="48"/>
      <c r="E17" s="46"/>
      <c r="F17" s="49"/>
      <c r="G17" s="51"/>
      <c r="H17" s="50"/>
      <c r="I17" s="52"/>
      <c r="J17" s="50"/>
      <c r="K17" s="53"/>
      <c r="L17" s="157"/>
      <c r="M17" s="205"/>
      <c r="N17" s="125"/>
    </row>
    <row r="18" spans="1:14" x14ac:dyDescent="0.25">
      <c r="A18" s="57" t="s">
        <v>29</v>
      </c>
      <c r="B18" s="29" t="s">
        <v>30</v>
      </c>
      <c r="C18" s="120" t="str">
        <f>C11</f>
        <v xml:space="preserve">Zemní práce </v>
      </c>
      <c r="D18" s="30"/>
      <c r="E18" s="72"/>
      <c r="F18" s="31"/>
      <c r="G18" s="32">
        <f>SUM(G12:G17)</f>
        <v>0</v>
      </c>
      <c r="H18" s="33"/>
      <c r="I18" s="32">
        <f>SUM(I12:I17)</f>
        <v>0</v>
      </c>
      <c r="J18" s="34"/>
      <c r="K18" s="58">
        <f>SUM(K12:K17)</f>
        <v>0</v>
      </c>
      <c r="L18" s="157"/>
      <c r="M18" s="205"/>
      <c r="N18" s="125"/>
    </row>
    <row r="19" spans="1:14" s="67" customFormat="1" x14ac:dyDescent="0.25">
      <c r="A19" s="77" t="s">
        <v>28</v>
      </c>
      <c r="B19" s="78" t="s">
        <v>31</v>
      </c>
      <c r="C19" s="118" t="s">
        <v>33</v>
      </c>
      <c r="D19" s="79"/>
      <c r="E19" s="80"/>
      <c r="F19" s="81"/>
      <c r="G19" s="82"/>
      <c r="H19" s="79"/>
      <c r="I19" s="83"/>
      <c r="J19" s="79"/>
      <c r="K19" s="84"/>
      <c r="L19" s="157"/>
      <c r="M19" s="205"/>
      <c r="N19" s="126"/>
    </row>
    <row r="20" spans="1:14" s="67" customFormat="1" x14ac:dyDescent="0.25">
      <c r="A20" s="68"/>
      <c r="B20" s="69"/>
      <c r="C20" s="121" t="s">
        <v>49</v>
      </c>
      <c r="D20" s="69"/>
      <c r="E20" s="73"/>
      <c r="F20" s="69"/>
      <c r="G20" s="70"/>
      <c r="H20" s="69"/>
      <c r="I20" s="70"/>
      <c r="J20" s="69"/>
      <c r="K20" s="71"/>
      <c r="L20" s="157"/>
      <c r="M20" s="205"/>
      <c r="N20" s="126"/>
    </row>
    <row r="21" spans="1:14" s="67" customFormat="1" x14ac:dyDescent="0.25">
      <c r="A21" s="136">
        <v>6</v>
      </c>
      <c r="B21" s="158" t="s">
        <v>71</v>
      </c>
      <c r="C21" s="159" t="s">
        <v>72</v>
      </c>
      <c r="D21" s="160" t="s">
        <v>50</v>
      </c>
      <c r="E21" s="86">
        <v>6.9</v>
      </c>
      <c r="F21" s="86"/>
      <c r="G21" s="87">
        <f>(E21*F21)</f>
        <v>0</v>
      </c>
      <c r="H21" s="161"/>
      <c r="I21" s="88">
        <f>(E21*H21)</f>
        <v>0</v>
      </c>
      <c r="J21" s="162"/>
      <c r="K21" s="89">
        <f>(E21*J21)</f>
        <v>0</v>
      </c>
      <c r="L21" s="135" t="s">
        <v>73</v>
      </c>
      <c r="M21" s="206" t="s">
        <v>135</v>
      </c>
      <c r="N21" s="134" t="s">
        <v>74</v>
      </c>
    </row>
    <row r="22" spans="1:14" x14ac:dyDescent="0.25">
      <c r="A22" s="136">
        <v>7</v>
      </c>
      <c r="B22" s="163" t="s">
        <v>75</v>
      </c>
      <c r="C22" s="164" t="s">
        <v>76</v>
      </c>
      <c r="D22" s="165" t="s">
        <v>50</v>
      </c>
      <c r="E22" s="86">
        <v>7.2</v>
      </c>
      <c r="F22" s="86"/>
      <c r="G22" s="87">
        <f t="shared" ref="G22:G25" si="3">(E22*F22)</f>
        <v>0</v>
      </c>
      <c r="H22" s="161"/>
      <c r="I22" s="88">
        <f>(E22*H22)</f>
        <v>0</v>
      </c>
      <c r="J22" s="162"/>
      <c r="K22" s="89">
        <f t="shared" ref="K22:K25" si="4">(E22*J22)</f>
        <v>0</v>
      </c>
      <c r="L22" s="133" t="s">
        <v>0</v>
      </c>
      <c r="M22" s="206" t="s">
        <v>135</v>
      </c>
      <c r="N22" s="134" t="s">
        <v>77</v>
      </c>
    </row>
    <row r="23" spans="1:14" x14ac:dyDescent="0.25">
      <c r="A23" s="136">
        <v>8</v>
      </c>
      <c r="B23" s="166" t="s">
        <v>78</v>
      </c>
      <c r="C23" s="167" t="s">
        <v>79</v>
      </c>
      <c r="D23" s="165" t="s">
        <v>48</v>
      </c>
      <c r="E23" s="86">
        <v>105</v>
      </c>
      <c r="F23" s="91"/>
      <c r="G23" s="87">
        <f t="shared" si="3"/>
        <v>0</v>
      </c>
      <c r="H23" s="92"/>
      <c r="I23" s="88">
        <f t="shared" ref="I23:I25" si="5">(E23*H23)</f>
        <v>0</v>
      </c>
      <c r="J23" s="93"/>
      <c r="K23" s="89">
        <f t="shared" si="4"/>
        <v>0</v>
      </c>
      <c r="L23" s="133" t="s">
        <v>0</v>
      </c>
      <c r="M23" s="204" t="s">
        <v>122</v>
      </c>
      <c r="N23" s="134" t="s">
        <v>80</v>
      </c>
    </row>
    <row r="24" spans="1:14" x14ac:dyDescent="0.25">
      <c r="A24" s="136">
        <v>9</v>
      </c>
      <c r="B24" s="166" t="s">
        <v>81</v>
      </c>
      <c r="C24" s="167" t="s">
        <v>82</v>
      </c>
      <c r="D24" s="94" t="s">
        <v>47</v>
      </c>
      <c r="E24" s="86">
        <v>26</v>
      </c>
      <c r="F24" s="91"/>
      <c r="G24" s="87">
        <f t="shared" si="3"/>
        <v>0</v>
      </c>
      <c r="H24" s="92"/>
      <c r="I24" s="88">
        <f t="shared" si="5"/>
        <v>0</v>
      </c>
      <c r="J24" s="93"/>
      <c r="K24" s="89">
        <f t="shared" si="4"/>
        <v>0</v>
      </c>
      <c r="L24" s="133" t="s">
        <v>0</v>
      </c>
      <c r="M24" s="204" t="s">
        <v>123</v>
      </c>
      <c r="N24" s="134" t="s">
        <v>83</v>
      </c>
    </row>
    <row r="25" spans="1:14" s="67" customFormat="1" x14ac:dyDescent="0.25">
      <c r="A25" s="136">
        <v>10</v>
      </c>
      <c r="B25" s="166" t="s">
        <v>84</v>
      </c>
      <c r="C25" s="168" t="s">
        <v>85</v>
      </c>
      <c r="D25" s="94" t="s">
        <v>50</v>
      </c>
      <c r="E25" s="86">
        <v>25</v>
      </c>
      <c r="F25" s="91"/>
      <c r="G25" s="87">
        <f t="shared" si="3"/>
        <v>0</v>
      </c>
      <c r="H25" s="92"/>
      <c r="I25" s="88">
        <f t="shared" si="5"/>
        <v>0</v>
      </c>
      <c r="J25" s="93"/>
      <c r="K25" s="89">
        <f t="shared" si="4"/>
        <v>0</v>
      </c>
      <c r="L25" s="135" t="s">
        <v>73</v>
      </c>
      <c r="M25" s="206" t="s">
        <v>120</v>
      </c>
      <c r="N25" s="134" t="s">
        <v>86</v>
      </c>
    </row>
    <row r="26" spans="1:14" s="67" customFormat="1" x14ac:dyDescent="0.25">
      <c r="A26" s="85"/>
      <c r="B26" s="90"/>
      <c r="C26" s="122"/>
      <c r="D26" s="94"/>
      <c r="E26" s="86"/>
      <c r="F26" s="91"/>
      <c r="G26" s="87"/>
      <c r="H26" s="92"/>
      <c r="I26" s="88"/>
      <c r="J26" s="93"/>
      <c r="K26" s="89"/>
      <c r="L26" s="157"/>
      <c r="M26" s="205"/>
      <c r="N26" s="126"/>
    </row>
    <row r="27" spans="1:14" x14ac:dyDescent="0.25">
      <c r="A27" s="57" t="s">
        <v>29</v>
      </c>
      <c r="B27" s="29" t="s">
        <v>32</v>
      </c>
      <c r="C27" s="120" t="str">
        <f>C19</f>
        <v>Vodorovné konstrukce</v>
      </c>
      <c r="D27" s="30"/>
      <c r="E27" s="72"/>
      <c r="F27" s="31"/>
      <c r="G27" s="32">
        <f>SUM(G20:G26)</f>
        <v>0</v>
      </c>
      <c r="H27" s="33"/>
      <c r="I27" s="32">
        <f>SUM(I21:I26)</f>
        <v>0</v>
      </c>
      <c r="J27" s="34"/>
      <c r="K27" s="58">
        <f>SUM(K20:K26)</f>
        <v>0</v>
      </c>
      <c r="L27" s="157"/>
      <c r="M27" s="205"/>
      <c r="N27" s="125"/>
    </row>
    <row r="28" spans="1:14" x14ac:dyDescent="0.25">
      <c r="A28" s="77" t="s">
        <v>28</v>
      </c>
      <c r="B28" s="78" t="s">
        <v>34</v>
      </c>
      <c r="C28" s="118" t="s">
        <v>36</v>
      </c>
      <c r="D28" s="79"/>
      <c r="E28" s="80"/>
      <c r="F28" s="81"/>
      <c r="G28" s="82"/>
      <c r="H28" s="79"/>
      <c r="I28" s="83"/>
      <c r="J28" s="79"/>
      <c r="K28" s="84"/>
      <c r="L28" s="157"/>
      <c r="M28" s="205"/>
      <c r="N28" s="125"/>
    </row>
    <row r="29" spans="1:14" x14ac:dyDescent="0.25">
      <c r="A29" s="169">
        <v>11</v>
      </c>
      <c r="B29" s="170" t="s">
        <v>51</v>
      </c>
      <c r="C29" s="171" t="s">
        <v>58</v>
      </c>
      <c r="D29" s="103" t="s">
        <v>59</v>
      </c>
      <c r="E29" s="96">
        <v>2.4</v>
      </c>
      <c r="F29" s="96"/>
      <c r="G29" s="97">
        <f t="shared" ref="G29:G35" si="6">(E29*F29)</f>
        <v>0</v>
      </c>
      <c r="H29" s="98"/>
      <c r="I29" s="99">
        <f t="shared" ref="I29:I35" si="7">(E29*H29)</f>
        <v>0</v>
      </c>
      <c r="J29" s="100"/>
      <c r="K29" s="101">
        <f>(E29*J29)</f>
        <v>0</v>
      </c>
      <c r="L29" s="133" t="s">
        <v>73</v>
      </c>
      <c r="M29" s="204">
        <v>2.4</v>
      </c>
      <c r="N29" s="134" t="s">
        <v>87</v>
      </c>
    </row>
    <row r="30" spans="1:14" x14ac:dyDescent="0.25">
      <c r="A30" s="169">
        <v>12</v>
      </c>
      <c r="B30" s="172">
        <v>56334</v>
      </c>
      <c r="C30" s="171" t="s">
        <v>88</v>
      </c>
      <c r="D30" s="173" t="s">
        <v>48</v>
      </c>
      <c r="E30" s="96">
        <v>141.12</v>
      </c>
      <c r="F30" s="96"/>
      <c r="G30" s="97">
        <f t="shared" si="6"/>
        <v>0</v>
      </c>
      <c r="H30" s="98"/>
      <c r="I30" s="99">
        <f t="shared" si="7"/>
        <v>0</v>
      </c>
      <c r="J30" s="100"/>
      <c r="K30" s="101">
        <f t="shared" ref="K30:K35" si="8">(E30*J30)</f>
        <v>0</v>
      </c>
      <c r="L30" s="133" t="s">
        <v>73</v>
      </c>
      <c r="M30" s="204" t="s">
        <v>125</v>
      </c>
      <c r="N30" s="134" t="s">
        <v>89</v>
      </c>
    </row>
    <row r="31" spans="1:14" x14ac:dyDescent="0.25">
      <c r="A31" s="169">
        <v>13</v>
      </c>
      <c r="B31" s="172">
        <v>574162</v>
      </c>
      <c r="C31" s="171" t="s">
        <v>90</v>
      </c>
      <c r="D31" s="173" t="s">
        <v>48</v>
      </c>
      <c r="E31" s="96">
        <v>58.8</v>
      </c>
      <c r="F31" s="96"/>
      <c r="G31" s="97">
        <f t="shared" si="6"/>
        <v>0</v>
      </c>
      <c r="H31" s="98"/>
      <c r="I31" s="99">
        <f t="shared" si="7"/>
        <v>0</v>
      </c>
      <c r="J31" s="100"/>
      <c r="K31" s="101">
        <f t="shared" si="8"/>
        <v>0</v>
      </c>
      <c r="L31" s="133" t="s">
        <v>0</v>
      </c>
      <c r="M31" s="204" t="s">
        <v>124</v>
      </c>
      <c r="N31" s="134" t="s">
        <v>91</v>
      </c>
    </row>
    <row r="32" spans="1:14" x14ac:dyDescent="0.25">
      <c r="A32" s="169">
        <v>14</v>
      </c>
      <c r="B32" s="172">
        <v>574132</v>
      </c>
      <c r="C32" s="171" t="s">
        <v>92</v>
      </c>
      <c r="D32" s="173" t="s">
        <v>48</v>
      </c>
      <c r="E32" s="96">
        <v>58.8</v>
      </c>
      <c r="F32" s="96"/>
      <c r="G32" s="97">
        <f t="shared" si="6"/>
        <v>0</v>
      </c>
      <c r="H32" s="98"/>
      <c r="I32" s="99">
        <f t="shared" si="7"/>
        <v>0</v>
      </c>
      <c r="J32" s="100"/>
      <c r="K32" s="101">
        <f t="shared" si="8"/>
        <v>0</v>
      </c>
      <c r="L32" s="133" t="s">
        <v>0</v>
      </c>
      <c r="M32" s="204" t="s">
        <v>124</v>
      </c>
      <c r="N32" s="134" t="s">
        <v>91</v>
      </c>
    </row>
    <row r="33" spans="1:14" x14ac:dyDescent="0.25">
      <c r="A33" s="169">
        <v>15</v>
      </c>
      <c r="B33" s="172">
        <v>58910</v>
      </c>
      <c r="C33" s="171" t="s">
        <v>93</v>
      </c>
      <c r="D33" s="173" t="s">
        <v>50</v>
      </c>
      <c r="E33" s="96">
        <v>12</v>
      </c>
      <c r="F33" s="96"/>
      <c r="G33" s="97">
        <f t="shared" si="6"/>
        <v>0</v>
      </c>
      <c r="H33" s="98"/>
      <c r="I33" s="99">
        <f t="shared" si="7"/>
        <v>0</v>
      </c>
      <c r="J33" s="100"/>
      <c r="K33" s="101">
        <f t="shared" si="8"/>
        <v>0</v>
      </c>
      <c r="L33" s="133" t="s">
        <v>73</v>
      </c>
      <c r="M33" s="204" t="s">
        <v>126</v>
      </c>
      <c r="N33" s="134" t="s">
        <v>91</v>
      </c>
    </row>
    <row r="34" spans="1:14" x14ac:dyDescent="0.25">
      <c r="A34" s="169">
        <v>16</v>
      </c>
      <c r="B34" s="170" t="s">
        <v>56</v>
      </c>
      <c r="C34" s="171" t="s">
        <v>57</v>
      </c>
      <c r="D34" s="103" t="s">
        <v>50</v>
      </c>
      <c r="E34" s="96">
        <v>25</v>
      </c>
      <c r="F34" s="104"/>
      <c r="G34" s="97">
        <f t="shared" si="6"/>
        <v>0</v>
      </c>
      <c r="H34" s="98"/>
      <c r="I34" s="99">
        <f t="shared" si="7"/>
        <v>0</v>
      </c>
      <c r="J34" s="100"/>
      <c r="K34" s="101">
        <f t="shared" si="8"/>
        <v>0</v>
      </c>
      <c r="L34" s="133" t="s">
        <v>0</v>
      </c>
      <c r="M34" s="204" t="s">
        <v>120</v>
      </c>
      <c r="N34" s="134" t="s">
        <v>94</v>
      </c>
    </row>
    <row r="35" spans="1:14" x14ac:dyDescent="0.25">
      <c r="A35" s="169">
        <v>17</v>
      </c>
      <c r="B35" s="170" t="s">
        <v>51</v>
      </c>
      <c r="C35" s="171" t="s">
        <v>58</v>
      </c>
      <c r="D35" s="103" t="s">
        <v>59</v>
      </c>
      <c r="E35" s="96">
        <v>95.171289588900009</v>
      </c>
      <c r="F35" s="104"/>
      <c r="G35" s="97">
        <f t="shared" si="6"/>
        <v>0</v>
      </c>
      <c r="H35" s="98"/>
      <c r="I35" s="99">
        <f t="shared" si="7"/>
        <v>0</v>
      </c>
      <c r="J35" s="100"/>
      <c r="K35" s="101">
        <f t="shared" si="8"/>
        <v>0</v>
      </c>
      <c r="L35" s="133" t="s">
        <v>73</v>
      </c>
      <c r="M35" s="204" t="s">
        <v>121</v>
      </c>
      <c r="N35" s="134" t="s">
        <v>87</v>
      </c>
    </row>
    <row r="36" spans="1:14" x14ac:dyDescent="0.25">
      <c r="A36" s="95"/>
      <c r="B36" s="102"/>
      <c r="C36" s="107"/>
      <c r="D36" s="103"/>
      <c r="E36" s="96"/>
      <c r="F36" s="104"/>
      <c r="G36" s="97"/>
      <c r="H36" s="105"/>
      <c r="I36" s="99"/>
      <c r="J36" s="106"/>
      <c r="K36" s="101"/>
      <c r="L36" s="157"/>
      <c r="M36" s="205"/>
      <c r="N36" s="125"/>
    </row>
    <row r="37" spans="1:14" x14ac:dyDescent="0.25">
      <c r="A37" s="57" t="s">
        <v>29</v>
      </c>
      <c r="B37" s="29" t="s">
        <v>35</v>
      </c>
      <c r="C37" s="120" t="str">
        <f>C28</f>
        <v>Komunikace</v>
      </c>
      <c r="D37" s="30"/>
      <c r="E37" s="72"/>
      <c r="F37" s="31"/>
      <c r="G37" s="32">
        <f>SUM(G29:G36)</f>
        <v>0</v>
      </c>
      <c r="H37" s="33"/>
      <c r="I37" s="32">
        <f>SUM(I29:I36)</f>
        <v>0</v>
      </c>
      <c r="J37" s="34"/>
      <c r="K37" s="58">
        <f>SUM(K29:K36)</f>
        <v>0</v>
      </c>
      <c r="L37" s="157"/>
      <c r="M37" s="205"/>
      <c r="N37" s="125"/>
    </row>
    <row r="38" spans="1:14" x14ac:dyDescent="0.25">
      <c r="A38" s="77" t="s">
        <v>28</v>
      </c>
      <c r="B38" s="78" t="s">
        <v>37</v>
      </c>
      <c r="C38" s="118" t="s">
        <v>41</v>
      </c>
      <c r="D38" s="79"/>
      <c r="E38" s="80"/>
      <c r="F38" s="81"/>
      <c r="G38" s="82"/>
      <c r="H38" s="79"/>
      <c r="I38" s="83"/>
      <c r="J38" s="79"/>
      <c r="K38" s="84"/>
      <c r="L38" s="157"/>
      <c r="M38" s="205"/>
      <c r="N38" s="125"/>
    </row>
    <row r="39" spans="1:14" x14ac:dyDescent="0.25">
      <c r="A39" s="174">
        <v>18</v>
      </c>
      <c r="B39" s="172">
        <v>875332</v>
      </c>
      <c r="C39" s="171" t="s">
        <v>95</v>
      </c>
      <c r="D39" s="173" t="s">
        <v>50</v>
      </c>
      <c r="E39" s="96">
        <v>15</v>
      </c>
      <c r="F39" s="69"/>
      <c r="G39" s="97">
        <f>(E39*F39)</f>
        <v>0</v>
      </c>
      <c r="H39" s="98"/>
      <c r="I39" s="99">
        <f>(E39*H39)</f>
        <v>0</v>
      </c>
      <c r="J39" s="100"/>
      <c r="K39" s="101">
        <f t="shared" ref="K39:K40" si="9">(E39*J39)</f>
        <v>0</v>
      </c>
      <c r="L39" s="133" t="s">
        <v>73</v>
      </c>
      <c r="M39" s="206" t="s">
        <v>135</v>
      </c>
      <c r="N39" s="137" t="s">
        <v>96</v>
      </c>
    </row>
    <row r="40" spans="1:14" x14ac:dyDescent="0.25">
      <c r="A40" s="174">
        <v>19</v>
      </c>
      <c r="B40" s="175">
        <v>895813</v>
      </c>
      <c r="C40" s="171" t="s">
        <v>97</v>
      </c>
      <c r="D40" s="176" t="s">
        <v>55</v>
      </c>
      <c r="E40" s="96">
        <v>1</v>
      </c>
      <c r="F40" s="69"/>
      <c r="G40" s="97">
        <f>(E40*F40)</f>
        <v>0</v>
      </c>
      <c r="H40" s="98"/>
      <c r="I40" s="99">
        <f>(E40*H40)</f>
        <v>0</v>
      </c>
      <c r="J40" s="100"/>
      <c r="K40" s="101">
        <f t="shared" si="9"/>
        <v>0</v>
      </c>
      <c r="L40" s="133" t="s">
        <v>73</v>
      </c>
      <c r="M40" s="206" t="s">
        <v>135</v>
      </c>
      <c r="N40" s="138" t="s">
        <v>98</v>
      </c>
    </row>
    <row r="41" spans="1:14" x14ac:dyDescent="0.25">
      <c r="A41" s="174">
        <v>20</v>
      </c>
      <c r="B41" s="172" t="s">
        <v>60</v>
      </c>
      <c r="C41" s="171" t="s">
        <v>99</v>
      </c>
      <c r="D41" s="176" t="s">
        <v>55</v>
      </c>
      <c r="E41" s="96">
        <v>1</v>
      </c>
      <c r="F41" s="69"/>
      <c r="G41" s="97">
        <f>(E41*F41)</f>
        <v>0</v>
      </c>
      <c r="H41" s="98"/>
      <c r="I41" s="99">
        <f>(E41*H41)</f>
        <v>0</v>
      </c>
      <c r="J41" s="100"/>
      <c r="K41" s="101">
        <f>(E41*J41)</f>
        <v>0</v>
      </c>
      <c r="L41" s="133" t="s">
        <v>73</v>
      </c>
      <c r="M41" s="206" t="s">
        <v>135</v>
      </c>
      <c r="N41" s="138" t="s">
        <v>98</v>
      </c>
    </row>
    <row r="42" spans="1:14" x14ac:dyDescent="0.25">
      <c r="A42" s="174">
        <v>21</v>
      </c>
      <c r="B42" s="177">
        <v>465512</v>
      </c>
      <c r="C42" s="178" t="s">
        <v>100</v>
      </c>
      <c r="D42" s="173" t="s">
        <v>47</v>
      </c>
      <c r="E42" s="96">
        <v>1</v>
      </c>
      <c r="F42" s="69"/>
      <c r="G42" s="97">
        <f>(E42*F42)</f>
        <v>0</v>
      </c>
      <c r="H42" s="98"/>
      <c r="I42" s="99">
        <f>(E42*H42)</f>
        <v>0</v>
      </c>
      <c r="J42" s="100"/>
      <c r="K42" s="101">
        <f>(E42*J42)</f>
        <v>0</v>
      </c>
      <c r="L42" s="139" t="s">
        <v>73</v>
      </c>
      <c r="M42" s="207" t="s">
        <v>136</v>
      </c>
      <c r="N42" s="137" t="s">
        <v>101</v>
      </c>
    </row>
    <row r="43" spans="1:14" x14ac:dyDescent="0.25">
      <c r="A43" s="68"/>
      <c r="B43" s="69"/>
      <c r="C43" s="179"/>
      <c r="D43" s="69"/>
      <c r="E43" s="73"/>
      <c r="F43" s="69"/>
      <c r="G43" s="97"/>
      <c r="H43" s="69"/>
      <c r="I43" s="99"/>
      <c r="J43" s="69"/>
      <c r="K43" s="101"/>
      <c r="L43" s="157"/>
      <c r="M43" s="205"/>
      <c r="N43" s="125"/>
    </row>
    <row r="44" spans="1:14" x14ac:dyDescent="0.25">
      <c r="A44" s="57" t="s">
        <v>29</v>
      </c>
      <c r="B44" s="29" t="s">
        <v>40</v>
      </c>
      <c r="C44" s="120" t="str">
        <f>C38</f>
        <v>Trubní vedení</v>
      </c>
      <c r="D44" s="30"/>
      <c r="E44" s="72"/>
      <c r="F44" s="31"/>
      <c r="G44" s="32">
        <f>SUM(G39:G43)</f>
        <v>0</v>
      </c>
      <c r="H44" s="33"/>
      <c r="I44" s="32">
        <f>SUM(I39:I43)</f>
        <v>0</v>
      </c>
      <c r="J44" s="34"/>
      <c r="K44" s="58">
        <f>SUM(K39:K43)</f>
        <v>0</v>
      </c>
      <c r="L44" s="157"/>
      <c r="M44" s="205"/>
      <c r="N44" s="125"/>
    </row>
    <row r="45" spans="1:14" x14ac:dyDescent="0.25">
      <c r="A45" s="77" t="s">
        <v>28</v>
      </c>
      <c r="B45" s="78" t="s">
        <v>39</v>
      </c>
      <c r="C45" s="118" t="s">
        <v>42</v>
      </c>
      <c r="D45" s="79"/>
      <c r="E45" s="80"/>
      <c r="F45" s="81"/>
      <c r="G45" s="82"/>
      <c r="H45" s="79"/>
      <c r="I45" s="83"/>
      <c r="J45" s="79"/>
      <c r="K45" s="84"/>
      <c r="L45" s="157"/>
      <c r="M45" s="205"/>
      <c r="N45" s="125"/>
    </row>
    <row r="46" spans="1:14" x14ac:dyDescent="0.25">
      <c r="A46" s="180">
        <v>22</v>
      </c>
      <c r="B46" s="181">
        <v>915111</v>
      </c>
      <c r="C46" s="171" t="s">
        <v>102</v>
      </c>
      <c r="D46" s="173" t="s">
        <v>48</v>
      </c>
      <c r="E46" s="96">
        <v>4.8</v>
      </c>
      <c r="F46" s="96"/>
      <c r="G46" s="97">
        <f>(E46*F46)</f>
        <v>0</v>
      </c>
      <c r="H46" s="98"/>
      <c r="I46" s="99">
        <f>(E46*H46)</f>
        <v>0</v>
      </c>
      <c r="J46" s="100"/>
      <c r="K46" s="101">
        <f>(E46*J46)</f>
        <v>0</v>
      </c>
      <c r="L46" s="139" t="s">
        <v>73</v>
      </c>
      <c r="M46" s="208" t="s">
        <v>127</v>
      </c>
      <c r="N46" s="134" t="s">
        <v>103</v>
      </c>
    </row>
    <row r="47" spans="1:14" x14ac:dyDescent="0.25">
      <c r="A47" s="174">
        <v>23</v>
      </c>
      <c r="B47" s="181" t="s">
        <v>104</v>
      </c>
      <c r="C47" s="171" t="s">
        <v>105</v>
      </c>
      <c r="D47" s="173" t="s">
        <v>61</v>
      </c>
      <c r="E47" s="96">
        <v>1</v>
      </c>
      <c r="F47" s="96"/>
      <c r="G47" s="97">
        <f>(E47*F47)</f>
        <v>0</v>
      </c>
      <c r="H47" s="98"/>
      <c r="I47" s="99">
        <f>(E47*H47)</f>
        <v>0</v>
      </c>
      <c r="J47" s="100"/>
      <c r="K47" s="101">
        <f t="shared" ref="K47" si="10">(E47*J47)</f>
        <v>0</v>
      </c>
      <c r="L47" s="139" t="s">
        <v>73</v>
      </c>
      <c r="M47" s="204">
        <v>1</v>
      </c>
      <c r="N47" s="134" t="s">
        <v>106</v>
      </c>
    </row>
    <row r="48" spans="1:14" x14ac:dyDescent="0.25">
      <c r="A48" s="95"/>
      <c r="B48" s="102"/>
      <c r="C48" s="107"/>
      <c r="D48" s="103"/>
      <c r="E48" s="96"/>
      <c r="F48" s="104"/>
      <c r="G48" s="97"/>
      <c r="H48" s="98"/>
      <c r="I48" s="99"/>
      <c r="J48" s="100"/>
      <c r="K48" s="101"/>
      <c r="L48" s="157"/>
      <c r="M48" s="205"/>
      <c r="N48" s="125"/>
    </row>
    <row r="49" spans="1:14" x14ac:dyDescent="0.25">
      <c r="A49" s="57" t="s">
        <v>29</v>
      </c>
      <c r="B49" s="29" t="s">
        <v>38</v>
      </c>
      <c r="C49" s="120" t="str">
        <f>C45</f>
        <v>Ostatní konstrukce a práce, bourání</v>
      </c>
      <c r="D49" s="30"/>
      <c r="E49" s="72"/>
      <c r="F49" s="31"/>
      <c r="G49" s="32">
        <f>SUM(G46:G48)</f>
        <v>0</v>
      </c>
      <c r="H49" s="33"/>
      <c r="I49" s="32">
        <f>SUM(I46:I48)</f>
        <v>0</v>
      </c>
      <c r="J49" s="34"/>
      <c r="K49" s="58">
        <f>SUM(K46:K48)</f>
        <v>0</v>
      </c>
      <c r="L49" s="157"/>
      <c r="M49" s="205"/>
      <c r="N49" s="125"/>
    </row>
    <row r="50" spans="1:14" x14ac:dyDescent="0.25">
      <c r="A50" s="77" t="s">
        <v>28</v>
      </c>
      <c r="B50" s="78" t="s">
        <v>44</v>
      </c>
      <c r="C50" s="118" t="s">
        <v>43</v>
      </c>
      <c r="D50" s="79"/>
      <c r="E50" s="80"/>
      <c r="F50" s="81"/>
      <c r="G50" s="82"/>
      <c r="H50" s="79"/>
      <c r="I50" s="83"/>
      <c r="J50" s="79"/>
      <c r="K50" s="84"/>
      <c r="L50" s="157"/>
      <c r="M50" s="205"/>
      <c r="N50" s="125"/>
    </row>
    <row r="51" spans="1:14" ht="22.5" x14ac:dyDescent="0.25">
      <c r="A51" s="182">
        <v>24</v>
      </c>
      <c r="B51" s="183">
        <v>14130</v>
      </c>
      <c r="C51" s="184" t="s">
        <v>107</v>
      </c>
      <c r="D51" s="192" t="s">
        <v>54</v>
      </c>
      <c r="E51" s="185">
        <v>31.68</v>
      </c>
      <c r="F51" s="185"/>
      <c r="G51" s="186">
        <f>(E51*F51)</f>
        <v>0</v>
      </c>
      <c r="H51" s="187"/>
      <c r="I51" s="188">
        <f>(E51*H51)</f>
        <v>0</v>
      </c>
      <c r="J51" s="189"/>
      <c r="K51" s="190">
        <f>(E51*J51)</f>
        <v>0</v>
      </c>
      <c r="L51" s="133" t="s">
        <v>73</v>
      </c>
      <c r="M51" s="204" t="s">
        <v>128</v>
      </c>
      <c r="N51" s="134" t="s">
        <v>108</v>
      </c>
    </row>
    <row r="52" spans="1:14" ht="22.5" x14ac:dyDescent="0.25">
      <c r="A52" s="191">
        <v>25</v>
      </c>
      <c r="B52" s="183">
        <v>14111</v>
      </c>
      <c r="C52" s="184" t="s">
        <v>109</v>
      </c>
      <c r="D52" s="192" t="s">
        <v>54</v>
      </c>
      <c r="E52" s="185">
        <v>42.839999999999996</v>
      </c>
      <c r="F52" s="185"/>
      <c r="G52" s="186">
        <f>(E52*F52)</f>
        <v>0</v>
      </c>
      <c r="H52" s="187"/>
      <c r="I52" s="188">
        <f>(E52*H52)</f>
        <v>0</v>
      </c>
      <c r="J52" s="189"/>
      <c r="K52" s="190">
        <f>(E52*J52)</f>
        <v>0</v>
      </c>
      <c r="L52" s="133" t="s">
        <v>73</v>
      </c>
      <c r="M52" s="204" t="s">
        <v>129</v>
      </c>
      <c r="N52" s="134" t="s">
        <v>110</v>
      </c>
    </row>
    <row r="53" spans="1:14" x14ac:dyDescent="0.25">
      <c r="A53" s="174">
        <v>26</v>
      </c>
      <c r="B53" s="177" t="s">
        <v>111</v>
      </c>
      <c r="C53" s="178" t="s">
        <v>112</v>
      </c>
      <c r="D53" s="173" t="s">
        <v>54</v>
      </c>
      <c r="E53" s="96">
        <v>8.3330000000000002</v>
      </c>
      <c r="F53" s="96"/>
      <c r="G53" s="186">
        <f>(E53*F53)</f>
        <v>0</v>
      </c>
      <c r="H53" s="187"/>
      <c r="I53" s="188">
        <f>(E53*H53)</f>
        <v>0</v>
      </c>
      <c r="J53" s="189"/>
      <c r="K53" s="190">
        <f>(E53*J53)</f>
        <v>0</v>
      </c>
      <c r="L53" s="133" t="s">
        <v>73</v>
      </c>
      <c r="M53" s="204" t="s">
        <v>130</v>
      </c>
      <c r="N53" s="137" t="s">
        <v>108</v>
      </c>
    </row>
    <row r="54" spans="1:14" ht="23.25" x14ac:dyDescent="0.25">
      <c r="A54" s="191">
        <v>27</v>
      </c>
      <c r="B54" s="183">
        <v>14112</v>
      </c>
      <c r="C54" s="193" t="s">
        <v>113</v>
      </c>
      <c r="D54" s="103" t="s">
        <v>54</v>
      </c>
      <c r="E54" s="96">
        <v>41.8</v>
      </c>
      <c r="F54" s="104"/>
      <c r="G54" s="186">
        <v>0</v>
      </c>
      <c r="H54" s="209"/>
      <c r="I54" s="188">
        <v>0</v>
      </c>
      <c r="J54" s="210"/>
      <c r="K54" s="190">
        <f>(E54*J54)</f>
        <v>0</v>
      </c>
      <c r="L54" s="133" t="s">
        <v>73</v>
      </c>
      <c r="M54" s="204" t="s">
        <v>131</v>
      </c>
      <c r="N54" s="137" t="s">
        <v>108</v>
      </c>
    </row>
    <row r="55" spans="1:14" x14ac:dyDescent="0.25">
      <c r="A55" s="68"/>
      <c r="B55" s="194"/>
      <c r="C55" s="195"/>
      <c r="D55" s="103"/>
      <c r="E55" s="96"/>
      <c r="F55" s="104"/>
      <c r="G55" s="97"/>
      <c r="H55" s="105"/>
      <c r="I55" s="99"/>
      <c r="J55" s="106"/>
      <c r="K55" s="101"/>
      <c r="L55" s="157"/>
      <c r="M55" s="69"/>
      <c r="N55" s="125"/>
    </row>
    <row r="56" spans="1:14" ht="15.75" thickBot="1" x14ac:dyDescent="0.3">
      <c r="A56" s="59" t="s">
        <v>29</v>
      </c>
      <c r="B56" s="60" t="s">
        <v>45</v>
      </c>
      <c r="C56" s="123" t="str">
        <f>C50</f>
        <v>Poplatky za skládky</v>
      </c>
      <c r="D56" s="61"/>
      <c r="E56" s="74"/>
      <c r="F56" s="62"/>
      <c r="G56" s="63">
        <f>SUM(G51:G55)</f>
        <v>0</v>
      </c>
      <c r="H56" s="64"/>
      <c r="I56" s="63">
        <f>SUM(I51:I55)</f>
        <v>0</v>
      </c>
      <c r="J56" s="65"/>
      <c r="K56" s="66">
        <f>SUM(K51:K55)</f>
        <v>0</v>
      </c>
      <c r="L56" s="127"/>
      <c r="M56" s="203"/>
      <c r="N56" s="128"/>
    </row>
  </sheetData>
  <protectedRanges>
    <protectedRange sqref="J17" name="Oblast1_4_1"/>
    <protectedRange sqref="E26:K26" name="Oblast1_5_1"/>
    <protectedRange sqref="B26" name="Oblast3_5_2"/>
    <protectedRange sqref="C26" name="Oblast3_6_2"/>
    <protectedRange sqref="D26" name="Oblast3_7_2"/>
    <protectedRange sqref="K17 A17" name="Oblast1_2_1_1"/>
    <protectedRange sqref="I17 G17" name="Oblast1_1_2_1_1"/>
    <protectedRange sqref="H17 B17:F17" name="Oblast1_4_1_1"/>
    <protectedRange sqref="A26" name="Oblast1_5_1_1"/>
    <protectedRange sqref="H36:I36 B36:F36" name="Oblast1_8_1_1"/>
    <protectedRange sqref="A36" name="Oblast1_5_1_5_1_2_1_1"/>
    <protectedRange sqref="J36" name="Oblast1_1_2_1_5_1_2_1_1"/>
    <protectedRange sqref="A48:K48" name="Oblast1_9_1_1"/>
    <protectedRange sqref="D55:K55" name="Oblast1_9_2_1"/>
    <protectedRange sqref="G36" name="Oblast1_8_2"/>
    <protectedRange sqref="K36" name="Oblast1_5_1_5_1_2_2"/>
    <protectedRange sqref="B12:C12" name="Oblast1_1"/>
    <protectedRange sqref="D15:D16" name="Oblast1_1_1"/>
    <protectedRange sqref="K15:K16 A13:C13 A14:A16" name="Oblast1_2"/>
    <protectedRange sqref="G15:G16 I15:I16" name="Oblast1_1_2"/>
    <protectedRange sqref="E15:F16 J14:J16 H15:H16 B14:C16" name="Oblast1_4"/>
    <protectedRange sqref="K12" name="Oblast1_3_1"/>
    <protectedRange sqref="D12:J12" name="Oblast1_1_1_1_2"/>
    <protectedRange sqref="J13:K13 H13 K14 D13:F13" name="Oblast1_2_1_2"/>
    <protectedRange sqref="G13:G14 I13:I14" name="Oblast1_1_2_1_2"/>
    <protectedRange sqref="H14 D14:F14" name="Oblast1_4_1_2"/>
    <protectedRange sqref="E23:K24 A23:A24 J22" name="Oblast1_5"/>
    <protectedRange sqref="B22:B24" name="Oblast3_5"/>
    <protectedRange sqref="C22:C24" name="Oblast3_6"/>
    <protectedRange sqref="D23:D24" name="Oblast3_7"/>
    <protectedRange sqref="E25:K25 A25 A22 E22:G22 K21:K22 G21 I21:I22" name="Oblast1_5_1_2"/>
    <protectedRange sqref="B25" name="Oblast3_5_1"/>
    <protectedRange sqref="C25" name="Oblast3_6_1"/>
    <protectedRange sqref="D25 D22" name="Oblast3_7_1"/>
    <protectedRange sqref="H22" name="Oblast1_10_1_1"/>
    <protectedRange sqref="A21 E21:F21 H21 J21" name="Oblast1_7"/>
    <protectedRange sqref="B21" name="Oblast3_5_1_1_2"/>
    <protectedRange sqref="C21" name="Oblast3_6_1_1_2"/>
    <protectedRange sqref="D21" name="Oblast3_7_1_1_2"/>
    <protectedRange sqref="G29 K29 F30 J31 B29:D29 B30:C33 B34:I35 A30:A32" name="Oblast1_8"/>
    <protectedRange sqref="A29" name="Oblast1_2_3"/>
    <protectedRange sqref="K34:K35 A33:A35" name="Oblast1_5_1_5_1_2"/>
    <protectedRange sqref="J34:J35" name="Oblast1_1_2_1_5_1_2"/>
    <protectedRange sqref="D33:F33 I29 H33:I33 G30:K30 K31 D30:E30 D31:I31 D32:K32" name="Oblast1_8_1_2"/>
    <protectedRange sqref="J29 H29 E29:F29" name="Oblast1_2_3_1_1"/>
    <protectedRange sqref="J33" name="Oblast1_1_2_1_5_1_2_1_2"/>
    <protectedRange sqref="G33" name="Oblast1_8_2_1"/>
    <protectedRange sqref="K33" name="Oblast1_5_1_5_1_2_2_1"/>
    <protectedRange sqref="D39:D41" name="Oblast1_8_3"/>
    <protectedRange sqref="K39:K41" name="Oblast1_5_1_5_1_2_3"/>
    <protectedRange sqref="G39:J41 E39:E41 B39:C41" name="Oblast1_9"/>
    <protectedRange sqref="D42:E42 G42:K42" name="Oblast1_9_1"/>
    <protectedRange sqref="K47" name="Oblast1_5_1_5_1_2_4"/>
    <protectedRange sqref="A46:C46 B47:J47" name="Oblast1_9_2"/>
    <protectedRange sqref="D46:K46" name="Oblast1_9_1_2"/>
    <protectedRange sqref="J51 A51:C52 A54:D54 F54:K54" name="Oblast1_9_4"/>
    <protectedRange sqref="D51 K51 F51:I51" name="Oblast1_9_1_1_2"/>
    <protectedRange sqref="D52:D53 F52:K53" name="Oblast1_9_2_2"/>
    <protectedRange sqref="E54" name="Oblast1_9_5"/>
    <protectedRange sqref="E51" name="Oblast1_9_1_1_3"/>
    <protectedRange sqref="E52:E53" name="Oblast1_9_2_3"/>
  </protectedRanges>
  <autoFilter ref="A10:K10"/>
  <mergeCells count="3">
    <mergeCell ref="I1:J1"/>
    <mergeCell ref="L6:L8"/>
    <mergeCell ref="N6:N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2014-04-24T07:42:19Z</cp:lastPrinted>
  <dcterms:created xsi:type="dcterms:W3CDTF">2014-03-25T12:30:43Z</dcterms:created>
  <dcterms:modified xsi:type="dcterms:W3CDTF">2014-08-27T08:57:51Z</dcterms:modified>
</cp:coreProperties>
</file>