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1 - Soupis položek" sheetId="2" r:id="rId2"/>
  </sheets>
  <definedNames>
    <definedName name="_xlnm._FilterDatabase" localSheetId="1" hidden="1">'SO 1 - Soupis položek'!$C$78:$K$2233</definedName>
    <definedName name="_xlnm.Print_Titles" localSheetId="0">'Rekapitulace stavby'!$52:$52</definedName>
    <definedName name="_xlnm.Print_Titles" localSheetId="1">'SO 1 - Soupis položek'!$78:$78</definedName>
    <definedName name="_xlnm.Print_Area" localSheetId="0">'Rekapitulace stavby'!$D$4:$AO$36,'Rekapitulace stavby'!$C$42:$AQ$56</definedName>
    <definedName name="_xlnm.Print_Area" localSheetId="1">'SO 1 - Soupis položek'!$C$4:$J$39,'SO 1 - Soupis položek'!$C$45:$J$60,'SO 1 - Soupis položek'!$C$66:$K$2233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232" i="2"/>
  <c r="BH2232" i="2"/>
  <c r="BG2232" i="2"/>
  <c r="BF2232" i="2"/>
  <c r="T2232" i="2"/>
  <c r="R2232" i="2"/>
  <c r="P2232" i="2"/>
  <c r="BK2232" i="2"/>
  <c r="J2232" i="2"/>
  <c r="BE2232" i="2"/>
  <c r="BI2230" i="2"/>
  <c r="BH2230" i="2"/>
  <c r="BG2230" i="2"/>
  <c r="BF2230" i="2"/>
  <c r="T2230" i="2"/>
  <c r="R2230" i="2"/>
  <c r="P2230" i="2"/>
  <c r="BK2230" i="2"/>
  <c r="J2230" i="2"/>
  <c r="BE2230" i="2"/>
  <c r="BI2228" i="2"/>
  <c r="BH2228" i="2"/>
  <c r="BG2228" i="2"/>
  <c r="BF2228" i="2"/>
  <c r="T2228" i="2"/>
  <c r="R2228" i="2"/>
  <c r="P2228" i="2"/>
  <c r="BK2228" i="2"/>
  <c r="J2228" i="2"/>
  <c r="BE2228" i="2"/>
  <c r="BI2226" i="2"/>
  <c r="BH2226" i="2"/>
  <c r="BG2226" i="2"/>
  <c r="BF2226" i="2"/>
  <c r="T2226" i="2"/>
  <c r="R2226" i="2"/>
  <c r="P2226" i="2"/>
  <c r="BK2226" i="2"/>
  <c r="J2226" i="2"/>
  <c r="BE2226" i="2"/>
  <c r="BI2224" i="2"/>
  <c r="BH2224" i="2"/>
  <c r="BG2224" i="2"/>
  <c r="BF2224" i="2"/>
  <c r="T2224" i="2"/>
  <c r="R2224" i="2"/>
  <c r="P2224" i="2"/>
  <c r="BK2224" i="2"/>
  <c r="J2224" i="2"/>
  <c r="BE2224" i="2"/>
  <c r="BI2222" i="2"/>
  <c r="BH2222" i="2"/>
  <c r="BG2222" i="2"/>
  <c r="BF2222" i="2"/>
  <c r="T2222" i="2"/>
  <c r="R2222" i="2"/>
  <c r="P2222" i="2"/>
  <c r="BK2222" i="2"/>
  <c r="J2222" i="2"/>
  <c r="BE2222" i="2"/>
  <c r="BI2220" i="2"/>
  <c r="BH2220" i="2"/>
  <c r="BG2220" i="2"/>
  <c r="BF2220" i="2"/>
  <c r="T2220" i="2"/>
  <c r="R2220" i="2"/>
  <c r="P2220" i="2"/>
  <c r="BK2220" i="2"/>
  <c r="J2220" i="2"/>
  <c r="BE2220" i="2"/>
  <c r="BI2218" i="2"/>
  <c r="BH2218" i="2"/>
  <c r="BG2218" i="2"/>
  <c r="BF2218" i="2"/>
  <c r="T2218" i="2"/>
  <c r="R2218" i="2"/>
  <c r="P2218" i="2"/>
  <c r="BK2218" i="2"/>
  <c r="J2218" i="2"/>
  <c r="BE2218" i="2"/>
  <c r="BI2216" i="2"/>
  <c r="BH2216" i="2"/>
  <c r="BG2216" i="2"/>
  <c r="BF2216" i="2"/>
  <c r="T2216" i="2"/>
  <c r="R2216" i="2"/>
  <c r="P2216" i="2"/>
  <c r="BK2216" i="2"/>
  <c r="J2216" i="2"/>
  <c r="BE2216" i="2"/>
  <c r="BI2214" i="2"/>
  <c r="BH2214" i="2"/>
  <c r="BG2214" i="2"/>
  <c r="BF2214" i="2"/>
  <c r="T2214" i="2"/>
  <c r="R2214" i="2"/>
  <c r="P2214" i="2"/>
  <c r="BK2214" i="2"/>
  <c r="J2214" i="2"/>
  <c r="BE2214" i="2"/>
  <c r="BI2212" i="2"/>
  <c r="BH2212" i="2"/>
  <c r="BG2212" i="2"/>
  <c r="BF2212" i="2"/>
  <c r="T2212" i="2"/>
  <c r="R2212" i="2"/>
  <c r="P2212" i="2"/>
  <c r="BK2212" i="2"/>
  <c r="J2212" i="2"/>
  <c r="BE2212" i="2"/>
  <c r="BI2210" i="2"/>
  <c r="BH2210" i="2"/>
  <c r="BG2210" i="2"/>
  <c r="BF2210" i="2"/>
  <c r="T2210" i="2"/>
  <c r="R2210" i="2"/>
  <c r="P2210" i="2"/>
  <c r="BK2210" i="2"/>
  <c r="J2210" i="2"/>
  <c r="BE2210" i="2"/>
  <c r="BI2208" i="2"/>
  <c r="BH2208" i="2"/>
  <c r="BG2208" i="2"/>
  <c r="BF2208" i="2"/>
  <c r="T2208" i="2"/>
  <c r="R2208" i="2"/>
  <c r="P2208" i="2"/>
  <c r="BK2208" i="2"/>
  <c r="J2208" i="2"/>
  <c r="BE2208" i="2"/>
  <c r="BI2206" i="2"/>
  <c r="BH2206" i="2"/>
  <c r="BG2206" i="2"/>
  <c r="BF2206" i="2"/>
  <c r="T2206" i="2"/>
  <c r="R2206" i="2"/>
  <c r="P2206" i="2"/>
  <c r="BK2206" i="2"/>
  <c r="J2206" i="2"/>
  <c r="BE2206" i="2"/>
  <c r="BI2204" i="2"/>
  <c r="BH2204" i="2"/>
  <c r="BG2204" i="2"/>
  <c r="BF2204" i="2"/>
  <c r="T2204" i="2"/>
  <c r="R2204" i="2"/>
  <c r="P2204" i="2"/>
  <c r="BK2204" i="2"/>
  <c r="J2204" i="2"/>
  <c r="BE2204" i="2"/>
  <c r="BI2202" i="2"/>
  <c r="BH2202" i="2"/>
  <c r="BG2202" i="2"/>
  <c r="BF2202" i="2"/>
  <c r="T2202" i="2"/>
  <c r="R2202" i="2"/>
  <c r="P2202" i="2"/>
  <c r="BK2202" i="2"/>
  <c r="J2202" i="2"/>
  <c r="BE2202" i="2"/>
  <c r="BI2200" i="2"/>
  <c r="BH2200" i="2"/>
  <c r="BG2200" i="2"/>
  <c r="BF2200" i="2"/>
  <c r="T2200" i="2"/>
  <c r="R2200" i="2"/>
  <c r="P2200" i="2"/>
  <c r="BK2200" i="2"/>
  <c r="J2200" i="2"/>
  <c r="BE2200" i="2"/>
  <c r="BI2198" i="2"/>
  <c r="BH2198" i="2"/>
  <c r="BG2198" i="2"/>
  <c r="BF2198" i="2"/>
  <c r="T2198" i="2"/>
  <c r="R2198" i="2"/>
  <c r="P2198" i="2"/>
  <c r="BK2198" i="2"/>
  <c r="J2198" i="2"/>
  <c r="BE2198" i="2"/>
  <c r="BI2196" i="2"/>
  <c r="BH2196" i="2"/>
  <c r="BG2196" i="2"/>
  <c r="BF2196" i="2"/>
  <c r="T2196" i="2"/>
  <c r="R2196" i="2"/>
  <c r="P2196" i="2"/>
  <c r="BK2196" i="2"/>
  <c r="J2196" i="2"/>
  <c r="BE2196" i="2"/>
  <c r="BI2194" i="2"/>
  <c r="BH2194" i="2"/>
  <c r="BG2194" i="2"/>
  <c r="BF2194" i="2"/>
  <c r="T2194" i="2"/>
  <c r="R2194" i="2"/>
  <c r="P2194" i="2"/>
  <c r="BK2194" i="2"/>
  <c r="J2194" i="2"/>
  <c r="BE2194" i="2"/>
  <c r="BI2192" i="2"/>
  <c r="BH2192" i="2"/>
  <c r="BG2192" i="2"/>
  <c r="BF2192" i="2"/>
  <c r="T2192" i="2"/>
  <c r="R2192" i="2"/>
  <c r="P2192" i="2"/>
  <c r="BK2192" i="2"/>
  <c r="J2192" i="2"/>
  <c r="BE2192" i="2"/>
  <c r="BI2190" i="2"/>
  <c r="BH2190" i="2"/>
  <c r="BG2190" i="2"/>
  <c r="BF2190" i="2"/>
  <c r="T2190" i="2"/>
  <c r="R2190" i="2"/>
  <c r="P2190" i="2"/>
  <c r="BK2190" i="2"/>
  <c r="J2190" i="2"/>
  <c r="BE2190" i="2"/>
  <c r="BI2188" i="2"/>
  <c r="BH2188" i="2"/>
  <c r="BG2188" i="2"/>
  <c r="BF2188" i="2"/>
  <c r="T2188" i="2"/>
  <c r="R2188" i="2"/>
  <c r="P2188" i="2"/>
  <c r="BK2188" i="2"/>
  <c r="J2188" i="2"/>
  <c r="BE2188" i="2"/>
  <c r="BI2186" i="2"/>
  <c r="BH2186" i="2"/>
  <c r="BG2186" i="2"/>
  <c r="BF2186" i="2"/>
  <c r="T2186" i="2"/>
  <c r="R2186" i="2"/>
  <c r="P2186" i="2"/>
  <c r="BK2186" i="2"/>
  <c r="J2186" i="2"/>
  <c r="BE2186" i="2"/>
  <c r="BI2184" i="2"/>
  <c r="BH2184" i="2"/>
  <c r="BG2184" i="2"/>
  <c r="BF2184" i="2"/>
  <c r="T2184" i="2"/>
  <c r="R2184" i="2"/>
  <c r="P2184" i="2"/>
  <c r="BK2184" i="2"/>
  <c r="J2184" i="2"/>
  <c r="BE2184" i="2"/>
  <c r="BI2182" i="2"/>
  <c r="BH2182" i="2"/>
  <c r="BG2182" i="2"/>
  <c r="BF2182" i="2"/>
  <c r="T2182" i="2"/>
  <c r="R2182" i="2"/>
  <c r="P2182" i="2"/>
  <c r="BK2182" i="2"/>
  <c r="J2182" i="2"/>
  <c r="BE2182" i="2"/>
  <c r="BI2180" i="2"/>
  <c r="BH2180" i="2"/>
  <c r="BG2180" i="2"/>
  <c r="BF2180" i="2"/>
  <c r="T2180" i="2"/>
  <c r="R2180" i="2"/>
  <c r="P2180" i="2"/>
  <c r="BK2180" i="2"/>
  <c r="J2180" i="2"/>
  <c r="BE2180" i="2"/>
  <c r="BI2178" i="2"/>
  <c r="BH2178" i="2"/>
  <c r="BG2178" i="2"/>
  <c r="BF2178" i="2"/>
  <c r="T2178" i="2"/>
  <c r="R2178" i="2"/>
  <c r="P2178" i="2"/>
  <c r="BK2178" i="2"/>
  <c r="J2178" i="2"/>
  <c r="BE2178" i="2"/>
  <c r="BI2176" i="2"/>
  <c r="BH2176" i="2"/>
  <c r="BG2176" i="2"/>
  <c r="BF2176" i="2"/>
  <c r="T2176" i="2"/>
  <c r="R2176" i="2"/>
  <c r="P2176" i="2"/>
  <c r="BK2176" i="2"/>
  <c r="J2176" i="2"/>
  <c r="BE2176" i="2"/>
  <c r="BI2174" i="2"/>
  <c r="BH2174" i="2"/>
  <c r="BG2174" i="2"/>
  <c r="BF2174" i="2"/>
  <c r="T2174" i="2"/>
  <c r="R2174" i="2"/>
  <c r="P2174" i="2"/>
  <c r="BK2174" i="2"/>
  <c r="J2174" i="2"/>
  <c r="BE2174" i="2"/>
  <c r="BI2172" i="2"/>
  <c r="BH2172" i="2"/>
  <c r="BG2172" i="2"/>
  <c r="BF2172" i="2"/>
  <c r="T2172" i="2"/>
  <c r="R2172" i="2"/>
  <c r="P2172" i="2"/>
  <c r="BK2172" i="2"/>
  <c r="J2172" i="2"/>
  <c r="BE2172" i="2"/>
  <c r="BI2170" i="2"/>
  <c r="BH2170" i="2"/>
  <c r="BG2170" i="2"/>
  <c r="BF2170" i="2"/>
  <c r="T2170" i="2"/>
  <c r="R2170" i="2"/>
  <c r="P2170" i="2"/>
  <c r="BK2170" i="2"/>
  <c r="J2170" i="2"/>
  <c r="BE2170" i="2"/>
  <c r="BI2168" i="2"/>
  <c r="BH2168" i="2"/>
  <c r="BG2168" i="2"/>
  <c r="BF2168" i="2"/>
  <c r="T2168" i="2"/>
  <c r="R2168" i="2"/>
  <c r="P2168" i="2"/>
  <c r="BK2168" i="2"/>
  <c r="J2168" i="2"/>
  <c r="BE2168" i="2"/>
  <c r="BI2166" i="2"/>
  <c r="BH2166" i="2"/>
  <c r="BG2166" i="2"/>
  <c r="BF2166" i="2"/>
  <c r="T2166" i="2"/>
  <c r="R2166" i="2"/>
  <c r="P2166" i="2"/>
  <c r="BK2166" i="2"/>
  <c r="J2166" i="2"/>
  <c r="BE2166" i="2"/>
  <c r="BI2164" i="2"/>
  <c r="BH2164" i="2"/>
  <c r="BG2164" i="2"/>
  <c r="BF2164" i="2"/>
  <c r="T2164" i="2"/>
  <c r="R2164" i="2"/>
  <c r="P2164" i="2"/>
  <c r="BK2164" i="2"/>
  <c r="J2164" i="2"/>
  <c r="BE2164" i="2"/>
  <c r="BI2162" i="2"/>
  <c r="BH2162" i="2"/>
  <c r="BG2162" i="2"/>
  <c r="BF2162" i="2"/>
  <c r="T2162" i="2"/>
  <c r="R2162" i="2"/>
  <c r="P2162" i="2"/>
  <c r="BK2162" i="2"/>
  <c r="J2162" i="2"/>
  <c r="BE2162" i="2"/>
  <c r="BI2160" i="2"/>
  <c r="BH2160" i="2"/>
  <c r="BG2160" i="2"/>
  <c r="BF2160" i="2"/>
  <c r="T2160" i="2"/>
  <c r="R2160" i="2"/>
  <c r="P2160" i="2"/>
  <c r="BK2160" i="2"/>
  <c r="J2160" i="2"/>
  <c r="BE2160" i="2"/>
  <c r="BI2158" i="2"/>
  <c r="BH2158" i="2"/>
  <c r="BG2158" i="2"/>
  <c r="BF2158" i="2"/>
  <c r="T2158" i="2"/>
  <c r="R2158" i="2"/>
  <c r="P2158" i="2"/>
  <c r="BK2158" i="2"/>
  <c r="J2158" i="2"/>
  <c r="BE2158" i="2"/>
  <c r="BI2156" i="2"/>
  <c r="BH2156" i="2"/>
  <c r="BG2156" i="2"/>
  <c r="BF2156" i="2"/>
  <c r="T2156" i="2"/>
  <c r="R2156" i="2"/>
  <c r="P2156" i="2"/>
  <c r="BK2156" i="2"/>
  <c r="J2156" i="2"/>
  <c r="BE2156" i="2"/>
  <c r="BI2154" i="2"/>
  <c r="BH2154" i="2"/>
  <c r="BG2154" i="2"/>
  <c r="BF2154" i="2"/>
  <c r="T2154" i="2"/>
  <c r="R2154" i="2"/>
  <c r="P2154" i="2"/>
  <c r="BK2154" i="2"/>
  <c r="J2154" i="2"/>
  <c r="BE2154" i="2"/>
  <c r="BI2152" i="2"/>
  <c r="BH2152" i="2"/>
  <c r="BG2152" i="2"/>
  <c r="BF2152" i="2"/>
  <c r="T2152" i="2"/>
  <c r="R2152" i="2"/>
  <c r="P2152" i="2"/>
  <c r="BK2152" i="2"/>
  <c r="J2152" i="2"/>
  <c r="BE2152" i="2"/>
  <c r="BI2150" i="2"/>
  <c r="BH2150" i="2"/>
  <c r="BG2150" i="2"/>
  <c r="BF2150" i="2"/>
  <c r="T2150" i="2"/>
  <c r="R2150" i="2"/>
  <c r="P2150" i="2"/>
  <c r="BK2150" i="2"/>
  <c r="J2150" i="2"/>
  <c r="BE2150" i="2"/>
  <c r="BI2148" i="2"/>
  <c r="BH2148" i="2"/>
  <c r="BG2148" i="2"/>
  <c r="BF2148" i="2"/>
  <c r="T2148" i="2"/>
  <c r="R2148" i="2"/>
  <c r="P2148" i="2"/>
  <c r="BK2148" i="2"/>
  <c r="J2148" i="2"/>
  <c r="BE2148" i="2"/>
  <c r="BI2146" i="2"/>
  <c r="BH2146" i="2"/>
  <c r="BG2146" i="2"/>
  <c r="BF2146" i="2"/>
  <c r="T2146" i="2"/>
  <c r="R2146" i="2"/>
  <c r="P2146" i="2"/>
  <c r="BK2146" i="2"/>
  <c r="J2146" i="2"/>
  <c r="BE2146" i="2"/>
  <c r="BI2144" i="2"/>
  <c r="BH2144" i="2"/>
  <c r="BG2144" i="2"/>
  <c r="BF2144" i="2"/>
  <c r="T2144" i="2"/>
  <c r="R2144" i="2"/>
  <c r="P2144" i="2"/>
  <c r="BK2144" i="2"/>
  <c r="J2144" i="2"/>
  <c r="BE2144" i="2"/>
  <c r="BI2142" i="2"/>
  <c r="BH2142" i="2"/>
  <c r="BG2142" i="2"/>
  <c r="BF2142" i="2"/>
  <c r="T2142" i="2"/>
  <c r="R2142" i="2"/>
  <c r="P2142" i="2"/>
  <c r="BK2142" i="2"/>
  <c r="J2142" i="2"/>
  <c r="BE2142" i="2"/>
  <c r="BI2140" i="2"/>
  <c r="BH2140" i="2"/>
  <c r="BG2140" i="2"/>
  <c r="BF2140" i="2"/>
  <c r="T2140" i="2"/>
  <c r="R2140" i="2"/>
  <c r="P2140" i="2"/>
  <c r="BK2140" i="2"/>
  <c r="J2140" i="2"/>
  <c r="BE2140" i="2"/>
  <c r="BI2138" i="2"/>
  <c r="BH2138" i="2"/>
  <c r="BG2138" i="2"/>
  <c r="BF2138" i="2"/>
  <c r="T2138" i="2"/>
  <c r="R2138" i="2"/>
  <c r="P2138" i="2"/>
  <c r="BK2138" i="2"/>
  <c r="J2138" i="2"/>
  <c r="BE2138" i="2"/>
  <c r="BI2136" i="2"/>
  <c r="BH2136" i="2"/>
  <c r="BG2136" i="2"/>
  <c r="BF2136" i="2"/>
  <c r="T2136" i="2"/>
  <c r="R2136" i="2"/>
  <c r="P2136" i="2"/>
  <c r="BK2136" i="2"/>
  <c r="J2136" i="2"/>
  <c r="BE2136" i="2"/>
  <c r="BI2134" i="2"/>
  <c r="BH2134" i="2"/>
  <c r="BG2134" i="2"/>
  <c r="BF2134" i="2"/>
  <c r="T2134" i="2"/>
  <c r="R2134" i="2"/>
  <c r="P2134" i="2"/>
  <c r="BK2134" i="2"/>
  <c r="J2134" i="2"/>
  <c r="BE2134" i="2"/>
  <c r="BI2132" i="2"/>
  <c r="BH2132" i="2"/>
  <c r="BG2132" i="2"/>
  <c r="BF2132" i="2"/>
  <c r="T2132" i="2"/>
  <c r="R2132" i="2"/>
  <c r="P2132" i="2"/>
  <c r="BK2132" i="2"/>
  <c r="J2132" i="2"/>
  <c r="BE2132" i="2"/>
  <c r="BI2130" i="2"/>
  <c r="BH2130" i="2"/>
  <c r="BG2130" i="2"/>
  <c r="BF2130" i="2"/>
  <c r="T2130" i="2"/>
  <c r="R2130" i="2"/>
  <c r="P2130" i="2"/>
  <c r="BK2130" i="2"/>
  <c r="J2130" i="2"/>
  <c r="BE2130" i="2"/>
  <c r="BI2128" i="2"/>
  <c r="BH2128" i="2"/>
  <c r="BG2128" i="2"/>
  <c r="BF2128" i="2"/>
  <c r="T2128" i="2"/>
  <c r="R2128" i="2"/>
  <c r="P2128" i="2"/>
  <c r="BK2128" i="2"/>
  <c r="J2128" i="2"/>
  <c r="BE2128" i="2"/>
  <c r="BI2126" i="2"/>
  <c r="BH2126" i="2"/>
  <c r="BG2126" i="2"/>
  <c r="BF2126" i="2"/>
  <c r="T2126" i="2"/>
  <c r="R2126" i="2"/>
  <c r="P2126" i="2"/>
  <c r="BK2126" i="2"/>
  <c r="J2126" i="2"/>
  <c r="BE2126" i="2"/>
  <c r="BI2124" i="2"/>
  <c r="BH2124" i="2"/>
  <c r="BG2124" i="2"/>
  <c r="BF2124" i="2"/>
  <c r="T2124" i="2"/>
  <c r="R2124" i="2"/>
  <c r="P2124" i="2"/>
  <c r="BK2124" i="2"/>
  <c r="J2124" i="2"/>
  <c r="BE2124" i="2"/>
  <c r="BI2122" i="2"/>
  <c r="BH2122" i="2"/>
  <c r="BG2122" i="2"/>
  <c r="BF2122" i="2"/>
  <c r="T2122" i="2"/>
  <c r="R2122" i="2"/>
  <c r="P2122" i="2"/>
  <c r="BK2122" i="2"/>
  <c r="J2122" i="2"/>
  <c r="BE2122" i="2"/>
  <c r="BI2120" i="2"/>
  <c r="BH2120" i="2"/>
  <c r="BG2120" i="2"/>
  <c r="BF2120" i="2"/>
  <c r="T2120" i="2"/>
  <c r="R2120" i="2"/>
  <c r="P2120" i="2"/>
  <c r="BK2120" i="2"/>
  <c r="J2120" i="2"/>
  <c r="BE2120" i="2"/>
  <c r="BI2118" i="2"/>
  <c r="BH2118" i="2"/>
  <c r="BG2118" i="2"/>
  <c r="BF2118" i="2"/>
  <c r="T2118" i="2"/>
  <c r="R2118" i="2"/>
  <c r="P2118" i="2"/>
  <c r="BK2118" i="2"/>
  <c r="J2118" i="2"/>
  <c r="BE2118" i="2"/>
  <c r="BI2116" i="2"/>
  <c r="BH2116" i="2"/>
  <c r="BG2116" i="2"/>
  <c r="BF2116" i="2"/>
  <c r="T2116" i="2"/>
  <c r="R2116" i="2"/>
  <c r="P2116" i="2"/>
  <c r="BK2116" i="2"/>
  <c r="J2116" i="2"/>
  <c r="BE2116" i="2"/>
  <c r="BI2114" i="2"/>
  <c r="BH2114" i="2"/>
  <c r="BG2114" i="2"/>
  <c r="BF2114" i="2"/>
  <c r="T2114" i="2"/>
  <c r="R2114" i="2"/>
  <c r="P2114" i="2"/>
  <c r="BK2114" i="2"/>
  <c r="J2114" i="2"/>
  <c r="BE2114" i="2"/>
  <c r="BI2112" i="2"/>
  <c r="BH2112" i="2"/>
  <c r="BG2112" i="2"/>
  <c r="BF2112" i="2"/>
  <c r="T2112" i="2"/>
  <c r="R2112" i="2"/>
  <c r="P2112" i="2"/>
  <c r="BK2112" i="2"/>
  <c r="J2112" i="2"/>
  <c r="BE2112" i="2"/>
  <c r="BI2110" i="2"/>
  <c r="BH2110" i="2"/>
  <c r="BG2110" i="2"/>
  <c r="BF2110" i="2"/>
  <c r="T2110" i="2"/>
  <c r="R2110" i="2"/>
  <c r="P2110" i="2"/>
  <c r="BK2110" i="2"/>
  <c r="J2110" i="2"/>
  <c r="BE2110" i="2"/>
  <c r="BI2108" i="2"/>
  <c r="BH2108" i="2"/>
  <c r="BG2108" i="2"/>
  <c r="BF2108" i="2"/>
  <c r="T2108" i="2"/>
  <c r="R2108" i="2"/>
  <c r="P2108" i="2"/>
  <c r="BK2108" i="2"/>
  <c r="J2108" i="2"/>
  <c r="BE2108" i="2"/>
  <c r="BI2106" i="2"/>
  <c r="BH2106" i="2"/>
  <c r="BG2106" i="2"/>
  <c r="BF2106" i="2"/>
  <c r="T2106" i="2"/>
  <c r="R2106" i="2"/>
  <c r="P2106" i="2"/>
  <c r="BK2106" i="2"/>
  <c r="J2106" i="2"/>
  <c r="BE2106" i="2"/>
  <c r="BI2104" i="2"/>
  <c r="BH2104" i="2"/>
  <c r="BG2104" i="2"/>
  <c r="BF2104" i="2"/>
  <c r="T2104" i="2"/>
  <c r="R2104" i="2"/>
  <c r="P2104" i="2"/>
  <c r="BK2104" i="2"/>
  <c r="J2104" i="2"/>
  <c r="BE2104" i="2"/>
  <c r="BI2102" i="2"/>
  <c r="BH2102" i="2"/>
  <c r="BG2102" i="2"/>
  <c r="BF2102" i="2"/>
  <c r="T2102" i="2"/>
  <c r="R2102" i="2"/>
  <c r="P2102" i="2"/>
  <c r="BK2102" i="2"/>
  <c r="J2102" i="2"/>
  <c r="BE2102" i="2"/>
  <c r="BI2100" i="2"/>
  <c r="BH2100" i="2"/>
  <c r="BG2100" i="2"/>
  <c r="BF2100" i="2"/>
  <c r="T2100" i="2"/>
  <c r="R2100" i="2"/>
  <c r="P2100" i="2"/>
  <c r="BK2100" i="2"/>
  <c r="J2100" i="2"/>
  <c r="BE2100" i="2"/>
  <c r="BI2098" i="2"/>
  <c r="BH2098" i="2"/>
  <c r="BG2098" i="2"/>
  <c r="BF2098" i="2"/>
  <c r="T2098" i="2"/>
  <c r="R2098" i="2"/>
  <c r="P2098" i="2"/>
  <c r="BK2098" i="2"/>
  <c r="J2098" i="2"/>
  <c r="BE2098" i="2"/>
  <c r="BI2096" i="2"/>
  <c r="BH2096" i="2"/>
  <c r="BG2096" i="2"/>
  <c r="BF2096" i="2"/>
  <c r="T2096" i="2"/>
  <c r="R2096" i="2"/>
  <c r="P2096" i="2"/>
  <c r="BK2096" i="2"/>
  <c r="J2096" i="2"/>
  <c r="BE2096" i="2"/>
  <c r="BI2094" i="2"/>
  <c r="BH2094" i="2"/>
  <c r="BG2094" i="2"/>
  <c r="BF2094" i="2"/>
  <c r="T2094" i="2"/>
  <c r="R2094" i="2"/>
  <c r="P2094" i="2"/>
  <c r="BK2094" i="2"/>
  <c r="J2094" i="2"/>
  <c r="BE2094" i="2"/>
  <c r="BI2092" i="2"/>
  <c r="BH2092" i="2"/>
  <c r="BG2092" i="2"/>
  <c r="BF2092" i="2"/>
  <c r="T2092" i="2"/>
  <c r="R2092" i="2"/>
  <c r="P2092" i="2"/>
  <c r="BK2092" i="2"/>
  <c r="J2092" i="2"/>
  <c r="BE2092" i="2"/>
  <c r="BI2090" i="2"/>
  <c r="BH2090" i="2"/>
  <c r="BG2090" i="2"/>
  <c r="BF2090" i="2"/>
  <c r="T2090" i="2"/>
  <c r="R2090" i="2"/>
  <c r="P2090" i="2"/>
  <c r="BK2090" i="2"/>
  <c r="J2090" i="2"/>
  <c r="BE2090" i="2"/>
  <c r="BI2088" i="2"/>
  <c r="BH2088" i="2"/>
  <c r="BG2088" i="2"/>
  <c r="BF2088" i="2"/>
  <c r="T2088" i="2"/>
  <c r="R2088" i="2"/>
  <c r="P2088" i="2"/>
  <c r="BK2088" i="2"/>
  <c r="J2088" i="2"/>
  <c r="BE2088" i="2"/>
  <c r="BI2086" i="2"/>
  <c r="BH2086" i="2"/>
  <c r="BG2086" i="2"/>
  <c r="BF2086" i="2"/>
  <c r="T2086" i="2"/>
  <c r="R2086" i="2"/>
  <c r="P2086" i="2"/>
  <c r="BK2086" i="2"/>
  <c r="J2086" i="2"/>
  <c r="BE2086" i="2"/>
  <c r="BI2084" i="2"/>
  <c r="BH2084" i="2"/>
  <c r="BG2084" i="2"/>
  <c r="BF2084" i="2"/>
  <c r="T2084" i="2"/>
  <c r="R2084" i="2"/>
  <c r="P2084" i="2"/>
  <c r="BK2084" i="2"/>
  <c r="J2084" i="2"/>
  <c r="BE2084" i="2"/>
  <c r="BI2082" i="2"/>
  <c r="BH2082" i="2"/>
  <c r="BG2082" i="2"/>
  <c r="BF2082" i="2"/>
  <c r="T2082" i="2"/>
  <c r="R2082" i="2"/>
  <c r="P2082" i="2"/>
  <c r="BK2082" i="2"/>
  <c r="J2082" i="2"/>
  <c r="BE2082" i="2"/>
  <c r="BI2080" i="2"/>
  <c r="BH2080" i="2"/>
  <c r="BG2080" i="2"/>
  <c r="BF2080" i="2"/>
  <c r="T2080" i="2"/>
  <c r="R2080" i="2"/>
  <c r="P2080" i="2"/>
  <c r="BK2080" i="2"/>
  <c r="J2080" i="2"/>
  <c r="BE2080" i="2"/>
  <c r="BI2078" i="2"/>
  <c r="BH2078" i="2"/>
  <c r="BG2078" i="2"/>
  <c r="BF2078" i="2"/>
  <c r="T2078" i="2"/>
  <c r="R2078" i="2"/>
  <c r="P2078" i="2"/>
  <c r="BK2078" i="2"/>
  <c r="J2078" i="2"/>
  <c r="BE2078" i="2"/>
  <c r="BI2076" i="2"/>
  <c r="BH2076" i="2"/>
  <c r="BG2076" i="2"/>
  <c r="BF2076" i="2"/>
  <c r="T2076" i="2"/>
  <c r="R2076" i="2"/>
  <c r="P2076" i="2"/>
  <c r="BK2076" i="2"/>
  <c r="J2076" i="2"/>
  <c r="BE2076" i="2"/>
  <c r="BI2074" i="2"/>
  <c r="BH2074" i="2"/>
  <c r="BG2074" i="2"/>
  <c r="BF2074" i="2"/>
  <c r="T2074" i="2"/>
  <c r="R2074" i="2"/>
  <c r="P2074" i="2"/>
  <c r="BK2074" i="2"/>
  <c r="J2074" i="2"/>
  <c r="BE2074" i="2"/>
  <c r="BI2072" i="2"/>
  <c r="BH2072" i="2"/>
  <c r="BG2072" i="2"/>
  <c r="BF2072" i="2"/>
  <c r="T2072" i="2"/>
  <c r="R2072" i="2"/>
  <c r="P2072" i="2"/>
  <c r="BK2072" i="2"/>
  <c r="J2072" i="2"/>
  <c r="BE2072" i="2"/>
  <c r="BI2070" i="2"/>
  <c r="BH2070" i="2"/>
  <c r="BG2070" i="2"/>
  <c r="BF2070" i="2"/>
  <c r="T2070" i="2"/>
  <c r="R2070" i="2"/>
  <c r="P2070" i="2"/>
  <c r="BK2070" i="2"/>
  <c r="J2070" i="2"/>
  <c r="BE2070" i="2"/>
  <c r="BI2068" i="2"/>
  <c r="BH2068" i="2"/>
  <c r="BG2068" i="2"/>
  <c r="BF2068" i="2"/>
  <c r="T2068" i="2"/>
  <c r="R2068" i="2"/>
  <c r="P2068" i="2"/>
  <c r="BK2068" i="2"/>
  <c r="J2068" i="2"/>
  <c r="BE2068" i="2"/>
  <c r="BI2066" i="2"/>
  <c r="BH2066" i="2"/>
  <c r="BG2066" i="2"/>
  <c r="BF2066" i="2"/>
  <c r="T2066" i="2"/>
  <c r="R2066" i="2"/>
  <c r="P2066" i="2"/>
  <c r="BK2066" i="2"/>
  <c r="J2066" i="2"/>
  <c r="BE2066" i="2"/>
  <c r="BI2064" i="2"/>
  <c r="BH2064" i="2"/>
  <c r="BG2064" i="2"/>
  <c r="BF2064" i="2"/>
  <c r="T2064" i="2"/>
  <c r="R2064" i="2"/>
  <c r="P2064" i="2"/>
  <c r="BK2064" i="2"/>
  <c r="J2064" i="2"/>
  <c r="BE2064" i="2"/>
  <c r="BI2062" i="2"/>
  <c r="BH2062" i="2"/>
  <c r="BG2062" i="2"/>
  <c r="BF2062" i="2"/>
  <c r="T2062" i="2"/>
  <c r="R2062" i="2"/>
  <c r="P2062" i="2"/>
  <c r="BK2062" i="2"/>
  <c r="J2062" i="2"/>
  <c r="BE2062" i="2"/>
  <c r="BI2060" i="2"/>
  <c r="BH2060" i="2"/>
  <c r="BG2060" i="2"/>
  <c r="BF2060" i="2"/>
  <c r="T2060" i="2"/>
  <c r="R2060" i="2"/>
  <c r="P2060" i="2"/>
  <c r="BK2060" i="2"/>
  <c r="J2060" i="2"/>
  <c r="BE2060" i="2"/>
  <c r="BI2058" i="2"/>
  <c r="BH2058" i="2"/>
  <c r="BG2058" i="2"/>
  <c r="BF2058" i="2"/>
  <c r="T2058" i="2"/>
  <c r="R2058" i="2"/>
  <c r="P2058" i="2"/>
  <c r="BK2058" i="2"/>
  <c r="J2058" i="2"/>
  <c r="BE2058" i="2"/>
  <c r="BI2056" i="2"/>
  <c r="BH2056" i="2"/>
  <c r="BG2056" i="2"/>
  <c r="BF2056" i="2"/>
  <c r="T2056" i="2"/>
  <c r="R2056" i="2"/>
  <c r="P2056" i="2"/>
  <c r="BK2056" i="2"/>
  <c r="J2056" i="2"/>
  <c r="BE2056" i="2"/>
  <c r="BI2054" i="2"/>
  <c r="BH2054" i="2"/>
  <c r="BG2054" i="2"/>
  <c r="BF2054" i="2"/>
  <c r="T2054" i="2"/>
  <c r="R2054" i="2"/>
  <c r="P2054" i="2"/>
  <c r="BK2054" i="2"/>
  <c r="J2054" i="2"/>
  <c r="BE2054" i="2"/>
  <c r="BI2052" i="2"/>
  <c r="BH2052" i="2"/>
  <c r="BG2052" i="2"/>
  <c r="BF2052" i="2"/>
  <c r="T2052" i="2"/>
  <c r="R2052" i="2"/>
  <c r="P2052" i="2"/>
  <c r="BK2052" i="2"/>
  <c r="J2052" i="2"/>
  <c r="BE2052" i="2"/>
  <c r="BI2050" i="2"/>
  <c r="BH2050" i="2"/>
  <c r="BG2050" i="2"/>
  <c r="BF2050" i="2"/>
  <c r="T2050" i="2"/>
  <c r="R2050" i="2"/>
  <c r="P2050" i="2"/>
  <c r="BK2050" i="2"/>
  <c r="J2050" i="2"/>
  <c r="BE2050" i="2"/>
  <c r="BI2048" i="2"/>
  <c r="BH2048" i="2"/>
  <c r="BG2048" i="2"/>
  <c r="BF2048" i="2"/>
  <c r="T2048" i="2"/>
  <c r="R2048" i="2"/>
  <c r="P2048" i="2"/>
  <c r="BK2048" i="2"/>
  <c r="J2048" i="2"/>
  <c r="BE2048" i="2"/>
  <c r="BI2046" i="2"/>
  <c r="BH2046" i="2"/>
  <c r="BG2046" i="2"/>
  <c r="BF2046" i="2"/>
  <c r="T2046" i="2"/>
  <c r="R2046" i="2"/>
  <c r="P2046" i="2"/>
  <c r="BK2046" i="2"/>
  <c r="J2046" i="2"/>
  <c r="BE2046" i="2"/>
  <c r="BI2044" i="2"/>
  <c r="BH2044" i="2"/>
  <c r="BG2044" i="2"/>
  <c r="BF2044" i="2"/>
  <c r="T2044" i="2"/>
  <c r="R2044" i="2"/>
  <c r="P2044" i="2"/>
  <c r="BK2044" i="2"/>
  <c r="J2044" i="2"/>
  <c r="BE2044" i="2"/>
  <c r="BI2042" i="2"/>
  <c r="BH2042" i="2"/>
  <c r="BG2042" i="2"/>
  <c r="BF2042" i="2"/>
  <c r="T2042" i="2"/>
  <c r="R2042" i="2"/>
  <c r="P2042" i="2"/>
  <c r="BK2042" i="2"/>
  <c r="J2042" i="2"/>
  <c r="BE2042" i="2"/>
  <c r="BI2040" i="2"/>
  <c r="BH2040" i="2"/>
  <c r="BG2040" i="2"/>
  <c r="BF2040" i="2"/>
  <c r="T2040" i="2"/>
  <c r="R2040" i="2"/>
  <c r="P2040" i="2"/>
  <c r="BK2040" i="2"/>
  <c r="J2040" i="2"/>
  <c r="BE2040" i="2"/>
  <c r="BI2038" i="2"/>
  <c r="BH2038" i="2"/>
  <c r="BG2038" i="2"/>
  <c r="BF2038" i="2"/>
  <c r="T2038" i="2"/>
  <c r="R2038" i="2"/>
  <c r="P2038" i="2"/>
  <c r="BK2038" i="2"/>
  <c r="J2038" i="2"/>
  <c r="BE2038" i="2"/>
  <c r="BI2036" i="2"/>
  <c r="BH2036" i="2"/>
  <c r="BG2036" i="2"/>
  <c r="BF2036" i="2"/>
  <c r="T2036" i="2"/>
  <c r="R2036" i="2"/>
  <c r="P2036" i="2"/>
  <c r="BK2036" i="2"/>
  <c r="J2036" i="2"/>
  <c r="BE2036" i="2"/>
  <c r="BI2034" i="2"/>
  <c r="BH2034" i="2"/>
  <c r="BG2034" i="2"/>
  <c r="BF2034" i="2"/>
  <c r="T2034" i="2"/>
  <c r="R2034" i="2"/>
  <c r="P2034" i="2"/>
  <c r="BK2034" i="2"/>
  <c r="J2034" i="2"/>
  <c r="BE2034" i="2"/>
  <c r="BI2032" i="2"/>
  <c r="BH2032" i="2"/>
  <c r="BG2032" i="2"/>
  <c r="BF2032" i="2"/>
  <c r="T2032" i="2"/>
  <c r="R2032" i="2"/>
  <c r="P2032" i="2"/>
  <c r="BK2032" i="2"/>
  <c r="J2032" i="2"/>
  <c r="BE2032" i="2"/>
  <c r="BI2030" i="2"/>
  <c r="BH2030" i="2"/>
  <c r="BG2030" i="2"/>
  <c r="BF2030" i="2"/>
  <c r="T2030" i="2"/>
  <c r="R2030" i="2"/>
  <c r="P2030" i="2"/>
  <c r="BK2030" i="2"/>
  <c r="J2030" i="2"/>
  <c r="BE2030" i="2"/>
  <c r="BI2028" i="2"/>
  <c r="BH2028" i="2"/>
  <c r="BG2028" i="2"/>
  <c r="BF2028" i="2"/>
  <c r="T2028" i="2"/>
  <c r="R2028" i="2"/>
  <c r="P2028" i="2"/>
  <c r="BK2028" i="2"/>
  <c r="J2028" i="2"/>
  <c r="BE2028" i="2"/>
  <c r="BI2026" i="2"/>
  <c r="BH2026" i="2"/>
  <c r="BG2026" i="2"/>
  <c r="BF2026" i="2"/>
  <c r="T2026" i="2"/>
  <c r="R2026" i="2"/>
  <c r="P2026" i="2"/>
  <c r="BK2026" i="2"/>
  <c r="J2026" i="2"/>
  <c r="BE2026" i="2"/>
  <c r="BI2024" i="2"/>
  <c r="BH2024" i="2"/>
  <c r="BG2024" i="2"/>
  <c r="BF2024" i="2"/>
  <c r="T2024" i="2"/>
  <c r="R2024" i="2"/>
  <c r="P2024" i="2"/>
  <c r="BK2024" i="2"/>
  <c r="J2024" i="2"/>
  <c r="BE2024" i="2"/>
  <c r="BI2022" i="2"/>
  <c r="BH2022" i="2"/>
  <c r="BG2022" i="2"/>
  <c r="BF2022" i="2"/>
  <c r="T2022" i="2"/>
  <c r="R2022" i="2"/>
  <c r="P2022" i="2"/>
  <c r="BK2022" i="2"/>
  <c r="J2022" i="2"/>
  <c r="BE2022" i="2"/>
  <c r="BI2020" i="2"/>
  <c r="BH2020" i="2"/>
  <c r="BG2020" i="2"/>
  <c r="BF2020" i="2"/>
  <c r="T2020" i="2"/>
  <c r="R2020" i="2"/>
  <c r="P2020" i="2"/>
  <c r="BK2020" i="2"/>
  <c r="J2020" i="2"/>
  <c r="BE2020" i="2"/>
  <c r="BI2018" i="2"/>
  <c r="BH2018" i="2"/>
  <c r="BG2018" i="2"/>
  <c r="BF2018" i="2"/>
  <c r="T2018" i="2"/>
  <c r="R2018" i="2"/>
  <c r="P2018" i="2"/>
  <c r="BK2018" i="2"/>
  <c r="J2018" i="2"/>
  <c r="BE2018" i="2"/>
  <c r="BI2016" i="2"/>
  <c r="BH2016" i="2"/>
  <c r="BG2016" i="2"/>
  <c r="BF2016" i="2"/>
  <c r="T2016" i="2"/>
  <c r="R2016" i="2"/>
  <c r="P2016" i="2"/>
  <c r="BK2016" i="2"/>
  <c r="J2016" i="2"/>
  <c r="BE2016" i="2"/>
  <c r="BI2014" i="2"/>
  <c r="BH2014" i="2"/>
  <c r="BG2014" i="2"/>
  <c r="BF2014" i="2"/>
  <c r="T2014" i="2"/>
  <c r="R2014" i="2"/>
  <c r="P2014" i="2"/>
  <c r="BK2014" i="2"/>
  <c r="J2014" i="2"/>
  <c r="BE2014" i="2"/>
  <c r="BI2012" i="2"/>
  <c r="BH2012" i="2"/>
  <c r="BG2012" i="2"/>
  <c r="BF2012" i="2"/>
  <c r="T2012" i="2"/>
  <c r="R2012" i="2"/>
  <c r="P2012" i="2"/>
  <c r="BK2012" i="2"/>
  <c r="J2012" i="2"/>
  <c r="BE2012" i="2"/>
  <c r="BI2010" i="2"/>
  <c r="BH2010" i="2"/>
  <c r="BG2010" i="2"/>
  <c r="BF2010" i="2"/>
  <c r="T2010" i="2"/>
  <c r="R2010" i="2"/>
  <c r="P2010" i="2"/>
  <c r="BK2010" i="2"/>
  <c r="J2010" i="2"/>
  <c r="BE2010" i="2"/>
  <c r="BI2008" i="2"/>
  <c r="BH2008" i="2"/>
  <c r="BG2008" i="2"/>
  <c r="BF2008" i="2"/>
  <c r="T2008" i="2"/>
  <c r="R2008" i="2"/>
  <c r="P2008" i="2"/>
  <c r="BK2008" i="2"/>
  <c r="J2008" i="2"/>
  <c r="BE2008" i="2"/>
  <c r="BI2006" i="2"/>
  <c r="BH2006" i="2"/>
  <c r="BG2006" i="2"/>
  <c r="BF2006" i="2"/>
  <c r="T2006" i="2"/>
  <c r="R2006" i="2"/>
  <c r="P2006" i="2"/>
  <c r="BK2006" i="2"/>
  <c r="J2006" i="2"/>
  <c r="BE2006" i="2"/>
  <c r="BI2004" i="2"/>
  <c r="BH2004" i="2"/>
  <c r="BG2004" i="2"/>
  <c r="BF2004" i="2"/>
  <c r="T2004" i="2"/>
  <c r="R2004" i="2"/>
  <c r="P2004" i="2"/>
  <c r="BK2004" i="2"/>
  <c r="J2004" i="2"/>
  <c r="BE2004" i="2"/>
  <c r="BI2002" i="2"/>
  <c r="BH2002" i="2"/>
  <c r="BG2002" i="2"/>
  <c r="BF2002" i="2"/>
  <c r="T2002" i="2"/>
  <c r="R2002" i="2"/>
  <c r="P2002" i="2"/>
  <c r="BK2002" i="2"/>
  <c r="J2002" i="2"/>
  <c r="BE2002" i="2"/>
  <c r="BI2000" i="2"/>
  <c r="BH2000" i="2"/>
  <c r="BG2000" i="2"/>
  <c r="BF2000" i="2"/>
  <c r="T2000" i="2"/>
  <c r="R2000" i="2"/>
  <c r="P2000" i="2"/>
  <c r="BK2000" i="2"/>
  <c r="J2000" i="2"/>
  <c r="BE2000" i="2"/>
  <c r="BI1998" i="2"/>
  <c r="BH1998" i="2"/>
  <c r="BG1998" i="2"/>
  <c r="BF1998" i="2"/>
  <c r="T1998" i="2"/>
  <c r="R1998" i="2"/>
  <c r="P1998" i="2"/>
  <c r="BK1998" i="2"/>
  <c r="J1998" i="2"/>
  <c r="BE1998" i="2"/>
  <c r="BI1996" i="2"/>
  <c r="BH1996" i="2"/>
  <c r="BG1996" i="2"/>
  <c r="BF1996" i="2"/>
  <c r="T1996" i="2"/>
  <c r="R1996" i="2"/>
  <c r="P1996" i="2"/>
  <c r="BK1996" i="2"/>
  <c r="J1996" i="2"/>
  <c r="BE1996" i="2"/>
  <c r="BI1994" i="2"/>
  <c r="BH1994" i="2"/>
  <c r="BG1994" i="2"/>
  <c r="BF1994" i="2"/>
  <c r="T1994" i="2"/>
  <c r="R1994" i="2"/>
  <c r="P1994" i="2"/>
  <c r="BK1994" i="2"/>
  <c r="J1994" i="2"/>
  <c r="BE1994" i="2"/>
  <c r="BI1992" i="2"/>
  <c r="BH1992" i="2"/>
  <c r="BG1992" i="2"/>
  <c r="BF1992" i="2"/>
  <c r="T1992" i="2"/>
  <c r="R1992" i="2"/>
  <c r="P1992" i="2"/>
  <c r="BK1992" i="2"/>
  <c r="J1992" i="2"/>
  <c r="BE1992" i="2"/>
  <c r="BI1990" i="2"/>
  <c r="BH1990" i="2"/>
  <c r="BG1990" i="2"/>
  <c r="BF1990" i="2"/>
  <c r="T1990" i="2"/>
  <c r="R1990" i="2"/>
  <c r="P1990" i="2"/>
  <c r="BK1990" i="2"/>
  <c r="J1990" i="2"/>
  <c r="BE1990" i="2"/>
  <c r="BI1988" i="2"/>
  <c r="BH1988" i="2"/>
  <c r="BG1988" i="2"/>
  <c r="BF1988" i="2"/>
  <c r="T1988" i="2"/>
  <c r="R1988" i="2"/>
  <c r="P1988" i="2"/>
  <c r="BK1988" i="2"/>
  <c r="J1988" i="2"/>
  <c r="BE1988" i="2"/>
  <c r="BI1986" i="2"/>
  <c r="BH1986" i="2"/>
  <c r="BG1986" i="2"/>
  <c r="BF1986" i="2"/>
  <c r="T1986" i="2"/>
  <c r="R1986" i="2"/>
  <c r="P1986" i="2"/>
  <c r="BK1986" i="2"/>
  <c r="J1986" i="2"/>
  <c r="BE1986" i="2"/>
  <c r="BI1984" i="2"/>
  <c r="BH1984" i="2"/>
  <c r="BG1984" i="2"/>
  <c r="BF1984" i="2"/>
  <c r="T1984" i="2"/>
  <c r="R1984" i="2"/>
  <c r="P1984" i="2"/>
  <c r="BK1984" i="2"/>
  <c r="J1984" i="2"/>
  <c r="BE1984" i="2"/>
  <c r="BI1982" i="2"/>
  <c r="BH1982" i="2"/>
  <c r="BG1982" i="2"/>
  <c r="BF1982" i="2"/>
  <c r="T1982" i="2"/>
  <c r="R1982" i="2"/>
  <c r="P1982" i="2"/>
  <c r="BK1982" i="2"/>
  <c r="J1982" i="2"/>
  <c r="BE1982" i="2"/>
  <c r="BI1980" i="2"/>
  <c r="BH1980" i="2"/>
  <c r="BG1980" i="2"/>
  <c r="BF1980" i="2"/>
  <c r="T1980" i="2"/>
  <c r="R1980" i="2"/>
  <c r="P1980" i="2"/>
  <c r="BK1980" i="2"/>
  <c r="J1980" i="2"/>
  <c r="BE1980" i="2"/>
  <c r="BI1978" i="2"/>
  <c r="BH1978" i="2"/>
  <c r="BG1978" i="2"/>
  <c r="BF1978" i="2"/>
  <c r="T1978" i="2"/>
  <c r="R1978" i="2"/>
  <c r="P1978" i="2"/>
  <c r="BK1978" i="2"/>
  <c r="J1978" i="2"/>
  <c r="BE1978" i="2"/>
  <c r="BI1976" i="2"/>
  <c r="BH1976" i="2"/>
  <c r="BG1976" i="2"/>
  <c r="BF1976" i="2"/>
  <c r="T1976" i="2"/>
  <c r="R1976" i="2"/>
  <c r="P1976" i="2"/>
  <c r="BK1976" i="2"/>
  <c r="J1976" i="2"/>
  <c r="BE1976" i="2"/>
  <c r="BI1974" i="2"/>
  <c r="BH1974" i="2"/>
  <c r="BG1974" i="2"/>
  <c r="BF1974" i="2"/>
  <c r="T1974" i="2"/>
  <c r="R1974" i="2"/>
  <c r="P1974" i="2"/>
  <c r="BK1974" i="2"/>
  <c r="J1974" i="2"/>
  <c r="BE1974" i="2"/>
  <c r="BI1972" i="2"/>
  <c r="BH1972" i="2"/>
  <c r="BG1972" i="2"/>
  <c r="BF1972" i="2"/>
  <c r="T1972" i="2"/>
  <c r="R1972" i="2"/>
  <c r="P1972" i="2"/>
  <c r="BK1972" i="2"/>
  <c r="J1972" i="2"/>
  <c r="BE1972" i="2"/>
  <c r="BI1970" i="2"/>
  <c r="BH1970" i="2"/>
  <c r="BG1970" i="2"/>
  <c r="BF1970" i="2"/>
  <c r="T1970" i="2"/>
  <c r="R1970" i="2"/>
  <c r="P1970" i="2"/>
  <c r="BK1970" i="2"/>
  <c r="J1970" i="2"/>
  <c r="BE1970" i="2"/>
  <c r="BI1968" i="2"/>
  <c r="BH1968" i="2"/>
  <c r="BG1968" i="2"/>
  <c r="BF1968" i="2"/>
  <c r="T1968" i="2"/>
  <c r="R1968" i="2"/>
  <c r="P1968" i="2"/>
  <c r="BK1968" i="2"/>
  <c r="J1968" i="2"/>
  <c r="BE1968" i="2"/>
  <c r="BI1966" i="2"/>
  <c r="BH1966" i="2"/>
  <c r="BG1966" i="2"/>
  <c r="BF1966" i="2"/>
  <c r="T1966" i="2"/>
  <c r="R1966" i="2"/>
  <c r="P1966" i="2"/>
  <c r="BK1966" i="2"/>
  <c r="J1966" i="2"/>
  <c r="BE1966" i="2"/>
  <c r="BI1964" i="2"/>
  <c r="BH1964" i="2"/>
  <c r="BG1964" i="2"/>
  <c r="BF1964" i="2"/>
  <c r="T1964" i="2"/>
  <c r="R1964" i="2"/>
  <c r="P1964" i="2"/>
  <c r="BK1964" i="2"/>
  <c r="J1964" i="2"/>
  <c r="BE1964" i="2"/>
  <c r="BI1962" i="2"/>
  <c r="BH1962" i="2"/>
  <c r="BG1962" i="2"/>
  <c r="BF1962" i="2"/>
  <c r="T1962" i="2"/>
  <c r="R1962" i="2"/>
  <c r="P1962" i="2"/>
  <c r="BK1962" i="2"/>
  <c r="J1962" i="2"/>
  <c r="BE1962" i="2"/>
  <c r="BI1960" i="2"/>
  <c r="BH1960" i="2"/>
  <c r="BG1960" i="2"/>
  <c r="BF1960" i="2"/>
  <c r="T1960" i="2"/>
  <c r="R1960" i="2"/>
  <c r="P1960" i="2"/>
  <c r="BK1960" i="2"/>
  <c r="J1960" i="2"/>
  <c r="BE1960" i="2"/>
  <c r="BI1958" i="2"/>
  <c r="BH1958" i="2"/>
  <c r="BG1958" i="2"/>
  <c r="BF1958" i="2"/>
  <c r="T1958" i="2"/>
  <c r="R1958" i="2"/>
  <c r="P1958" i="2"/>
  <c r="BK1958" i="2"/>
  <c r="J1958" i="2"/>
  <c r="BE1958" i="2"/>
  <c r="BI1956" i="2"/>
  <c r="BH1956" i="2"/>
  <c r="BG1956" i="2"/>
  <c r="BF1956" i="2"/>
  <c r="T1956" i="2"/>
  <c r="R1956" i="2"/>
  <c r="P1956" i="2"/>
  <c r="BK1956" i="2"/>
  <c r="J1956" i="2"/>
  <c r="BE1956" i="2"/>
  <c r="BI1954" i="2"/>
  <c r="BH1954" i="2"/>
  <c r="BG1954" i="2"/>
  <c r="BF1954" i="2"/>
  <c r="T1954" i="2"/>
  <c r="R1954" i="2"/>
  <c r="P1954" i="2"/>
  <c r="BK1954" i="2"/>
  <c r="J1954" i="2"/>
  <c r="BE1954" i="2"/>
  <c r="BI1952" i="2"/>
  <c r="BH1952" i="2"/>
  <c r="BG1952" i="2"/>
  <c r="BF1952" i="2"/>
  <c r="T1952" i="2"/>
  <c r="R1952" i="2"/>
  <c r="P1952" i="2"/>
  <c r="BK1952" i="2"/>
  <c r="J1952" i="2"/>
  <c r="BE1952" i="2"/>
  <c r="BI1950" i="2"/>
  <c r="BH1950" i="2"/>
  <c r="BG1950" i="2"/>
  <c r="BF1950" i="2"/>
  <c r="T1950" i="2"/>
  <c r="R1950" i="2"/>
  <c r="P1950" i="2"/>
  <c r="BK1950" i="2"/>
  <c r="J1950" i="2"/>
  <c r="BE1950" i="2"/>
  <c r="BI1948" i="2"/>
  <c r="BH1948" i="2"/>
  <c r="BG1948" i="2"/>
  <c r="BF1948" i="2"/>
  <c r="T1948" i="2"/>
  <c r="R1948" i="2"/>
  <c r="P1948" i="2"/>
  <c r="BK1948" i="2"/>
  <c r="J1948" i="2"/>
  <c r="BE1948" i="2"/>
  <c r="BI1946" i="2"/>
  <c r="BH1946" i="2"/>
  <c r="BG1946" i="2"/>
  <c r="BF1946" i="2"/>
  <c r="T1946" i="2"/>
  <c r="R1946" i="2"/>
  <c r="P1946" i="2"/>
  <c r="BK1946" i="2"/>
  <c r="J1946" i="2"/>
  <c r="BE1946" i="2"/>
  <c r="BI1944" i="2"/>
  <c r="BH1944" i="2"/>
  <c r="BG1944" i="2"/>
  <c r="BF1944" i="2"/>
  <c r="T1944" i="2"/>
  <c r="R1944" i="2"/>
  <c r="P1944" i="2"/>
  <c r="BK1944" i="2"/>
  <c r="J1944" i="2"/>
  <c r="BE1944" i="2"/>
  <c r="BI1942" i="2"/>
  <c r="BH1942" i="2"/>
  <c r="BG1942" i="2"/>
  <c r="BF1942" i="2"/>
  <c r="T1942" i="2"/>
  <c r="R1942" i="2"/>
  <c r="P1942" i="2"/>
  <c r="BK1942" i="2"/>
  <c r="J1942" i="2"/>
  <c r="BE1942" i="2"/>
  <c r="BI1940" i="2"/>
  <c r="BH1940" i="2"/>
  <c r="BG1940" i="2"/>
  <c r="BF1940" i="2"/>
  <c r="T1940" i="2"/>
  <c r="R1940" i="2"/>
  <c r="P1940" i="2"/>
  <c r="BK1940" i="2"/>
  <c r="J1940" i="2"/>
  <c r="BE1940" i="2"/>
  <c r="BI1938" i="2"/>
  <c r="BH1938" i="2"/>
  <c r="BG1938" i="2"/>
  <c r="BF1938" i="2"/>
  <c r="T1938" i="2"/>
  <c r="R1938" i="2"/>
  <c r="P1938" i="2"/>
  <c r="BK1938" i="2"/>
  <c r="J1938" i="2"/>
  <c r="BE1938" i="2"/>
  <c r="BI1936" i="2"/>
  <c r="BH1936" i="2"/>
  <c r="BG1936" i="2"/>
  <c r="BF1936" i="2"/>
  <c r="T1936" i="2"/>
  <c r="R1936" i="2"/>
  <c r="P1936" i="2"/>
  <c r="BK1936" i="2"/>
  <c r="J1936" i="2"/>
  <c r="BE1936" i="2"/>
  <c r="BI1934" i="2"/>
  <c r="BH1934" i="2"/>
  <c r="BG1934" i="2"/>
  <c r="BF1934" i="2"/>
  <c r="T1934" i="2"/>
  <c r="R1934" i="2"/>
  <c r="P1934" i="2"/>
  <c r="BK1934" i="2"/>
  <c r="J1934" i="2"/>
  <c r="BE1934" i="2"/>
  <c r="BI1932" i="2"/>
  <c r="BH1932" i="2"/>
  <c r="BG1932" i="2"/>
  <c r="BF1932" i="2"/>
  <c r="T1932" i="2"/>
  <c r="R1932" i="2"/>
  <c r="P1932" i="2"/>
  <c r="BK1932" i="2"/>
  <c r="J1932" i="2"/>
  <c r="BE1932" i="2"/>
  <c r="BI1930" i="2"/>
  <c r="BH1930" i="2"/>
  <c r="BG1930" i="2"/>
  <c r="BF1930" i="2"/>
  <c r="T1930" i="2"/>
  <c r="R1930" i="2"/>
  <c r="P1930" i="2"/>
  <c r="BK1930" i="2"/>
  <c r="J1930" i="2"/>
  <c r="BE1930" i="2"/>
  <c r="BI1928" i="2"/>
  <c r="BH1928" i="2"/>
  <c r="BG1928" i="2"/>
  <c r="BF1928" i="2"/>
  <c r="T1928" i="2"/>
  <c r="R1928" i="2"/>
  <c r="P1928" i="2"/>
  <c r="BK1928" i="2"/>
  <c r="J1928" i="2"/>
  <c r="BE1928" i="2"/>
  <c r="BI1926" i="2"/>
  <c r="BH1926" i="2"/>
  <c r="BG1926" i="2"/>
  <c r="BF1926" i="2"/>
  <c r="T1926" i="2"/>
  <c r="R1926" i="2"/>
  <c r="P1926" i="2"/>
  <c r="BK1926" i="2"/>
  <c r="J1926" i="2"/>
  <c r="BE1926" i="2"/>
  <c r="BI1924" i="2"/>
  <c r="BH1924" i="2"/>
  <c r="BG1924" i="2"/>
  <c r="BF1924" i="2"/>
  <c r="T1924" i="2"/>
  <c r="R1924" i="2"/>
  <c r="P1924" i="2"/>
  <c r="BK1924" i="2"/>
  <c r="J1924" i="2"/>
  <c r="BE1924" i="2"/>
  <c r="BI1922" i="2"/>
  <c r="BH1922" i="2"/>
  <c r="BG1922" i="2"/>
  <c r="BF1922" i="2"/>
  <c r="T1922" i="2"/>
  <c r="R1922" i="2"/>
  <c r="P1922" i="2"/>
  <c r="BK1922" i="2"/>
  <c r="J1922" i="2"/>
  <c r="BE1922" i="2"/>
  <c r="BI1920" i="2"/>
  <c r="BH1920" i="2"/>
  <c r="BG1920" i="2"/>
  <c r="BF1920" i="2"/>
  <c r="T1920" i="2"/>
  <c r="R1920" i="2"/>
  <c r="P1920" i="2"/>
  <c r="BK1920" i="2"/>
  <c r="J1920" i="2"/>
  <c r="BE1920" i="2"/>
  <c r="BI1918" i="2"/>
  <c r="BH1918" i="2"/>
  <c r="BG1918" i="2"/>
  <c r="BF1918" i="2"/>
  <c r="T1918" i="2"/>
  <c r="R1918" i="2"/>
  <c r="P1918" i="2"/>
  <c r="BK1918" i="2"/>
  <c r="J1918" i="2"/>
  <c r="BE1918" i="2"/>
  <c r="BI1916" i="2"/>
  <c r="BH1916" i="2"/>
  <c r="BG1916" i="2"/>
  <c r="BF1916" i="2"/>
  <c r="T1916" i="2"/>
  <c r="R1916" i="2"/>
  <c r="P1916" i="2"/>
  <c r="BK1916" i="2"/>
  <c r="J1916" i="2"/>
  <c r="BE1916" i="2"/>
  <c r="BI1914" i="2"/>
  <c r="BH1914" i="2"/>
  <c r="BG1914" i="2"/>
  <c r="BF1914" i="2"/>
  <c r="T1914" i="2"/>
  <c r="R1914" i="2"/>
  <c r="P1914" i="2"/>
  <c r="BK1914" i="2"/>
  <c r="J1914" i="2"/>
  <c r="BE1914" i="2"/>
  <c r="BI1912" i="2"/>
  <c r="BH1912" i="2"/>
  <c r="BG1912" i="2"/>
  <c r="BF1912" i="2"/>
  <c r="T1912" i="2"/>
  <c r="R1912" i="2"/>
  <c r="P1912" i="2"/>
  <c r="BK1912" i="2"/>
  <c r="J1912" i="2"/>
  <c r="BE1912" i="2"/>
  <c r="BI1910" i="2"/>
  <c r="BH1910" i="2"/>
  <c r="BG1910" i="2"/>
  <c r="BF1910" i="2"/>
  <c r="T1910" i="2"/>
  <c r="R1910" i="2"/>
  <c r="P1910" i="2"/>
  <c r="BK1910" i="2"/>
  <c r="J1910" i="2"/>
  <c r="BE1910" i="2"/>
  <c r="BI1908" i="2"/>
  <c r="BH1908" i="2"/>
  <c r="BG1908" i="2"/>
  <c r="BF1908" i="2"/>
  <c r="T1908" i="2"/>
  <c r="R1908" i="2"/>
  <c r="P1908" i="2"/>
  <c r="BK1908" i="2"/>
  <c r="J1908" i="2"/>
  <c r="BE1908" i="2"/>
  <c r="BI1906" i="2"/>
  <c r="BH1906" i="2"/>
  <c r="BG1906" i="2"/>
  <c r="BF1906" i="2"/>
  <c r="T1906" i="2"/>
  <c r="R1906" i="2"/>
  <c r="P1906" i="2"/>
  <c r="BK1906" i="2"/>
  <c r="J1906" i="2"/>
  <c r="BE1906" i="2"/>
  <c r="BI1904" i="2"/>
  <c r="BH1904" i="2"/>
  <c r="BG1904" i="2"/>
  <c r="BF1904" i="2"/>
  <c r="T1904" i="2"/>
  <c r="R1904" i="2"/>
  <c r="P1904" i="2"/>
  <c r="BK1904" i="2"/>
  <c r="J1904" i="2"/>
  <c r="BE1904" i="2"/>
  <c r="BI1902" i="2"/>
  <c r="BH1902" i="2"/>
  <c r="BG1902" i="2"/>
  <c r="BF1902" i="2"/>
  <c r="T1902" i="2"/>
  <c r="R1902" i="2"/>
  <c r="P1902" i="2"/>
  <c r="BK1902" i="2"/>
  <c r="J1902" i="2"/>
  <c r="BE1902" i="2"/>
  <c r="BI1900" i="2"/>
  <c r="BH1900" i="2"/>
  <c r="BG1900" i="2"/>
  <c r="BF1900" i="2"/>
  <c r="T1900" i="2"/>
  <c r="R1900" i="2"/>
  <c r="P1900" i="2"/>
  <c r="BK1900" i="2"/>
  <c r="J1900" i="2"/>
  <c r="BE1900" i="2"/>
  <c r="BI1898" i="2"/>
  <c r="BH1898" i="2"/>
  <c r="BG1898" i="2"/>
  <c r="BF1898" i="2"/>
  <c r="T1898" i="2"/>
  <c r="R1898" i="2"/>
  <c r="P1898" i="2"/>
  <c r="BK1898" i="2"/>
  <c r="J1898" i="2"/>
  <c r="BE1898" i="2"/>
  <c r="BI1896" i="2"/>
  <c r="BH1896" i="2"/>
  <c r="BG1896" i="2"/>
  <c r="BF1896" i="2"/>
  <c r="T1896" i="2"/>
  <c r="R1896" i="2"/>
  <c r="P1896" i="2"/>
  <c r="BK1896" i="2"/>
  <c r="J1896" i="2"/>
  <c r="BE1896" i="2"/>
  <c r="BI1894" i="2"/>
  <c r="BH1894" i="2"/>
  <c r="BG1894" i="2"/>
  <c r="BF1894" i="2"/>
  <c r="T1894" i="2"/>
  <c r="R1894" i="2"/>
  <c r="P1894" i="2"/>
  <c r="BK1894" i="2"/>
  <c r="J1894" i="2"/>
  <c r="BE1894" i="2"/>
  <c r="BI1892" i="2"/>
  <c r="BH1892" i="2"/>
  <c r="BG1892" i="2"/>
  <c r="BF1892" i="2"/>
  <c r="T1892" i="2"/>
  <c r="R1892" i="2"/>
  <c r="P1892" i="2"/>
  <c r="BK1892" i="2"/>
  <c r="J1892" i="2"/>
  <c r="BE1892" i="2"/>
  <c r="BI1890" i="2"/>
  <c r="BH1890" i="2"/>
  <c r="BG1890" i="2"/>
  <c r="BF1890" i="2"/>
  <c r="T1890" i="2"/>
  <c r="R1890" i="2"/>
  <c r="P1890" i="2"/>
  <c r="BK1890" i="2"/>
  <c r="J1890" i="2"/>
  <c r="BE1890" i="2"/>
  <c r="BI1888" i="2"/>
  <c r="BH1888" i="2"/>
  <c r="BG1888" i="2"/>
  <c r="BF1888" i="2"/>
  <c r="T1888" i="2"/>
  <c r="R1888" i="2"/>
  <c r="P1888" i="2"/>
  <c r="BK1888" i="2"/>
  <c r="J1888" i="2"/>
  <c r="BE1888" i="2"/>
  <c r="BI1886" i="2"/>
  <c r="BH1886" i="2"/>
  <c r="BG1886" i="2"/>
  <c r="BF1886" i="2"/>
  <c r="T1886" i="2"/>
  <c r="R1886" i="2"/>
  <c r="P1886" i="2"/>
  <c r="BK1886" i="2"/>
  <c r="J1886" i="2"/>
  <c r="BE1886" i="2"/>
  <c r="BI1884" i="2"/>
  <c r="BH1884" i="2"/>
  <c r="BG1884" i="2"/>
  <c r="BF1884" i="2"/>
  <c r="T1884" i="2"/>
  <c r="R1884" i="2"/>
  <c r="P1884" i="2"/>
  <c r="BK1884" i="2"/>
  <c r="J1884" i="2"/>
  <c r="BE1884" i="2"/>
  <c r="BI1882" i="2"/>
  <c r="BH1882" i="2"/>
  <c r="BG1882" i="2"/>
  <c r="BF1882" i="2"/>
  <c r="T1882" i="2"/>
  <c r="R1882" i="2"/>
  <c r="P1882" i="2"/>
  <c r="BK1882" i="2"/>
  <c r="J1882" i="2"/>
  <c r="BE1882" i="2"/>
  <c r="BI1880" i="2"/>
  <c r="BH1880" i="2"/>
  <c r="BG1880" i="2"/>
  <c r="BF1880" i="2"/>
  <c r="T1880" i="2"/>
  <c r="R1880" i="2"/>
  <c r="P1880" i="2"/>
  <c r="BK1880" i="2"/>
  <c r="J1880" i="2"/>
  <c r="BE1880" i="2"/>
  <c r="BI1878" i="2"/>
  <c r="BH1878" i="2"/>
  <c r="BG1878" i="2"/>
  <c r="BF1878" i="2"/>
  <c r="T1878" i="2"/>
  <c r="R1878" i="2"/>
  <c r="P1878" i="2"/>
  <c r="BK1878" i="2"/>
  <c r="J1878" i="2"/>
  <c r="BE1878" i="2"/>
  <c r="BI1876" i="2"/>
  <c r="BH1876" i="2"/>
  <c r="BG1876" i="2"/>
  <c r="BF1876" i="2"/>
  <c r="T1876" i="2"/>
  <c r="R1876" i="2"/>
  <c r="P1876" i="2"/>
  <c r="BK1876" i="2"/>
  <c r="J1876" i="2"/>
  <c r="BE1876" i="2"/>
  <c r="BI1874" i="2"/>
  <c r="BH1874" i="2"/>
  <c r="BG1874" i="2"/>
  <c r="BF1874" i="2"/>
  <c r="T1874" i="2"/>
  <c r="R1874" i="2"/>
  <c r="P1874" i="2"/>
  <c r="BK1874" i="2"/>
  <c r="J1874" i="2"/>
  <c r="BE1874" i="2"/>
  <c r="BI1872" i="2"/>
  <c r="BH1872" i="2"/>
  <c r="BG1872" i="2"/>
  <c r="BF1872" i="2"/>
  <c r="T1872" i="2"/>
  <c r="R1872" i="2"/>
  <c r="P1872" i="2"/>
  <c r="BK1872" i="2"/>
  <c r="J1872" i="2"/>
  <c r="BE1872" i="2"/>
  <c r="BI1870" i="2"/>
  <c r="BH1870" i="2"/>
  <c r="BG1870" i="2"/>
  <c r="BF1870" i="2"/>
  <c r="T1870" i="2"/>
  <c r="R1870" i="2"/>
  <c r="P1870" i="2"/>
  <c r="BK1870" i="2"/>
  <c r="J1870" i="2"/>
  <c r="BE1870" i="2"/>
  <c r="BI1868" i="2"/>
  <c r="BH1868" i="2"/>
  <c r="BG1868" i="2"/>
  <c r="BF1868" i="2"/>
  <c r="T1868" i="2"/>
  <c r="R1868" i="2"/>
  <c r="P1868" i="2"/>
  <c r="BK1868" i="2"/>
  <c r="J1868" i="2"/>
  <c r="BE1868" i="2"/>
  <c r="BI1866" i="2"/>
  <c r="BH1866" i="2"/>
  <c r="BG1866" i="2"/>
  <c r="BF1866" i="2"/>
  <c r="T1866" i="2"/>
  <c r="R1866" i="2"/>
  <c r="P1866" i="2"/>
  <c r="BK1866" i="2"/>
  <c r="J1866" i="2"/>
  <c r="BE1866" i="2"/>
  <c r="BI1864" i="2"/>
  <c r="BH1864" i="2"/>
  <c r="BG1864" i="2"/>
  <c r="BF1864" i="2"/>
  <c r="T1864" i="2"/>
  <c r="R1864" i="2"/>
  <c r="P1864" i="2"/>
  <c r="BK1864" i="2"/>
  <c r="J1864" i="2"/>
  <c r="BE1864" i="2"/>
  <c r="BI1862" i="2"/>
  <c r="BH1862" i="2"/>
  <c r="BG1862" i="2"/>
  <c r="BF1862" i="2"/>
  <c r="T1862" i="2"/>
  <c r="R1862" i="2"/>
  <c r="P1862" i="2"/>
  <c r="BK1862" i="2"/>
  <c r="J1862" i="2"/>
  <c r="BE1862" i="2"/>
  <c r="BI1860" i="2"/>
  <c r="BH1860" i="2"/>
  <c r="BG1860" i="2"/>
  <c r="BF1860" i="2"/>
  <c r="T1860" i="2"/>
  <c r="R1860" i="2"/>
  <c r="P1860" i="2"/>
  <c r="BK1860" i="2"/>
  <c r="J1860" i="2"/>
  <c r="BE1860" i="2"/>
  <c r="BI1858" i="2"/>
  <c r="BH1858" i="2"/>
  <c r="BG1858" i="2"/>
  <c r="BF1858" i="2"/>
  <c r="T1858" i="2"/>
  <c r="R1858" i="2"/>
  <c r="P1858" i="2"/>
  <c r="BK1858" i="2"/>
  <c r="J1858" i="2"/>
  <c r="BE1858" i="2"/>
  <c r="BI1856" i="2"/>
  <c r="BH1856" i="2"/>
  <c r="BG1856" i="2"/>
  <c r="BF1856" i="2"/>
  <c r="T1856" i="2"/>
  <c r="R1856" i="2"/>
  <c r="P1856" i="2"/>
  <c r="BK1856" i="2"/>
  <c r="J1856" i="2"/>
  <c r="BE1856" i="2"/>
  <c r="BI1854" i="2"/>
  <c r="BH1854" i="2"/>
  <c r="BG1854" i="2"/>
  <c r="BF1854" i="2"/>
  <c r="T1854" i="2"/>
  <c r="R1854" i="2"/>
  <c r="P1854" i="2"/>
  <c r="BK1854" i="2"/>
  <c r="J1854" i="2"/>
  <c r="BE1854" i="2"/>
  <c r="BI1852" i="2"/>
  <c r="BH1852" i="2"/>
  <c r="BG1852" i="2"/>
  <c r="BF1852" i="2"/>
  <c r="T1852" i="2"/>
  <c r="R1852" i="2"/>
  <c r="P1852" i="2"/>
  <c r="BK1852" i="2"/>
  <c r="J1852" i="2"/>
  <c r="BE1852" i="2"/>
  <c r="BI1850" i="2"/>
  <c r="BH1850" i="2"/>
  <c r="BG1850" i="2"/>
  <c r="BF1850" i="2"/>
  <c r="T1850" i="2"/>
  <c r="R1850" i="2"/>
  <c r="P1850" i="2"/>
  <c r="BK1850" i="2"/>
  <c r="J1850" i="2"/>
  <c r="BE1850" i="2"/>
  <c r="BI1848" i="2"/>
  <c r="BH1848" i="2"/>
  <c r="BG1848" i="2"/>
  <c r="BF1848" i="2"/>
  <c r="T1848" i="2"/>
  <c r="R1848" i="2"/>
  <c r="P1848" i="2"/>
  <c r="BK1848" i="2"/>
  <c r="J1848" i="2"/>
  <c r="BE1848" i="2"/>
  <c r="BI1846" i="2"/>
  <c r="BH1846" i="2"/>
  <c r="BG1846" i="2"/>
  <c r="BF1846" i="2"/>
  <c r="T1846" i="2"/>
  <c r="R1846" i="2"/>
  <c r="P1846" i="2"/>
  <c r="BK1846" i="2"/>
  <c r="J1846" i="2"/>
  <c r="BE1846" i="2"/>
  <c r="BI1844" i="2"/>
  <c r="BH1844" i="2"/>
  <c r="BG1844" i="2"/>
  <c r="BF1844" i="2"/>
  <c r="T1844" i="2"/>
  <c r="R1844" i="2"/>
  <c r="P1844" i="2"/>
  <c r="BK1844" i="2"/>
  <c r="J1844" i="2"/>
  <c r="BE1844" i="2"/>
  <c r="BI1842" i="2"/>
  <c r="BH1842" i="2"/>
  <c r="BG1842" i="2"/>
  <c r="BF1842" i="2"/>
  <c r="T1842" i="2"/>
  <c r="R1842" i="2"/>
  <c r="P1842" i="2"/>
  <c r="BK1842" i="2"/>
  <c r="J1842" i="2"/>
  <c r="BE1842" i="2"/>
  <c r="BI1840" i="2"/>
  <c r="BH1840" i="2"/>
  <c r="BG1840" i="2"/>
  <c r="BF1840" i="2"/>
  <c r="T1840" i="2"/>
  <c r="R1840" i="2"/>
  <c r="P1840" i="2"/>
  <c r="BK1840" i="2"/>
  <c r="J1840" i="2"/>
  <c r="BE1840" i="2"/>
  <c r="BI1838" i="2"/>
  <c r="BH1838" i="2"/>
  <c r="BG1838" i="2"/>
  <c r="BF1838" i="2"/>
  <c r="T1838" i="2"/>
  <c r="R1838" i="2"/>
  <c r="P1838" i="2"/>
  <c r="BK1838" i="2"/>
  <c r="J1838" i="2"/>
  <c r="BE1838" i="2"/>
  <c r="BI1836" i="2"/>
  <c r="BH1836" i="2"/>
  <c r="BG1836" i="2"/>
  <c r="BF1836" i="2"/>
  <c r="T1836" i="2"/>
  <c r="R1836" i="2"/>
  <c r="P1836" i="2"/>
  <c r="BK1836" i="2"/>
  <c r="J1836" i="2"/>
  <c r="BE1836" i="2"/>
  <c r="BI1834" i="2"/>
  <c r="BH1834" i="2"/>
  <c r="BG1834" i="2"/>
  <c r="BF1834" i="2"/>
  <c r="T1834" i="2"/>
  <c r="R1834" i="2"/>
  <c r="P1834" i="2"/>
  <c r="BK1834" i="2"/>
  <c r="J1834" i="2"/>
  <c r="BE1834" i="2"/>
  <c r="BI1832" i="2"/>
  <c r="BH1832" i="2"/>
  <c r="BG1832" i="2"/>
  <c r="BF1832" i="2"/>
  <c r="T1832" i="2"/>
  <c r="R1832" i="2"/>
  <c r="P1832" i="2"/>
  <c r="BK1832" i="2"/>
  <c r="J1832" i="2"/>
  <c r="BE1832" i="2"/>
  <c r="BI1830" i="2"/>
  <c r="BH1830" i="2"/>
  <c r="BG1830" i="2"/>
  <c r="BF1830" i="2"/>
  <c r="T1830" i="2"/>
  <c r="R1830" i="2"/>
  <c r="P1830" i="2"/>
  <c r="BK1830" i="2"/>
  <c r="J1830" i="2"/>
  <c r="BE1830" i="2"/>
  <c r="BI1828" i="2"/>
  <c r="BH1828" i="2"/>
  <c r="BG1828" i="2"/>
  <c r="BF1828" i="2"/>
  <c r="T1828" i="2"/>
  <c r="R1828" i="2"/>
  <c r="P1828" i="2"/>
  <c r="BK1828" i="2"/>
  <c r="J1828" i="2"/>
  <c r="BE1828" i="2"/>
  <c r="BI1826" i="2"/>
  <c r="BH1826" i="2"/>
  <c r="BG1826" i="2"/>
  <c r="BF1826" i="2"/>
  <c r="T1826" i="2"/>
  <c r="R1826" i="2"/>
  <c r="P1826" i="2"/>
  <c r="BK1826" i="2"/>
  <c r="J1826" i="2"/>
  <c r="BE1826" i="2"/>
  <c r="BI1824" i="2"/>
  <c r="BH1824" i="2"/>
  <c r="BG1824" i="2"/>
  <c r="BF1824" i="2"/>
  <c r="T1824" i="2"/>
  <c r="R1824" i="2"/>
  <c r="P1824" i="2"/>
  <c r="BK1824" i="2"/>
  <c r="J1824" i="2"/>
  <c r="BE1824" i="2"/>
  <c r="BI1822" i="2"/>
  <c r="BH1822" i="2"/>
  <c r="BG1822" i="2"/>
  <c r="BF1822" i="2"/>
  <c r="T1822" i="2"/>
  <c r="R1822" i="2"/>
  <c r="P1822" i="2"/>
  <c r="BK1822" i="2"/>
  <c r="J1822" i="2"/>
  <c r="BE1822" i="2"/>
  <c r="BI1820" i="2"/>
  <c r="BH1820" i="2"/>
  <c r="BG1820" i="2"/>
  <c r="BF1820" i="2"/>
  <c r="T1820" i="2"/>
  <c r="R1820" i="2"/>
  <c r="P1820" i="2"/>
  <c r="BK1820" i="2"/>
  <c r="J1820" i="2"/>
  <c r="BE1820" i="2"/>
  <c r="BI1818" i="2"/>
  <c r="BH1818" i="2"/>
  <c r="BG1818" i="2"/>
  <c r="BF1818" i="2"/>
  <c r="T1818" i="2"/>
  <c r="R1818" i="2"/>
  <c r="P1818" i="2"/>
  <c r="BK1818" i="2"/>
  <c r="J1818" i="2"/>
  <c r="BE1818" i="2"/>
  <c r="BI1816" i="2"/>
  <c r="BH1816" i="2"/>
  <c r="BG1816" i="2"/>
  <c r="BF1816" i="2"/>
  <c r="T1816" i="2"/>
  <c r="R1816" i="2"/>
  <c r="P1816" i="2"/>
  <c r="BK1816" i="2"/>
  <c r="J1816" i="2"/>
  <c r="BE1816" i="2"/>
  <c r="BI1814" i="2"/>
  <c r="BH1814" i="2"/>
  <c r="BG1814" i="2"/>
  <c r="BF1814" i="2"/>
  <c r="T1814" i="2"/>
  <c r="R1814" i="2"/>
  <c r="P1814" i="2"/>
  <c r="BK1814" i="2"/>
  <c r="J1814" i="2"/>
  <c r="BE1814" i="2"/>
  <c r="BI1812" i="2"/>
  <c r="BH1812" i="2"/>
  <c r="BG1812" i="2"/>
  <c r="BF1812" i="2"/>
  <c r="T1812" i="2"/>
  <c r="R1812" i="2"/>
  <c r="P1812" i="2"/>
  <c r="BK1812" i="2"/>
  <c r="J1812" i="2"/>
  <c r="BE1812" i="2"/>
  <c r="BI1810" i="2"/>
  <c r="BH1810" i="2"/>
  <c r="BG1810" i="2"/>
  <c r="BF1810" i="2"/>
  <c r="T1810" i="2"/>
  <c r="R1810" i="2"/>
  <c r="P1810" i="2"/>
  <c r="BK1810" i="2"/>
  <c r="J1810" i="2"/>
  <c r="BE1810" i="2"/>
  <c r="BI1808" i="2"/>
  <c r="BH1808" i="2"/>
  <c r="BG1808" i="2"/>
  <c r="BF1808" i="2"/>
  <c r="T1808" i="2"/>
  <c r="R1808" i="2"/>
  <c r="P1808" i="2"/>
  <c r="BK1808" i="2"/>
  <c r="J1808" i="2"/>
  <c r="BE1808" i="2"/>
  <c r="BI1806" i="2"/>
  <c r="BH1806" i="2"/>
  <c r="BG1806" i="2"/>
  <c r="BF1806" i="2"/>
  <c r="T1806" i="2"/>
  <c r="R1806" i="2"/>
  <c r="P1806" i="2"/>
  <c r="BK1806" i="2"/>
  <c r="J1806" i="2"/>
  <c r="BE1806" i="2"/>
  <c r="BI1804" i="2"/>
  <c r="BH1804" i="2"/>
  <c r="BG1804" i="2"/>
  <c r="BF1804" i="2"/>
  <c r="T1804" i="2"/>
  <c r="R1804" i="2"/>
  <c r="P1804" i="2"/>
  <c r="BK1804" i="2"/>
  <c r="J1804" i="2"/>
  <c r="BE1804" i="2"/>
  <c r="BI1802" i="2"/>
  <c r="BH1802" i="2"/>
  <c r="BG1802" i="2"/>
  <c r="BF1802" i="2"/>
  <c r="T1802" i="2"/>
  <c r="R1802" i="2"/>
  <c r="P1802" i="2"/>
  <c r="BK1802" i="2"/>
  <c r="J1802" i="2"/>
  <c r="BE1802" i="2"/>
  <c r="BI1800" i="2"/>
  <c r="BH1800" i="2"/>
  <c r="BG1800" i="2"/>
  <c r="BF1800" i="2"/>
  <c r="T1800" i="2"/>
  <c r="R1800" i="2"/>
  <c r="P1800" i="2"/>
  <c r="BK1800" i="2"/>
  <c r="J1800" i="2"/>
  <c r="BE1800" i="2"/>
  <c r="BI1798" i="2"/>
  <c r="BH1798" i="2"/>
  <c r="BG1798" i="2"/>
  <c r="BF1798" i="2"/>
  <c r="T1798" i="2"/>
  <c r="R1798" i="2"/>
  <c r="P1798" i="2"/>
  <c r="BK1798" i="2"/>
  <c r="J1798" i="2"/>
  <c r="BE1798" i="2"/>
  <c r="BI1796" i="2"/>
  <c r="BH1796" i="2"/>
  <c r="BG1796" i="2"/>
  <c r="BF1796" i="2"/>
  <c r="T1796" i="2"/>
  <c r="R1796" i="2"/>
  <c r="P1796" i="2"/>
  <c r="BK1796" i="2"/>
  <c r="J1796" i="2"/>
  <c r="BE1796" i="2"/>
  <c r="BI1794" i="2"/>
  <c r="BH1794" i="2"/>
  <c r="BG1794" i="2"/>
  <c r="BF1794" i="2"/>
  <c r="T1794" i="2"/>
  <c r="R1794" i="2"/>
  <c r="P1794" i="2"/>
  <c r="BK1794" i="2"/>
  <c r="J1794" i="2"/>
  <c r="BE1794" i="2"/>
  <c r="BI1792" i="2"/>
  <c r="BH1792" i="2"/>
  <c r="BG1792" i="2"/>
  <c r="BF1792" i="2"/>
  <c r="T1792" i="2"/>
  <c r="R1792" i="2"/>
  <c r="P1792" i="2"/>
  <c r="BK1792" i="2"/>
  <c r="J1792" i="2"/>
  <c r="BE1792" i="2"/>
  <c r="BI1790" i="2"/>
  <c r="BH1790" i="2"/>
  <c r="BG1790" i="2"/>
  <c r="BF1790" i="2"/>
  <c r="T1790" i="2"/>
  <c r="R1790" i="2"/>
  <c r="P1790" i="2"/>
  <c r="BK1790" i="2"/>
  <c r="J1790" i="2"/>
  <c r="BE1790" i="2"/>
  <c r="BI1788" i="2"/>
  <c r="BH1788" i="2"/>
  <c r="BG1788" i="2"/>
  <c r="BF1788" i="2"/>
  <c r="T1788" i="2"/>
  <c r="R1788" i="2"/>
  <c r="P1788" i="2"/>
  <c r="BK1788" i="2"/>
  <c r="J1788" i="2"/>
  <c r="BE1788" i="2"/>
  <c r="BI1786" i="2"/>
  <c r="BH1786" i="2"/>
  <c r="BG1786" i="2"/>
  <c r="BF1786" i="2"/>
  <c r="T1786" i="2"/>
  <c r="R1786" i="2"/>
  <c r="P1786" i="2"/>
  <c r="BK1786" i="2"/>
  <c r="J1786" i="2"/>
  <c r="BE1786" i="2"/>
  <c r="BI1784" i="2"/>
  <c r="BH1784" i="2"/>
  <c r="BG1784" i="2"/>
  <c r="BF1784" i="2"/>
  <c r="T1784" i="2"/>
  <c r="R1784" i="2"/>
  <c r="P1784" i="2"/>
  <c r="BK1784" i="2"/>
  <c r="J1784" i="2"/>
  <c r="BE1784" i="2"/>
  <c r="BI1782" i="2"/>
  <c r="BH1782" i="2"/>
  <c r="BG1782" i="2"/>
  <c r="BF1782" i="2"/>
  <c r="T1782" i="2"/>
  <c r="R1782" i="2"/>
  <c r="P1782" i="2"/>
  <c r="BK1782" i="2"/>
  <c r="J1782" i="2"/>
  <c r="BE1782" i="2"/>
  <c r="BI1780" i="2"/>
  <c r="BH1780" i="2"/>
  <c r="BG1780" i="2"/>
  <c r="BF1780" i="2"/>
  <c r="T1780" i="2"/>
  <c r="R1780" i="2"/>
  <c r="P1780" i="2"/>
  <c r="BK1780" i="2"/>
  <c r="J1780" i="2"/>
  <c r="BE1780" i="2"/>
  <c r="BI1778" i="2"/>
  <c r="BH1778" i="2"/>
  <c r="BG1778" i="2"/>
  <c r="BF1778" i="2"/>
  <c r="T1778" i="2"/>
  <c r="R1778" i="2"/>
  <c r="P1778" i="2"/>
  <c r="BK1778" i="2"/>
  <c r="J1778" i="2"/>
  <c r="BE1778" i="2"/>
  <c r="BI1776" i="2"/>
  <c r="BH1776" i="2"/>
  <c r="BG1776" i="2"/>
  <c r="BF1776" i="2"/>
  <c r="T1776" i="2"/>
  <c r="R1776" i="2"/>
  <c r="P1776" i="2"/>
  <c r="BK1776" i="2"/>
  <c r="J1776" i="2"/>
  <c r="BE1776" i="2"/>
  <c r="BI1774" i="2"/>
  <c r="BH1774" i="2"/>
  <c r="BG1774" i="2"/>
  <c r="BF1774" i="2"/>
  <c r="T1774" i="2"/>
  <c r="R1774" i="2"/>
  <c r="P1774" i="2"/>
  <c r="BK1774" i="2"/>
  <c r="J1774" i="2"/>
  <c r="BE1774" i="2"/>
  <c r="BI1772" i="2"/>
  <c r="BH1772" i="2"/>
  <c r="BG1772" i="2"/>
  <c r="BF1772" i="2"/>
  <c r="T1772" i="2"/>
  <c r="R1772" i="2"/>
  <c r="P1772" i="2"/>
  <c r="BK1772" i="2"/>
  <c r="J1772" i="2"/>
  <c r="BE1772" i="2"/>
  <c r="BI1770" i="2"/>
  <c r="BH1770" i="2"/>
  <c r="BG1770" i="2"/>
  <c r="BF1770" i="2"/>
  <c r="T1770" i="2"/>
  <c r="R1770" i="2"/>
  <c r="P1770" i="2"/>
  <c r="BK1770" i="2"/>
  <c r="J1770" i="2"/>
  <c r="BE1770" i="2"/>
  <c r="BI1768" i="2"/>
  <c r="BH1768" i="2"/>
  <c r="BG1768" i="2"/>
  <c r="BF1768" i="2"/>
  <c r="T1768" i="2"/>
  <c r="R1768" i="2"/>
  <c r="P1768" i="2"/>
  <c r="BK1768" i="2"/>
  <c r="J1768" i="2"/>
  <c r="BE1768" i="2"/>
  <c r="BI1766" i="2"/>
  <c r="BH1766" i="2"/>
  <c r="BG1766" i="2"/>
  <c r="BF1766" i="2"/>
  <c r="T1766" i="2"/>
  <c r="R1766" i="2"/>
  <c r="P1766" i="2"/>
  <c r="BK1766" i="2"/>
  <c r="J1766" i="2"/>
  <c r="BE1766" i="2"/>
  <c r="BI1764" i="2"/>
  <c r="BH1764" i="2"/>
  <c r="BG1764" i="2"/>
  <c r="BF1764" i="2"/>
  <c r="T1764" i="2"/>
  <c r="R1764" i="2"/>
  <c r="P1764" i="2"/>
  <c r="BK1764" i="2"/>
  <c r="J1764" i="2"/>
  <c r="BE1764" i="2"/>
  <c r="BI1762" i="2"/>
  <c r="BH1762" i="2"/>
  <c r="BG1762" i="2"/>
  <c r="BF1762" i="2"/>
  <c r="T1762" i="2"/>
  <c r="R1762" i="2"/>
  <c r="P1762" i="2"/>
  <c r="BK1762" i="2"/>
  <c r="J1762" i="2"/>
  <c r="BE1762" i="2"/>
  <c r="BI1760" i="2"/>
  <c r="BH1760" i="2"/>
  <c r="BG1760" i="2"/>
  <c r="BF1760" i="2"/>
  <c r="T1760" i="2"/>
  <c r="R1760" i="2"/>
  <c r="P1760" i="2"/>
  <c r="BK1760" i="2"/>
  <c r="J1760" i="2"/>
  <c r="BE1760" i="2"/>
  <c r="BI1758" i="2"/>
  <c r="BH1758" i="2"/>
  <c r="BG1758" i="2"/>
  <c r="BF1758" i="2"/>
  <c r="T1758" i="2"/>
  <c r="R1758" i="2"/>
  <c r="P1758" i="2"/>
  <c r="BK1758" i="2"/>
  <c r="J1758" i="2"/>
  <c r="BE1758" i="2"/>
  <c r="BI1756" i="2"/>
  <c r="BH1756" i="2"/>
  <c r="BG1756" i="2"/>
  <c r="BF1756" i="2"/>
  <c r="T1756" i="2"/>
  <c r="R1756" i="2"/>
  <c r="P1756" i="2"/>
  <c r="BK1756" i="2"/>
  <c r="J1756" i="2"/>
  <c r="BE1756" i="2"/>
  <c r="BI1754" i="2"/>
  <c r="BH1754" i="2"/>
  <c r="BG1754" i="2"/>
  <c r="BF1754" i="2"/>
  <c r="T1754" i="2"/>
  <c r="R1754" i="2"/>
  <c r="P1754" i="2"/>
  <c r="BK1754" i="2"/>
  <c r="J1754" i="2"/>
  <c r="BE1754" i="2"/>
  <c r="BI1752" i="2"/>
  <c r="BH1752" i="2"/>
  <c r="BG1752" i="2"/>
  <c r="BF1752" i="2"/>
  <c r="T1752" i="2"/>
  <c r="R1752" i="2"/>
  <c r="P1752" i="2"/>
  <c r="BK1752" i="2"/>
  <c r="J1752" i="2"/>
  <c r="BE1752" i="2"/>
  <c r="BI1750" i="2"/>
  <c r="BH1750" i="2"/>
  <c r="BG1750" i="2"/>
  <c r="BF1750" i="2"/>
  <c r="T1750" i="2"/>
  <c r="R1750" i="2"/>
  <c r="P1750" i="2"/>
  <c r="BK1750" i="2"/>
  <c r="J1750" i="2"/>
  <c r="BE1750" i="2"/>
  <c r="BI1748" i="2"/>
  <c r="BH1748" i="2"/>
  <c r="BG1748" i="2"/>
  <c r="BF1748" i="2"/>
  <c r="T1748" i="2"/>
  <c r="R1748" i="2"/>
  <c r="P1748" i="2"/>
  <c r="BK1748" i="2"/>
  <c r="J1748" i="2"/>
  <c r="BE1748" i="2"/>
  <c r="BI1746" i="2"/>
  <c r="BH1746" i="2"/>
  <c r="BG1746" i="2"/>
  <c r="BF1746" i="2"/>
  <c r="T1746" i="2"/>
  <c r="R1746" i="2"/>
  <c r="P1746" i="2"/>
  <c r="BK1746" i="2"/>
  <c r="J1746" i="2"/>
  <c r="BE1746" i="2"/>
  <c r="BI1744" i="2"/>
  <c r="BH1744" i="2"/>
  <c r="BG1744" i="2"/>
  <c r="BF1744" i="2"/>
  <c r="T1744" i="2"/>
  <c r="R1744" i="2"/>
  <c r="P1744" i="2"/>
  <c r="BK1744" i="2"/>
  <c r="J1744" i="2"/>
  <c r="BE1744" i="2"/>
  <c r="BI1742" i="2"/>
  <c r="BH1742" i="2"/>
  <c r="BG1742" i="2"/>
  <c r="BF1742" i="2"/>
  <c r="T1742" i="2"/>
  <c r="R1742" i="2"/>
  <c r="P1742" i="2"/>
  <c r="BK1742" i="2"/>
  <c r="J1742" i="2"/>
  <c r="BE1742" i="2"/>
  <c r="BI1740" i="2"/>
  <c r="BH1740" i="2"/>
  <c r="BG1740" i="2"/>
  <c r="BF1740" i="2"/>
  <c r="T1740" i="2"/>
  <c r="R1740" i="2"/>
  <c r="P1740" i="2"/>
  <c r="BK1740" i="2"/>
  <c r="J1740" i="2"/>
  <c r="BE1740" i="2"/>
  <c r="BI1738" i="2"/>
  <c r="BH1738" i="2"/>
  <c r="BG1738" i="2"/>
  <c r="BF1738" i="2"/>
  <c r="T1738" i="2"/>
  <c r="R1738" i="2"/>
  <c r="P1738" i="2"/>
  <c r="BK1738" i="2"/>
  <c r="J1738" i="2"/>
  <c r="BE1738" i="2"/>
  <c r="BI1736" i="2"/>
  <c r="BH1736" i="2"/>
  <c r="BG1736" i="2"/>
  <c r="BF1736" i="2"/>
  <c r="T1736" i="2"/>
  <c r="R1736" i="2"/>
  <c r="P1736" i="2"/>
  <c r="BK1736" i="2"/>
  <c r="J1736" i="2"/>
  <c r="BE1736" i="2"/>
  <c r="BI1734" i="2"/>
  <c r="BH1734" i="2"/>
  <c r="BG1734" i="2"/>
  <c r="BF1734" i="2"/>
  <c r="T1734" i="2"/>
  <c r="R1734" i="2"/>
  <c r="P1734" i="2"/>
  <c r="BK1734" i="2"/>
  <c r="J1734" i="2"/>
  <c r="BE1734" i="2"/>
  <c r="BI1732" i="2"/>
  <c r="BH1732" i="2"/>
  <c r="BG1732" i="2"/>
  <c r="BF1732" i="2"/>
  <c r="T1732" i="2"/>
  <c r="R1732" i="2"/>
  <c r="P1732" i="2"/>
  <c r="BK1732" i="2"/>
  <c r="J1732" i="2"/>
  <c r="BE1732" i="2"/>
  <c r="BI1730" i="2"/>
  <c r="BH1730" i="2"/>
  <c r="BG1730" i="2"/>
  <c r="BF1730" i="2"/>
  <c r="T1730" i="2"/>
  <c r="R1730" i="2"/>
  <c r="P1730" i="2"/>
  <c r="BK1730" i="2"/>
  <c r="J1730" i="2"/>
  <c r="BE1730" i="2"/>
  <c r="BI1728" i="2"/>
  <c r="BH1728" i="2"/>
  <c r="BG1728" i="2"/>
  <c r="BF1728" i="2"/>
  <c r="T1728" i="2"/>
  <c r="R1728" i="2"/>
  <c r="P1728" i="2"/>
  <c r="BK1728" i="2"/>
  <c r="J1728" i="2"/>
  <c r="BE1728" i="2"/>
  <c r="BI1726" i="2"/>
  <c r="BH1726" i="2"/>
  <c r="BG1726" i="2"/>
  <c r="BF1726" i="2"/>
  <c r="T1726" i="2"/>
  <c r="R1726" i="2"/>
  <c r="P1726" i="2"/>
  <c r="BK1726" i="2"/>
  <c r="J1726" i="2"/>
  <c r="BE1726" i="2"/>
  <c r="BI1724" i="2"/>
  <c r="BH1724" i="2"/>
  <c r="BG1724" i="2"/>
  <c r="BF1724" i="2"/>
  <c r="T1724" i="2"/>
  <c r="R1724" i="2"/>
  <c r="P1724" i="2"/>
  <c r="BK1724" i="2"/>
  <c r="J1724" i="2"/>
  <c r="BE1724" i="2"/>
  <c r="BI1722" i="2"/>
  <c r="BH1722" i="2"/>
  <c r="BG1722" i="2"/>
  <c r="BF1722" i="2"/>
  <c r="T1722" i="2"/>
  <c r="R1722" i="2"/>
  <c r="P1722" i="2"/>
  <c r="BK1722" i="2"/>
  <c r="J1722" i="2"/>
  <c r="BE1722" i="2"/>
  <c r="BI1720" i="2"/>
  <c r="BH1720" i="2"/>
  <c r="BG1720" i="2"/>
  <c r="BF1720" i="2"/>
  <c r="T1720" i="2"/>
  <c r="R1720" i="2"/>
  <c r="P1720" i="2"/>
  <c r="BK1720" i="2"/>
  <c r="J1720" i="2"/>
  <c r="BE1720" i="2"/>
  <c r="BI1718" i="2"/>
  <c r="BH1718" i="2"/>
  <c r="BG1718" i="2"/>
  <c r="BF1718" i="2"/>
  <c r="T1718" i="2"/>
  <c r="R1718" i="2"/>
  <c r="P1718" i="2"/>
  <c r="BK1718" i="2"/>
  <c r="J1718" i="2"/>
  <c r="BE1718" i="2"/>
  <c r="BI1716" i="2"/>
  <c r="BH1716" i="2"/>
  <c r="BG1716" i="2"/>
  <c r="BF1716" i="2"/>
  <c r="T1716" i="2"/>
  <c r="R1716" i="2"/>
  <c r="P1716" i="2"/>
  <c r="BK1716" i="2"/>
  <c r="J1716" i="2"/>
  <c r="BE1716" i="2"/>
  <c r="BI1714" i="2"/>
  <c r="BH1714" i="2"/>
  <c r="BG1714" i="2"/>
  <c r="BF1714" i="2"/>
  <c r="T1714" i="2"/>
  <c r="R1714" i="2"/>
  <c r="P1714" i="2"/>
  <c r="BK1714" i="2"/>
  <c r="J1714" i="2"/>
  <c r="BE1714" i="2"/>
  <c r="BI1712" i="2"/>
  <c r="BH1712" i="2"/>
  <c r="BG1712" i="2"/>
  <c r="BF1712" i="2"/>
  <c r="T1712" i="2"/>
  <c r="R1712" i="2"/>
  <c r="P1712" i="2"/>
  <c r="BK1712" i="2"/>
  <c r="J1712" i="2"/>
  <c r="BE1712" i="2"/>
  <c r="BI1710" i="2"/>
  <c r="BH1710" i="2"/>
  <c r="BG1710" i="2"/>
  <c r="BF1710" i="2"/>
  <c r="T1710" i="2"/>
  <c r="R1710" i="2"/>
  <c r="P1710" i="2"/>
  <c r="BK1710" i="2"/>
  <c r="J1710" i="2"/>
  <c r="BE1710" i="2"/>
  <c r="BI1708" i="2"/>
  <c r="BH1708" i="2"/>
  <c r="BG1708" i="2"/>
  <c r="BF1708" i="2"/>
  <c r="T1708" i="2"/>
  <c r="R1708" i="2"/>
  <c r="P1708" i="2"/>
  <c r="BK1708" i="2"/>
  <c r="J1708" i="2"/>
  <c r="BE1708" i="2"/>
  <c r="BI1706" i="2"/>
  <c r="BH1706" i="2"/>
  <c r="BG1706" i="2"/>
  <c r="BF1706" i="2"/>
  <c r="T1706" i="2"/>
  <c r="R1706" i="2"/>
  <c r="P1706" i="2"/>
  <c r="BK1706" i="2"/>
  <c r="J1706" i="2"/>
  <c r="BE1706" i="2"/>
  <c r="BI1704" i="2"/>
  <c r="BH1704" i="2"/>
  <c r="BG1704" i="2"/>
  <c r="BF1704" i="2"/>
  <c r="T1704" i="2"/>
  <c r="R1704" i="2"/>
  <c r="P1704" i="2"/>
  <c r="BK1704" i="2"/>
  <c r="J1704" i="2"/>
  <c r="BE1704" i="2"/>
  <c r="BI1702" i="2"/>
  <c r="BH1702" i="2"/>
  <c r="BG1702" i="2"/>
  <c r="BF1702" i="2"/>
  <c r="T1702" i="2"/>
  <c r="R1702" i="2"/>
  <c r="P1702" i="2"/>
  <c r="BK1702" i="2"/>
  <c r="J1702" i="2"/>
  <c r="BE1702" i="2"/>
  <c r="BI1700" i="2"/>
  <c r="BH1700" i="2"/>
  <c r="BG1700" i="2"/>
  <c r="BF1700" i="2"/>
  <c r="T1700" i="2"/>
  <c r="R1700" i="2"/>
  <c r="P1700" i="2"/>
  <c r="BK1700" i="2"/>
  <c r="J1700" i="2"/>
  <c r="BE1700" i="2"/>
  <c r="BI1698" i="2"/>
  <c r="BH1698" i="2"/>
  <c r="BG1698" i="2"/>
  <c r="BF1698" i="2"/>
  <c r="T1698" i="2"/>
  <c r="R1698" i="2"/>
  <c r="P1698" i="2"/>
  <c r="BK1698" i="2"/>
  <c r="J1698" i="2"/>
  <c r="BE1698" i="2"/>
  <c r="BI1696" i="2"/>
  <c r="BH1696" i="2"/>
  <c r="BG1696" i="2"/>
  <c r="BF1696" i="2"/>
  <c r="T1696" i="2"/>
  <c r="R1696" i="2"/>
  <c r="P1696" i="2"/>
  <c r="BK1696" i="2"/>
  <c r="J1696" i="2"/>
  <c r="BE1696" i="2"/>
  <c r="BI1694" i="2"/>
  <c r="BH1694" i="2"/>
  <c r="BG1694" i="2"/>
  <c r="BF1694" i="2"/>
  <c r="T1694" i="2"/>
  <c r="R1694" i="2"/>
  <c r="P1694" i="2"/>
  <c r="BK1694" i="2"/>
  <c r="J1694" i="2"/>
  <c r="BE1694" i="2"/>
  <c r="BI1692" i="2"/>
  <c r="BH1692" i="2"/>
  <c r="BG1692" i="2"/>
  <c r="BF1692" i="2"/>
  <c r="T1692" i="2"/>
  <c r="R1692" i="2"/>
  <c r="P1692" i="2"/>
  <c r="BK1692" i="2"/>
  <c r="J1692" i="2"/>
  <c r="BE1692" i="2"/>
  <c r="BI1690" i="2"/>
  <c r="BH1690" i="2"/>
  <c r="BG1690" i="2"/>
  <c r="BF1690" i="2"/>
  <c r="T1690" i="2"/>
  <c r="R1690" i="2"/>
  <c r="P1690" i="2"/>
  <c r="BK1690" i="2"/>
  <c r="J1690" i="2"/>
  <c r="BE1690" i="2"/>
  <c r="BI1688" i="2"/>
  <c r="BH1688" i="2"/>
  <c r="BG1688" i="2"/>
  <c r="BF1688" i="2"/>
  <c r="T1688" i="2"/>
  <c r="R1688" i="2"/>
  <c r="P1688" i="2"/>
  <c r="BK1688" i="2"/>
  <c r="J1688" i="2"/>
  <c r="BE1688" i="2"/>
  <c r="BI1686" i="2"/>
  <c r="BH1686" i="2"/>
  <c r="BG1686" i="2"/>
  <c r="BF1686" i="2"/>
  <c r="T1686" i="2"/>
  <c r="R1686" i="2"/>
  <c r="P1686" i="2"/>
  <c r="BK1686" i="2"/>
  <c r="J1686" i="2"/>
  <c r="BE1686" i="2"/>
  <c r="BI1684" i="2"/>
  <c r="BH1684" i="2"/>
  <c r="BG1684" i="2"/>
  <c r="BF1684" i="2"/>
  <c r="T1684" i="2"/>
  <c r="R1684" i="2"/>
  <c r="P1684" i="2"/>
  <c r="BK1684" i="2"/>
  <c r="J1684" i="2"/>
  <c r="BE1684" i="2"/>
  <c r="BI1682" i="2"/>
  <c r="BH1682" i="2"/>
  <c r="BG1682" i="2"/>
  <c r="BF1682" i="2"/>
  <c r="T1682" i="2"/>
  <c r="R1682" i="2"/>
  <c r="P1682" i="2"/>
  <c r="BK1682" i="2"/>
  <c r="J1682" i="2"/>
  <c r="BE1682" i="2"/>
  <c r="BI1680" i="2"/>
  <c r="BH1680" i="2"/>
  <c r="BG1680" i="2"/>
  <c r="BF1680" i="2"/>
  <c r="T1680" i="2"/>
  <c r="R1680" i="2"/>
  <c r="P1680" i="2"/>
  <c r="BK1680" i="2"/>
  <c r="J1680" i="2"/>
  <c r="BE1680" i="2"/>
  <c r="BI1678" i="2"/>
  <c r="BH1678" i="2"/>
  <c r="BG1678" i="2"/>
  <c r="BF1678" i="2"/>
  <c r="T1678" i="2"/>
  <c r="R1678" i="2"/>
  <c r="P1678" i="2"/>
  <c r="BK1678" i="2"/>
  <c r="J1678" i="2"/>
  <c r="BE1678" i="2"/>
  <c r="BI1676" i="2"/>
  <c r="BH1676" i="2"/>
  <c r="BG1676" i="2"/>
  <c r="BF1676" i="2"/>
  <c r="T1676" i="2"/>
  <c r="R1676" i="2"/>
  <c r="P1676" i="2"/>
  <c r="BK1676" i="2"/>
  <c r="J1676" i="2"/>
  <c r="BE1676" i="2"/>
  <c r="BI1674" i="2"/>
  <c r="BH1674" i="2"/>
  <c r="BG1674" i="2"/>
  <c r="BF1674" i="2"/>
  <c r="T1674" i="2"/>
  <c r="R1674" i="2"/>
  <c r="P1674" i="2"/>
  <c r="BK1674" i="2"/>
  <c r="J1674" i="2"/>
  <c r="BE1674" i="2"/>
  <c r="BI1672" i="2"/>
  <c r="BH1672" i="2"/>
  <c r="BG1672" i="2"/>
  <c r="BF1672" i="2"/>
  <c r="T1672" i="2"/>
  <c r="R1672" i="2"/>
  <c r="P1672" i="2"/>
  <c r="BK1672" i="2"/>
  <c r="J1672" i="2"/>
  <c r="BE1672" i="2"/>
  <c r="BI1670" i="2"/>
  <c r="BH1670" i="2"/>
  <c r="BG1670" i="2"/>
  <c r="BF1670" i="2"/>
  <c r="T1670" i="2"/>
  <c r="R1670" i="2"/>
  <c r="P1670" i="2"/>
  <c r="BK1670" i="2"/>
  <c r="J1670" i="2"/>
  <c r="BE1670" i="2"/>
  <c r="BI1668" i="2"/>
  <c r="BH1668" i="2"/>
  <c r="BG1668" i="2"/>
  <c r="BF1668" i="2"/>
  <c r="T1668" i="2"/>
  <c r="R1668" i="2"/>
  <c r="P1668" i="2"/>
  <c r="BK1668" i="2"/>
  <c r="J1668" i="2"/>
  <c r="BE1668" i="2"/>
  <c r="BI1666" i="2"/>
  <c r="BH1666" i="2"/>
  <c r="BG1666" i="2"/>
  <c r="BF1666" i="2"/>
  <c r="T1666" i="2"/>
  <c r="R1666" i="2"/>
  <c r="P1666" i="2"/>
  <c r="BK1666" i="2"/>
  <c r="J1666" i="2"/>
  <c r="BE1666" i="2"/>
  <c r="BI1664" i="2"/>
  <c r="BH1664" i="2"/>
  <c r="BG1664" i="2"/>
  <c r="BF1664" i="2"/>
  <c r="T1664" i="2"/>
  <c r="R1664" i="2"/>
  <c r="P1664" i="2"/>
  <c r="BK1664" i="2"/>
  <c r="J1664" i="2"/>
  <c r="BE1664" i="2"/>
  <c r="BI1662" i="2"/>
  <c r="BH1662" i="2"/>
  <c r="BG1662" i="2"/>
  <c r="BF1662" i="2"/>
  <c r="T1662" i="2"/>
  <c r="R1662" i="2"/>
  <c r="P1662" i="2"/>
  <c r="BK1662" i="2"/>
  <c r="J1662" i="2"/>
  <c r="BE1662" i="2"/>
  <c r="BI1660" i="2"/>
  <c r="BH1660" i="2"/>
  <c r="BG1660" i="2"/>
  <c r="BF1660" i="2"/>
  <c r="T1660" i="2"/>
  <c r="R1660" i="2"/>
  <c r="P1660" i="2"/>
  <c r="BK1660" i="2"/>
  <c r="J1660" i="2"/>
  <c r="BE1660" i="2"/>
  <c r="BI1658" i="2"/>
  <c r="BH1658" i="2"/>
  <c r="BG1658" i="2"/>
  <c r="BF1658" i="2"/>
  <c r="T1658" i="2"/>
  <c r="R1658" i="2"/>
  <c r="P1658" i="2"/>
  <c r="BK1658" i="2"/>
  <c r="J1658" i="2"/>
  <c r="BE1658" i="2"/>
  <c r="BI1656" i="2"/>
  <c r="BH1656" i="2"/>
  <c r="BG1656" i="2"/>
  <c r="BF1656" i="2"/>
  <c r="T1656" i="2"/>
  <c r="R1656" i="2"/>
  <c r="P1656" i="2"/>
  <c r="BK1656" i="2"/>
  <c r="J1656" i="2"/>
  <c r="BE1656" i="2"/>
  <c r="BI1654" i="2"/>
  <c r="BH1654" i="2"/>
  <c r="BG1654" i="2"/>
  <c r="BF1654" i="2"/>
  <c r="T1654" i="2"/>
  <c r="R1654" i="2"/>
  <c r="P1654" i="2"/>
  <c r="BK1654" i="2"/>
  <c r="J1654" i="2"/>
  <c r="BE1654" i="2"/>
  <c r="BI1652" i="2"/>
  <c r="BH1652" i="2"/>
  <c r="BG1652" i="2"/>
  <c r="BF1652" i="2"/>
  <c r="T1652" i="2"/>
  <c r="R1652" i="2"/>
  <c r="P1652" i="2"/>
  <c r="BK1652" i="2"/>
  <c r="J1652" i="2"/>
  <c r="BE1652" i="2"/>
  <c r="BI1650" i="2"/>
  <c r="BH1650" i="2"/>
  <c r="BG1650" i="2"/>
  <c r="BF1650" i="2"/>
  <c r="T1650" i="2"/>
  <c r="R1650" i="2"/>
  <c r="P1650" i="2"/>
  <c r="BK1650" i="2"/>
  <c r="J1650" i="2"/>
  <c r="BE1650" i="2"/>
  <c r="BI1648" i="2"/>
  <c r="BH1648" i="2"/>
  <c r="BG1648" i="2"/>
  <c r="BF1648" i="2"/>
  <c r="T1648" i="2"/>
  <c r="R1648" i="2"/>
  <c r="P1648" i="2"/>
  <c r="BK1648" i="2"/>
  <c r="J1648" i="2"/>
  <c r="BE1648" i="2"/>
  <c r="BI1646" i="2"/>
  <c r="BH1646" i="2"/>
  <c r="BG1646" i="2"/>
  <c r="BF1646" i="2"/>
  <c r="T1646" i="2"/>
  <c r="R1646" i="2"/>
  <c r="P1646" i="2"/>
  <c r="BK1646" i="2"/>
  <c r="J1646" i="2"/>
  <c r="BE1646" i="2"/>
  <c r="BI1644" i="2"/>
  <c r="BH1644" i="2"/>
  <c r="BG1644" i="2"/>
  <c r="BF1644" i="2"/>
  <c r="T1644" i="2"/>
  <c r="R1644" i="2"/>
  <c r="P1644" i="2"/>
  <c r="BK1644" i="2"/>
  <c r="J1644" i="2"/>
  <c r="BE1644" i="2"/>
  <c r="BI1642" i="2"/>
  <c r="BH1642" i="2"/>
  <c r="BG1642" i="2"/>
  <c r="BF1642" i="2"/>
  <c r="T1642" i="2"/>
  <c r="R1642" i="2"/>
  <c r="P1642" i="2"/>
  <c r="BK1642" i="2"/>
  <c r="J1642" i="2"/>
  <c r="BE1642" i="2"/>
  <c r="BI1640" i="2"/>
  <c r="BH1640" i="2"/>
  <c r="BG1640" i="2"/>
  <c r="BF1640" i="2"/>
  <c r="T1640" i="2"/>
  <c r="R1640" i="2"/>
  <c r="P1640" i="2"/>
  <c r="BK1640" i="2"/>
  <c r="J1640" i="2"/>
  <c r="BE1640" i="2"/>
  <c r="BI1638" i="2"/>
  <c r="BH1638" i="2"/>
  <c r="BG1638" i="2"/>
  <c r="BF1638" i="2"/>
  <c r="T1638" i="2"/>
  <c r="R1638" i="2"/>
  <c r="P1638" i="2"/>
  <c r="BK1638" i="2"/>
  <c r="J1638" i="2"/>
  <c r="BE1638" i="2"/>
  <c r="BI1636" i="2"/>
  <c r="BH1636" i="2"/>
  <c r="BG1636" i="2"/>
  <c r="BF1636" i="2"/>
  <c r="T1636" i="2"/>
  <c r="R1636" i="2"/>
  <c r="P1636" i="2"/>
  <c r="BK1636" i="2"/>
  <c r="J1636" i="2"/>
  <c r="BE1636" i="2"/>
  <c r="BI1634" i="2"/>
  <c r="BH1634" i="2"/>
  <c r="BG1634" i="2"/>
  <c r="BF1634" i="2"/>
  <c r="T1634" i="2"/>
  <c r="R1634" i="2"/>
  <c r="P1634" i="2"/>
  <c r="BK1634" i="2"/>
  <c r="J1634" i="2"/>
  <c r="BE1634" i="2"/>
  <c r="BI1632" i="2"/>
  <c r="BH1632" i="2"/>
  <c r="BG1632" i="2"/>
  <c r="BF1632" i="2"/>
  <c r="T1632" i="2"/>
  <c r="R1632" i="2"/>
  <c r="P1632" i="2"/>
  <c r="BK1632" i="2"/>
  <c r="J1632" i="2"/>
  <c r="BE1632" i="2"/>
  <c r="BI1630" i="2"/>
  <c r="BH1630" i="2"/>
  <c r="BG1630" i="2"/>
  <c r="BF1630" i="2"/>
  <c r="T1630" i="2"/>
  <c r="R1630" i="2"/>
  <c r="P1630" i="2"/>
  <c r="BK1630" i="2"/>
  <c r="J1630" i="2"/>
  <c r="BE1630" i="2"/>
  <c r="BI1628" i="2"/>
  <c r="BH1628" i="2"/>
  <c r="BG1628" i="2"/>
  <c r="BF1628" i="2"/>
  <c r="T1628" i="2"/>
  <c r="R1628" i="2"/>
  <c r="P1628" i="2"/>
  <c r="BK1628" i="2"/>
  <c r="J1628" i="2"/>
  <c r="BE1628" i="2"/>
  <c r="BI1626" i="2"/>
  <c r="BH1626" i="2"/>
  <c r="BG1626" i="2"/>
  <c r="BF1626" i="2"/>
  <c r="T1626" i="2"/>
  <c r="R1626" i="2"/>
  <c r="P1626" i="2"/>
  <c r="BK1626" i="2"/>
  <c r="J1626" i="2"/>
  <c r="BE1626" i="2"/>
  <c r="BI1624" i="2"/>
  <c r="BH1624" i="2"/>
  <c r="BG1624" i="2"/>
  <c r="BF1624" i="2"/>
  <c r="T1624" i="2"/>
  <c r="R1624" i="2"/>
  <c r="P1624" i="2"/>
  <c r="BK1624" i="2"/>
  <c r="J1624" i="2"/>
  <c r="BE1624" i="2"/>
  <c r="BI1622" i="2"/>
  <c r="BH1622" i="2"/>
  <c r="BG1622" i="2"/>
  <c r="BF1622" i="2"/>
  <c r="T1622" i="2"/>
  <c r="R1622" i="2"/>
  <c r="P1622" i="2"/>
  <c r="BK1622" i="2"/>
  <c r="J1622" i="2"/>
  <c r="BE1622" i="2"/>
  <c r="BI1620" i="2"/>
  <c r="BH1620" i="2"/>
  <c r="BG1620" i="2"/>
  <c r="BF1620" i="2"/>
  <c r="T1620" i="2"/>
  <c r="R1620" i="2"/>
  <c r="P1620" i="2"/>
  <c r="BK1620" i="2"/>
  <c r="J1620" i="2"/>
  <c r="BE1620" i="2"/>
  <c r="BI1618" i="2"/>
  <c r="BH1618" i="2"/>
  <c r="BG1618" i="2"/>
  <c r="BF1618" i="2"/>
  <c r="T1618" i="2"/>
  <c r="R1618" i="2"/>
  <c r="P1618" i="2"/>
  <c r="BK1618" i="2"/>
  <c r="J1618" i="2"/>
  <c r="BE1618" i="2"/>
  <c r="BI1616" i="2"/>
  <c r="BH1616" i="2"/>
  <c r="BG1616" i="2"/>
  <c r="BF1616" i="2"/>
  <c r="T1616" i="2"/>
  <c r="R1616" i="2"/>
  <c r="P1616" i="2"/>
  <c r="BK1616" i="2"/>
  <c r="J1616" i="2"/>
  <c r="BE1616" i="2"/>
  <c r="BI1614" i="2"/>
  <c r="BH1614" i="2"/>
  <c r="BG1614" i="2"/>
  <c r="BF1614" i="2"/>
  <c r="T1614" i="2"/>
  <c r="R1614" i="2"/>
  <c r="P1614" i="2"/>
  <c r="BK1614" i="2"/>
  <c r="J1614" i="2"/>
  <c r="BE1614" i="2"/>
  <c r="BI1612" i="2"/>
  <c r="BH1612" i="2"/>
  <c r="BG1612" i="2"/>
  <c r="BF1612" i="2"/>
  <c r="T1612" i="2"/>
  <c r="R1612" i="2"/>
  <c r="P1612" i="2"/>
  <c r="BK1612" i="2"/>
  <c r="J1612" i="2"/>
  <c r="BE1612" i="2"/>
  <c r="BI1610" i="2"/>
  <c r="BH1610" i="2"/>
  <c r="BG1610" i="2"/>
  <c r="BF1610" i="2"/>
  <c r="T1610" i="2"/>
  <c r="R1610" i="2"/>
  <c r="P1610" i="2"/>
  <c r="BK1610" i="2"/>
  <c r="J1610" i="2"/>
  <c r="BE1610" i="2"/>
  <c r="BI1608" i="2"/>
  <c r="BH1608" i="2"/>
  <c r="BG1608" i="2"/>
  <c r="BF1608" i="2"/>
  <c r="T1608" i="2"/>
  <c r="R1608" i="2"/>
  <c r="P1608" i="2"/>
  <c r="BK1608" i="2"/>
  <c r="J1608" i="2"/>
  <c r="BE1608" i="2"/>
  <c r="BI1606" i="2"/>
  <c r="BH1606" i="2"/>
  <c r="BG1606" i="2"/>
  <c r="BF1606" i="2"/>
  <c r="T1606" i="2"/>
  <c r="R1606" i="2"/>
  <c r="P1606" i="2"/>
  <c r="BK1606" i="2"/>
  <c r="J1606" i="2"/>
  <c r="BE1606" i="2"/>
  <c r="BI1604" i="2"/>
  <c r="BH1604" i="2"/>
  <c r="BG1604" i="2"/>
  <c r="BF1604" i="2"/>
  <c r="T1604" i="2"/>
  <c r="R1604" i="2"/>
  <c r="P1604" i="2"/>
  <c r="BK1604" i="2"/>
  <c r="J1604" i="2"/>
  <c r="BE1604" i="2"/>
  <c r="BI1602" i="2"/>
  <c r="BH1602" i="2"/>
  <c r="BG1602" i="2"/>
  <c r="BF1602" i="2"/>
  <c r="T1602" i="2"/>
  <c r="R1602" i="2"/>
  <c r="P1602" i="2"/>
  <c r="BK1602" i="2"/>
  <c r="J1602" i="2"/>
  <c r="BE1602" i="2"/>
  <c r="BI1600" i="2"/>
  <c r="BH1600" i="2"/>
  <c r="BG1600" i="2"/>
  <c r="BF1600" i="2"/>
  <c r="T1600" i="2"/>
  <c r="R1600" i="2"/>
  <c r="P1600" i="2"/>
  <c r="BK1600" i="2"/>
  <c r="J1600" i="2"/>
  <c r="BE1600" i="2"/>
  <c r="BI1598" i="2"/>
  <c r="BH1598" i="2"/>
  <c r="BG1598" i="2"/>
  <c r="BF1598" i="2"/>
  <c r="T1598" i="2"/>
  <c r="R1598" i="2"/>
  <c r="P1598" i="2"/>
  <c r="BK1598" i="2"/>
  <c r="J1598" i="2"/>
  <c r="BE1598" i="2"/>
  <c r="BI1596" i="2"/>
  <c r="BH1596" i="2"/>
  <c r="BG1596" i="2"/>
  <c r="BF1596" i="2"/>
  <c r="T1596" i="2"/>
  <c r="R1596" i="2"/>
  <c r="P1596" i="2"/>
  <c r="BK1596" i="2"/>
  <c r="J1596" i="2"/>
  <c r="BE1596" i="2"/>
  <c r="BI1594" i="2"/>
  <c r="BH1594" i="2"/>
  <c r="BG1594" i="2"/>
  <c r="BF1594" i="2"/>
  <c r="T1594" i="2"/>
  <c r="R1594" i="2"/>
  <c r="P1594" i="2"/>
  <c r="BK1594" i="2"/>
  <c r="J1594" i="2"/>
  <c r="BE1594" i="2"/>
  <c r="BI1592" i="2"/>
  <c r="BH1592" i="2"/>
  <c r="BG1592" i="2"/>
  <c r="BF1592" i="2"/>
  <c r="T1592" i="2"/>
  <c r="R1592" i="2"/>
  <c r="P1592" i="2"/>
  <c r="BK1592" i="2"/>
  <c r="J1592" i="2"/>
  <c r="BE1592" i="2"/>
  <c r="BI1590" i="2"/>
  <c r="BH1590" i="2"/>
  <c r="BG1590" i="2"/>
  <c r="BF1590" i="2"/>
  <c r="T1590" i="2"/>
  <c r="R1590" i="2"/>
  <c r="P1590" i="2"/>
  <c r="BK1590" i="2"/>
  <c r="J1590" i="2"/>
  <c r="BE1590" i="2"/>
  <c r="BI1588" i="2"/>
  <c r="BH1588" i="2"/>
  <c r="BG1588" i="2"/>
  <c r="BF1588" i="2"/>
  <c r="T1588" i="2"/>
  <c r="R1588" i="2"/>
  <c r="P1588" i="2"/>
  <c r="BK1588" i="2"/>
  <c r="J1588" i="2"/>
  <c r="BE1588" i="2"/>
  <c r="BI1586" i="2"/>
  <c r="BH1586" i="2"/>
  <c r="BG1586" i="2"/>
  <c r="BF1586" i="2"/>
  <c r="T1586" i="2"/>
  <c r="R1586" i="2"/>
  <c r="P1586" i="2"/>
  <c r="BK1586" i="2"/>
  <c r="J1586" i="2"/>
  <c r="BE1586" i="2"/>
  <c r="BI1584" i="2"/>
  <c r="BH1584" i="2"/>
  <c r="BG1584" i="2"/>
  <c r="BF1584" i="2"/>
  <c r="T1584" i="2"/>
  <c r="R1584" i="2"/>
  <c r="P1584" i="2"/>
  <c r="BK1584" i="2"/>
  <c r="J1584" i="2"/>
  <c r="BE1584" i="2"/>
  <c r="BI1582" i="2"/>
  <c r="BH1582" i="2"/>
  <c r="BG1582" i="2"/>
  <c r="BF1582" i="2"/>
  <c r="T1582" i="2"/>
  <c r="R1582" i="2"/>
  <c r="P1582" i="2"/>
  <c r="BK1582" i="2"/>
  <c r="J1582" i="2"/>
  <c r="BE1582" i="2"/>
  <c r="BI1580" i="2"/>
  <c r="BH1580" i="2"/>
  <c r="BG1580" i="2"/>
  <c r="BF1580" i="2"/>
  <c r="T1580" i="2"/>
  <c r="R1580" i="2"/>
  <c r="P1580" i="2"/>
  <c r="BK1580" i="2"/>
  <c r="J1580" i="2"/>
  <c r="BE1580" i="2"/>
  <c r="BI1578" i="2"/>
  <c r="BH1578" i="2"/>
  <c r="BG1578" i="2"/>
  <c r="BF1578" i="2"/>
  <c r="T1578" i="2"/>
  <c r="R1578" i="2"/>
  <c r="P1578" i="2"/>
  <c r="BK1578" i="2"/>
  <c r="J1578" i="2"/>
  <c r="BE1578" i="2"/>
  <c r="BI1576" i="2"/>
  <c r="BH1576" i="2"/>
  <c r="BG1576" i="2"/>
  <c r="BF1576" i="2"/>
  <c r="T1576" i="2"/>
  <c r="R1576" i="2"/>
  <c r="P1576" i="2"/>
  <c r="BK1576" i="2"/>
  <c r="J1576" i="2"/>
  <c r="BE1576" i="2"/>
  <c r="BI1574" i="2"/>
  <c r="BH1574" i="2"/>
  <c r="BG1574" i="2"/>
  <c r="BF1574" i="2"/>
  <c r="T1574" i="2"/>
  <c r="R1574" i="2"/>
  <c r="P1574" i="2"/>
  <c r="BK1574" i="2"/>
  <c r="J1574" i="2"/>
  <c r="BE1574" i="2"/>
  <c r="BI1572" i="2"/>
  <c r="BH1572" i="2"/>
  <c r="BG1572" i="2"/>
  <c r="BF1572" i="2"/>
  <c r="T1572" i="2"/>
  <c r="R1572" i="2"/>
  <c r="P1572" i="2"/>
  <c r="BK1572" i="2"/>
  <c r="J1572" i="2"/>
  <c r="BE1572" i="2"/>
  <c r="BI1570" i="2"/>
  <c r="BH1570" i="2"/>
  <c r="BG1570" i="2"/>
  <c r="BF1570" i="2"/>
  <c r="T1570" i="2"/>
  <c r="R1570" i="2"/>
  <c r="P1570" i="2"/>
  <c r="BK1570" i="2"/>
  <c r="J1570" i="2"/>
  <c r="BE1570" i="2"/>
  <c r="BI1568" i="2"/>
  <c r="BH1568" i="2"/>
  <c r="BG1568" i="2"/>
  <c r="BF1568" i="2"/>
  <c r="T1568" i="2"/>
  <c r="R1568" i="2"/>
  <c r="P1568" i="2"/>
  <c r="BK1568" i="2"/>
  <c r="J1568" i="2"/>
  <c r="BE1568" i="2"/>
  <c r="BI1566" i="2"/>
  <c r="BH1566" i="2"/>
  <c r="BG1566" i="2"/>
  <c r="BF1566" i="2"/>
  <c r="T1566" i="2"/>
  <c r="R1566" i="2"/>
  <c r="P1566" i="2"/>
  <c r="BK1566" i="2"/>
  <c r="J1566" i="2"/>
  <c r="BE1566" i="2"/>
  <c r="BI1564" i="2"/>
  <c r="BH1564" i="2"/>
  <c r="BG1564" i="2"/>
  <c r="BF1564" i="2"/>
  <c r="T1564" i="2"/>
  <c r="R1564" i="2"/>
  <c r="P1564" i="2"/>
  <c r="BK1564" i="2"/>
  <c r="J1564" i="2"/>
  <c r="BE1564" i="2"/>
  <c r="BI1562" i="2"/>
  <c r="BH1562" i="2"/>
  <c r="BG1562" i="2"/>
  <c r="BF1562" i="2"/>
  <c r="T1562" i="2"/>
  <c r="R1562" i="2"/>
  <c r="P1562" i="2"/>
  <c r="BK1562" i="2"/>
  <c r="J1562" i="2"/>
  <c r="BE1562" i="2"/>
  <c r="BI1560" i="2"/>
  <c r="BH1560" i="2"/>
  <c r="BG1560" i="2"/>
  <c r="BF1560" i="2"/>
  <c r="T1560" i="2"/>
  <c r="R1560" i="2"/>
  <c r="P1560" i="2"/>
  <c r="BK1560" i="2"/>
  <c r="J1560" i="2"/>
  <c r="BE1560" i="2"/>
  <c r="BI1558" i="2"/>
  <c r="BH1558" i="2"/>
  <c r="BG1558" i="2"/>
  <c r="BF1558" i="2"/>
  <c r="T1558" i="2"/>
  <c r="R1558" i="2"/>
  <c r="P1558" i="2"/>
  <c r="BK1558" i="2"/>
  <c r="J1558" i="2"/>
  <c r="BE1558" i="2"/>
  <c r="BI1556" i="2"/>
  <c r="BH1556" i="2"/>
  <c r="BG1556" i="2"/>
  <c r="BF1556" i="2"/>
  <c r="T1556" i="2"/>
  <c r="R1556" i="2"/>
  <c r="P1556" i="2"/>
  <c r="BK1556" i="2"/>
  <c r="J1556" i="2"/>
  <c r="BE1556" i="2"/>
  <c r="BI1554" i="2"/>
  <c r="BH1554" i="2"/>
  <c r="BG1554" i="2"/>
  <c r="BF1554" i="2"/>
  <c r="T1554" i="2"/>
  <c r="R1554" i="2"/>
  <c r="P1554" i="2"/>
  <c r="BK1554" i="2"/>
  <c r="J1554" i="2"/>
  <c r="BE1554" i="2"/>
  <c r="BI1552" i="2"/>
  <c r="BH1552" i="2"/>
  <c r="BG1552" i="2"/>
  <c r="BF1552" i="2"/>
  <c r="T1552" i="2"/>
  <c r="R1552" i="2"/>
  <c r="P1552" i="2"/>
  <c r="BK1552" i="2"/>
  <c r="J1552" i="2"/>
  <c r="BE1552" i="2"/>
  <c r="BI1550" i="2"/>
  <c r="BH1550" i="2"/>
  <c r="BG1550" i="2"/>
  <c r="BF1550" i="2"/>
  <c r="T1550" i="2"/>
  <c r="R1550" i="2"/>
  <c r="P1550" i="2"/>
  <c r="BK1550" i="2"/>
  <c r="J1550" i="2"/>
  <c r="BE1550" i="2"/>
  <c r="BI1548" i="2"/>
  <c r="BH1548" i="2"/>
  <c r="BG1548" i="2"/>
  <c r="BF1548" i="2"/>
  <c r="T1548" i="2"/>
  <c r="R1548" i="2"/>
  <c r="P1548" i="2"/>
  <c r="BK1548" i="2"/>
  <c r="J1548" i="2"/>
  <c r="BE1548" i="2"/>
  <c r="BI1546" i="2"/>
  <c r="BH1546" i="2"/>
  <c r="BG1546" i="2"/>
  <c r="BF1546" i="2"/>
  <c r="T1546" i="2"/>
  <c r="R1546" i="2"/>
  <c r="P1546" i="2"/>
  <c r="BK1546" i="2"/>
  <c r="J1546" i="2"/>
  <c r="BE1546" i="2"/>
  <c r="BI1544" i="2"/>
  <c r="BH1544" i="2"/>
  <c r="BG1544" i="2"/>
  <c r="BF1544" i="2"/>
  <c r="T1544" i="2"/>
  <c r="R1544" i="2"/>
  <c r="P1544" i="2"/>
  <c r="BK1544" i="2"/>
  <c r="J1544" i="2"/>
  <c r="BE1544" i="2"/>
  <c r="BI1542" i="2"/>
  <c r="BH1542" i="2"/>
  <c r="BG1542" i="2"/>
  <c r="BF1542" i="2"/>
  <c r="T1542" i="2"/>
  <c r="R1542" i="2"/>
  <c r="P1542" i="2"/>
  <c r="BK1542" i="2"/>
  <c r="J1542" i="2"/>
  <c r="BE1542" i="2"/>
  <c r="BI1540" i="2"/>
  <c r="BH1540" i="2"/>
  <c r="BG1540" i="2"/>
  <c r="BF1540" i="2"/>
  <c r="T1540" i="2"/>
  <c r="R1540" i="2"/>
  <c r="P1540" i="2"/>
  <c r="BK1540" i="2"/>
  <c r="J1540" i="2"/>
  <c r="BE1540" i="2"/>
  <c r="BI1538" i="2"/>
  <c r="BH1538" i="2"/>
  <c r="BG1538" i="2"/>
  <c r="BF1538" i="2"/>
  <c r="T1538" i="2"/>
  <c r="R1538" i="2"/>
  <c r="P1538" i="2"/>
  <c r="BK1538" i="2"/>
  <c r="J1538" i="2"/>
  <c r="BE1538" i="2"/>
  <c r="BI1536" i="2"/>
  <c r="BH1536" i="2"/>
  <c r="BG1536" i="2"/>
  <c r="BF1536" i="2"/>
  <c r="T1536" i="2"/>
  <c r="R1536" i="2"/>
  <c r="P1536" i="2"/>
  <c r="BK1536" i="2"/>
  <c r="J1536" i="2"/>
  <c r="BE1536" i="2"/>
  <c r="BI1534" i="2"/>
  <c r="BH1534" i="2"/>
  <c r="BG1534" i="2"/>
  <c r="BF1534" i="2"/>
  <c r="T1534" i="2"/>
  <c r="R1534" i="2"/>
  <c r="P1534" i="2"/>
  <c r="BK1534" i="2"/>
  <c r="J1534" i="2"/>
  <c r="BE1534" i="2"/>
  <c r="BI1532" i="2"/>
  <c r="BH1532" i="2"/>
  <c r="BG1532" i="2"/>
  <c r="BF1532" i="2"/>
  <c r="T1532" i="2"/>
  <c r="R1532" i="2"/>
  <c r="P1532" i="2"/>
  <c r="BK1532" i="2"/>
  <c r="J1532" i="2"/>
  <c r="BE1532" i="2"/>
  <c r="BI1530" i="2"/>
  <c r="BH1530" i="2"/>
  <c r="BG1530" i="2"/>
  <c r="BF1530" i="2"/>
  <c r="T1530" i="2"/>
  <c r="R1530" i="2"/>
  <c r="P1530" i="2"/>
  <c r="BK1530" i="2"/>
  <c r="J1530" i="2"/>
  <c r="BE1530" i="2"/>
  <c r="BI1528" i="2"/>
  <c r="BH1528" i="2"/>
  <c r="BG1528" i="2"/>
  <c r="BF1528" i="2"/>
  <c r="T1528" i="2"/>
  <c r="R1528" i="2"/>
  <c r="P1528" i="2"/>
  <c r="BK1528" i="2"/>
  <c r="J1528" i="2"/>
  <c r="BE1528" i="2"/>
  <c r="BI1526" i="2"/>
  <c r="BH1526" i="2"/>
  <c r="BG1526" i="2"/>
  <c r="BF1526" i="2"/>
  <c r="T1526" i="2"/>
  <c r="R1526" i="2"/>
  <c r="P1526" i="2"/>
  <c r="BK1526" i="2"/>
  <c r="J1526" i="2"/>
  <c r="BE1526" i="2"/>
  <c r="BI1524" i="2"/>
  <c r="BH1524" i="2"/>
  <c r="BG1524" i="2"/>
  <c r="BF1524" i="2"/>
  <c r="T1524" i="2"/>
  <c r="R1524" i="2"/>
  <c r="P1524" i="2"/>
  <c r="BK1524" i="2"/>
  <c r="J1524" i="2"/>
  <c r="BE1524" i="2"/>
  <c r="BI1522" i="2"/>
  <c r="BH1522" i="2"/>
  <c r="BG1522" i="2"/>
  <c r="BF1522" i="2"/>
  <c r="T1522" i="2"/>
  <c r="R1522" i="2"/>
  <c r="P1522" i="2"/>
  <c r="BK1522" i="2"/>
  <c r="J1522" i="2"/>
  <c r="BE1522" i="2"/>
  <c r="BI1520" i="2"/>
  <c r="BH1520" i="2"/>
  <c r="BG1520" i="2"/>
  <c r="BF1520" i="2"/>
  <c r="T1520" i="2"/>
  <c r="R1520" i="2"/>
  <c r="P1520" i="2"/>
  <c r="BK1520" i="2"/>
  <c r="J1520" i="2"/>
  <c r="BE1520" i="2"/>
  <c r="BI1518" i="2"/>
  <c r="BH1518" i="2"/>
  <c r="BG1518" i="2"/>
  <c r="BF1518" i="2"/>
  <c r="T1518" i="2"/>
  <c r="R1518" i="2"/>
  <c r="P1518" i="2"/>
  <c r="BK1518" i="2"/>
  <c r="J1518" i="2"/>
  <c r="BE1518" i="2"/>
  <c r="BI1516" i="2"/>
  <c r="BH1516" i="2"/>
  <c r="BG1516" i="2"/>
  <c r="BF1516" i="2"/>
  <c r="T1516" i="2"/>
  <c r="R1516" i="2"/>
  <c r="P1516" i="2"/>
  <c r="BK1516" i="2"/>
  <c r="J1516" i="2"/>
  <c r="BE1516" i="2"/>
  <c r="BI1514" i="2"/>
  <c r="BH1514" i="2"/>
  <c r="BG1514" i="2"/>
  <c r="BF1514" i="2"/>
  <c r="T1514" i="2"/>
  <c r="R1514" i="2"/>
  <c r="P1514" i="2"/>
  <c r="BK1514" i="2"/>
  <c r="J1514" i="2"/>
  <c r="BE1514" i="2"/>
  <c r="BI1512" i="2"/>
  <c r="BH1512" i="2"/>
  <c r="BG1512" i="2"/>
  <c r="BF1512" i="2"/>
  <c r="T1512" i="2"/>
  <c r="R1512" i="2"/>
  <c r="P1512" i="2"/>
  <c r="BK1512" i="2"/>
  <c r="J1512" i="2"/>
  <c r="BE1512" i="2"/>
  <c r="BI1510" i="2"/>
  <c r="BH1510" i="2"/>
  <c r="BG1510" i="2"/>
  <c r="BF1510" i="2"/>
  <c r="T1510" i="2"/>
  <c r="R1510" i="2"/>
  <c r="P1510" i="2"/>
  <c r="BK1510" i="2"/>
  <c r="J1510" i="2"/>
  <c r="BE1510" i="2"/>
  <c r="BI1508" i="2"/>
  <c r="BH1508" i="2"/>
  <c r="BG1508" i="2"/>
  <c r="BF1508" i="2"/>
  <c r="T1508" i="2"/>
  <c r="R1508" i="2"/>
  <c r="P1508" i="2"/>
  <c r="BK1508" i="2"/>
  <c r="J1508" i="2"/>
  <c r="BE1508" i="2"/>
  <c r="BI1506" i="2"/>
  <c r="BH1506" i="2"/>
  <c r="BG1506" i="2"/>
  <c r="BF1506" i="2"/>
  <c r="T1506" i="2"/>
  <c r="R1506" i="2"/>
  <c r="P1506" i="2"/>
  <c r="BK1506" i="2"/>
  <c r="J1506" i="2"/>
  <c r="BE1506" i="2"/>
  <c r="BI1504" i="2"/>
  <c r="BH1504" i="2"/>
  <c r="BG1504" i="2"/>
  <c r="BF1504" i="2"/>
  <c r="T1504" i="2"/>
  <c r="R1504" i="2"/>
  <c r="P1504" i="2"/>
  <c r="BK1504" i="2"/>
  <c r="J1504" i="2"/>
  <c r="BE1504" i="2"/>
  <c r="BI1502" i="2"/>
  <c r="BH1502" i="2"/>
  <c r="BG1502" i="2"/>
  <c r="BF1502" i="2"/>
  <c r="T1502" i="2"/>
  <c r="R1502" i="2"/>
  <c r="P1502" i="2"/>
  <c r="BK1502" i="2"/>
  <c r="J1502" i="2"/>
  <c r="BE1502" i="2"/>
  <c r="BI1500" i="2"/>
  <c r="BH1500" i="2"/>
  <c r="BG1500" i="2"/>
  <c r="BF1500" i="2"/>
  <c r="T1500" i="2"/>
  <c r="R1500" i="2"/>
  <c r="P1500" i="2"/>
  <c r="BK1500" i="2"/>
  <c r="J1500" i="2"/>
  <c r="BE1500" i="2"/>
  <c r="BI1498" i="2"/>
  <c r="BH1498" i="2"/>
  <c r="BG1498" i="2"/>
  <c r="BF1498" i="2"/>
  <c r="T1498" i="2"/>
  <c r="R1498" i="2"/>
  <c r="P1498" i="2"/>
  <c r="BK1498" i="2"/>
  <c r="J1498" i="2"/>
  <c r="BE1498" i="2"/>
  <c r="BI1496" i="2"/>
  <c r="BH1496" i="2"/>
  <c r="BG1496" i="2"/>
  <c r="BF1496" i="2"/>
  <c r="T1496" i="2"/>
  <c r="R1496" i="2"/>
  <c r="P1496" i="2"/>
  <c r="BK1496" i="2"/>
  <c r="J1496" i="2"/>
  <c r="BE1496" i="2"/>
  <c r="BI1494" i="2"/>
  <c r="BH1494" i="2"/>
  <c r="BG1494" i="2"/>
  <c r="BF1494" i="2"/>
  <c r="T1494" i="2"/>
  <c r="R1494" i="2"/>
  <c r="P1494" i="2"/>
  <c r="BK1494" i="2"/>
  <c r="J1494" i="2"/>
  <c r="BE1494" i="2"/>
  <c r="BI1492" i="2"/>
  <c r="BH1492" i="2"/>
  <c r="BG1492" i="2"/>
  <c r="BF1492" i="2"/>
  <c r="T1492" i="2"/>
  <c r="R1492" i="2"/>
  <c r="P1492" i="2"/>
  <c r="BK1492" i="2"/>
  <c r="J1492" i="2"/>
  <c r="BE1492" i="2"/>
  <c r="BI1490" i="2"/>
  <c r="BH1490" i="2"/>
  <c r="BG1490" i="2"/>
  <c r="BF1490" i="2"/>
  <c r="T1490" i="2"/>
  <c r="R1490" i="2"/>
  <c r="P1490" i="2"/>
  <c r="BK1490" i="2"/>
  <c r="J1490" i="2"/>
  <c r="BE1490" i="2"/>
  <c r="BI1488" i="2"/>
  <c r="BH1488" i="2"/>
  <c r="BG1488" i="2"/>
  <c r="BF1488" i="2"/>
  <c r="T1488" i="2"/>
  <c r="R1488" i="2"/>
  <c r="P1488" i="2"/>
  <c r="BK1488" i="2"/>
  <c r="J1488" i="2"/>
  <c r="BE1488" i="2"/>
  <c r="BI1486" i="2"/>
  <c r="BH1486" i="2"/>
  <c r="BG1486" i="2"/>
  <c r="BF1486" i="2"/>
  <c r="T1486" i="2"/>
  <c r="R1486" i="2"/>
  <c r="P1486" i="2"/>
  <c r="BK1486" i="2"/>
  <c r="J1486" i="2"/>
  <c r="BE1486" i="2"/>
  <c r="BI1484" i="2"/>
  <c r="BH1484" i="2"/>
  <c r="BG1484" i="2"/>
  <c r="BF1484" i="2"/>
  <c r="T1484" i="2"/>
  <c r="R1484" i="2"/>
  <c r="P1484" i="2"/>
  <c r="BK1484" i="2"/>
  <c r="J1484" i="2"/>
  <c r="BE1484" i="2"/>
  <c r="BI1482" i="2"/>
  <c r="BH1482" i="2"/>
  <c r="BG1482" i="2"/>
  <c r="BF1482" i="2"/>
  <c r="T1482" i="2"/>
  <c r="R1482" i="2"/>
  <c r="P1482" i="2"/>
  <c r="BK1482" i="2"/>
  <c r="J1482" i="2"/>
  <c r="BE1482" i="2"/>
  <c r="BI1480" i="2"/>
  <c r="BH1480" i="2"/>
  <c r="BG1480" i="2"/>
  <c r="BF1480" i="2"/>
  <c r="T1480" i="2"/>
  <c r="R1480" i="2"/>
  <c r="P1480" i="2"/>
  <c r="BK1480" i="2"/>
  <c r="J1480" i="2"/>
  <c r="BE1480" i="2"/>
  <c r="BI1478" i="2"/>
  <c r="BH1478" i="2"/>
  <c r="BG1478" i="2"/>
  <c r="BF1478" i="2"/>
  <c r="T1478" i="2"/>
  <c r="R1478" i="2"/>
  <c r="P1478" i="2"/>
  <c r="BK1478" i="2"/>
  <c r="J1478" i="2"/>
  <c r="BE1478" i="2"/>
  <c r="BI1476" i="2"/>
  <c r="BH1476" i="2"/>
  <c r="BG1476" i="2"/>
  <c r="BF1476" i="2"/>
  <c r="T1476" i="2"/>
  <c r="R1476" i="2"/>
  <c r="P1476" i="2"/>
  <c r="BK1476" i="2"/>
  <c r="J1476" i="2"/>
  <c r="BE1476" i="2"/>
  <c r="BI1474" i="2"/>
  <c r="BH1474" i="2"/>
  <c r="BG1474" i="2"/>
  <c r="BF1474" i="2"/>
  <c r="T1474" i="2"/>
  <c r="R1474" i="2"/>
  <c r="P1474" i="2"/>
  <c r="BK1474" i="2"/>
  <c r="J1474" i="2"/>
  <c r="BE1474" i="2"/>
  <c r="BI1472" i="2"/>
  <c r="BH1472" i="2"/>
  <c r="BG1472" i="2"/>
  <c r="BF1472" i="2"/>
  <c r="T1472" i="2"/>
  <c r="R1472" i="2"/>
  <c r="P1472" i="2"/>
  <c r="BK1472" i="2"/>
  <c r="J1472" i="2"/>
  <c r="BE1472" i="2"/>
  <c r="BI1470" i="2"/>
  <c r="BH1470" i="2"/>
  <c r="BG1470" i="2"/>
  <c r="BF1470" i="2"/>
  <c r="T1470" i="2"/>
  <c r="R1470" i="2"/>
  <c r="P1470" i="2"/>
  <c r="BK1470" i="2"/>
  <c r="J1470" i="2"/>
  <c r="BE1470" i="2"/>
  <c r="BI1468" i="2"/>
  <c r="BH1468" i="2"/>
  <c r="BG1468" i="2"/>
  <c r="BF1468" i="2"/>
  <c r="T1468" i="2"/>
  <c r="R1468" i="2"/>
  <c r="P1468" i="2"/>
  <c r="BK1468" i="2"/>
  <c r="J1468" i="2"/>
  <c r="BE1468" i="2"/>
  <c r="BI1466" i="2"/>
  <c r="BH1466" i="2"/>
  <c r="BG1466" i="2"/>
  <c r="BF1466" i="2"/>
  <c r="T1466" i="2"/>
  <c r="R1466" i="2"/>
  <c r="P1466" i="2"/>
  <c r="BK1466" i="2"/>
  <c r="J1466" i="2"/>
  <c r="BE1466" i="2"/>
  <c r="BI1464" i="2"/>
  <c r="BH1464" i="2"/>
  <c r="BG1464" i="2"/>
  <c r="BF1464" i="2"/>
  <c r="T1464" i="2"/>
  <c r="R1464" i="2"/>
  <c r="P1464" i="2"/>
  <c r="BK1464" i="2"/>
  <c r="J1464" i="2"/>
  <c r="BE1464" i="2"/>
  <c r="BI1462" i="2"/>
  <c r="BH1462" i="2"/>
  <c r="BG1462" i="2"/>
  <c r="BF1462" i="2"/>
  <c r="T1462" i="2"/>
  <c r="R1462" i="2"/>
  <c r="P1462" i="2"/>
  <c r="BK1462" i="2"/>
  <c r="J1462" i="2"/>
  <c r="BE1462" i="2"/>
  <c r="BI1460" i="2"/>
  <c r="BH1460" i="2"/>
  <c r="BG1460" i="2"/>
  <c r="BF1460" i="2"/>
  <c r="T1460" i="2"/>
  <c r="R1460" i="2"/>
  <c r="P1460" i="2"/>
  <c r="BK1460" i="2"/>
  <c r="J1460" i="2"/>
  <c r="BE1460" i="2"/>
  <c r="BI1458" i="2"/>
  <c r="BH1458" i="2"/>
  <c r="BG1458" i="2"/>
  <c r="BF1458" i="2"/>
  <c r="T1458" i="2"/>
  <c r="R1458" i="2"/>
  <c r="P1458" i="2"/>
  <c r="BK1458" i="2"/>
  <c r="J1458" i="2"/>
  <c r="BE1458" i="2"/>
  <c r="BI1456" i="2"/>
  <c r="BH1456" i="2"/>
  <c r="BG1456" i="2"/>
  <c r="BF1456" i="2"/>
  <c r="T1456" i="2"/>
  <c r="R1456" i="2"/>
  <c r="P1456" i="2"/>
  <c r="BK1456" i="2"/>
  <c r="J1456" i="2"/>
  <c r="BE1456" i="2"/>
  <c r="BI1454" i="2"/>
  <c r="BH1454" i="2"/>
  <c r="BG1454" i="2"/>
  <c r="BF1454" i="2"/>
  <c r="T1454" i="2"/>
  <c r="R1454" i="2"/>
  <c r="P1454" i="2"/>
  <c r="BK1454" i="2"/>
  <c r="J1454" i="2"/>
  <c r="BE1454" i="2"/>
  <c r="BI1452" i="2"/>
  <c r="BH1452" i="2"/>
  <c r="BG1452" i="2"/>
  <c r="BF1452" i="2"/>
  <c r="T1452" i="2"/>
  <c r="R1452" i="2"/>
  <c r="P1452" i="2"/>
  <c r="BK1452" i="2"/>
  <c r="J1452" i="2"/>
  <c r="BE1452" i="2"/>
  <c r="BI1450" i="2"/>
  <c r="BH1450" i="2"/>
  <c r="BG1450" i="2"/>
  <c r="BF1450" i="2"/>
  <c r="T1450" i="2"/>
  <c r="R1450" i="2"/>
  <c r="P1450" i="2"/>
  <c r="BK1450" i="2"/>
  <c r="J1450" i="2"/>
  <c r="BE1450" i="2"/>
  <c r="BI1448" i="2"/>
  <c r="BH1448" i="2"/>
  <c r="BG1448" i="2"/>
  <c r="BF1448" i="2"/>
  <c r="T1448" i="2"/>
  <c r="R1448" i="2"/>
  <c r="P1448" i="2"/>
  <c r="BK1448" i="2"/>
  <c r="J1448" i="2"/>
  <c r="BE1448" i="2"/>
  <c r="BI1446" i="2"/>
  <c r="BH1446" i="2"/>
  <c r="BG1446" i="2"/>
  <c r="BF1446" i="2"/>
  <c r="T1446" i="2"/>
  <c r="R1446" i="2"/>
  <c r="P1446" i="2"/>
  <c r="BK1446" i="2"/>
  <c r="J1446" i="2"/>
  <c r="BE1446" i="2"/>
  <c r="BI1444" i="2"/>
  <c r="BH1444" i="2"/>
  <c r="BG1444" i="2"/>
  <c r="BF1444" i="2"/>
  <c r="T1444" i="2"/>
  <c r="R1444" i="2"/>
  <c r="P1444" i="2"/>
  <c r="BK1444" i="2"/>
  <c r="J1444" i="2"/>
  <c r="BE1444" i="2"/>
  <c r="BI1442" i="2"/>
  <c r="BH1442" i="2"/>
  <c r="BG1442" i="2"/>
  <c r="BF1442" i="2"/>
  <c r="T1442" i="2"/>
  <c r="R1442" i="2"/>
  <c r="P1442" i="2"/>
  <c r="BK1442" i="2"/>
  <c r="J1442" i="2"/>
  <c r="BE1442" i="2"/>
  <c r="BI1440" i="2"/>
  <c r="BH1440" i="2"/>
  <c r="BG1440" i="2"/>
  <c r="BF1440" i="2"/>
  <c r="T1440" i="2"/>
  <c r="R1440" i="2"/>
  <c r="P1440" i="2"/>
  <c r="BK1440" i="2"/>
  <c r="J1440" i="2"/>
  <c r="BE1440" i="2"/>
  <c r="BI1438" i="2"/>
  <c r="BH1438" i="2"/>
  <c r="BG1438" i="2"/>
  <c r="BF1438" i="2"/>
  <c r="T1438" i="2"/>
  <c r="R1438" i="2"/>
  <c r="P1438" i="2"/>
  <c r="BK1438" i="2"/>
  <c r="J1438" i="2"/>
  <c r="BE1438" i="2"/>
  <c r="BI1436" i="2"/>
  <c r="BH1436" i="2"/>
  <c r="BG1436" i="2"/>
  <c r="BF1436" i="2"/>
  <c r="T1436" i="2"/>
  <c r="R1436" i="2"/>
  <c r="P1436" i="2"/>
  <c r="BK1436" i="2"/>
  <c r="J1436" i="2"/>
  <c r="BE1436" i="2"/>
  <c r="BI1434" i="2"/>
  <c r="BH1434" i="2"/>
  <c r="BG1434" i="2"/>
  <c r="BF1434" i="2"/>
  <c r="T1434" i="2"/>
  <c r="R1434" i="2"/>
  <c r="P1434" i="2"/>
  <c r="BK1434" i="2"/>
  <c r="J1434" i="2"/>
  <c r="BE1434" i="2"/>
  <c r="BI1432" i="2"/>
  <c r="BH1432" i="2"/>
  <c r="BG1432" i="2"/>
  <c r="BF1432" i="2"/>
  <c r="T1432" i="2"/>
  <c r="R1432" i="2"/>
  <c r="P1432" i="2"/>
  <c r="BK1432" i="2"/>
  <c r="J1432" i="2"/>
  <c r="BE1432" i="2"/>
  <c r="BI1430" i="2"/>
  <c r="BH1430" i="2"/>
  <c r="BG1430" i="2"/>
  <c r="BF1430" i="2"/>
  <c r="T1430" i="2"/>
  <c r="R1430" i="2"/>
  <c r="P1430" i="2"/>
  <c r="BK1430" i="2"/>
  <c r="J1430" i="2"/>
  <c r="BE1430" i="2"/>
  <c r="BI1428" i="2"/>
  <c r="BH1428" i="2"/>
  <c r="BG1428" i="2"/>
  <c r="BF1428" i="2"/>
  <c r="T1428" i="2"/>
  <c r="R1428" i="2"/>
  <c r="P1428" i="2"/>
  <c r="BK1428" i="2"/>
  <c r="J1428" i="2"/>
  <c r="BE1428" i="2"/>
  <c r="BI1426" i="2"/>
  <c r="BH1426" i="2"/>
  <c r="BG1426" i="2"/>
  <c r="BF1426" i="2"/>
  <c r="T1426" i="2"/>
  <c r="R1426" i="2"/>
  <c r="P1426" i="2"/>
  <c r="BK1426" i="2"/>
  <c r="J1426" i="2"/>
  <c r="BE1426" i="2"/>
  <c r="BI1424" i="2"/>
  <c r="BH1424" i="2"/>
  <c r="BG1424" i="2"/>
  <c r="BF1424" i="2"/>
  <c r="T1424" i="2"/>
  <c r="R1424" i="2"/>
  <c r="P1424" i="2"/>
  <c r="BK1424" i="2"/>
  <c r="J1424" i="2"/>
  <c r="BE1424" i="2"/>
  <c r="BI1422" i="2"/>
  <c r="BH1422" i="2"/>
  <c r="BG1422" i="2"/>
  <c r="BF1422" i="2"/>
  <c r="T1422" i="2"/>
  <c r="R1422" i="2"/>
  <c r="P1422" i="2"/>
  <c r="BK1422" i="2"/>
  <c r="J1422" i="2"/>
  <c r="BE1422" i="2"/>
  <c r="BI1420" i="2"/>
  <c r="BH1420" i="2"/>
  <c r="BG1420" i="2"/>
  <c r="BF1420" i="2"/>
  <c r="T1420" i="2"/>
  <c r="R1420" i="2"/>
  <c r="P1420" i="2"/>
  <c r="BK1420" i="2"/>
  <c r="J1420" i="2"/>
  <c r="BE1420" i="2"/>
  <c r="BI1418" i="2"/>
  <c r="BH1418" i="2"/>
  <c r="BG1418" i="2"/>
  <c r="BF1418" i="2"/>
  <c r="T1418" i="2"/>
  <c r="R1418" i="2"/>
  <c r="P1418" i="2"/>
  <c r="BK1418" i="2"/>
  <c r="J1418" i="2"/>
  <c r="BE1418" i="2"/>
  <c r="BI1416" i="2"/>
  <c r="BH1416" i="2"/>
  <c r="BG1416" i="2"/>
  <c r="BF1416" i="2"/>
  <c r="T1416" i="2"/>
  <c r="R1416" i="2"/>
  <c r="P1416" i="2"/>
  <c r="BK1416" i="2"/>
  <c r="J1416" i="2"/>
  <c r="BE1416" i="2"/>
  <c r="BI1414" i="2"/>
  <c r="BH1414" i="2"/>
  <c r="BG1414" i="2"/>
  <c r="BF1414" i="2"/>
  <c r="T1414" i="2"/>
  <c r="R1414" i="2"/>
  <c r="P1414" i="2"/>
  <c r="BK1414" i="2"/>
  <c r="J1414" i="2"/>
  <c r="BE1414" i="2"/>
  <c r="BI1412" i="2"/>
  <c r="BH1412" i="2"/>
  <c r="BG1412" i="2"/>
  <c r="BF1412" i="2"/>
  <c r="T1412" i="2"/>
  <c r="R1412" i="2"/>
  <c r="P1412" i="2"/>
  <c r="BK1412" i="2"/>
  <c r="J1412" i="2"/>
  <c r="BE1412" i="2"/>
  <c r="BI1410" i="2"/>
  <c r="BH1410" i="2"/>
  <c r="BG1410" i="2"/>
  <c r="BF1410" i="2"/>
  <c r="T1410" i="2"/>
  <c r="R1410" i="2"/>
  <c r="P1410" i="2"/>
  <c r="BK1410" i="2"/>
  <c r="J1410" i="2"/>
  <c r="BE1410" i="2"/>
  <c r="BI1408" i="2"/>
  <c r="BH1408" i="2"/>
  <c r="BG1408" i="2"/>
  <c r="BF1408" i="2"/>
  <c r="T1408" i="2"/>
  <c r="R1408" i="2"/>
  <c r="P1408" i="2"/>
  <c r="BK1408" i="2"/>
  <c r="J1408" i="2"/>
  <c r="BE1408" i="2"/>
  <c r="BI1406" i="2"/>
  <c r="BH1406" i="2"/>
  <c r="BG1406" i="2"/>
  <c r="BF1406" i="2"/>
  <c r="T1406" i="2"/>
  <c r="R1406" i="2"/>
  <c r="P1406" i="2"/>
  <c r="BK1406" i="2"/>
  <c r="J1406" i="2"/>
  <c r="BE1406" i="2"/>
  <c r="BI1404" i="2"/>
  <c r="BH1404" i="2"/>
  <c r="BG1404" i="2"/>
  <c r="BF1404" i="2"/>
  <c r="T1404" i="2"/>
  <c r="R1404" i="2"/>
  <c r="P1404" i="2"/>
  <c r="BK1404" i="2"/>
  <c r="J1404" i="2"/>
  <c r="BE1404" i="2"/>
  <c r="BI1402" i="2"/>
  <c r="BH1402" i="2"/>
  <c r="BG1402" i="2"/>
  <c r="BF1402" i="2"/>
  <c r="T1402" i="2"/>
  <c r="R1402" i="2"/>
  <c r="P1402" i="2"/>
  <c r="BK1402" i="2"/>
  <c r="J1402" i="2"/>
  <c r="BE1402" i="2"/>
  <c r="BI1400" i="2"/>
  <c r="BH1400" i="2"/>
  <c r="BG1400" i="2"/>
  <c r="BF1400" i="2"/>
  <c r="T1400" i="2"/>
  <c r="R1400" i="2"/>
  <c r="P1400" i="2"/>
  <c r="BK1400" i="2"/>
  <c r="J1400" i="2"/>
  <c r="BE1400" i="2"/>
  <c r="BI1398" i="2"/>
  <c r="BH1398" i="2"/>
  <c r="BG1398" i="2"/>
  <c r="BF1398" i="2"/>
  <c r="T1398" i="2"/>
  <c r="R1398" i="2"/>
  <c r="P1398" i="2"/>
  <c r="BK1398" i="2"/>
  <c r="J1398" i="2"/>
  <c r="BE1398" i="2"/>
  <c r="BI1396" i="2"/>
  <c r="BH1396" i="2"/>
  <c r="BG1396" i="2"/>
  <c r="BF1396" i="2"/>
  <c r="T1396" i="2"/>
  <c r="R1396" i="2"/>
  <c r="P1396" i="2"/>
  <c r="BK1396" i="2"/>
  <c r="J1396" i="2"/>
  <c r="BE1396" i="2"/>
  <c r="BI1394" i="2"/>
  <c r="BH1394" i="2"/>
  <c r="BG1394" i="2"/>
  <c r="BF1394" i="2"/>
  <c r="T1394" i="2"/>
  <c r="R1394" i="2"/>
  <c r="P1394" i="2"/>
  <c r="BK1394" i="2"/>
  <c r="J1394" i="2"/>
  <c r="BE1394" i="2"/>
  <c r="BI1392" i="2"/>
  <c r="BH1392" i="2"/>
  <c r="BG1392" i="2"/>
  <c r="BF1392" i="2"/>
  <c r="T1392" i="2"/>
  <c r="R1392" i="2"/>
  <c r="P1392" i="2"/>
  <c r="BK1392" i="2"/>
  <c r="J1392" i="2"/>
  <c r="BE1392" i="2"/>
  <c r="BI1390" i="2"/>
  <c r="BH1390" i="2"/>
  <c r="BG1390" i="2"/>
  <c r="BF1390" i="2"/>
  <c r="T1390" i="2"/>
  <c r="R1390" i="2"/>
  <c r="P1390" i="2"/>
  <c r="BK1390" i="2"/>
  <c r="J1390" i="2"/>
  <c r="BE1390" i="2"/>
  <c r="BI1388" i="2"/>
  <c r="BH1388" i="2"/>
  <c r="BG1388" i="2"/>
  <c r="BF1388" i="2"/>
  <c r="T1388" i="2"/>
  <c r="R1388" i="2"/>
  <c r="P1388" i="2"/>
  <c r="BK1388" i="2"/>
  <c r="J1388" i="2"/>
  <c r="BE1388" i="2"/>
  <c r="BI1386" i="2"/>
  <c r="BH1386" i="2"/>
  <c r="BG1386" i="2"/>
  <c r="BF1386" i="2"/>
  <c r="T1386" i="2"/>
  <c r="R1386" i="2"/>
  <c r="P1386" i="2"/>
  <c r="BK1386" i="2"/>
  <c r="J1386" i="2"/>
  <c r="BE1386" i="2"/>
  <c r="BI1384" i="2"/>
  <c r="BH1384" i="2"/>
  <c r="BG1384" i="2"/>
  <c r="BF1384" i="2"/>
  <c r="T1384" i="2"/>
  <c r="R1384" i="2"/>
  <c r="P1384" i="2"/>
  <c r="BK1384" i="2"/>
  <c r="J1384" i="2"/>
  <c r="BE1384" i="2"/>
  <c r="BI1382" i="2"/>
  <c r="BH1382" i="2"/>
  <c r="BG1382" i="2"/>
  <c r="BF1382" i="2"/>
  <c r="T1382" i="2"/>
  <c r="R1382" i="2"/>
  <c r="P1382" i="2"/>
  <c r="BK1382" i="2"/>
  <c r="J1382" i="2"/>
  <c r="BE1382" i="2"/>
  <c r="BI1380" i="2"/>
  <c r="BH1380" i="2"/>
  <c r="BG1380" i="2"/>
  <c r="BF1380" i="2"/>
  <c r="T1380" i="2"/>
  <c r="R1380" i="2"/>
  <c r="P1380" i="2"/>
  <c r="BK1380" i="2"/>
  <c r="J1380" i="2"/>
  <c r="BE1380" i="2"/>
  <c r="BI1378" i="2"/>
  <c r="BH1378" i="2"/>
  <c r="BG1378" i="2"/>
  <c r="BF1378" i="2"/>
  <c r="T1378" i="2"/>
  <c r="R1378" i="2"/>
  <c r="P1378" i="2"/>
  <c r="BK1378" i="2"/>
  <c r="J1378" i="2"/>
  <c r="BE1378" i="2"/>
  <c r="BI1376" i="2"/>
  <c r="BH1376" i="2"/>
  <c r="BG1376" i="2"/>
  <c r="BF1376" i="2"/>
  <c r="T1376" i="2"/>
  <c r="R1376" i="2"/>
  <c r="P1376" i="2"/>
  <c r="BK1376" i="2"/>
  <c r="J1376" i="2"/>
  <c r="BE1376" i="2"/>
  <c r="BI1374" i="2"/>
  <c r="BH1374" i="2"/>
  <c r="BG1374" i="2"/>
  <c r="BF1374" i="2"/>
  <c r="T1374" i="2"/>
  <c r="R1374" i="2"/>
  <c r="P1374" i="2"/>
  <c r="BK1374" i="2"/>
  <c r="J1374" i="2"/>
  <c r="BE1374" i="2"/>
  <c r="BI1372" i="2"/>
  <c r="BH1372" i="2"/>
  <c r="BG1372" i="2"/>
  <c r="BF1372" i="2"/>
  <c r="T1372" i="2"/>
  <c r="R1372" i="2"/>
  <c r="P1372" i="2"/>
  <c r="BK1372" i="2"/>
  <c r="J1372" i="2"/>
  <c r="BE1372" i="2"/>
  <c r="BI1370" i="2"/>
  <c r="BH1370" i="2"/>
  <c r="BG1370" i="2"/>
  <c r="BF1370" i="2"/>
  <c r="T1370" i="2"/>
  <c r="R1370" i="2"/>
  <c r="P1370" i="2"/>
  <c r="BK1370" i="2"/>
  <c r="J1370" i="2"/>
  <c r="BE1370" i="2"/>
  <c r="BI1368" i="2"/>
  <c r="BH1368" i="2"/>
  <c r="BG1368" i="2"/>
  <c r="BF1368" i="2"/>
  <c r="T1368" i="2"/>
  <c r="R1368" i="2"/>
  <c r="P1368" i="2"/>
  <c r="BK1368" i="2"/>
  <c r="J1368" i="2"/>
  <c r="BE1368" i="2"/>
  <c r="BI1366" i="2"/>
  <c r="BH1366" i="2"/>
  <c r="BG1366" i="2"/>
  <c r="BF1366" i="2"/>
  <c r="T1366" i="2"/>
  <c r="R1366" i="2"/>
  <c r="P1366" i="2"/>
  <c r="BK1366" i="2"/>
  <c r="J1366" i="2"/>
  <c r="BE1366" i="2"/>
  <c r="BI1364" i="2"/>
  <c r="BH1364" i="2"/>
  <c r="BG1364" i="2"/>
  <c r="BF1364" i="2"/>
  <c r="T1364" i="2"/>
  <c r="R1364" i="2"/>
  <c r="P1364" i="2"/>
  <c r="BK1364" i="2"/>
  <c r="J1364" i="2"/>
  <c r="BE1364" i="2"/>
  <c r="BI1362" i="2"/>
  <c r="BH1362" i="2"/>
  <c r="BG1362" i="2"/>
  <c r="BF1362" i="2"/>
  <c r="T1362" i="2"/>
  <c r="R1362" i="2"/>
  <c r="P1362" i="2"/>
  <c r="BK1362" i="2"/>
  <c r="J1362" i="2"/>
  <c r="BE1362" i="2"/>
  <c r="BI1360" i="2"/>
  <c r="BH1360" i="2"/>
  <c r="BG1360" i="2"/>
  <c r="BF1360" i="2"/>
  <c r="T1360" i="2"/>
  <c r="R1360" i="2"/>
  <c r="P1360" i="2"/>
  <c r="BK1360" i="2"/>
  <c r="J1360" i="2"/>
  <c r="BE1360" i="2"/>
  <c r="BI1358" i="2"/>
  <c r="BH1358" i="2"/>
  <c r="BG1358" i="2"/>
  <c r="BF1358" i="2"/>
  <c r="T1358" i="2"/>
  <c r="R1358" i="2"/>
  <c r="P1358" i="2"/>
  <c r="BK1358" i="2"/>
  <c r="J1358" i="2"/>
  <c r="BE1358" i="2"/>
  <c r="BI1356" i="2"/>
  <c r="BH1356" i="2"/>
  <c r="BG1356" i="2"/>
  <c r="BF1356" i="2"/>
  <c r="T1356" i="2"/>
  <c r="R1356" i="2"/>
  <c r="P1356" i="2"/>
  <c r="BK1356" i="2"/>
  <c r="J1356" i="2"/>
  <c r="BE1356" i="2"/>
  <c r="BI1354" i="2"/>
  <c r="BH1354" i="2"/>
  <c r="BG1354" i="2"/>
  <c r="BF1354" i="2"/>
  <c r="T1354" i="2"/>
  <c r="R1354" i="2"/>
  <c r="P1354" i="2"/>
  <c r="BK1354" i="2"/>
  <c r="J1354" i="2"/>
  <c r="BE1354" i="2"/>
  <c r="BI1352" i="2"/>
  <c r="BH1352" i="2"/>
  <c r="BG1352" i="2"/>
  <c r="BF1352" i="2"/>
  <c r="T1352" i="2"/>
  <c r="R1352" i="2"/>
  <c r="P1352" i="2"/>
  <c r="BK1352" i="2"/>
  <c r="J1352" i="2"/>
  <c r="BE1352" i="2"/>
  <c r="BI1350" i="2"/>
  <c r="BH1350" i="2"/>
  <c r="BG1350" i="2"/>
  <c r="BF1350" i="2"/>
  <c r="T1350" i="2"/>
  <c r="R1350" i="2"/>
  <c r="P1350" i="2"/>
  <c r="BK1350" i="2"/>
  <c r="J1350" i="2"/>
  <c r="BE1350" i="2"/>
  <c r="BI1348" i="2"/>
  <c r="BH1348" i="2"/>
  <c r="BG1348" i="2"/>
  <c r="BF1348" i="2"/>
  <c r="T1348" i="2"/>
  <c r="R1348" i="2"/>
  <c r="P1348" i="2"/>
  <c r="BK1348" i="2"/>
  <c r="J1348" i="2"/>
  <c r="BE1348" i="2"/>
  <c r="BI1346" i="2"/>
  <c r="BH1346" i="2"/>
  <c r="BG1346" i="2"/>
  <c r="BF1346" i="2"/>
  <c r="T1346" i="2"/>
  <c r="R1346" i="2"/>
  <c r="P1346" i="2"/>
  <c r="BK1346" i="2"/>
  <c r="J1346" i="2"/>
  <c r="BE1346" i="2"/>
  <c r="BI1344" i="2"/>
  <c r="BH1344" i="2"/>
  <c r="BG1344" i="2"/>
  <c r="BF1344" i="2"/>
  <c r="T1344" i="2"/>
  <c r="R1344" i="2"/>
  <c r="P1344" i="2"/>
  <c r="BK1344" i="2"/>
  <c r="J1344" i="2"/>
  <c r="BE1344" i="2"/>
  <c r="BI1342" i="2"/>
  <c r="BH1342" i="2"/>
  <c r="BG1342" i="2"/>
  <c r="BF1342" i="2"/>
  <c r="T1342" i="2"/>
  <c r="R1342" i="2"/>
  <c r="P1342" i="2"/>
  <c r="BK1342" i="2"/>
  <c r="J1342" i="2"/>
  <c r="BE1342" i="2"/>
  <c r="BI1340" i="2"/>
  <c r="BH1340" i="2"/>
  <c r="BG1340" i="2"/>
  <c r="BF1340" i="2"/>
  <c r="T1340" i="2"/>
  <c r="R1340" i="2"/>
  <c r="P1340" i="2"/>
  <c r="BK1340" i="2"/>
  <c r="J1340" i="2"/>
  <c r="BE1340" i="2"/>
  <c r="BI1338" i="2"/>
  <c r="BH1338" i="2"/>
  <c r="BG1338" i="2"/>
  <c r="BF1338" i="2"/>
  <c r="T1338" i="2"/>
  <c r="R1338" i="2"/>
  <c r="P1338" i="2"/>
  <c r="BK1338" i="2"/>
  <c r="J1338" i="2"/>
  <c r="BE1338" i="2"/>
  <c r="BI1336" i="2"/>
  <c r="BH1336" i="2"/>
  <c r="BG1336" i="2"/>
  <c r="BF1336" i="2"/>
  <c r="T1336" i="2"/>
  <c r="R1336" i="2"/>
  <c r="P1336" i="2"/>
  <c r="BK1336" i="2"/>
  <c r="J1336" i="2"/>
  <c r="BE1336" i="2"/>
  <c r="BI1334" i="2"/>
  <c r="BH1334" i="2"/>
  <c r="BG1334" i="2"/>
  <c r="BF1334" i="2"/>
  <c r="T1334" i="2"/>
  <c r="R1334" i="2"/>
  <c r="P1334" i="2"/>
  <c r="BK1334" i="2"/>
  <c r="J1334" i="2"/>
  <c r="BE1334" i="2"/>
  <c r="BI1332" i="2"/>
  <c r="BH1332" i="2"/>
  <c r="BG1332" i="2"/>
  <c r="BF1332" i="2"/>
  <c r="T1332" i="2"/>
  <c r="R1332" i="2"/>
  <c r="P1332" i="2"/>
  <c r="BK1332" i="2"/>
  <c r="J1332" i="2"/>
  <c r="BE1332" i="2"/>
  <c r="BI1330" i="2"/>
  <c r="BH1330" i="2"/>
  <c r="BG1330" i="2"/>
  <c r="BF1330" i="2"/>
  <c r="T1330" i="2"/>
  <c r="R1330" i="2"/>
  <c r="P1330" i="2"/>
  <c r="BK1330" i="2"/>
  <c r="J1330" i="2"/>
  <c r="BE1330" i="2"/>
  <c r="BI1328" i="2"/>
  <c r="BH1328" i="2"/>
  <c r="BG1328" i="2"/>
  <c r="BF1328" i="2"/>
  <c r="T1328" i="2"/>
  <c r="R1328" i="2"/>
  <c r="P1328" i="2"/>
  <c r="BK1328" i="2"/>
  <c r="J1328" i="2"/>
  <c r="BE1328" i="2"/>
  <c r="BI1326" i="2"/>
  <c r="BH1326" i="2"/>
  <c r="BG1326" i="2"/>
  <c r="BF1326" i="2"/>
  <c r="T1326" i="2"/>
  <c r="R1326" i="2"/>
  <c r="P1326" i="2"/>
  <c r="BK1326" i="2"/>
  <c r="J1326" i="2"/>
  <c r="BE1326" i="2"/>
  <c r="BI1324" i="2"/>
  <c r="BH1324" i="2"/>
  <c r="BG1324" i="2"/>
  <c r="BF1324" i="2"/>
  <c r="T1324" i="2"/>
  <c r="R1324" i="2"/>
  <c r="P1324" i="2"/>
  <c r="BK1324" i="2"/>
  <c r="J1324" i="2"/>
  <c r="BE1324" i="2"/>
  <c r="BI1322" i="2"/>
  <c r="BH1322" i="2"/>
  <c r="BG1322" i="2"/>
  <c r="BF1322" i="2"/>
  <c r="T1322" i="2"/>
  <c r="R1322" i="2"/>
  <c r="P1322" i="2"/>
  <c r="BK1322" i="2"/>
  <c r="J1322" i="2"/>
  <c r="BE1322" i="2"/>
  <c r="BI1320" i="2"/>
  <c r="BH1320" i="2"/>
  <c r="BG1320" i="2"/>
  <c r="BF1320" i="2"/>
  <c r="T1320" i="2"/>
  <c r="R1320" i="2"/>
  <c r="P1320" i="2"/>
  <c r="BK1320" i="2"/>
  <c r="J1320" i="2"/>
  <c r="BE1320" i="2"/>
  <c r="BI1318" i="2"/>
  <c r="BH1318" i="2"/>
  <c r="BG1318" i="2"/>
  <c r="BF1318" i="2"/>
  <c r="T1318" i="2"/>
  <c r="R1318" i="2"/>
  <c r="P1318" i="2"/>
  <c r="BK1318" i="2"/>
  <c r="J1318" i="2"/>
  <c r="BE1318" i="2"/>
  <c r="BI1316" i="2"/>
  <c r="BH1316" i="2"/>
  <c r="BG1316" i="2"/>
  <c r="BF1316" i="2"/>
  <c r="T1316" i="2"/>
  <c r="R1316" i="2"/>
  <c r="P1316" i="2"/>
  <c r="BK1316" i="2"/>
  <c r="J1316" i="2"/>
  <c r="BE1316" i="2"/>
  <c r="BI1314" i="2"/>
  <c r="BH1314" i="2"/>
  <c r="BG1314" i="2"/>
  <c r="BF1314" i="2"/>
  <c r="T1314" i="2"/>
  <c r="R1314" i="2"/>
  <c r="P1314" i="2"/>
  <c r="BK1314" i="2"/>
  <c r="J1314" i="2"/>
  <c r="BE1314" i="2"/>
  <c r="BI1312" i="2"/>
  <c r="BH1312" i="2"/>
  <c r="BG1312" i="2"/>
  <c r="BF1312" i="2"/>
  <c r="T1312" i="2"/>
  <c r="R1312" i="2"/>
  <c r="P1312" i="2"/>
  <c r="BK1312" i="2"/>
  <c r="J1312" i="2"/>
  <c r="BE1312" i="2"/>
  <c r="BI1310" i="2"/>
  <c r="BH1310" i="2"/>
  <c r="BG1310" i="2"/>
  <c r="BF1310" i="2"/>
  <c r="T1310" i="2"/>
  <c r="R1310" i="2"/>
  <c r="P1310" i="2"/>
  <c r="BK1310" i="2"/>
  <c r="J1310" i="2"/>
  <c r="BE1310" i="2"/>
  <c r="BI1308" i="2"/>
  <c r="BH1308" i="2"/>
  <c r="BG1308" i="2"/>
  <c r="BF1308" i="2"/>
  <c r="T1308" i="2"/>
  <c r="R1308" i="2"/>
  <c r="P1308" i="2"/>
  <c r="BK1308" i="2"/>
  <c r="J1308" i="2"/>
  <c r="BE1308" i="2"/>
  <c r="BI1306" i="2"/>
  <c r="BH1306" i="2"/>
  <c r="BG1306" i="2"/>
  <c r="BF1306" i="2"/>
  <c r="T1306" i="2"/>
  <c r="R1306" i="2"/>
  <c r="P1306" i="2"/>
  <c r="BK1306" i="2"/>
  <c r="J1306" i="2"/>
  <c r="BE1306" i="2"/>
  <c r="BI1304" i="2"/>
  <c r="BH1304" i="2"/>
  <c r="BG1304" i="2"/>
  <c r="BF1304" i="2"/>
  <c r="T1304" i="2"/>
  <c r="R1304" i="2"/>
  <c r="P1304" i="2"/>
  <c r="BK1304" i="2"/>
  <c r="J1304" i="2"/>
  <c r="BE1304" i="2"/>
  <c r="BI1302" i="2"/>
  <c r="BH1302" i="2"/>
  <c r="BG1302" i="2"/>
  <c r="BF1302" i="2"/>
  <c r="T1302" i="2"/>
  <c r="R1302" i="2"/>
  <c r="P1302" i="2"/>
  <c r="BK1302" i="2"/>
  <c r="J1302" i="2"/>
  <c r="BE1302" i="2"/>
  <c r="BI1300" i="2"/>
  <c r="BH1300" i="2"/>
  <c r="BG1300" i="2"/>
  <c r="BF1300" i="2"/>
  <c r="T1300" i="2"/>
  <c r="R1300" i="2"/>
  <c r="P1300" i="2"/>
  <c r="BK1300" i="2"/>
  <c r="J1300" i="2"/>
  <c r="BE1300" i="2"/>
  <c r="BI1298" i="2"/>
  <c r="BH1298" i="2"/>
  <c r="BG1298" i="2"/>
  <c r="BF1298" i="2"/>
  <c r="T1298" i="2"/>
  <c r="R1298" i="2"/>
  <c r="P1298" i="2"/>
  <c r="BK1298" i="2"/>
  <c r="J1298" i="2"/>
  <c r="BE1298" i="2"/>
  <c r="BI1296" i="2"/>
  <c r="BH1296" i="2"/>
  <c r="BG1296" i="2"/>
  <c r="BF1296" i="2"/>
  <c r="T1296" i="2"/>
  <c r="R1296" i="2"/>
  <c r="P1296" i="2"/>
  <c r="BK1296" i="2"/>
  <c r="J1296" i="2"/>
  <c r="BE1296" i="2"/>
  <c r="BI1294" i="2"/>
  <c r="BH1294" i="2"/>
  <c r="BG1294" i="2"/>
  <c r="BF1294" i="2"/>
  <c r="T1294" i="2"/>
  <c r="R1294" i="2"/>
  <c r="P1294" i="2"/>
  <c r="BK1294" i="2"/>
  <c r="J1294" i="2"/>
  <c r="BE1294" i="2"/>
  <c r="BI1292" i="2"/>
  <c r="BH1292" i="2"/>
  <c r="BG1292" i="2"/>
  <c r="BF1292" i="2"/>
  <c r="T1292" i="2"/>
  <c r="R1292" i="2"/>
  <c r="P1292" i="2"/>
  <c r="BK1292" i="2"/>
  <c r="J1292" i="2"/>
  <c r="BE1292" i="2"/>
  <c r="BI1290" i="2"/>
  <c r="BH1290" i="2"/>
  <c r="BG1290" i="2"/>
  <c r="BF1290" i="2"/>
  <c r="T1290" i="2"/>
  <c r="R1290" i="2"/>
  <c r="P1290" i="2"/>
  <c r="BK1290" i="2"/>
  <c r="J1290" i="2"/>
  <c r="BE1290" i="2"/>
  <c r="BI1288" i="2"/>
  <c r="BH1288" i="2"/>
  <c r="BG1288" i="2"/>
  <c r="BF1288" i="2"/>
  <c r="T1288" i="2"/>
  <c r="R1288" i="2"/>
  <c r="P1288" i="2"/>
  <c r="BK1288" i="2"/>
  <c r="J1288" i="2"/>
  <c r="BE1288" i="2"/>
  <c r="BI1286" i="2"/>
  <c r="BH1286" i="2"/>
  <c r="BG1286" i="2"/>
  <c r="BF1286" i="2"/>
  <c r="T1286" i="2"/>
  <c r="R1286" i="2"/>
  <c r="P1286" i="2"/>
  <c r="BK1286" i="2"/>
  <c r="J1286" i="2"/>
  <c r="BE1286" i="2"/>
  <c r="BI1284" i="2"/>
  <c r="BH1284" i="2"/>
  <c r="BG1284" i="2"/>
  <c r="BF1284" i="2"/>
  <c r="T1284" i="2"/>
  <c r="R1284" i="2"/>
  <c r="P1284" i="2"/>
  <c r="BK1284" i="2"/>
  <c r="J1284" i="2"/>
  <c r="BE1284" i="2"/>
  <c r="BI1282" i="2"/>
  <c r="BH1282" i="2"/>
  <c r="BG1282" i="2"/>
  <c r="BF1282" i="2"/>
  <c r="T1282" i="2"/>
  <c r="R1282" i="2"/>
  <c r="P1282" i="2"/>
  <c r="BK1282" i="2"/>
  <c r="J1282" i="2"/>
  <c r="BE1282" i="2"/>
  <c r="BI1280" i="2"/>
  <c r="BH1280" i="2"/>
  <c r="BG1280" i="2"/>
  <c r="BF1280" i="2"/>
  <c r="T1280" i="2"/>
  <c r="R1280" i="2"/>
  <c r="P1280" i="2"/>
  <c r="BK1280" i="2"/>
  <c r="J1280" i="2"/>
  <c r="BE1280" i="2"/>
  <c r="BI1278" i="2"/>
  <c r="BH1278" i="2"/>
  <c r="BG1278" i="2"/>
  <c r="BF1278" i="2"/>
  <c r="T1278" i="2"/>
  <c r="R1278" i="2"/>
  <c r="P1278" i="2"/>
  <c r="BK1278" i="2"/>
  <c r="J1278" i="2"/>
  <c r="BE1278" i="2"/>
  <c r="BI1276" i="2"/>
  <c r="BH1276" i="2"/>
  <c r="BG1276" i="2"/>
  <c r="BF1276" i="2"/>
  <c r="T1276" i="2"/>
  <c r="R1276" i="2"/>
  <c r="P1276" i="2"/>
  <c r="BK1276" i="2"/>
  <c r="J1276" i="2"/>
  <c r="BE1276" i="2"/>
  <c r="BI1274" i="2"/>
  <c r="BH1274" i="2"/>
  <c r="BG1274" i="2"/>
  <c r="BF1274" i="2"/>
  <c r="T1274" i="2"/>
  <c r="R1274" i="2"/>
  <c r="P1274" i="2"/>
  <c r="BK1274" i="2"/>
  <c r="J1274" i="2"/>
  <c r="BE1274" i="2"/>
  <c r="BI1272" i="2"/>
  <c r="BH1272" i="2"/>
  <c r="BG1272" i="2"/>
  <c r="BF1272" i="2"/>
  <c r="T1272" i="2"/>
  <c r="R1272" i="2"/>
  <c r="P1272" i="2"/>
  <c r="BK1272" i="2"/>
  <c r="J1272" i="2"/>
  <c r="BE1272" i="2"/>
  <c r="BI1270" i="2"/>
  <c r="BH1270" i="2"/>
  <c r="BG1270" i="2"/>
  <c r="BF1270" i="2"/>
  <c r="T1270" i="2"/>
  <c r="R1270" i="2"/>
  <c r="P1270" i="2"/>
  <c r="BK1270" i="2"/>
  <c r="J1270" i="2"/>
  <c r="BE1270" i="2"/>
  <c r="BI1268" i="2"/>
  <c r="BH1268" i="2"/>
  <c r="BG1268" i="2"/>
  <c r="BF1268" i="2"/>
  <c r="T1268" i="2"/>
  <c r="R1268" i="2"/>
  <c r="P1268" i="2"/>
  <c r="BK1268" i="2"/>
  <c r="J1268" i="2"/>
  <c r="BE1268" i="2"/>
  <c r="BI1266" i="2"/>
  <c r="BH1266" i="2"/>
  <c r="BG1266" i="2"/>
  <c r="BF1266" i="2"/>
  <c r="T1266" i="2"/>
  <c r="R1266" i="2"/>
  <c r="P1266" i="2"/>
  <c r="BK1266" i="2"/>
  <c r="J1266" i="2"/>
  <c r="BE1266" i="2"/>
  <c r="BI1264" i="2"/>
  <c r="BH1264" i="2"/>
  <c r="BG1264" i="2"/>
  <c r="BF1264" i="2"/>
  <c r="T1264" i="2"/>
  <c r="R1264" i="2"/>
  <c r="P1264" i="2"/>
  <c r="BK1264" i="2"/>
  <c r="J1264" i="2"/>
  <c r="BE1264" i="2"/>
  <c r="BI1262" i="2"/>
  <c r="BH1262" i="2"/>
  <c r="BG1262" i="2"/>
  <c r="BF1262" i="2"/>
  <c r="T1262" i="2"/>
  <c r="R1262" i="2"/>
  <c r="P1262" i="2"/>
  <c r="BK1262" i="2"/>
  <c r="J1262" i="2"/>
  <c r="BE1262" i="2"/>
  <c r="BI1260" i="2"/>
  <c r="BH1260" i="2"/>
  <c r="BG1260" i="2"/>
  <c r="BF1260" i="2"/>
  <c r="T1260" i="2"/>
  <c r="R1260" i="2"/>
  <c r="P1260" i="2"/>
  <c r="BK1260" i="2"/>
  <c r="J1260" i="2"/>
  <c r="BE1260" i="2"/>
  <c r="BI1258" i="2"/>
  <c r="BH1258" i="2"/>
  <c r="BG1258" i="2"/>
  <c r="BF1258" i="2"/>
  <c r="T1258" i="2"/>
  <c r="R1258" i="2"/>
  <c r="P1258" i="2"/>
  <c r="BK1258" i="2"/>
  <c r="J1258" i="2"/>
  <c r="BE1258" i="2"/>
  <c r="BI1256" i="2"/>
  <c r="BH1256" i="2"/>
  <c r="BG1256" i="2"/>
  <c r="BF1256" i="2"/>
  <c r="T1256" i="2"/>
  <c r="R1256" i="2"/>
  <c r="P1256" i="2"/>
  <c r="BK1256" i="2"/>
  <c r="J1256" i="2"/>
  <c r="BE1256" i="2"/>
  <c r="BI1254" i="2"/>
  <c r="BH1254" i="2"/>
  <c r="BG1254" i="2"/>
  <c r="BF1254" i="2"/>
  <c r="T1254" i="2"/>
  <c r="R1254" i="2"/>
  <c r="P1254" i="2"/>
  <c r="BK1254" i="2"/>
  <c r="J1254" i="2"/>
  <c r="BE1254" i="2"/>
  <c r="BI1252" i="2"/>
  <c r="BH1252" i="2"/>
  <c r="BG1252" i="2"/>
  <c r="BF1252" i="2"/>
  <c r="T1252" i="2"/>
  <c r="R1252" i="2"/>
  <c r="P1252" i="2"/>
  <c r="BK1252" i="2"/>
  <c r="J1252" i="2"/>
  <c r="BE1252" i="2"/>
  <c r="BI1250" i="2"/>
  <c r="BH1250" i="2"/>
  <c r="BG1250" i="2"/>
  <c r="BF1250" i="2"/>
  <c r="T1250" i="2"/>
  <c r="R1250" i="2"/>
  <c r="P1250" i="2"/>
  <c r="BK1250" i="2"/>
  <c r="J1250" i="2"/>
  <c r="BE1250" i="2"/>
  <c r="BI1248" i="2"/>
  <c r="BH1248" i="2"/>
  <c r="BG1248" i="2"/>
  <c r="BF1248" i="2"/>
  <c r="T1248" i="2"/>
  <c r="R1248" i="2"/>
  <c r="P1248" i="2"/>
  <c r="BK1248" i="2"/>
  <c r="J1248" i="2"/>
  <c r="BE1248" i="2"/>
  <c r="BI1246" i="2"/>
  <c r="BH1246" i="2"/>
  <c r="BG1246" i="2"/>
  <c r="BF1246" i="2"/>
  <c r="T1246" i="2"/>
  <c r="R1246" i="2"/>
  <c r="P1246" i="2"/>
  <c r="BK1246" i="2"/>
  <c r="J1246" i="2"/>
  <c r="BE1246" i="2"/>
  <c r="BI1244" i="2"/>
  <c r="BH1244" i="2"/>
  <c r="BG1244" i="2"/>
  <c r="BF1244" i="2"/>
  <c r="T1244" i="2"/>
  <c r="R1244" i="2"/>
  <c r="P1244" i="2"/>
  <c r="BK1244" i="2"/>
  <c r="J1244" i="2"/>
  <c r="BE1244" i="2"/>
  <c r="BI1242" i="2"/>
  <c r="BH1242" i="2"/>
  <c r="BG1242" i="2"/>
  <c r="BF1242" i="2"/>
  <c r="T1242" i="2"/>
  <c r="R1242" i="2"/>
  <c r="P1242" i="2"/>
  <c r="BK1242" i="2"/>
  <c r="J1242" i="2"/>
  <c r="BE1242" i="2"/>
  <c r="BI1240" i="2"/>
  <c r="BH1240" i="2"/>
  <c r="BG1240" i="2"/>
  <c r="BF1240" i="2"/>
  <c r="T1240" i="2"/>
  <c r="R1240" i="2"/>
  <c r="P1240" i="2"/>
  <c r="BK1240" i="2"/>
  <c r="J1240" i="2"/>
  <c r="BE1240" i="2"/>
  <c r="BI1238" i="2"/>
  <c r="BH1238" i="2"/>
  <c r="BG1238" i="2"/>
  <c r="BF1238" i="2"/>
  <c r="T1238" i="2"/>
  <c r="R1238" i="2"/>
  <c r="P1238" i="2"/>
  <c r="BK1238" i="2"/>
  <c r="J1238" i="2"/>
  <c r="BE1238" i="2"/>
  <c r="BI1236" i="2"/>
  <c r="BH1236" i="2"/>
  <c r="BG1236" i="2"/>
  <c r="BF1236" i="2"/>
  <c r="T1236" i="2"/>
  <c r="R1236" i="2"/>
  <c r="P1236" i="2"/>
  <c r="BK1236" i="2"/>
  <c r="J1236" i="2"/>
  <c r="BE1236" i="2"/>
  <c r="BI1234" i="2"/>
  <c r="BH1234" i="2"/>
  <c r="BG1234" i="2"/>
  <c r="BF1234" i="2"/>
  <c r="T1234" i="2"/>
  <c r="R1234" i="2"/>
  <c r="P1234" i="2"/>
  <c r="BK1234" i="2"/>
  <c r="J1234" i="2"/>
  <c r="BE1234" i="2"/>
  <c r="BI1232" i="2"/>
  <c r="BH1232" i="2"/>
  <c r="BG1232" i="2"/>
  <c r="BF1232" i="2"/>
  <c r="T1232" i="2"/>
  <c r="R1232" i="2"/>
  <c r="P1232" i="2"/>
  <c r="BK1232" i="2"/>
  <c r="J1232" i="2"/>
  <c r="BE1232" i="2"/>
  <c r="BI1230" i="2"/>
  <c r="BH1230" i="2"/>
  <c r="BG1230" i="2"/>
  <c r="BF1230" i="2"/>
  <c r="T1230" i="2"/>
  <c r="R1230" i="2"/>
  <c r="P1230" i="2"/>
  <c r="BK1230" i="2"/>
  <c r="J1230" i="2"/>
  <c r="BE1230" i="2"/>
  <c r="BI1228" i="2"/>
  <c r="BH1228" i="2"/>
  <c r="BG1228" i="2"/>
  <c r="BF1228" i="2"/>
  <c r="T1228" i="2"/>
  <c r="R1228" i="2"/>
  <c r="P1228" i="2"/>
  <c r="BK1228" i="2"/>
  <c r="J1228" i="2"/>
  <c r="BE1228" i="2"/>
  <c r="BI1226" i="2"/>
  <c r="BH1226" i="2"/>
  <c r="BG1226" i="2"/>
  <c r="BF1226" i="2"/>
  <c r="T1226" i="2"/>
  <c r="R1226" i="2"/>
  <c r="P1226" i="2"/>
  <c r="BK1226" i="2"/>
  <c r="J1226" i="2"/>
  <c r="BE1226" i="2"/>
  <c r="BI1224" i="2"/>
  <c r="BH1224" i="2"/>
  <c r="BG1224" i="2"/>
  <c r="BF1224" i="2"/>
  <c r="T1224" i="2"/>
  <c r="R1224" i="2"/>
  <c r="P1224" i="2"/>
  <c r="BK1224" i="2"/>
  <c r="J1224" i="2"/>
  <c r="BE1224" i="2"/>
  <c r="BI1222" i="2"/>
  <c r="BH1222" i="2"/>
  <c r="BG1222" i="2"/>
  <c r="BF1222" i="2"/>
  <c r="T1222" i="2"/>
  <c r="R1222" i="2"/>
  <c r="P1222" i="2"/>
  <c r="BK1222" i="2"/>
  <c r="J1222" i="2"/>
  <c r="BE1222" i="2"/>
  <c r="BI1220" i="2"/>
  <c r="BH1220" i="2"/>
  <c r="BG1220" i="2"/>
  <c r="BF1220" i="2"/>
  <c r="T1220" i="2"/>
  <c r="R1220" i="2"/>
  <c r="P1220" i="2"/>
  <c r="BK1220" i="2"/>
  <c r="J1220" i="2"/>
  <c r="BE1220" i="2"/>
  <c r="BI1218" i="2"/>
  <c r="BH1218" i="2"/>
  <c r="BG1218" i="2"/>
  <c r="BF1218" i="2"/>
  <c r="T1218" i="2"/>
  <c r="R1218" i="2"/>
  <c r="P1218" i="2"/>
  <c r="BK1218" i="2"/>
  <c r="J1218" i="2"/>
  <c r="BE1218" i="2"/>
  <c r="BI1216" i="2"/>
  <c r="BH1216" i="2"/>
  <c r="BG1216" i="2"/>
  <c r="BF1216" i="2"/>
  <c r="T1216" i="2"/>
  <c r="R1216" i="2"/>
  <c r="P1216" i="2"/>
  <c r="BK1216" i="2"/>
  <c r="J1216" i="2"/>
  <c r="BE1216" i="2"/>
  <c r="BI1214" i="2"/>
  <c r="BH1214" i="2"/>
  <c r="BG1214" i="2"/>
  <c r="BF1214" i="2"/>
  <c r="T1214" i="2"/>
  <c r="R1214" i="2"/>
  <c r="P1214" i="2"/>
  <c r="BK1214" i="2"/>
  <c r="J1214" i="2"/>
  <c r="BE1214" i="2"/>
  <c r="BI1212" i="2"/>
  <c r="BH1212" i="2"/>
  <c r="BG1212" i="2"/>
  <c r="BF1212" i="2"/>
  <c r="T1212" i="2"/>
  <c r="R1212" i="2"/>
  <c r="P1212" i="2"/>
  <c r="BK1212" i="2"/>
  <c r="J1212" i="2"/>
  <c r="BE1212" i="2"/>
  <c r="BI1210" i="2"/>
  <c r="BH1210" i="2"/>
  <c r="BG1210" i="2"/>
  <c r="BF1210" i="2"/>
  <c r="T1210" i="2"/>
  <c r="R1210" i="2"/>
  <c r="P1210" i="2"/>
  <c r="BK1210" i="2"/>
  <c r="J1210" i="2"/>
  <c r="BE1210" i="2"/>
  <c r="BI1208" i="2"/>
  <c r="BH1208" i="2"/>
  <c r="BG1208" i="2"/>
  <c r="BF1208" i="2"/>
  <c r="T1208" i="2"/>
  <c r="R1208" i="2"/>
  <c r="P1208" i="2"/>
  <c r="BK1208" i="2"/>
  <c r="J1208" i="2"/>
  <c r="BE1208" i="2"/>
  <c r="BI1206" i="2"/>
  <c r="BH1206" i="2"/>
  <c r="BG1206" i="2"/>
  <c r="BF1206" i="2"/>
  <c r="T1206" i="2"/>
  <c r="R1206" i="2"/>
  <c r="P1206" i="2"/>
  <c r="BK1206" i="2"/>
  <c r="J1206" i="2"/>
  <c r="BE1206" i="2"/>
  <c r="BI1204" i="2"/>
  <c r="BH1204" i="2"/>
  <c r="BG1204" i="2"/>
  <c r="BF1204" i="2"/>
  <c r="T1204" i="2"/>
  <c r="R1204" i="2"/>
  <c r="P1204" i="2"/>
  <c r="BK1204" i="2"/>
  <c r="J1204" i="2"/>
  <c r="BE1204" i="2"/>
  <c r="BI1202" i="2"/>
  <c r="BH1202" i="2"/>
  <c r="BG1202" i="2"/>
  <c r="BF1202" i="2"/>
  <c r="T1202" i="2"/>
  <c r="R1202" i="2"/>
  <c r="P1202" i="2"/>
  <c r="BK1202" i="2"/>
  <c r="J1202" i="2"/>
  <c r="BE1202" i="2"/>
  <c r="BI1200" i="2"/>
  <c r="BH1200" i="2"/>
  <c r="BG1200" i="2"/>
  <c r="BF1200" i="2"/>
  <c r="T1200" i="2"/>
  <c r="R1200" i="2"/>
  <c r="P1200" i="2"/>
  <c r="BK1200" i="2"/>
  <c r="J1200" i="2"/>
  <c r="BE1200" i="2"/>
  <c r="BI1198" i="2"/>
  <c r="BH1198" i="2"/>
  <c r="BG1198" i="2"/>
  <c r="BF1198" i="2"/>
  <c r="T1198" i="2"/>
  <c r="R1198" i="2"/>
  <c r="P1198" i="2"/>
  <c r="BK1198" i="2"/>
  <c r="J1198" i="2"/>
  <c r="BE1198" i="2"/>
  <c r="BI1196" i="2"/>
  <c r="BH1196" i="2"/>
  <c r="BG1196" i="2"/>
  <c r="BF1196" i="2"/>
  <c r="T1196" i="2"/>
  <c r="R1196" i="2"/>
  <c r="P1196" i="2"/>
  <c r="BK1196" i="2"/>
  <c r="J1196" i="2"/>
  <c r="BE1196" i="2"/>
  <c r="BI1194" i="2"/>
  <c r="BH1194" i="2"/>
  <c r="BG1194" i="2"/>
  <c r="BF1194" i="2"/>
  <c r="T1194" i="2"/>
  <c r="R1194" i="2"/>
  <c r="P1194" i="2"/>
  <c r="BK1194" i="2"/>
  <c r="J1194" i="2"/>
  <c r="BE1194" i="2"/>
  <c r="BI1192" i="2"/>
  <c r="BH1192" i="2"/>
  <c r="BG1192" i="2"/>
  <c r="BF1192" i="2"/>
  <c r="T1192" i="2"/>
  <c r="R1192" i="2"/>
  <c r="P1192" i="2"/>
  <c r="BK1192" i="2"/>
  <c r="J1192" i="2"/>
  <c r="BE1192" i="2"/>
  <c r="BI1190" i="2"/>
  <c r="BH1190" i="2"/>
  <c r="BG1190" i="2"/>
  <c r="BF1190" i="2"/>
  <c r="T1190" i="2"/>
  <c r="R1190" i="2"/>
  <c r="P1190" i="2"/>
  <c r="BK1190" i="2"/>
  <c r="J1190" i="2"/>
  <c r="BE1190" i="2"/>
  <c r="BI1188" i="2"/>
  <c r="BH1188" i="2"/>
  <c r="BG1188" i="2"/>
  <c r="BF1188" i="2"/>
  <c r="T1188" i="2"/>
  <c r="R1188" i="2"/>
  <c r="P1188" i="2"/>
  <c r="BK1188" i="2"/>
  <c r="J1188" i="2"/>
  <c r="BE1188" i="2"/>
  <c r="BI1186" i="2"/>
  <c r="BH1186" i="2"/>
  <c r="BG1186" i="2"/>
  <c r="BF1186" i="2"/>
  <c r="T1186" i="2"/>
  <c r="R1186" i="2"/>
  <c r="P1186" i="2"/>
  <c r="BK1186" i="2"/>
  <c r="J1186" i="2"/>
  <c r="BE1186" i="2"/>
  <c r="BI1184" i="2"/>
  <c r="BH1184" i="2"/>
  <c r="BG1184" i="2"/>
  <c r="BF1184" i="2"/>
  <c r="T1184" i="2"/>
  <c r="R1184" i="2"/>
  <c r="P1184" i="2"/>
  <c r="BK1184" i="2"/>
  <c r="J1184" i="2"/>
  <c r="BE1184" i="2"/>
  <c r="BI1182" i="2"/>
  <c r="BH1182" i="2"/>
  <c r="BG1182" i="2"/>
  <c r="BF1182" i="2"/>
  <c r="T1182" i="2"/>
  <c r="R1182" i="2"/>
  <c r="P1182" i="2"/>
  <c r="BK1182" i="2"/>
  <c r="J1182" i="2"/>
  <c r="BE1182" i="2"/>
  <c r="BI1180" i="2"/>
  <c r="BH1180" i="2"/>
  <c r="BG1180" i="2"/>
  <c r="BF1180" i="2"/>
  <c r="T1180" i="2"/>
  <c r="R1180" i="2"/>
  <c r="P1180" i="2"/>
  <c r="BK1180" i="2"/>
  <c r="J1180" i="2"/>
  <c r="BE1180" i="2"/>
  <c r="BI1178" i="2"/>
  <c r="BH1178" i="2"/>
  <c r="BG1178" i="2"/>
  <c r="BF1178" i="2"/>
  <c r="T1178" i="2"/>
  <c r="R1178" i="2"/>
  <c r="P1178" i="2"/>
  <c r="BK1178" i="2"/>
  <c r="J1178" i="2"/>
  <c r="BE1178" i="2"/>
  <c r="BI1176" i="2"/>
  <c r="BH1176" i="2"/>
  <c r="BG1176" i="2"/>
  <c r="BF1176" i="2"/>
  <c r="T1176" i="2"/>
  <c r="R1176" i="2"/>
  <c r="P1176" i="2"/>
  <c r="BK1176" i="2"/>
  <c r="J1176" i="2"/>
  <c r="BE1176" i="2"/>
  <c r="BI1174" i="2"/>
  <c r="BH1174" i="2"/>
  <c r="BG1174" i="2"/>
  <c r="BF1174" i="2"/>
  <c r="T1174" i="2"/>
  <c r="R1174" i="2"/>
  <c r="P1174" i="2"/>
  <c r="BK1174" i="2"/>
  <c r="J1174" i="2"/>
  <c r="BE1174" i="2"/>
  <c r="BI1172" i="2"/>
  <c r="BH1172" i="2"/>
  <c r="BG1172" i="2"/>
  <c r="BF1172" i="2"/>
  <c r="T1172" i="2"/>
  <c r="R1172" i="2"/>
  <c r="P1172" i="2"/>
  <c r="BK1172" i="2"/>
  <c r="J1172" i="2"/>
  <c r="BE1172" i="2"/>
  <c r="BI1170" i="2"/>
  <c r="BH1170" i="2"/>
  <c r="BG1170" i="2"/>
  <c r="BF1170" i="2"/>
  <c r="T1170" i="2"/>
  <c r="R1170" i="2"/>
  <c r="P1170" i="2"/>
  <c r="BK1170" i="2"/>
  <c r="J1170" i="2"/>
  <c r="BE1170" i="2"/>
  <c r="BI1168" i="2"/>
  <c r="BH1168" i="2"/>
  <c r="BG1168" i="2"/>
  <c r="BF1168" i="2"/>
  <c r="T1168" i="2"/>
  <c r="R1168" i="2"/>
  <c r="P1168" i="2"/>
  <c r="BK1168" i="2"/>
  <c r="J1168" i="2"/>
  <c r="BE1168" i="2"/>
  <c r="BI1166" i="2"/>
  <c r="BH1166" i="2"/>
  <c r="BG1166" i="2"/>
  <c r="BF1166" i="2"/>
  <c r="T1166" i="2"/>
  <c r="R1166" i="2"/>
  <c r="P1166" i="2"/>
  <c r="BK1166" i="2"/>
  <c r="J1166" i="2"/>
  <c r="BE1166" i="2"/>
  <c r="BI1164" i="2"/>
  <c r="BH1164" i="2"/>
  <c r="BG1164" i="2"/>
  <c r="BF1164" i="2"/>
  <c r="T1164" i="2"/>
  <c r="R1164" i="2"/>
  <c r="P1164" i="2"/>
  <c r="BK1164" i="2"/>
  <c r="J1164" i="2"/>
  <c r="BE1164" i="2"/>
  <c r="BI1162" i="2"/>
  <c r="BH1162" i="2"/>
  <c r="BG1162" i="2"/>
  <c r="BF1162" i="2"/>
  <c r="T1162" i="2"/>
  <c r="R1162" i="2"/>
  <c r="P1162" i="2"/>
  <c r="BK1162" i="2"/>
  <c r="J1162" i="2"/>
  <c r="BE1162" i="2"/>
  <c r="BI1160" i="2"/>
  <c r="BH1160" i="2"/>
  <c r="BG1160" i="2"/>
  <c r="BF1160" i="2"/>
  <c r="T1160" i="2"/>
  <c r="R1160" i="2"/>
  <c r="P1160" i="2"/>
  <c r="BK1160" i="2"/>
  <c r="J1160" i="2"/>
  <c r="BE1160" i="2"/>
  <c r="BI1158" i="2"/>
  <c r="BH1158" i="2"/>
  <c r="BG1158" i="2"/>
  <c r="BF1158" i="2"/>
  <c r="T1158" i="2"/>
  <c r="R1158" i="2"/>
  <c r="P1158" i="2"/>
  <c r="BK1158" i="2"/>
  <c r="J1158" i="2"/>
  <c r="BE1158" i="2"/>
  <c r="BI1156" i="2"/>
  <c r="BH1156" i="2"/>
  <c r="BG1156" i="2"/>
  <c r="BF1156" i="2"/>
  <c r="T1156" i="2"/>
  <c r="R1156" i="2"/>
  <c r="P1156" i="2"/>
  <c r="BK1156" i="2"/>
  <c r="J1156" i="2"/>
  <c r="BE1156" i="2"/>
  <c r="BI1154" i="2"/>
  <c r="BH1154" i="2"/>
  <c r="BG1154" i="2"/>
  <c r="BF1154" i="2"/>
  <c r="T1154" i="2"/>
  <c r="R1154" i="2"/>
  <c r="P1154" i="2"/>
  <c r="BK1154" i="2"/>
  <c r="J1154" i="2"/>
  <c r="BE1154" i="2"/>
  <c r="BI1152" i="2"/>
  <c r="BH1152" i="2"/>
  <c r="BG1152" i="2"/>
  <c r="BF1152" i="2"/>
  <c r="T1152" i="2"/>
  <c r="R1152" i="2"/>
  <c r="P1152" i="2"/>
  <c r="BK1152" i="2"/>
  <c r="J1152" i="2"/>
  <c r="BE1152" i="2"/>
  <c r="BI1150" i="2"/>
  <c r="BH1150" i="2"/>
  <c r="BG1150" i="2"/>
  <c r="BF1150" i="2"/>
  <c r="T1150" i="2"/>
  <c r="R1150" i="2"/>
  <c r="P1150" i="2"/>
  <c r="BK1150" i="2"/>
  <c r="J1150" i="2"/>
  <c r="BE1150" i="2"/>
  <c r="BI1148" i="2"/>
  <c r="BH1148" i="2"/>
  <c r="BG1148" i="2"/>
  <c r="BF1148" i="2"/>
  <c r="T1148" i="2"/>
  <c r="R1148" i="2"/>
  <c r="P1148" i="2"/>
  <c r="BK1148" i="2"/>
  <c r="J1148" i="2"/>
  <c r="BE1148" i="2"/>
  <c r="BI1146" i="2"/>
  <c r="BH1146" i="2"/>
  <c r="BG1146" i="2"/>
  <c r="BF1146" i="2"/>
  <c r="T1146" i="2"/>
  <c r="R1146" i="2"/>
  <c r="P1146" i="2"/>
  <c r="BK1146" i="2"/>
  <c r="J1146" i="2"/>
  <c r="BE1146" i="2"/>
  <c r="BI1144" i="2"/>
  <c r="BH1144" i="2"/>
  <c r="BG1144" i="2"/>
  <c r="BF1144" i="2"/>
  <c r="T1144" i="2"/>
  <c r="R1144" i="2"/>
  <c r="P1144" i="2"/>
  <c r="BK1144" i="2"/>
  <c r="J1144" i="2"/>
  <c r="BE1144" i="2"/>
  <c r="BI1142" i="2"/>
  <c r="BH1142" i="2"/>
  <c r="BG1142" i="2"/>
  <c r="BF1142" i="2"/>
  <c r="T1142" i="2"/>
  <c r="R1142" i="2"/>
  <c r="P1142" i="2"/>
  <c r="BK1142" i="2"/>
  <c r="J1142" i="2"/>
  <c r="BE1142" i="2"/>
  <c r="BI1140" i="2"/>
  <c r="BH1140" i="2"/>
  <c r="BG1140" i="2"/>
  <c r="BF1140" i="2"/>
  <c r="T1140" i="2"/>
  <c r="R1140" i="2"/>
  <c r="P1140" i="2"/>
  <c r="BK1140" i="2"/>
  <c r="J1140" i="2"/>
  <c r="BE1140" i="2"/>
  <c r="BI1138" i="2"/>
  <c r="BH1138" i="2"/>
  <c r="BG1138" i="2"/>
  <c r="BF1138" i="2"/>
  <c r="T1138" i="2"/>
  <c r="R1138" i="2"/>
  <c r="P1138" i="2"/>
  <c r="BK1138" i="2"/>
  <c r="J1138" i="2"/>
  <c r="BE1138" i="2"/>
  <c r="BI1136" i="2"/>
  <c r="BH1136" i="2"/>
  <c r="BG1136" i="2"/>
  <c r="BF1136" i="2"/>
  <c r="T1136" i="2"/>
  <c r="R1136" i="2"/>
  <c r="P1136" i="2"/>
  <c r="BK1136" i="2"/>
  <c r="J1136" i="2"/>
  <c r="BE1136" i="2"/>
  <c r="BI1134" i="2"/>
  <c r="BH1134" i="2"/>
  <c r="BG1134" i="2"/>
  <c r="BF1134" i="2"/>
  <c r="T1134" i="2"/>
  <c r="R1134" i="2"/>
  <c r="P1134" i="2"/>
  <c r="BK1134" i="2"/>
  <c r="J1134" i="2"/>
  <c r="BE1134" i="2"/>
  <c r="BI1132" i="2"/>
  <c r="BH1132" i="2"/>
  <c r="BG1132" i="2"/>
  <c r="BF1132" i="2"/>
  <c r="T1132" i="2"/>
  <c r="R1132" i="2"/>
  <c r="P1132" i="2"/>
  <c r="BK1132" i="2"/>
  <c r="J1132" i="2"/>
  <c r="BE1132" i="2"/>
  <c r="BI1130" i="2"/>
  <c r="BH1130" i="2"/>
  <c r="BG1130" i="2"/>
  <c r="BF1130" i="2"/>
  <c r="T1130" i="2"/>
  <c r="R1130" i="2"/>
  <c r="P1130" i="2"/>
  <c r="BK1130" i="2"/>
  <c r="J1130" i="2"/>
  <c r="BE1130" i="2"/>
  <c r="BI1128" i="2"/>
  <c r="BH1128" i="2"/>
  <c r="BG1128" i="2"/>
  <c r="BF1128" i="2"/>
  <c r="T1128" i="2"/>
  <c r="R1128" i="2"/>
  <c r="P1128" i="2"/>
  <c r="BK1128" i="2"/>
  <c r="J1128" i="2"/>
  <c r="BE1128" i="2"/>
  <c r="BI1126" i="2"/>
  <c r="BH1126" i="2"/>
  <c r="BG1126" i="2"/>
  <c r="BF1126" i="2"/>
  <c r="T1126" i="2"/>
  <c r="R1126" i="2"/>
  <c r="P1126" i="2"/>
  <c r="BK1126" i="2"/>
  <c r="J1126" i="2"/>
  <c r="BE1126" i="2"/>
  <c r="BI1124" i="2"/>
  <c r="BH1124" i="2"/>
  <c r="BG1124" i="2"/>
  <c r="BF1124" i="2"/>
  <c r="T1124" i="2"/>
  <c r="R1124" i="2"/>
  <c r="P1124" i="2"/>
  <c r="BK1124" i="2"/>
  <c r="J1124" i="2"/>
  <c r="BE1124" i="2"/>
  <c r="BI1122" i="2"/>
  <c r="BH1122" i="2"/>
  <c r="BG1122" i="2"/>
  <c r="BF1122" i="2"/>
  <c r="T1122" i="2"/>
  <c r="R1122" i="2"/>
  <c r="P1122" i="2"/>
  <c r="BK1122" i="2"/>
  <c r="J1122" i="2"/>
  <c r="BE1122" i="2"/>
  <c r="BI1120" i="2"/>
  <c r="BH1120" i="2"/>
  <c r="BG1120" i="2"/>
  <c r="BF1120" i="2"/>
  <c r="T1120" i="2"/>
  <c r="R1120" i="2"/>
  <c r="P1120" i="2"/>
  <c r="BK1120" i="2"/>
  <c r="J1120" i="2"/>
  <c r="BE1120" i="2"/>
  <c r="BI1118" i="2"/>
  <c r="BH1118" i="2"/>
  <c r="BG1118" i="2"/>
  <c r="BF1118" i="2"/>
  <c r="T1118" i="2"/>
  <c r="R1118" i="2"/>
  <c r="P1118" i="2"/>
  <c r="BK1118" i="2"/>
  <c r="J1118" i="2"/>
  <c r="BE1118" i="2"/>
  <c r="BI1116" i="2"/>
  <c r="BH1116" i="2"/>
  <c r="BG1116" i="2"/>
  <c r="BF1116" i="2"/>
  <c r="T1116" i="2"/>
  <c r="R1116" i="2"/>
  <c r="P1116" i="2"/>
  <c r="BK1116" i="2"/>
  <c r="J1116" i="2"/>
  <c r="BE1116" i="2"/>
  <c r="BI1114" i="2"/>
  <c r="BH1114" i="2"/>
  <c r="BG1114" i="2"/>
  <c r="BF1114" i="2"/>
  <c r="T1114" i="2"/>
  <c r="R1114" i="2"/>
  <c r="P1114" i="2"/>
  <c r="BK1114" i="2"/>
  <c r="J1114" i="2"/>
  <c r="BE1114" i="2"/>
  <c r="BI1112" i="2"/>
  <c r="BH1112" i="2"/>
  <c r="BG1112" i="2"/>
  <c r="BF1112" i="2"/>
  <c r="T1112" i="2"/>
  <c r="R1112" i="2"/>
  <c r="P1112" i="2"/>
  <c r="BK1112" i="2"/>
  <c r="J1112" i="2"/>
  <c r="BE1112" i="2"/>
  <c r="BI1110" i="2"/>
  <c r="BH1110" i="2"/>
  <c r="BG1110" i="2"/>
  <c r="BF1110" i="2"/>
  <c r="T1110" i="2"/>
  <c r="R1110" i="2"/>
  <c r="P1110" i="2"/>
  <c r="BK1110" i="2"/>
  <c r="J1110" i="2"/>
  <c r="BE1110" i="2"/>
  <c r="BI1108" i="2"/>
  <c r="BH1108" i="2"/>
  <c r="BG1108" i="2"/>
  <c r="BF1108" i="2"/>
  <c r="T1108" i="2"/>
  <c r="R1108" i="2"/>
  <c r="P1108" i="2"/>
  <c r="BK1108" i="2"/>
  <c r="J1108" i="2"/>
  <c r="BE1108" i="2"/>
  <c r="BI1106" i="2"/>
  <c r="BH1106" i="2"/>
  <c r="BG1106" i="2"/>
  <c r="BF1106" i="2"/>
  <c r="T1106" i="2"/>
  <c r="R1106" i="2"/>
  <c r="P1106" i="2"/>
  <c r="BK1106" i="2"/>
  <c r="J1106" i="2"/>
  <c r="BE1106" i="2"/>
  <c r="BI1104" i="2"/>
  <c r="BH1104" i="2"/>
  <c r="BG1104" i="2"/>
  <c r="BF1104" i="2"/>
  <c r="T1104" i="2"/>
  <c r="R1104" i="2"/>
  <c r="P1104" i="2"/>
  <c r="BK1104" i="2"/>
  <c r="J1104" i="2"/>
  <c r="BE1104" i="2"/>
  <c r="BI1102" i="2"/>
  <c r="BH1102" i="2"/>
  <c r="BG1102" i="2"/>
  <c r="BF1102" i="2"/>
  <c r="T1102" i="2"/>
  <c r="R1102" i="2"/>
  <c r="P1102" i="2"/>
  <c r="BK1102" i="2"/>
  <c r="J1102" i="2"/>
  <c r="BE1102" i="2"/>
  <c r="BI1100" i="2"/>
  <c r="BH1100" i="2"/>
  <c r="BG1100" i="2"/>
  <c r="BF1100" i="2"/>
  <c r="T1100" i="2"/>
  <c r="R1100" i="2"/>
  <c r="P1100" i="2"/>
  <c r="BK1100" i="2"/>
  <c r="J1100" i="2"/>
  <c r="BE1100" i="2"/>
  <c r="BI1098" i="2"/>
  <c r="BH1098" i="2"/>
  <c r="BG1098" i="2"/>
  <c r="BF1098" i="2"/>
  <c r="T1098" i="2"/>
  <c r="R1098" i="2"/>
  <c r="P1098" i="2"/>
  <c r="BK1098" i="2"/>
  <c r="J1098" i="2"/>
  <c r="BE1098" i="2"/>
  <c r="BI1096" i="2"/>
  <c r="BH1096" i="2"/>
  <c r="BG1096" i="2"/>
  <c r="BF1096" i="2"/>
  <c r="T1096" i="2"/>
  <c r="R1096" i="2"/>
  <c r="P1096" i="2"/>
  <c r="BK1096" i="2"/>
  <c r="J1096" i="2"/>
  <c r="BE1096" i="2"/>
  <c r="BI1094" i="2"/>
  <c r="BH1094" i="2"/>
  <c r="BG1094" i="2"/>
  <c r="BF1094" i="2"/>
  <c r="T1094" i="2"/>
  <c r="R1094" i="2"/>
  <c r="P1094" i="2"/>
  <c r="BK1094" i="2"/>
  <c r="J1094" i="2"/>
  <c r="BE1094" i="2"/>
  <c r="BI1092" i="2"/>
  <c r="BH1092" i="2"/>
  <c r="BG1092" i="2"/>
  <c r="BF1092" i="2"/>
  <c r="T1092" i="2"/>
  <c r="R1092" i="2"/>
  <c r="P1092" i="2"/>
  <c r="BK1092" i="2"/>
  <c r="J1092" i="2"/>
  <c r="BE1092" i="2"/>
  <c r="BI1090" i="2"/>
  <c r="BH1090" i="2"/>
  <c r="BG1090" i="2"/>
  <c r="BF1090" i="2"/>
  <c r="T1090" i="2"/>
  <c r="R1090" i="2"/>
  <c r="P1090" i="2"/>
  <c r="BK1090" i="2"/>
  <c r="J1090" i="2"/>
  <c r="BE1090" i="2"/>
  <c r="BI1088" i="2"/>
  <c r="BH1088" i="2"/>
  <c r="BG1088" i="2"/>
  <c r="BF1088" i="2"/>
  <c r="T1088" i="2"/>
  <c r="R1088" i="2"/>
  <c r="P1088" i="2"/>
  <c r="BK1088" i="2"/>
  <c r="J1088" i="2"/>
  <c r="BE1088" i="2"/>
  <c r="BI1086" i="2"/>
  <c r="BH1086" i="2"/>
  <c r="BG1086" i="2"/>
  <c r="BF1086" i="2"/>
  <c r="T1086" i="2"/>
  <c r="R1086" i="2"/>
  <c r="P1086" i="2"/>
  <c r="BK1086" i="2"/>
  <c r="J1086" i="2"/>
  <c r="BE1086" i="2"/>
  <c r="BI1084" i="2"/>
  <c r="BH1084" i="2"/>
  <c r="BG1084" i="2"/>
  <c r="BF1084" i="2"/>
  <c r="T1084" i="2"/>
  <c r="R1084" i="2"/>
  <c r="P1084" i="2"/>
  <c r="BK1084" i="2"/>
  <c r="J1084" i="2"/>
  <c r="BE1084" i="2"/>
  <c r="BI1082" i="2"/>
  <c r="BH1082" i="2"/>
  <c r="BG1082" i="2"/>
  <c r="BF1082" i="2"/>
  <c r="T1082" i="2"/>
  <c r="R1082" i="2"/>
  <c r="P1082" i="2"/>
  <c r="BK1082" i="2"/>
  <c r="J1082" i="2"/>
  <c r="BE1082" i="2"/>
  <c r="BI1080" i="2"/>
  <c r="BH1080" i="2"/>
  <c r="BG1080" i="2"/>
  <c r="BF1080" i="2"/>
  <c r="T1080" i="2"/>
  <c r="R1080" i="2"/>
  <c r="P1080" i="2"/>
  <c r="BK1080" i="2"/>
  <c r="J1080" i="2"/>
  <c r="BE1080" i="2"/>
  <c r="BI1078" i="2"/>
  <c r="BH1078" i="2"/>
  <c r="BG1078" i="2"/>
  <c r="BF1078" i="2"/>
  <c r="T1078" i="2"/>
  <c r="R1078" i="2"/>
  <c r="P1078" i="2"/>
  <c r="BK1078" i="2"/>
  <c r="J1078" i="2"/>
  <c r="BE1078" i="2"/>
  <c r="BI1076" i="2"/>
  <c r="BH1076" i="2"/>
  <c r="BG1076" i="2"/>
  <c r="BF1076" i="2"/>
  <c r="T1076" i="2"/>
  <c r="R1076" i="2"/>
  <c r="P1076" i="2"/>
  <c r="BK1076" i="2"/>
  <c r="J1076" i="2"/>
  <c r="BE1076" i="2"/>
  <c r="BI1074" i="2"/>
  <c r="BH1074" i="2"/>
  <c r="BG1074" i="2"/>
  <c r="BF1074" i="2"/>
  <c r="T1074" i="2"/>
  <c r="R1074" i="2"/>
  <c r="P1074" i="2"/>
  <c r="BK1074" i="2"/>
  <c r="J1074" i="2"/>
  <c r="BE1074" i="2"/>
  <c r="BI1072" i="2"/>
  <c r="BH1072" i="2"/>
  <c r="BG1072" i="2"/>
  <c r="BF1072" i="2"/>
  <c r="T1072" i="2"/>
  <c r="R1072" i="2"/>
  <c r="P1072" i="2"/>
  <c r="BK1072" i="2"/>
  <c r="J1072" i="2"/>
  <c r="BE1072" i="2"/>
  <c r="BI1070" i="2"/>
  <c r="BH1070" i="2"/>
  <c r="BG1070" i="2"/>
  <c r="BF1070" i="2"/>
  <c r="T1070" i="2"/>
  <c r="R1070" i="2"/>
  <c r="P1070" i="2"/>
  <c r="BK1070" i="2"/>
  <c r="J1070" i="2"/>
  <c r="BE1070" i="2"/>
  <c r="BI1068" i="2"/>
  <c r="BH1068" i="2"/>
  <c r="BG1068" i="2"/>
  <c r="BF1068" i="2"/>
  <c r="T1068" i="2"/>
  <c r="R1068" i="2"/>
  <c r="P1068" i="2"/>
  <c r="BK1068" i="2"/>
  <c r="J1068" i="2"/>
  <c r="BE1068" i="2"/>
  <c r="BI1066" i="2"/>
  <c r="BH1066" i="2"/>
  <c r="BG1066" i="2"/>
  <c r="BF1066" i="2"/>
  <c r="T1066" i="2"/>
  <c r="R1066" i="2"/>
  <c r="P1066" i="2"/>
  <c r="BK1066" i="2"/>
  <c r="J1066" i="2"/>
  <c r="BE1066" i="2"/>
  <c r="BI1064" i="2"/>
  <c r="BH1064" i="2"/>
  <c r="BG1064" i="2"/>
  <c r="BF1064" i="2"/>
  <c r="T1064" i="2"/>
  <c r="R1064" i="2"/>
  <c r="P1064" i="2"/>
  <c r="BK1064" i="2"/>
  <c r="J1064" i="2"/>
  <c r="BE1064" i="2"/>
  <c r="BI1062" i="2"/>
  <c r="BH1062" i="2"/>
  <c r="BG1062" i="2"/>
  <c r="BF1062" i="2"/>
  <c r="T1062" i="2"/>
  <c r="R1062" i="2"/>
  <c r="P1062" i="2"/>
  <c r="BK1062" i="2"/>
  <c r="J1062" i="2"/>
  <c r="BE1062" i="2"/>
  <c r="BI1060" i="2"/>
  <c r="BH1060" i="2"/>
  <c r="BG1060" i="2"/>
  <c r="BF1060" i="2"/>
  <c r="T1060" i="2"/>
  <c r="R1060" i="2"/>
  <c r="P1060" i="2"/>
  <c r="BK1060" i="2"/>
  <c r="J1060" i="2"/>
  <c r="BE1060" i="2"/>
  <c r="BI1058" i="2"/>
  <c r="BH1058" i="2"/>
  <c r="BG1058" i="2"/>
  <c r="BF1058" i="2"/>
  <c r="T1058" i="2"/>
  <c r="R1058" i="2"/>
  <c r="P1058" i="2"/>
  <c r="BK1058" i="2"/>
  <c r="J1058" i="2"/>
  <c r="BE1058" i="2"/>
  <c r="BI1056" i="2"/>
  <c r="BH1056" i="2"/>
  <c r="BG1056" i="2"/>
  <c r="BF1056" i="2"/>
  <c r="T1056" i="2"/>
  <c r="R1056" i="2"/>
  <c r="P1056" i="2"/>
  <c r="BK1056" i="2"/>
  <c r="J1056" i="2"/>
  <c r="BE1056" i="2"/>
  <c r="BI1054" i="2"/>
  <c r="BH1054" i="2"/>
  <c r="BG1054" i="2"/>
  <c r="BF1054" i="2"/>
  <c r="T1054" i="2"/>
  <c r="R1054" i="2"/>
  <c r="P1054" i="2"/>
  <c r="BK1054" i="2"/>
  <c r="J1054" i="2"/>
  <c r="BE1054" i="2"/>
  <c r="BI1052" i="2"/>
  <c r="BH1052" i="2"/>
  <c r="BG1052" i="2"/>
  <c r="BF1052" i="2"/>
  <c r="T1052" i="2"/>
  <c r="R1052" i="2"/>
  <c r="P1052" i="2"/>
  <c r="BK1052" i="2"/>
  <c r="J1052" i="2"/>
  <c r="BE1052" i="2"/>
  <c r="BI1050" i="2"/>
  <c r="BH1050" i="2"/>
  <c r="BG1050" i="2"/>
  <c r="BF1050" i="2"/>
  <c r="T1050" i="2"/>
  <c r="R1050" i="2"/>
  <c r="P1050" i="2"/>
  <c r="BK1050" i="2"/>
  <c r="J1050" i="2"/>
  <c r="BE1050" i="2"/>
  <c r="BI1048" i="2"/>
  <c r="BH1048" i="2"/>
  <c r="BG1048" i="2"/>
  <c r="BF1048" i="2"/>
  <c r="T1048" i="2"/>
  <c r="R1048" i="2"/>
  <c r="P1048" i="2"/>
  <c r="BK1048" i="2"/>
  <c r="J1048" i="2"/>
  <c r="BE1048" i="2"/>
  <c r="BI1046" i="2"/>
  <c r="BH1046" i="2"/>
  <c r="BG1046" i="2"/>
  <c r="BF1046" i="2"/>
  <c r="T1046" i="2"/>
  <c r="R1046" i="2"/>
  <c r="P1046" i="2"/>
  <c r="BK1046" i="2"/>
  <c r="J1046" i="2"/>
  <c r="BE1046" i="2"/>
  <c r="BI1044" i="2"/>
  <c r="BH1044" i="2"/>
  <c r="BG1044" i="2"/>
  <c r="BF1044" i="2"/>
  <c r="T1044" i="2"/>
  <c r="R1044" i="2"/>
  <c r="P1044" i="2"/>
  <c r="BK1044" i="2"/>
  <c r="J1044" i="2"/>
  <c r="BE1044" i="2"/>
  <c r="BI1042" i="2"/>
  <c r="BH1042" i="2"/>
  <c r="BG1042" i="2"/>
  <c r="BF1042" i="2"/>
  <c r="T1042" i="2"/>
  <c r="R1042" i="2"/>
  <c r="P1042" i="2"/>
  <c r="BK1042" i="2"/>
  <c r="J1042" i="2"/>
  <c r="BE1042" i="2"/>
  <c r="BI1040" i="2"/>
  <c r="BH1040" i="2"/>
  <c r="BG1040" i="2"/>
  <c r="BF1040" i="2"/>
  <c r="T1040" i="2"/>
  <c r="R1040" i="2"/>
  <c r="P1040" i="2"/>
  <c r="BK1040" i="2"/>
  <c r="J1040" i="2"/>
  <c r="BE1040" i="2"/>
  <c r="BI1038" i="2"/>
  <c r="BH1038" i="2"/>
  <c r="BG1038" i="2"/>
  <c r="BF1038" i="2"/>
  <c r="T1038" i="2"/>
  <c r="R1038" i="2"/>
  <c r="P1038" i="2"/>
  <c r="BK1038" i="2"/>
  <c r="J1038" i="2"/>
  <c r="BE1038" i="2"/>
  <c r="BI1036" i="2"/>
  <c r="BH1036" i="2"/>
  <c r="BG1036" i="2"/>
  <c r="BF1036" i="2"/>
  <c r="T1036" i="2"/>
  <c r="R1036" i="2"/>
  <c r="P1036" i="2"/>
  <c r="BK1036" i="2"/>
  <c r="J1036" i="2"/>
  <c r="BE1036" i="2"/>
  <c r="BI1034" i="2"/>
  <c r="BH1034" i="2"/>
  <c r="BG1034" i="2"/>
  <c r="BF1034" i="2"/>
  <c r="T1034" i="2"/>
  <c r="R1034" i="2"/>
  <c r="P1034" i="2"/>
  <c r="BK1034" i="2"/>
  <c r="J1034" i="2"/>
  <c r="BE1034" i="2"/>
  <c r="BI1032" i="2"/>
  <c r="BH1032" i="2"/>
  <c r="BG1032" i="2"/>
  <c r="BF1032" i="2"/>
  <c r="T1032" i="2"/>
  <c r="R1032" i="2"/>
  <c r="P1032" i="2"/>
  <c r="BK1032" i="2"/>
  <c r="J1032" i="2"/>
  <c r="BE1032" i="2"/>
  <c r="BI1030" i="2"/>
  <c r="BH1030" i="2"/>
  <c r="BG1030" i="2"/>
  <c r="BF1030" i="2"/>
  <c r="T1030" i="2"/>
  <c r="R1030" i="2"/>
  <c r="P1030" i="2"/>
  <c r="BK1030" i="2"/>
  <c r="J1030" i="2"/>
  <c r="BE1030" i="2"/>
  <c r="BI1028" i="2"/>
  <c r="BH1028" i="2"/>
  <c r="BG1028" i="2"/>
  <c r="BF1028" i="2"/>
  <c r="T1028" i="2"/>
  <c r="R1028" i="2"/>
  <c r="P1028" i="2"/>
  <c r="BK1028" i="2"/>
  <c r="J1028" i="2"/>
  <c r="BE1028" i="2"/>
  <c r="BI1026" i="2"/>
  <c r="BH1026" i="2"/>
  <c r="BG1026" i="2"/>
  <c r="BF1026" i="2"/>
  <c r="T1026" i="2"/>
  <c r="R1026" i="2"/>
  <c r="P1026" i="2"/>
  <c r="BK1026" i="2"/>
  <c r="J1026" i="2"/>
  <c r="BE1026" i="2"/>
  <c r="BI1024" i="2"/>
  <c r="BH1024" i="2"/>
  <c r="BG1024" i="2"/>
  <c r="BF1024" i="2"/>
  <c r="T1024" i="2"/>
  <c r="R1024" i="2"/>
  <c r="P1024" i="2"/>
  <c r="BK1024" i="2"/>
  <c r="J1024" i="2"/>
  <c r="BE1024" i="2"/>
  <c r="BI1022" i="2"/>
  <c r="BH1022" i="2"/>
  <c r="BG1022" i="2"/>
  <c r="BF1022" i="2"/>
  <c r="T1022" i="2"/>
  <c r="R1022" i="2"/>
  <c r="P1022" i="2"/>
  <c r="BK1022" i="2"/>
  <c r="J1022" i="2"/>
  <c r="BE1022" i="2"/>
  <c r="BI1020" i="2"/>
  <c r="BH1020" i="2"/>
  <c r="BG1020" i="2"/>
  <c r="BF1020" i="2"/>
  <c r="T1020" i="2"/>
  <c r="R1020" i="2"/>
  <c r="P1020" i="2"/>
  <c r="BK1020" i="2"/>
  <c r="J1020" i="2"/>
  <c r="BE1020" i="2"/>
  <c r="BI1018" i="2"/>
  <c r="BH1018" i="2"/>
  <c r="BG1018" i="2"/>
  <c r="BF1018" i="2"/>
  <c r="T1018" i="2"/>
  <c r="R1018" i="2"/>
  <c r="P1018" i="2"/>
  <c r="BK1018" i="2"/>
  <c r="J1018" i="2"/>
  <c r="BE1018" i="2"/>
  <c r="BI1016" i="2"/>
  <c r="BH1016" i="2"/>
  <c r="BG1016" i="2"/>
  <c r="BF1016" i="2"/>
  <c r="T1016" i="2"/>
  <c r="R1016" i="2"/>
  <c r="P1016" i="2"/>
  <c r="BK1016" i="2"/>
  <c r="J1016" i="2"/>
  <c r="BE1016" i="2"/>
  <c r="BI1014" i="2"/>
  <c r="BH1014" i="2"/>
  <c r="BG1014" i="2"/>
  <c r="BF1014" i="2"/>
  <c r="T1014" i="2"/>
  <c r="R1014" i="2"/>
  <c r="P1014" i="2"/>
  <c r="BK1014" i="2"/>
  <c r="J1014" i="2"/>
  <c r="BE1014" i="2"/>
  <c r="BI1012" i="2"/>
  <c r="BH1012" i="2"/>
  <c r="BG1012" i="2"/>
  <c r="BF1012" i="2"/>
  <c r="T1012" i="2"/>
  <c r="R1012" i="2"/>
  <c r="P1012" i="2"/>
  <c r="BK1012" i="2"/>
  <c r="J1012" i="2"/>
  <c r="BE1012" i="2"/>
  <c r="BI1010" i="2"/>
  <c r="BH1010" i="2"/>
  <c r="BG1010" i="2"/>
  <c r="BF1010" i="2"/>
  <c r="T1010" i="2"/>
  <c r="R1010" i="2"/>
  <c r="P1010" i="2"/>
  <c r="BK1010" i="2"/>
  <c r="J1010" i="2"/>
  <c r="BE1010" i="2"/>
  <c r="BI1008" i="2"/>
  <c r="BH1008" i="2"/>
  <c r="BG1008" i="2"/>
  <c r="BF1008" i="2"/>
  <c r="T1008" i="2"/>
  <c r="R1008" i="2"/>
  <c r="P1008" i="2"/>
  <c r="BK1008" i="2"/>
  <c r="J1008" i="2"/>
  <c r="BE1008" i="2"/>
  <c r="BI1006" i="2"/>
  <c r="BH1006" i="2"/>
  <c r="BG1006" i="2"/>
  <c r="BF1006" i="2"/>
  <c r="T1006" i="2"/>
  <c r="R1006" i="2"/>
  <c r="P1006" i="2"/>
  <c r="BK1006" i="2"/>
  <c r="J1006" i="2"/>
  <c r="BE1006" i="2"/>
  <c r="BI1004" i="2"/>
  <c r="BH1004" i="2"/>
  <c r="BG1004" i="2"/>
  <c r="BF1004" i="2"/>
  <c r="T1004" i="2"/>
  <c r="R1004" i="2"/>
  <c r="P1004" i="2"/>
  <c r="BK1004" i="2"/>
  <c r="J1004" i="2"/>
  <c r="BE1004" i="2"/>
  <c r="BI1002" i="2"/>
  <c r="BH1002" i="2"/>
  <c r="BG1002" i="2"/>
  <c r="BF1002" i="2"/>
  <c r="T1002" i="2"/>
  <c r="R1002" i="2"/>
  <c r="P1002" i="2"/>
  <c r="BK1002" i="2"/>
  <c r="J1002" i="2"/>
  <c r="BE1002" i="2"/>
  <c r="BI1000" i="2"/>
  <c r="BH1000" i="2"/>
  <c r="BG1000" i="2"/>
  <c r="BF1000" i="2"/>
  <c r="T1000" i="2"/>
  <c r="R1000" i="2"/>
  <c r="P1000" i="2"/>
  <c r="BK1000" i="2"/>
  <c r="J1000" i="2"/>
  <c r="BE1000" i="2"/>
  <c r="BI998" i="2"/>
  <c r="BH998" i="2"/>
  <c r="BG998" i="2"/>
  <c r="BF998" i="2"/>
  <c r="T998" i="2"/>
  <c r="R998" i="2"/>
  <c r="P998" i="2"/>
  <c r="BK998" i="2"/>
  <c r="J998" i="2"/>
  <c r="BE998" i="2"/>
  <c r="BI996" i="2"/>
  <c r="BH996" i="2"/>
  <c r="BG996" i="2"/>
  <c r="BF996" i="2"/>
  <c r="T996" i="2"/>
  <c r="R996" i="2"/>
  <c r="P996" i="2"/>
  <c r="BK996" i="2"/>
  <c r="J996" i="2"/>
  <c r="BE996" i="2"/>
  <c r="BI994" i="2"/>
  <c r="BH994" i="2"/>
  <c r="BG994" i="2"/>
  <c r="BF994" i="2"/>
  <c r="T994" i="2"/>
  <c r="R994" i="2"/>
  <c r="P994" i="2"/>
  <c r="BK994" i="2"/>
  <c r="J994" i="2"/>
  <c r="BE994" i="2"/>
  <c r="BI992" i="2"/>
  <c r="BH992" i="2"/>
  <c r="BG992" i="2"/>
  <c r="BF992" i="2"/>
  <c r="T992" i="2"/>
  <c r="R992" i="2"/>
  <c r="P992" i="2"/>
  <c r="BK992" i="2"/>
  <c r="J992" i="2"/>
  <c r="BE992" i="2"/>
  <c r="BI990" i="2"/>
  <c r="BH990" i="2"/>
  <c r="BG990" i="2"/>
  <c r="BF990" i="2"/>
  <c r="T990" i="2"/>
  <c r="R990" i="2"/>
  <c r="P990" i="2"/>
  <c r="BK990" i="2"/>
  <c r="J990" i="2"/>
  <c r="BE990" i="2"/>
  <c r="BI988" i="2"/>
  <c r="BH988" i="2"/>
  <c r="BG988" i="2"/>
  <c r="BF988" i="2"/>
  <c r="T988" i="2"/>
  <c r="R988" i="2"/>
  <c r="P988" i="2"/>
  <c r="BK988" i="2"/>
  <c r="J988" i="2"/>
  <c r="BE988" i="2"/>
  <c r="BI986" i="2"/>
  <c r="BH986" i="2"/>
  <c r="BG986" i="2"/>
  <c r="BF986" i="2"/>
  <c r="T986" i="2"/>
  <c r="R986" i="2"/>
  <c r="P986" i="2"/>
  <c r="BK986" i="2"/>
  <c r="J986" i="2"/>
  <c r="BE986" i="2"/>
  <c r="BI984" i="2"/>
  <c r="BH984" i="2"/>
  <c r="BG984" i="2"/>
  <c r="BF984" i="2"/>
  <c r="T984" i="2"/>
  <c r="R984" i="2"/>
  <c r="P984" i="2"/>
  <c r="BK984" i="2"/>
  <c r="J984" i="2"/>
  <c r="BE984" i="2"/>
  <c r="BI982" i="2"/>
  <c r="BH982" i="2"/>
  <c r="BG982" i="2"/>
  <c r="BF982" i="2"/>
  <c r="T982" i="2"/>
  <c r="R982" i="2"/>
  <c r="P982" i="2"/>
  <c r="BK982" i="2"/>
  <c r="J982" i="2"/>
  <c r="BE982" i="2"/>
  <c r="BI980" i="2"/>
  <c r="BH980" i="2"/>
  <c r="BG980" i="2"/>
  <c r="BF980" i="2"/>
  <c r="T980" i="2"/>
  <c r="R980" i="2"/>
  <c r="P980" i="2"/>
  <c r="BK980" i="2"/>
  <c r="J980" i="2"/>
  <c r="BE980" i="2"/>
  <c r="BI978" i="2"/>
  <c r="BH978" i="2"/>
  <c r="BG978" i="2"/>
  <c r="BF978" i="2"/>
  <c r="T978" i="2"/>
  <c r="R978" i="2"/>
  <c r="P978" i="2"/>
  <c r="BK978" i="2"/>
  <c r="J978" i="2"/>
  <c r="BE978" i="2"/>
  <c r="BI976" i="2"/>
  <c r="BH976" i="2"/>
  <c r="BG976" i="2"/>
  <c r="BF976" i="2"/>
  <c r="T976" i="2"/>
  <c r="R976" i="2"/>
  <c r="P976" i="2"/>
  <c r="BK976" i="2"/>
  <c r="J976" i="2"/>
  <c r="BE976" i="2"/>
  <c r="BI974" i="2"/>
  <c r="BH974" i="2"/>
  <c r="BG974" i="2"/>
  <c r="BF974" i="2"/>
  <c r="T974" i="2"/>
  <c r="R974" i="2"/>
  <c r="P974" i="2"/>
  <c r="BK974" i="2"/>
  <c r="J974" i="2"/>
  <c r="BE974" i="2"/>
  <c r="BI972" i="2"/>
  <c r="BH972" i="2"/>
  <c r="BG972" i="2"/>
  <c r="BF972" i="2"/>
  <c r="T972" i="2"/>
  <c r="R972" i="2"/>
  <c r="P972" i="2"/>
  <c r="BK972" i="2"/>
  <c r="J972" i="2"/>
  <c r="BE972" i="2"/>
  <c r="BI970" i="2"/>
  <c r="BH970" i="2"/>
  <c r="BG970" i="2"/>
  <c r="BF970" i="2"/>
  <c r="T970" i="2"/>
  <c r="R970" i="2"/>
  <c r="P970" i="2"/>
  <c r="BK970" i="2"/>
  <c r="J970" i="2"/>
  <c r="BE970" i="2"/>
  <c r="BI968" i="2"/>
  <c r="BH968" i="2"/>
  <c r="BG968" i="2"/>
  <c r="BF968" i="2"/>
  <c r="T968" i="2"/>
  <c r="R968" i="2"/>
  <c r="P968" i="2"/>
  <c r="BK968" i="2"/>
  <c r="J968" i="2"/>
  <c r="BE968" i="2"/>
  <c r="BI966" i="2"/>
  <c r="BH966" i="2"/>
  <c r="BG966" i="2"/>
  <c r="BF966" i="2"/>
  <c r="T966" i="2"/>
  <c r="R966" i="2"/>
  <c r="P966" i="2"/>
  <c r="BK966" i="2"/>
  <c r="J966" i="2"/>
  <c r="BE966" i="2"/>
  <c r="BI964" i="2"/>
  <c r="BH964" i="2"/>
  <c r="BG964" i="2"/>
  <c r="BF964" i="2"/>
  <c r="T964" i="2"/>
  <c r="R964" i="2"/>
  <c r="P964" i="2"/>
  <c r="BK964" i="2"/>
  <c r="J964" i="2"/>
  <c r="BE964" i="2"/>
  <c r="BI962" i="2"/>
  <c r="BH962" i="2"/>
  <c r="BG962" i="2"/>
  <c r="BF962" i="2"/>
  <c r="T962" i="2"/>
  <c r="R962" i="2"/>
  <c r="P962" i="2"/>
  <c r="BK962" i="2"/>
  <c r="J962" i="2"/>
  <c r="BE962" i="2"/>
  <c r="BI960" i="2"/>
  <c r="BH960" i="2"/>
  <c r="BG960" i="2"/>
  <c r="BF960" i="2"/>
  <c r="T960" i="2"/>
  <c r="R960" i="2"/>
  <c r="P960" i="2"/>
  <c r="BK960" i="2"/>
  <c r="J960" i="2"/>
  <c r="BE960" i="2"/>
  <c r="BI958" i="2"/>
  <c r="BH958" i="2"/>
  <c r="BG958" i="2"/>
  <c r="BF958" i="2"/>
  <c r="T958" i="2"/>
  <c r="R958" i="2"/>
  <c r="P958" i="2"/>
  <c r="BK958" i="2"/>
  <c r="J958" i="2"/>
  <c r="BE958" i="2"/>
  <c r="BI956" i="2"/>
  <c r="BH956" i="2"/>
  <c r="BG956" i="2"/>
  <c r="BF956" i="2"/>
  <c r="T956" i="2"/>
  <c r="R956" i="2"/>
  <c r="P956" i="2"/>
  <c r="BK956" i="2"/>
  <c r="J956" i="2"/>
  <c r="BE956" i="2"/>
  <c r="BI954" i="2"/>
  <c r="BH954" i="2"/>
  <c r="BG954" i="2"/>
  <c r="BF954" i="2"/>
  <c r="T954" i="2"/>
  <c r="R954" i="2"/>
  <c r="P954" i="2"/>
  <c r="BK954" i="2"/>
  <c r="J954" i="2"/>
  <c r="BE954" i="2"/>
  <c r="BI952" i="2"/>
  <c r="BH952" i="2"/>
  <c r="BG952" i="2"/>
  <c r="BF952" i="2"/>
  <c r="T952" i="2"/>
  <c r="R952" i="2"/>
  <c r="P952" i="2"/>
  <c r="BK952" i="2"/>
  <c r="J952" i="2"/>
  <c r="BE952" i="2"/>
  <c r="BI950" i="2"/>
  <c r="BH950" i="2"/>
  <c r="BG950" i="2"/>
  <c r="BF950" i="2"/>
  <c r="T950" i="2"/>
  <c r="R950" i="2"/>
  <c r="P950" i="2"/>
  <c r="BK950" i="2"/>
  <c r="J950" i="2"/>
  <c r="BE950" i="2"/>
  <c r="BI948" i="2"/>
  <c r="BH948" i="2"/>
  <c r="BG948" i="2"/>
  <c r="BF948" i="2"/>
  <c r="T948" i="2"/>
  <c r="R948" i="2"/>
  <c r="P948" i="2"/>
  <c r="BK948" i="2"/>
  <c r="J948" i="2"/>
  <c r="BE948" i="2"/>
  <c r="BI946" i="2"/>
  <c r="BH946" i="2"/>
  <c r="BG946" i="2"/>
  <c r="BF946" i="2"/>
  <c r="T946" i="2"/>
  <c r="R946" i="2"/>
  <c r="P946" i="2"/>
  <c r="BK946" i="2"/>
  <c r="J946" i="2"/>
  <c r="BE946" i="2"/>
  <c r="BI944" i="2"/>
  <c r="BH944" i="2"/>
  <c r="BG944" i="2"/>
  <c r="BF944" i="2"/>
  <c r="T944" i="2"/>
  <c r="R944" i="2"/>
  <c r="P944" i="2"/>
  <c r="BK944" i="2"/>
  <c r="J944" i="2"/>
  <c r="BE944" i="2"/>
  <c r="BI942" i="2"/>
  <c r="BH942" i="2"/>
  <c r="BG942" i="2"/>
  <c r="BF942" i="2"/>
  <c r="T942" i="2"/>
  <c r="R942" i="2"/>
  <c r="P942" i="2"/>
  <c r="BK942" i="2"/>
  <c r="J942" i="2"/>
  <c r="BE942" i="2"/>
  <c r="BI940" i="2"/>
  <c r="BH940" i="2"/>
  <c r="BG940" i="2"/>
  <c r="BF940" i="2"/>
  <c r="T940" i="2"/>
  <c r="R940" i="2"/>
  <c r="P940" i="2"/>
  <c r="BK940" i="2"/>
  <c r="J940" i="2"/>
  <c r="BE940" i="2"/>
  <c r="BI938" i="2"/>
  <c r="BH938" i="2"/>
  <c r="BG938" i="2"/>
  <c r="BF938" i="2"/>
  <c r="T938" i="2"/>
  <c r="R938" i="2"/>
  <c r="P938" i="2"/>
  <c r="BK938" i="2"/>
  <c r="J938" i="2"/>
  <c r="BE938" i="2"/>
  <c r="BI936" i="2"/>
  <c r="BH936" i="2"/>
  <c r="BG936" i="2"/>
  <c r="BF936" i="2"/>
  <c r="T936" i="2"/>
  <c r="R936" i="2"/>
  <c r="P936" i="2"/>
  <c r="BK936" i="2"/>
  <c r="J936" i="2"/>
  <c r="BE936" i="2"/>
  <c r="BI934" i="2"/>
  <c r="BH934" i="2"/>
  <c r="BG934" i="2"/>
  <c r="BF934" i="2"/>
  <c r="T934" i="2"/>
  <c r="R934" i="2"/>
  <c r="P934" i="2"/>
  <c r="BK934" i="2"/>
  <c r="J934" i="2"/>
  <c r="BE934" i="2"/>
  <c r="BI932" i="2"/>
  <c r="BH932" i="2"/>
  <c r="BG932" i="2"/>
  <c r="BF932" i="2"/>
  <c r="T932" i="2"/>
  <c r="R932" i="2"/>
  <c r="P932" i="2"/>
  <c r="BK932" i="2"/>
  <c r="J932" i="2"/>
  <c r="BE932" i="2"/>
  <c r="BI930" i="2"/>
  <c r="BH930" i="2"/>
  <c r="BG930" i="2"/>
  <c r="BF930" i="2"/>
  <c r="T930" i="2"/>
  <c r="R930" i="2"/>
  <c r="P930" i="2"/>
  <c r="BK930" i="2"/>
  <c r="J930" i="2"/>
  <c r="BE930" i="2"/>
  <c r="BI928" i="2"/>
  <c r="BH928" i="2"/>
  <c r="BG928" i="2"/>
  <c r="BF928" i="2"/>
  <c r="T928" i="2"/>
  <c r="R928" i="2"/>
  <c r="P928" i="2"/>
  <c r="BK928" i="2"/>
  <c r="J928" i="2"/>
  <c r="BE928" i="2"/>
  <c r="BI926" i="2"/>
  <c r="BH926" i="2"/>
  <c r="BG926" i="2"/>
  <c r="BF926" i="2"/>
  <c r="T926" i="2"/>
  <c r="R926" i="2"/>
  <c r="P926" i="2"/>
  <c r="BK926" i="2"/>
  <c r="J926" i="2"/>
  <c r="BE926" i="2"/>
  <c r="BI924" i="2"/>
  <c r="BH924" i="2"/>
  <c r="BG924" i="2"/>
  <c r="BF924" i="2"/>
  <c r="T924" i="2"/>
  <c r="R924" i="2"/>
  <c r="P924" i="2"/>
  <c r="BK924" i="2"/>
  <c r="J924" i="2"/>
  <c r="BE924" i="2"/>
  <c r="BI922" i="2"/>
  <c r="BH922" i="2"/>
  <c r="BG922" i="2"/>
  <c r="BF922" i="2"/>
  <c r="T922" i="2"/>
  <c r="R922" i="2"/>
  <c r="P922" i="2"/>
  <c r="BK922" i="2"/>
  <c r="J922" i="2"/>
  <c r="BE922" i="2"/>
  <c r="BI920" i="2"/>
  <c r="BH920" i="2"/>
  <c r="BG920" i="2"/>
  <c r="BF920" i="2"/>
  <c r="T920" i="2"/>
  <c r="R920" i="2"/>
  <c r="P920" i="2"/>
  <c r="BK920" i="2"/>
  <c r="J920" i="2"/>
  <c r="BE920" i="2"/>
  <c r="BI918" i="2"/>
  <c r="BH918" i="2"/>
  <c r="BG918" i="2"/>
  <c r="BF918" i="2"/>
  <c r="T918" i="2"/>
  <c r="R918" i="2"/>
  <c r="P918" i="2"/>
  <c r="BK918" i="2"/>
  <c r="J918" i="2"/>
  <c r="BE918" i="2"/>
  <c r="BI916" i="2"/>
  <c r="BH916" i="2"/>
  <c r="BG916" i="2"/>
  <c r="BF916" i="2"/>
  <c r="T916" i="2"/>
  <c r="R916" i="2"/>
  <c r="P916" i="2"/>
  <c r="BK916" i="2"/>
  <c r="J916" i="2"/>
  <c r="BE916" i="2"/>
  <c r="BI914" i="2"/>
  <c r="BH914" i="2"/>
  <c r="BG914" i="2"/>
  <c r="BF914" i="2"/>
  <c r="T914" i="2"/>
  <c r="R914" i="2"/>
  <c r="P914" i="2"/>
  <c r="BK914" i="2"/>
  <c r="J914" i="2"/>
  <c r="BE914" i="2"/>
  <c r="BI912" i="2"/>
  <c r="BH912" i="2"/>
  <c r="BG912" i="2"/>
  <c r="BF912" i="2"/>
  <c r="T912" i="2"/>
  <c r="R912" i="2"/>
  <c r="P912" i="2"/>
  <c r="BK912" i="2"/>
  <c r="J912" i="2"/>
  <c r="BE912" i="2"/>
  <c r="BI910" i="2"/>
  <c r="BH910" i="2"/>
  <c r="BG910" i="2"/>
  <c r="BF910" i="2"/>
  <c r="T910" i="2"/>
  <c r="R910" i="2"/>
  <c r="P910" i="2"/>
  <c r="BK910" i="2"/>
  <c r="J910" i="2"/>
  <c r="BE910" i="2"/>
  <c r="BI908" i="2"/>
  <c r="BH908" i="2"/>
  <c r="BG908" i="2"/>
  <c r="BF908" i="2"/>
  <c r="T908" i="2"/>
  <c r="R908" i="2"/>
  <c r="P908" i="2"/>
  <c r="BK908" i="2"/>
  <c r="J908" i="2"/>
  <c r="BE908" i="2"/>
  <c r="BI906" i="2"/>
  <c r="BH906" i="2"/>
  <c r="BG906" i="2"/>
  <c r="BF906" i="2"/>
  <c r="T906" i="2"/>
  <c r="R906" i="2"/>
  <c r="P906" i="2"/>
  <c r="BK906" i="2"/>
  <c r="J906" i="2"/>
  <c r="BE906" i="2"/>
  <c r="BI904" i="2"/>
  <c r="BH904" i="2"/>
  <c r="BG904" i="2"/>
  <c r="BF904" i="2"/>
  <c r="T904" i="2"/>
  <c r="R904" i="2"/>
  <c r="P904" i="2"/>
  <c r="BK904" i="2"/>
  <c r="J904" i="2"/>
  <c r="BE904" i="2"/>
  <c r="BI902" i="2"/>
  <c r="BH902" i="2"/>
  <c r="BG902" i="2"/>
  <c r="BF902" i="2"/>
  <c r="T902" i="2"/>
  <c r="R902" i="2"/>
  <c r="P902" i="2"/>
  <c r="BK902" i="2"/>
  <c r="J902" i="2"/>
  <c r="BE902" i="2"/>
  <c r="BI900" i="2"/>
  <c r="BH900" i="2"/>
  <c r="BG900" i="2"/>
  <c r="BF900" i="2"/>
  <c r="T900" i="2"/>
  <c r="R900" i="2"/>
  <c r="P900" i="2"/>
  <c r="BK900" i="2"/>
  <c r="J900" i="2"/>
  <c r="BE900" i="2"/>
  <c r="BI898" i="2"/>
  <c r="BH898" i="2"/>
  <c r="BG898" i="2"/>
  <c r="BF898" i="2"/>
  <c r="T898" i="2"/>
  <c r="R898" i="2"/>
  <c r="P898" i="2"/>
  <c r="BK898" i="2"/>
  <c r="J898" i="2"/>
  <c r="BE898" i="2"/>
  <c r="BI896" i="2"/>
  <c r="BH896" i="2"/>
  <c r="BG896" i="2"/>
  <c r="BF896" i="2"/>
  <c r="T896" i="2"/>
  <c r="R896" i="2"/>
  <c r="P896" i="2"/>
  <c r="BK896" i="2"/>
  <c r="J896" i="2"/>
  <c r="BE896" i="2"/>
  <c r="BI894" i="2"/>
  <c r="BH894" i="2"/>
  <c r="BG894" i="2"/>
  <c r="BF894" i="2"/>
  <c r="T894" i="2"/>
  <c r="R894" i="2"/>
  <c r="P894" i="2"/>
  <c r="BK894" i="2"/>
  <c r="J894" i="2"/>
  <c r="BE894" i="2"/>
  <c r="BI892" i="2"/>
  <c r="BH892" i="2"/>
  <c r="BG892" i="2"/>
  <c r="BF892" i="2"/>
  <c r="T892" i="2"/>
  <c r="R892" i="2"/>
  <c r="P892" i="2"/>
  <c r="BK892" i="2"/>
  <c r="J892" i="2"/>
  <c r="BE892" i="2"/>
  <c r="BI890" i="2"/>
  <c r="BH890" i="2"/>
  <c r="BG890" i="2"/>
  <c r="BF890" i="2"/>
  <c r="T890" i="2"/>
  <c r="R890" i="2"/>
  <c r="P890" i="2"/>
  <c r="BK890" i="2"/>
  <c r="J890" i="2"/>
  <c r="BE890" i="2"/>
  <c r="BI888" i="2"/>
  <c r="BH888" i="2"/>
  <c r="BG888" i="2"/>
  <c r="BF888" i="2"/>
  <c r="T888" i="2"/>
  <c r="R888" i="2"/>
  <c r="P888" i="2"/>
  <c r="BK888" i="2"/>
  <c r="J888" i="2"/>
  <c r="BE888" i="2"/>
  <c r="BI886" i="2"/>
  <c r="BH886" i="2"/>
  <c r="BG886" i="2"/>
  <c r="BF886" i="2"/>
  <c r="T886" i="2"/>
  <c r="R886" i="2"/>
  <c r="P886" i="2"/>
  <c r="BK886" i="2"/>
  <c r="J886" i="2"/>
  <c r="BE886" i="2"/>
  <c r="BI884" i="2"/>
  <c r="BH884" i="2"/>
  <c r="BG884" i="2"/>
  <c r="BF884" i="2"/>
  <c r="T884" i="2"/>
  <c r="R884" i="2"/>
  <c r="P884" i="2"/>
  <c r="BK884" i="2"/>
  <c r="J884" i="2"/>
  <c r="BE884" i="2"/>
  <c r="BI882" i="2"/>
  <c r="BH882" i="2"/>
  <c r="BG882" i="2"/>
  <c r="BF882" i="2"/>
  <c r="T882" i="2"/>
  <c r="R882" i="2"/>
  <c r="P882" i="2"/>
  <c r="BK882" i="2"/>
  <c r="J882" i="2"/>
  <c r="BE882" i="2"/>
  <c r="BI880" i="2"/>
  <c r="BH880" i="2"/>
  <c r="BG880" i="2"/>
  <c r="BF880" i="2"/>
  <c r="T880" i="2"/>
  <c r="R880" i="2"/>
  <c r="P880" i="2"/>
  <c r="BK880" i="2"/>
  <c r="J880" i="2"/>
  <c r="BE880" i="2"/>
  <c r="BI878" i="2"/>
  <c r="BH878" i="2"/>
  <c r="BG878" i="2"/>
  <c r="BF878" i="2"/>
  <c r="T878" i="2"/>
  <c r="R878" i="2"/>
  <c r="P878" i="2"/>
  <c r="BK878" i="2"/>
  <c r="J878" i="2"/>
  <c r="BE878" i="2"/>
  <c r="BI876" i="2"/>
  <c r="BH876" i="2"/>
  <c r="BG876" i="2"/>
  <c r="BF876" i="2"/>
  <c r="T876" i="2"/>
  <c r="R876" i="2"/>
  <c r="P876" i="2"/>
  <c r="BK876" i="2"/>
  <c r="J876" i="2"/>
  <c r="BE876" i="2"/>
  <c r="BI874" i="2"/>
  <c r="BH874" i="2"/>
  <c r="BG874" i="2"/>
  <c r="BF874" i="2"/>
  <c r="T874" i="2"/>
  <c r="R874" i="2"/>
  <c r="P874" i="2"/>
  <c r="BK874" i="2"/>
  <c r="J874" i="2"/>
  <c r="BE874" i="2"/>
  <c r="BI872" i="2"/>
  <c r="BH872" i="2"/>
  <c r="BG872" i="2"/>
  <c r="BF872" i="2"/>
  <c r="T872" i="2"/>
  <c r="R872" i="2"/>
  <c r="P872" i="2"/>
  <c r="BK872" i="2"/>
  <c r="J872" i="2"/>
  <c r="BE872" i="2"/>
  <c r="BI870" i="2"/>
  <c r="BH870" i="2"/>
  <c r="BG870" i="2"/>
  <c r="BF870" i="2"/>
  <c r="T870" i="2"/>
  <c r="R870" i="2"/>
  <c r="P870" i="2"/>
  <c r="BK870" i="2"/>
  <c r="J870" i="2"/>
  <c r="BE870" i="2"/>
  <c r="BI868" i="2"/>
  <c r="BH868" i="2"/>
  <c r="BG868" i="2"/>
  <c r="BF868" i="2"/>
  <c r="T868" i="2"/>
  <c r="R868" i="2"/>
  <c r="P868" i="2"/>
  <c r="BK868" i="2"/>
  <c r="J868" i="2"/>
  <c r="BE868" i="2"/>
  <c r="BI866" i="2"/>
  <c r="BH866" i="2"/>
  <c r="BG866" i="2"/>
  <c r="BF866" i="2"/>
  <c r="T866" i="2"/>
  <c r="R866" i="2"/>
  <c r="P866" i="2"/>
  <c r="BK866" i="2"/>
  <c r="J866" i="2"/>
  <c r="BE866" i="2"/>
  <c r="BI864" i="2"/>
  <c r="BH864" i="2"/>
  <c r="BG864" i="2"/>
  <c r="BF864" i="2"/>
  <c r="T864" i="2"/>
  <c r="R864" i="2"/>
  <c r="P864" i="2"/>
  <c r="BK864" i="2"/>
  <c r="J864" i="2"/>
  <c r="BE864" i="2"/>
  <c r="BI862" i="2"/>
  <c r="BH862" i="2"/>
  <c r="BG862" i="2"/>
  <c r="BF862" i="2"/>
  <c r="T862" i="2"/>
  <c r="R862" i="2"/>
  <c r="P862" i="2"/>
  <c r="BK862" i="2"/>
  <c r="J862" i="2"/>
  <c r="BE862" i="2"/>
  <c r="BI860" i="2"/>
  <c r="BH860" i="2"/>
  <c r="BG860" i="2"/>
  <c r="BF860" i="2"/>
  <c r="T860" i="2"/>
  <c r="R860" i="2"/>
  <c r="P860" i="2"/>
  <c r="BK860" i="2"/>
  <c r="J860" i="2"/>
  <c r="BE860" i="2"/>
  <c r="BI858" i="2"/>
  <c r="BH858" i="2"/>
  <c r="BG858" i="2"/>
  <c r="BF858" i="2"/>
  <c r="T858" i="2"/>
  <c r="R858" i="2"/>
  <c r="P858" i="2"/>
  <c r="BK858" i="2"/>
  <c r="J858" i="2"/>
  <c r="BE858" i="2"/>
  <c r="BI856" i="2"/>
  <c r="BH856" i="2"/>
  <c r="BG856" i="2"/>
  <c r="BF856" i="2"/>
  <c r="T856" i="2"/>
  <c r="R856" i="2"/>
  <c r="P856" i="2"/>
  <c r="BK856" i="2"/>
  <c r="J856" i="2"/>
  <c r="BE856" i="2"/>
  <c r="BI854" i="2"/>
  <c r="BH854" i="2"/>
  <c r="BG854" i="2"/>
  <c r="BF854" i="2"/>
  <c r="T854" i="2"/>
  <c r="R854" i="2"/>
  <c r="P854" i="2"/>
  <c r="BK854" i="2"/>
  <c r="J854" i="2"/>
  <c r="BE854" i="2"/>
  <c r="BI852" i="2"/>
  <c r="BH852" i="2"/>
  <c r="BG852" i="2"/>
  <c r="BF852" i="2"/>
  <c r="T852" i="2"/>
  <c r="R852" i="2"/>
  <c r="P852" i="2"/>
  <c r="BK852" i="2"/>
  <c r="J852" i="2"/>
  <c r="BE852" i="2"/>
  <c r="BI850" i="2"/>
  <c r="BH850" i="2"/>
  <c r="BG850" i="2"/>
  <c r="BF850" i="2"/>
  <c r="T850" i="2"/>
  <c r="R850" i="2"/>
  <c r="P850" i="2"/>
  <c r="BK850" i="2"/>
  <c r="J850" i="2"/>
  <c r="BE850" i="2"/>
  <c r="BI848" i="2"/>
  <c r="BH848" i="2"/>
  <c r="BG848" i="2"/>
  <c r="BF848" i="2"/>
  <c r="T848" i="2"/>
  <c r="R848" i="2"/>
  <c r="P848" i="2"/>
  <c r="BK848" i="2"/>
  <c r="J848" i="2"/>
  <c r="BE848" i="2"/>
  <c r="BI846" i="2"/>
  <c r="BH846" i="2"/>
  <c r="BG846" i="2"/>
  <c r="BF846" i="2"/>
  <c r="T846" i="2"/>
  <c r="R846" i="2"/>
  <c r="P846" i="2"/>
  <c r="BK846" i="2"/>
  <c r="J846" i="2"/>
  <c r="BE846" i="2"/>
  <c r="BI844" i="2"/>
  <c r="BH844" i="2"/>
  <c r="BG844" i="2"/>
  <c r="BF844" i="2"/>
  <c r="T844" i="2"/>
  <c r="R844" i="2"/>
  <c r="P844" i="2"/>
  <c r="BK844" i="2"/>
  <c r="J844" i="2"/>
  <c r="BE844" i="2"/>
  <c r="BI842" i="2"/>
  <c r="BH842" i="2"/>
  <c r="BG842" i="2"/>
  <c r="BF842" i="2"/>
  <c r="T842" i="2"/>
  <c r="R842" i="2"/>
  <c r="P842" i="2"/>
  <c r="BK842" i="2"/>
  <c r="J842" i="2"/>
  <c r="BE842" i="2"/>
  <c r="BI840" i="2"/>
  <c r="BH840" i="2"/>
  <c r="BG840" i="2"/>
  <c r="BF840" i="2"/>
  <c r="T840" i="2"/>
  <c r="R840" i="2"/>
  <c r="P840" i="2"/>
  <c r="BK840" i="2"/>
  <c r="J840" i="2"/>
  <c r="BE840" i="2"/>
  <c r="BI838" i="2"/>
  <c r="BH838" i="2"/>
  <c r="BG838" i="2"/>
  <c r="BF838" i="2"/>
  <c r="T838" i="2"/>
  <c r="R838" i="2"/>
  <c r="P838" i="2"/>
  <c r="BK838" i="2"/>
  <c r="J838" i="2"/>
  <c r="BE838" i="2"/>
  <c r="BI836" i="2"/>
  <c r="BH836" i="2"/>
  <c r="BG836" i="2"/>
  <c r="BF836" i="2"/>
  <c r="T836" i="2"/>
  <c r="R836" i="2"/>
  <c r="P836" i="2"/>
  <c r="BK836" i="2"/>
  <c r="J836" i="2"/>
  <c r="BE836" i="2"/>
  <c r="BI834" i="2"/>
  <c r="BH834" i="2"/>
  <c r="BG834" i="2"/>
  <c r="BF834" i="2"/>
  <c r="T834" i="2"/>
  <c r="R834" i="2"/>
  <c r="P834" i="2"/>
  <c r="BK834" i="2"/>
  <c r="J834" i="2"/>
  <c r="BE834" i="2"/>
  <c r="BI832" i="2"/>
  <c r="BH832" i="2"/>
  <c r="BG832" i="2"/>
  <c r="BF832" i="2"/>
  <c r="T832" i="2"/>
  <c r="R832" i="2"/>
  <c r="P832" i="2"/>
  <c r="BK832" i="2"/>
  <c r="J832" i="2"/>
  <c r="BE832" i="2"/>
  <c r="BI830" i="2"/>
  <c r="BH830" i="2"/>
  <c r="BG830" i="2"/>
  <c r="BF830" i="2"/>
  <c r="T830" i="2"/>
  <c r="R830" i="2"/>
  <c r="P830" i="2"/>
  <c r="BK830" i="2"/>
  <c r="J830" i="2"/>
  <c r="BE830" i="2"/>
  <c r="BI828" i="2"/>
  <c r="BH828" i="2"/>
  <c r="BG828" i="2"/>
  <c r="BF828" i="2"/>
  <c r="T828" i="2"/>
  <c r="R828" i="2"/>
  <c r="P828" i="2"/>
  <c r="BK828" i="2"/>
  <c r="J828" i="2"/>
  <c r="BE828" i="2"/>
  <c r="BI826" i="2"/>
  <c r="BH826" i="2"/>
  <c r="BG826" i="2"/>
  <c r="BF826" i="2"/>
  <c r="T826" i="2"/>
  <c r="R826" i="2"/>
  <c r="P826" i="2"/>
  <c r="BK826" i="2"/>
  <c r="J826" i="2"/>
  <c r="BE826" i="2"/>
  <c r="BI824" i="2"/>
  <c r="BH824" i="2"/>
  <c r="BG824" i="2"/>
  <c r="BF824" i="2"/>
  <c r="T824" i="2"/>
  <c r="R824" i="2"/>
  <c r="P824" i="2"/>
  <c r="BK824" i="2"/>
  <c r="J824" i="2"/>
  <c r="BE824" i="2"/>
  <c r="BI822" i="2"/>
  <c r="BH822" i="2"/>
  <c r="BG822" i="2"/>
  <c r="BF822" i="2"/>
  <c r="T822" i="2"/>
  <c r="R822" i="2"/>
  <c r="P822" i="2"/>
  <c r="BK822" i="2"/>
  <c r="J822" i="2"/>
  <c r="BE822" i="2"/>
  <c r="BI820" i="2"/>
  <c r="BH820" i="2"/>
  <c r="BG820" i="2"/>
  <c r="BF820" i="2"/>
  <c r="T820" i="2"/>
  <c r="R820" i="2"/>
  <c r="P820" i="2"/>
  <c r="BK820" i="2"/>
  <c r="J820" i="2"/>
  <c r="BE820" i="2"/>
  <c r="BI818" i="2"/>
  <c r="BH818" i="2"/>
  <c r="BG818" i="2"/>
  <c r="BF818" i="2"/>
  <c r="T818" i="2"/>
  <c r="R818" i="2"/>
  <c r="P818" i="2"/>
  <c r="BK818" i="2"/>
  <c r="J818" i="2"/>
  <c r="BE818" i="2"/>
  <c r="BI816" i="2"/>
  <c r="BH816" i="2"/>
  <c r="BG816" i="2"/>
  <c r="BF816" i="2"/>
  <c r="T816" i="2"/>
  <c r="R816" i="2"/>
  <c r="P816" i="2"/>
  <c r="BK816" i="2"/>
  <c r="J816" i="2"/>
  <c r="BE816" i="2"/>
  <c r="BI814" i="2"/>
  <c r="BH814" i="2"/>
  <c r="BG814" i="2"/>
  <c r="BF814" i="2"/>
  <c r="T814" i="2"/>
  <c r="R814" i="2"/>
  <c r="P814" i="2"/>
  <c r="BK814" i="2"/>
  <c r="J814" i="2"/>
  <c r="BE814" i="2"/>
  <c r="BI812" i="2"/>
  <c r="BH812" i="2"/>
  <c r="BG812" i="2"/>
  <c r="BF812" i="2"/>
  <c r="T812" i="2"/>
  <c r="R812" i="2"/>
  <c r="P812" i="2"/>
  <c r="BK812" i="2"/>
  <c r="J812" i="2"/>
  <c r="BE812" i="2"/>
  <c r="BI810" i="2"/>
  <c r="BH810" i="2"/>
  <c r="BG810" i="2"/>
  <c r="BF810" i="2"/>
  <c r="T810" i="2"/>
  <c r="R810" i="2"/>
  <c r="P810" i="2"/>
  <c r="BK810" i="2"/>
  <c r="J810" i="2"/>
  <c r="BE810" i="2"/>
  <c r="BI808" i="2"/>
  <c r="BH808" i="2"/>
  <c r="BG808" i="2"/>
  <c r="BF808" i="2"/>
  <c r="T808" i="2"/>
  <c r="R808" i="2"/>
  <c r="P808" i="2"/>
  <c r="BK808" i="2"/>
  <c r="J808" i="2"/>
  <c r="BE808" i="2"/>
  <c r="BI806" i="2"/>
  <c r="BH806" i="2"/>
  <c r="BG806" i="2"/>
  <c r="BF806" i="2"/>
  <c r="T806" i="2"/>
  <c r="R806" i="2"/>
  <c r="P806" i="2"/>
  <c r="BK806" i="2"/>
  <c r="J806" i="2"/>
  <c r="BE806" i="2"/>
  <c r="BI804" i="2"/>
  <c r="BH804" i="2"/>
  <c r="BG804" i="2"/>
  <c r="BF804" i="2"/>
  <c r="T804" i="2"/>
  <c r="R804" i="2"/>
  <c r="P804" i="2"/>
  <c r="BK804" i="2"/>
  <c r="J804" i="2"/>
  <c r="BE804" i="2"/>
  <c r="BI802" i="2"/>
  <c r="BH802" i="2"/>
  <c r="BG802" i="2"/>
  <c r="BF802" i="2"/>
  <c r="T802" i="2"/>
  <c r="R802" i="2"/>
  <c r="P802" i="2"/>
  <c r="BK802" i="2"/>
  <c r="J802" i="2"/>
  <c r="BE802" i="2"/>
  <c r="BI800" i="2"/>
  <c r="BH800" i="2"/>
  <c r="BG800" i="2"/>
  <c r="BF800" i="2"/>
  <c r="T800" i="2"/>
  <c r="R800" i="2"/>
  <c r="P800" i="2"/>
  <c r="BK800" i="2"/>
  <c r="J800" i="2"/>
  <c r="BE800" i="2"/>
  <c r="BI798" i="2"/>
  <c r="BH798" i="2"/>
  <c r="BG798" i="2"/>
  <c r="BF798" i="2"/>
  <c r="T798" i="2"/>
  <c r="R798" i="2"/>
  <c r="P798" i="2"/>
  <c r="BK798" i="2"/>
  <c r="J798" i="2"/>
  <c r="BE798" i="2"/>
  <c r="BI796" i="2"/>
  <c r="BH796" i="2"/>
  <c r="BG796" i="2"/>
  <c r="BF796" i="2"/>
  <c r="T796" i="2"/>
  <c r="R796" i="2"/>
  <c r="P796" i="2"/>
  <c r="BK796" i="2"/>
  <c r="J796" i="2"/>
  <c r="BE796" i="2"/>
  <c r="BI794" i="2"/>
  <c r="BH794" i="2"/>
  <c r="BG794" i="2"/>
  <c r="BF794" i="2"/>
  <c r="T794" i="2"/>
  <c r="R794" i="2"/>
  <c r="P794" i="2"/>
  <c r="BK794" i="2"/>
  <c r="J794" i="2"/>
  <c r="BE794" i="2"/>
  <c r="BI792" i="2"/>
  <c r="BH792" i="2"/>
  <c r="BG792" i="2"/>
  <c r="BF792" i="2"/>
  <c r="T792" i="2"/>
  <c r="R792" i="2"/>
  <c r="P792" i="2"/>
  <c r="BK792" i="2"/>
  <c r="J792" i="2"/>
  <c r="BE792" i="2"/>
  <c r="BI790" i="2"/>
  <c r="BH790" i="2"/>
  <c r="BG790" i="2"/>
  <c r="BF790" i="2"/>
  <c r="T790" i="2"/>
  <c r="R790" i="2"/>
  <c r="P790" i="2"/>
  <c r="BK790" i="2"/>
  <c r="J790" i="2"/>
  <c r="BE790" i="2"/>
  <c r="BI788" i="2"/>
  <c r="BH788" i="2"/>
  <c r="BG788" i="2"/>
  <c r="BF788" i="2"/>
  <c r="T788" i="2"/>
  <c r="R788" i="2"/>
  <c r="P788" i="2"/>
  <c r="BK788" i="2"/>
  <c r="J788" i="2"/>
  <c r="BE788" i="2"/>
  <c r="BI786" i="2"/>
  <c r="BH786" i="2"/>
  <c r="BG786" i="2"/>
  <c r="BF786" i="2"/>
  <c r="T786" i="2"/>
  <c r="R786" i="2"/>
  <c r="P786" i="2"/>
  <c r="BK786" i="2"/>
  <c r="J786" i="2"/>
  <c r="BE786" i="2"/>
  <c r="BI784" i="2"/>
  <c r="BH784" i="2"/>
  <c r="BG784" i="2"/>
  <c r="BF784" i="2"/>
  <c r="T784" i="2"/>
  <c r="R784" i="2"/>
  <c r="P784" i="2"/>
  <c r="BK784" i="2"/>
  <c r="J784" i="2"/>
  <c r="BE784" i="2"/>
  <c r="BI782" i="2"/>
  <c r="BH782" i="2"/>
  <c r="BG782" i="2"/>
  <c r="BF782" i="2"/>
  <c r="T782" i="2"/>
  <c r="R782" i="2"/>
  <c r="P782" i="2"/>
  <c r="BK782" i="2"/>
  <c r="J782" i="2"/>
  <c r="BE782" i="2"/>
  <c r="BI780" i="2"/>
  <c r="BH780" i="2"/>
  <c r="BG780" i="2"/>
  <c r="BF780" i="2"/>
  <c r="T780" i="2"/>
  <c r="R780" i="2"/>
  <c r="P780" i="2"/>
  <c r="BK780" i="2"/>
  <c r="J780" i="2"/>
  <c r="BE780" i="2"/>
  <c r="BI778" i="2"/>
  <c r="BH778" i="2"/>
  <c r="BG778" i="2"/>
  <c r="BF778" i="2"/>
  <c r="T778" i="2"/>
  <c r="R778" i="2"/>
  <c r="P778" i="2"/>
  <c r="BK778" i="2"/>
  <c r="J778" i="2"/>
  <c r="BE778" i="2"/>
  <c r="BI776" i="2"/>
  <c r="BH776" i="2"/>
  <c r="BG776" i="2"/>
  <c r="BF776" i="2"/>
  <c r="T776" i="2"/>
  <c r="R776" i="2"/>
  <c r="P776" i="2"/>
  <c r="BK776" i="2"/>
  <c r="J776" i="2"/>
  <c r="BE776" i="2"/>
  <c r="BI774" i="2"/>
  <c r="BH774" i="2"/>
  <c r="BG774" i="2"/>
  <c r="BF774" i="2"/>
  <c r="T774" i="2"/>
  <c r="R774" i="2"/>
  <c r="P774" i="2"/>
  <c r="BK774" i="2"/>
  <c r="J774" i="2"/>
  <c r="BE774" i="2"/>
  <c r="BI772" i="2"/>
  <c r="BH772" i="2"/>
  <c r="BG772" i="2"/>
  <c r="BF772" i="2"/>
  <c r="T772" i="2"/>
  <c r="R772" i="2"/>
  <c r="P772" i="2"/>
  <c r="BK772" i="2"/>
  <c r="J772" i="2"/>
  <c r="BE772" i="2"/>
  <c r="BI770" i="2"/>
  <c r="BH770" i="2"/>
  <c r="BG770" i="2"/>
  <c r="BF770" i="2"/>
  <c r="T770" i="2"/>
  <c r="R770" i="2"/>
  <c r="P770" i="2"/>
  <c r="BK770" i="2"/>
  <c r="J770" i="2"/>
  <c r="BE770" i="2"/>
  <c r="BI768" i="2"/>
  <c r="BH768" i="2"/>
  <c r="BG768" i="2"/>
  <c r="BF768" i="2"/>
  <c r="T768" i="2"/>
  <c r="R768" i="2"/>
  <c r="P768" i="2"/>
  <c r="BK768" i="2"/>
  <c r="J768" i="2"/>
  <c r="BE768" i="2"/>
  <c r="BI766" i="2"/>
  <c r="BH766" i="2"/>
  <c r="BG766" i="2"/>
  <c r="BF766" i="2"/>
  <c r="T766" i="2"/>
  <c r="R766" i="2"/>
  <c r="P766" i="2"/>
  <c r="BK766" i="2"/>
  <c r="J766" i="2"/>
  <c r="BE766" i="2"/>
  <c r="BI764" i="2"/>
  <c r="BH764" i="2"/>
  <c r="BG764" i="2"/>
  <c r="BF764" i="2"/>
  <c r="T764" i="2"/>
  <c r="R764" i="2"/>
  <c r="P764" i="2"/>
  <c r="BK764" i="2"/>
  <c r="J764" i="2"/>
  <c r="BE764" i="2"/>
  <c r="BI762" i="2"/>
  <c r="BH762" i="2"/>
  <c r="BG762" i="2"/>
  <c r="BF762" i="2"/>
  <c r="T762" i="2"/>
  <c r="R762" i="2"/>
  <c r="P762" i="2"/>
  <c r="BK762" i="2"/>
  <c r="J762" i="2"/>
  <c r="BE762" i="2"/>
  <c r="BI760" i="2"/>
  <c r="BH760" i="2"/>
  <c r="BG760" i="2"/>
  <c r="BF760" i="2"/>
  <c r="T760" i="2"/>
  <c r="R760" i="2"/>
  <c r="P760" i="2"/>
  <c r="BK760" i="2"/>
  <c r="J760" i="2"/>
  <c r="BE760" i="2"/>
  <c r="BI758" i="2"/>
  <c r="BH758" i="2"/>
  <c r="BG758" i="2"/>
  <c r="BF758" i="2"/>
  <c r="T758" i="2"/>
  <c r="R758" i="2"/>
  <c r="P758" i="2"/>
  <c r="BK758" i="2"/>
  <c r="J758" i="2"/>
  <c r="BE758" i="2"/>
  <c r="BI756" i="2"/>
  <c r="BH756" i="2"/>
  <c r="BG756" i="2"/>
  <c r="BF756" i="2"/>
  <c r="T756" i="2"/>
  <c r="R756" i="2"/>
  <c r="P756" i="2"/>
  <c r="BK756" i="2"/>
  <c r="J756" i="2"/>
  <c r="BE756" i="2"/>
  <c r="BI754" i="2"/>
  <c r="BH754" i="2"/>
  <c r="BG754" i="2"/>
  <c r="BF754" i="2"/>
  <c r="T754" i="2"/>
  <c r="R754" i="2"/>
  <c r="P754" i="2"/>
  <c r="BK754" i="2"/>
  <c r="J754" i="2"/>
  <c r="BE754" i="2"/>
  <c r="BI752" i="2"/>
  <c r="BH752" i="2"/>
  <c r="BG752" i="2"/>
  <c r="BF752" i="2"/>
  <c r="T752" i="2"/>
  <c r="R752" i="2"/>
  <c r="P752" i="2"/>
  <c r="BK752" i="2"/>
  <c r="J752" i="2"/>
  <c r="BE752" i="2"/>
  <c r="BI750" i="2"/>
  <c r="BH750" i="2"/>
  <c r="BG750" i="2"/>
  <c r="BF750" i="2"/>
  <c r="T750" i="2"/>
  <c r="R750" i="2"/>
  <c r="P750" i="2"/>
  <c r="BK750" i="2"/>
  <c r="J750" i="2"/>
  <c r="BE750" i="2"/>
  <c r="BI748" i="2"/>
  <c r="BH748" i="2"/>
  <c r="BG748" i="2"/>
  <c r="BF748" i="2"/>
  <c r="T748" i="2"/>
  <c r="R748" i="2"/>
  <c r="P748" i="2"/>
  <c r="BK748" i="2"/>
  <c r="J748" i="2"/>
  <c r="BE748" i="2"/>
  <c r="BI746" i="2"/>
  <c r="BH746" i="2"/>
  <c r="BG746" i="2"/>
  <c r="BF746" i="2"/>
  <c r="T746" i="2"/>
  <c r="R746" i="2"/>
  <c r="P746" i="2"/>
  <c r="BK746" i="2"/>
  <c r="J746" i="2"/>
  <c r="BE746" i="2"/>
  <c r="BI744" i="2"/>
  <c r="BH744" i="2"/>
  <c r="BG744" i="2"/>
  <c r="BF744" i="2"/>
  <c r="T744" i="2"/>
  <c r="R744" i="2"/>
  <c r="P744" i="2"/>
  <c r="BK744" i="2"/>
  <c r="J744" i="2"/>
  <c r="BE744" i="2"/>
  <c r="BI742" i="2"/>
  <c r="BH742" i="2"/>
  <c r="BG742" i="2"/>
  <c r="BF742" i="2"/>
  <c r="T742" i="2"/>
  <c r="R742" i="2"/>
  <c r="P742" i="2"/>
  <c r="BK742" i="2"/>
  <c r="J742" i="2"/>
  <c r="BE742" i="2"/>
  <c r="BI740" i="2"/>
  <c r="BH740" i="2"/>
  <c r="BG740" i="2"/>
  <c r="BF740" i="2"/>
  <c r="T740" i="2"/>
  <c r="R740" i="2"/>
  <c r="P740" i="2"/>
  <c r="BK740" i="2"/>
  <c r="J740" i="2"/>
  <c r="BE740" i="2"/>
  <c r="BI738" i="2"/>
  <c r="BH738" i="2"/>
  <c r="BG738" i="2"/>
  <c r="BF738" i="2"/>
  <c r="T738" i="2"/>
  <c r="R738" i="2"/>
  <c r="P738" i="2"/>
  <c r="BK738" i="2"/>
  <c r="J738" i="2"/>
  <c r="BE738" i="2"/>
  <c r="BI736" i="2"/>
  <c r="BH736" i="2"/>
  <c r="BG736" i="2"/>
  <c r="BF736" i="2"/>
  <c r="T736" i="2"/>
  <c r="R736" i="2"/>
  <c r="P736" i="2"/>
  <c r="BK736" i="2"/>
  <c r="J736" i="2"/>
  <c r="BE736" i="2"/>
  <c r="BI734" i="2"/>
  <c r="BH734" i="2"/>
  <c r="BG734" i="2"/>
  <c r="BF734" i="2"/>
  <c r="T734" i="2"/>
  <c r="R734" i="2"/>
  <c r="P734" i="2"/>
  <c r="BK734" i="2"/>
  <c r="J734" i="2"/>
  <c r="BE734" i="2"/>
  <c r="BI732" i="2"/>
  <c r="BH732" i="2"/>
  <c r="BG732" i="2"/>
  <c r="BF732" i="2"/>
  <c r="T732" i="2"/>
  <c r="R732" i="2"/>
  <c r="P732" i="2"/>
  <c r="BK732" i="2"/>
  <c r="J732" i="2"/>
  <c r="BE732" i="2"/>
  <c r="BI730" i="2"/>
  <c r="BH730" i="2"/>
  <c r="BG730" i="2"/>
  <c r="BF730" i="2"/>
  <c r="T730" i="2"/>
  <c r="R730" i="2"/>
  <c r="P730" i="2"/>
  <c r="BK730" i="2"/>
  <c r="J730" i="2"/>
  <c r="BE730" i="2"/>
  <c r="BI728" i="2"/>
  <c r="BH728" i="2"/>
  <c r="BG728" i="2"/>
  <c r="BF728" i="2"/>
  <c r="T728" i="2"/>
  <c r="R728" i="2"/>
  <c r="P728" i="2"/>
  <c r="BK728" i="2"/>
  <c r="J728" i="2"/>
  <c r="BE728" i="2"/>
  <c r="BI726" i="2"/>
  <c r="BH726" i="2"/>
  <c r="BG726" i="2"/>
  <c r="BF726" i="2"/>
  <c r="T726" i="2"/>
  <c r="R726" i="2"/>
  <c r="P726" i="2"/>
  <c r="BK726" i="2"/>
  <c r="J726" i="2"/>
  <c r="BE726" i="2"/>
  <c r="BI724" i="2"/>
  <c r="BH724" i="2"/>
  <c r="BG724" i="2"/>
  <c r="BF724" i="2"/>
  <c r="T724" i="2"/>
  <c r="R724" i="2"/>
  <c r="P724" i="2"/>
  <c r="BK724" i="2"/>
  <c r="J724" i="2"/>
  <c r="BE724" i="2"/>
  <c r="BI722" i="2"/>
  <c r="BH722" i="2"/>
  <c r="BG722" i="2"/>
  <c r="BF722" i="2"/>
  <c r="T722" i="2"/>
  <c r="R722" i="2"/>
  <c r="P722" i="2"/>
  <c r="BK722" i="2"/>
  <c r="J722" i="2"/>
  <c r="BE722" i="2"/>
  <c r="BI720" i="2"/>
  <c r="BH720" i="2"/>
  <c r="BG720" i="2"/>
  <c r="BF720" i="2"/>
  <c r="T720" i="2"/>
  <c r="R720" i="2"/>
  <c r="P720" i="2"/>
  <c r="BK720" i="2"/>
  <c r="J720" i="2"/>
  <c r="BE720" i="2"/>
  <c r="BI718" i="2"/>
  <c r="BH718" i="2"/>
  <c r="BG718" i="2"/>
  <c r="BF718" i="2"/>
  <c r="T718" i="2"/>
  <c r="R718" i="2"/>
  <c r="P718" i="2"/>
  <c r="BK718" i="2"/>
  <c r="J718" i="2"/>
  <c r="BE718" i="2"/>
  <c r="BI716" i="2"/>
  <c r="BH716" i="2"/>
  <c r="BG716" i="2"/>
  <c r="BF716" i="2"/>
  <c r="T716" i="2"/>
  <c r="R716" i="2"/>
  <c r="P716" i="2"/>
  <c r="BK716" i="2"/>
  <c r="J716" i="2"/>
  <c r="BE716" i="2"/>
  <c r="BI714" i="2"/>
  <c r="BH714" i="2"/>
  <c r="BG714" i="2"/>
  <c r="BF714" i="2"/>
  <c r="T714" i="2"/>
  <c r="R714" i="2"/>
  <c r="P714" i="2"/>
  <c r="BK714" i="2"/>
  <c r="J714" i="2"/>
  <c r="BE714" i="2"/>
  <c r="BI712" i="2"/>
  <c r="BH712" i="2"/>
  <c r="BG712" i="2"/>
  <c r="BF712" i="2"/>
  <c r="T712" i="2"/>
  <c r="R712" i="2"/>
  <c r="P712" i="2"/>
  <c r="BK712" i="2"/>
  <c r="J712" i="2"/>
  <c r="BE712" i="2"/>
  <c r="BI710" i="2"/>
  <c r="BH710" i="2"/>
  <c r="BG710" i="2"/>
  <c r="BF710" i="2"/>
  <c r="T710" i="2"/>
  <c r="R710" i="2"/>
  <c r="P710" i="2"/>
  <c r="BK710" i="2"/>
  <c r="J710" i="2"/>
  <c r="BE710" i="2"/>
  <c r="BI708" i="2"/>
  <c r="BH708" i="2"/>
  <c r="BG708" i="2"/>
  <c r="BF708" i="2"/>
  <c r="T708" i="2"/>
  <c r="R708" i="2"/>
  <c r="P708" i="2"/>
  <c r="BK708" i="2"/>
  <c r="J708" i="2"/>
  <c r="BE708" i="2"/>
  <c r="BI706" i="2"/>
  <c r="BH706" i="2"/>
  <c r="BG706" i="2"/>
  <c r="BF706" i="2"/>
  <c r="T706" i="2"/>
  <c r="R706" i="2"/>
  <c r="P706" i="2"/>
  <c r="BK706" i="2"/>
  <c r="J706" i="2"/>
  <c r="BE706" i="2"/>
  <c r="BI704" i="2"/>
  <c r="BH704" i="2"/>
  <c r="BG704" i="2"/>
  <c r="BF704" i="2"/>
  <c r="T704" i="2"/>
  <c r="R704" i="2"/>
  <c r="P704" i="2"/>
  <c r="BK704" i="2"/>
  <c r="J704" i="2"/>
  <c r="BE704" i="2"/>
  <c r="BI702" i="2"/>
  <c r="BH702" i="2"/>
  <c r="BG702" i="2"/>
  <c r="BF702" i="2"/>
  <c r="T702" i="2"/>
  <c r="R702" i="2"/>
  <c r="P702" i="2"/>
  <c r="BK702" i="2"/>
  <c r="J702" i="2"/>
  <c r="BE702" i="2"/>
  <c r="BI700" i="2"/>
  <c r="BH700" i="2"/>
  <c r="BG700" i="2"/>
  <c r="BF700" i="2"/>
  <c r="T700" i="2"/>
  <c r="R700" i="2"/>
  <c r="P700" i="2"/>
  <c r="BK700" i="2"/>
  <c r="J700" i="2"/>
  <c r="BE700" i="2"/>
  <c r="BI698" i="2"/>
  <c r="BH698" i="2"/>
  <c r="BG698" i="2"/>
  <c r="BF698" i="2"/>
  <c r="T698" i="2"/>
  <c r="R698" i="2"/>
  <c r="P698" i="2"/>
  <c r="BK698" i="2"/>
  <c r="J698" i="2"/>
  <c r="BE698" i="2"/>
  <c r="BI696" i="2"/>
  <c r="BH696" i="2"/>
  <c r="BG696" i="2"/>
  <c r="BF696" i="2"/>
  <c r="T696" i="2"/>
  <c r="R696" i="2"/>
  <c r="P696" i="2"/>
  <c r="BK696" i="2"/>
  <c r="J696" i="2"/>
  <c r="BE696" i="2"/>
  <c r="BI694" i="2"/>
  <c r="BH694" i="2"/>
  <c r="BG694" i="2"/>
  <c r="BF694" i="2"/>
  <c r="T694" i="2"/>
  <c r="R694" i="2"/>
  <c r="P694" i="2"/>
  <c r="BK694" i="2"/>
  <c r="J694" i="2"/>
  <c r="BE694" i="2"/>
  <c r="BI692" i="2"/>
  <c r="BH692" i="2"/>
  <c r="BG692" i="2"/>
  <c r="BF692" i="2"/>
  <c r="T692" i="2"/>
  <c r="R692" i="2"/>
  <c r="P692" i="2"/>
  <c r="BK692" i="2"/>
  <c r="J692" i="2"/>
  <c r="BE692" i="2"/>
  <c r="BI690" i="2"/>
  <c r="BH690" i="2"/>
  <c r="BG690" i="2"/>
  <c r="BF690" i="2"/>
  <c r="T690" i="2"/>
  <c r="R690" i="2"/>
  <c r="P690" i="2"/>
  <c r="BK690" i="2"/>
  <c r="J690" i="2"/>
  <c r="BE690" i="2"/>
  <c r="BI688" i="2"/>
  <c r="BH688" i="2"/>
  <c r="BG688" i="2"/>
  <c r="BF688" i="2"/>
  <c r="T688" i="2"/>
  <c r="R688" i="2"/>
  <c r="P688" i="2"/>
  <c r="BK688" i="2"/>
  <c r="J688" i="2"/>
  <c r="BE688" i="2"/>
  <c r="BI686" i="2"/>
  <c r="BH686" i="2"/>
  <c r="BG686" i="2"/>
  <c r="BF686" i="2"/>
  <c r="T686" i="2"/>
  <c r="R686" i="2"/>
  <c r="P686" i="2"/>
  <c r="BK686" i="2"/>
  <c r="J686" i="2"/>
  <c r="BE686" i="2"/>
  <c r="BI684" i="2"/>
  <c r="BH684" i="2"/>
  <c r="BG684" i="2"/>
  <c r="BF684" i="2"/>
  <c r="T684" i="2"/>
  <c r="R684" i="2"/>
  <c r="P684" i="2"/>
  <c r="BK684" i="2"/>
  <c r="J684" i="2"/>
  <c r="BE684" i="2"/>
  <c r="BI682" i="2"/>
  <c r="BH682" i="2"/>
  <c r="BG682" i="2"/>
  <c r="BF682" i="2"/>
  <c r="T682" i="2"/>
  <c r="R682" i="2"/>
  <c r="P682" i="2"/>
  <c r="BK682" i="2"/>
  <c r="J682" i="2"/>
  <c r="BE682" i="2"/>
  <c r="BI680" i="2"/>
  <c r="BH680" i="2"/>
  <c r="BG680" i="2"/>
  <c r="BF680" i="2"/>
  <c r="T680" i="2"/>
  <c r="R680" i="2"/>
  <c r="P680" i="2"/>
  <c r="BK680" i="2"/>
  <c r="J680" i="2"/>
  <c r="BE680" i="2"/>
  <c r="BI678" i="2"/>
  <c r="BH678" i="2"/>
  <c r="BG678" i="2"/>
  <c r="BF678" i="2"/>
  <c r="T678" i="2"/>
  <c r="R678" i="2"/>
  <c r="P678" i="2"/>
  <c r="BK678" i="2"/>
  <c r="J678" i="2"/>
  <c r="BE678" i="2"/>
  <c r="BI676" i="2"/>
  <c r="BH676" i="2"/>
  <c r="BG676" i="2"/>
  <c r="BF676" i="2"/>
  <c r="T676" i="2"/>
  <c r="R676" i="2"/>
  <c r="P676" i="2"/>
  <c r="BK676" i="2"/>
  <c r="J676" i="2"/>
  <c r="BE676" i="2"/>
  <c r="BI674" i="2"/>
  <c r="BH674" i="2"/>
  <c r="BG674" i="2"/>
  <c r="BF674" i="2"/>
  <c r="T674" i="2"/>
  <c r="R674" i="2"/>
  <c r="P674" i="2"/>
  <c r="BK674" i="2"/>
  <c r="J674" i="2"/>
  <c r="BE674" i="2"/>
  <c r="BI672" i="2"/>
  <c r="BH672" i="2"/>
  <c r="BG672" i="2"/>
  <c r="BF672" i="2"/>
  <c r="T672" i="2"/>
  <c r="R672" i="2"/>
  <c r="P672" i="2"/>
  <c r="BK672" i="2"/>
  <c r="J672" i="2"/>
  <c r="BE672" i="2"/>
  <c r="BI670" i="2"/>
  <c r="BH670" i="2"/>
  <c r="BG670" i="2"/>
  <c r="BF670" i="2"/>
  <c r="T670" i="2"/>
  <c r="R670" i="2"/>
  <c r="P670" i="2"/>
  <c r="BK670" i="2"/>
  <c r="J670" i="2"/>
  <c r="BE670" i="2"/>
  <c r="BI668" i="2"/>
  <c r="BH668" i="2"/>
  <c r="BG668" i="2"/>
  <c r="BF668" i="2"/>
  <c r="T668" i="2"/>
  <c r="R668" i="2"/>
  <c r="P668" i="2"/>
  <c r="BK668" i="2"/>
  <c r="J668" i="2"/>
  <c r="BE668" i="2"/>
  <c r="BI666" i="2"/>
  <c r="BH666" i="2"/>
  <c r="BG666" i="2"/>
  <c r="BF666" i="2"/>
  <c r="T666" i="2"/>
  <c r="R666" i="2"/>
  <c r="P666" i="2"/>
  <c r="BK666" i="2"/>
  <c r="J666" i="2"/>
  <c r="BE666" i="2"/>
  <c r="BI664" i="2"/>
  <c r="BH664" i="2"/>
  <c r="BG664" i="2"/>
  <c r="BF664" i="2"/>
  <c r="T664" i="2"/>
  <c r="R664" i="2"/>
  <c r="P664" i="2"/>
  <c r="BK664" i="2"/>
  <c r="J664" i="2"/>
  <c r="BE664" i="2"/>
  <c r="BI662" i="2"/>
  <c r="BH662" i="2"/>
  <c r="BG662" i="2"/>
  <c r="BF662" i="2"/>
  <c r="T662" i="2"/>
  <c r="R662" i="2"/>
  <c r="P662" i="2"/>
  <c r="BK662" i="2"/>
  <c r="J662" i="2"/>
  <c r="BE662" i="2"/>
  <c r="BI660" i="2"/>
  <c r="BH660" i="2"/>
  <c r="BG660" i="2"/>
  <c r="BF660" i="2"/>
  <c r="T660" i="2"/>
  <c r="R660" i="2"/>
  <c r="P660" i="2"/>
  <c r="BK660" i="2"/>
  <c r="J660" i="2"/>
  <c r="BE660" i="2"/>
  <c r="BI658" i="2"/>
  <c r="BH658" i="2"/>
  <c r="BG658" i="2"/>
  <c r="BF658" i="2"/>
  <c r="T658" i="2"/>
  <c r="R658" i="2"/>
  <c r="P658" i="2"/>
  <c r="BK658" i="2"/>
  <c r="J658" i="2"/>
  <c r="BE658" i="2"/>
  <c r="BI656" i="2"/>
  <c r="BH656" i="2"/>
  <c r="BG656" i="2"/>
  <c r="BF656" i="2"/>
  <c r="T656" i="2"/>
  <c r="R656" i="2"/>
  <c r="P656" i="2"/>
  <c r="BK656" i="2"/>
  <c r="J656" i="2"/>
  <c r="BE656" i="2"/>
  <c r="BI654" i="2"/>
  <c r="BH654" i="2"/>
  <c r="BG654" i="2"/>
  <c r="BF654" i="2"/>
  <c r="T654" i="2"/>
  <c r="R654" i="2"/>
  <c r="P654" i="2"/>
  <c r="BK654" i="2"/>
  <c r="J654" i="2"/>
  <c r="BE654" i="2"/>
  <c r="BI652" i="2"/>
  <c r="BH652" i="2"/>
  <c r="BG652" i="2"/>
  <c r="BF652" i="2"/>
  <c r="T652" i="2"/>
  <c r="R652" i="2"/>
  <c r="P652" i="2"/>
  <c r="BK652" i="2"/>
  <c r="J652" i="2"/>
  <c r="BE652" i="2"/>
  <c r="BI650" i="2"/>
  <c r="BH650" i="2"/>
  <c r="BG650" i="2"/>
  <c r="BF650" i="2"/>
  <c r="T650" i="2"/>
  <c r="R650" i="2"/>
  <c r="P650" i="2"/>
  <c r="BK650" i="2"/>
  <c r="J650" i="2"/>
  <c r="BE650" i="2"/>
  <c r="BI648" i="2"/>
  <c r="BH648" i="2"/>
  <c r="BG648" i="2"/>
  <c r="BF648" i="2"/>
  <c r="T648" i="2"/>
  <c r="R648" i="2"/>
  <c r="P648" i="2"/>
  <c r="BK648" i="2"/>
  <c r="J648" i="2"/>
  <c r="BE648" i="2"/>
  <c r="BI646" i="2"/>
  <c r="BH646" i="2"/>
  <c r="BG646" i="2"/>
  <c r="BF646" i="2"/>
  <c r="T646" i="2"/>
  <c r="R646" i="2"/>
  <c r="P646" i="2"/>
  <c r="BK646" i="2"/>
  <c r="J646" i="2"/>
  <c r="BE646" i="2"/>
  <c r="BI644" i="2"/>
  <c r="BH644" i="2"/>
  <c r="BG644" i="2"/>
  <c r="BF644" i="2"/>
  <c r="T644" i="2"/>
  <c r="R644" i="2"/>
  <c r="P644" i="2"/>
  <c r="BK644" i="2"/>
  <c r="J644" i="2"/>
  <c r="BE644" i="2"/>
  <c r="BI642" i="2"/>
  <c r="BH642" i="2"/>
  <c r="BG642" i="2"/>
  <c r="BF642" i="2"/>
  <c r="T642" i="2"/>
  <c r="R642" i="2"/>
  <c r="P642" i="2"/>
  <c r="BK642" i="2"/>
  <c r="J642" i="2"/>
  <c r="BE642" i="2"/>
  <c r="BI640" i="2"/>
  <c r="BH640" i="2"/>
  <c r="BG640" i="2"/>
  <c r="BF640" i="2"/>
  <c r="T640" i="2"/>
  <c r="R640" i="2"/>
  <c r="P640" i="2"/>
  <c r="BK640" i="2"/>
  <c r="J640" i="2"/>
  <c r="BE640" i="2"/>
  <c r="BI638" i="2"/>
  <c r="BH638" i="2"/>
  <c r="BG638" i="2"/>
  <c r="BF638" i="2"/>
  <c r="T638" i="2"/>
  <c r="R638" i="2"/>
  <c r="P638" i="2"/>
  <c r="BK638" i="2"/>
  <c r="J638" i="2"/>
  <c r="BE638" i="2"/>
  <c r="BI636" i="2"/>
  <c r="BH636" i="2"/>
  <c r="BG636" i="2"/>
  <c r="BF636" i="2"/>
  <c r="T636" i="2"/>
  <c r="R636" i="2"/>
  <c r="P636" i="2"/>
  <c r="BK636" i="2"/>
  <c r="J636" i="2"/>
  <c r="BE636" i="2"/>
  <c r="BI634" i="2"/>
  <c r="BH634" i="2"/>
  <c r="BG634" i="2"/>
  <c r="BF634" i="2"/>
  <c r="T634" i="2"/>
  <c r="R634" i="2"/>
  <c r="P634" i="2"/>
  <c r="BK634" i="2"/>
  <c r="J634" i="2"/>
  <c r="BE634" i="2"/>
  <c r="BI632" i="2"/>
  <c r="BH632" i="2"/>
  <c r="BG632" i="2"/>
  <c r="BF632" i="2"/>
  <c r="T632" i="2"/>
  <c r="R632" i="2"/>
  <c r="P632" i="2"/>
  <c r="BK632" i="2"/>
  <c r="J632" i="2"/>
  <c r="BE632" i="2"/>
  <c r="BI630" i="2"/>
  <c r="BH630" i="2"/>
  <c r="BG630" i="2"/>
  <c r="BF630" i="2"/>
  <c r="T630" i="2"/>
  <c r="R630" i="2"/>
  <c r="P630" i="2"/>
  <c r="BK630" i="2"/>
  <c r="J630" i="2"/>
  <c r="BE630" i="2"/>
  <c r="BI628" i="2"/>
  <c r="BH628" i="2"/>
  <c r="BG628" i="2"/>
  <c r="BF628" i="2"/>
  <c r="T628" i="2"/>
  <c r="R628" i="2"/>
  <c r="P628" i="2"/>
  <c r="BK628" i="2"/>
  <c r="J628" i="2"/>
  <c r="BE628" i="2"/>
  <c r="BI626" i="2"/>
  <c r="BH626" i="2"/>
  <c r="BG626" i="2"/>
  <c r="BF626" i="2"/>
  <c r="T626" i="2"/>
  <c r="R626" i="2"/>
  <c r="P626" i="2"/>
  <c r="BK626" i="2"/>
  <c r="J626" i="2"/>
  <c r="BE626" i="2"/>
  <c r="BI624" i="2"/>
  <c r="BH624" i="2"/>
  <c r="BG624" i="2"/>
  <c r="BF624" i="2"/>
  <c r="T624" i="2"/>
  <c r="R624" i="2"/>
  <c r="P624" i="2"/>
  <c r="BK624" i="2"/>
  <c r="J624" i="2"/>
  <c r="BE624" i="2"/>
  <c r="BI622" i="2"/>
  <c r="BH622" i="2"/>
  <c r="BG622" i="2"/>
  <c r="BF622" i="2"/>
  <c r="T622" i="2"/>
  <c r="R622" i="2"/>
  <c r="P622" i="2"/>
  <c r="BK622" i="2"/>
  <c r="J622" i="2"/>
  <c r="BE622" i="2"/>
  <c r="BI620" i="2"/>
  <c r="BH620" i="2"/>
  <c r="BG620" i="2"/>
  <c r="BF620" i="2"/>
  <c r="T620" i="2"/>
  <c r="R620" i="2"/>
  <c r="P620" i="2"/>
  <c r="BK620" i="2"/>
  <c r="J620" i="2"/>
  <c r="BE620" i="2"/>
  <c r="BI618" i="2"/>
  <c r="BH618" i="2"/>
  <c r="BG618" i="2"/>
  <c r="BF618" i="2"/>
  <c r="T618" i="2"/>
  <c r="R618" i="2"/>
  <c r="P618" i="2"/>
  <c r="BK618" i="2"/>
  <c r="J618" i="2"/>
  <c r="BE618" i="2"/>
  <c r="BI616" i="2"/>
  <c r="BH616" i="2"/>
  <c r="BG616" i="2"/>
  <c r="BF616" i="2"/>
  <c r="T616" i="2"/>
  <c r="R616" i="2"/>
  <c r="P616" i="2"/>
  <c r="BK616" i="2"/>
  <c r="J616" i="2"/>
  <c r="BE616" i="2"/>
  <c r="BI614" i="2"/>
  <c r="BH614" i="2"/>
  <c r="BG614" i="2"/>
  <c r="BF614" i="2"/>
  <c r="T614" i="2"/>
  <c r="R614" i="2"/>
  <c r="P614" i="2"/>
  <c r="BK614" i="2"/>
  <c r="J614" i="2"/>
  <c r="BE614" i="2"/>
  <c r="BI612" i="2"/>
  <c r="BH612" i="2"/>
  <c r="BG612" i="2"/>
  <c r="BF612" i="2"/>
  <c r="T612" i="2"/>
  <c r="R612" i="2"/>
  <c r="P612" i="2"/>
  <c r="BK612" i="2"/>
  <c r="J612" i="2"/>
  <c r="BE612" i="2"/>
  <c r="BI610" i="2"/>
  <c r="BH610" i="2"/>
  <c r="BG610" i="2"/>
  <c r="BF610" i="2"/>
  <c r="T610" i="2"/>
  <c r="R610" i="2"/>
  <c r="P610" i="2"/>
  <c r="BK610" i="2"/>
  <c r="J610" i="2"/>
  <c r="BE610" i="2"/>
  <c r="BI608" i="2"/>
  <c r="BH608" i="2"/>
  <c r="BG608" i="2"/>
  <c r="BF608" i="2"/>
  <c r="T608" i="2"/>
  <c r="R608" i="2"/>
  <c r="P608" i="2"/>
  <c r="BK608" i="2"/>
  <c r="J608" i="2"/>
  <c r="BE608" i="2"/>
  <c r="BI606" i="2"/>
  <c r="BH606" i="2"/>
  <c r="BG606" i="2"/>
  <c r="BF606" i="2"/>
  <c r="T606" i="2"/>
  <c r="R606" i="2"/>
  <c r="P606" i="2"/>
  <c r="BK606" i="2"/>
  <c r="J606" i="2"/>
  <c r="BE606" i="2"/>
  <c r="BI604" i="2"/>
  <c r="BH604" i="2"/>
  <c r="BG604" i="2"/>
  <c r="BF604" i="2"/>
  <c r="T604" i="2"/>
  <c r="R604" i="2"/>
  <c r="P604" i="2"/>
  <c r="BK604" i="2"/>
  <c r="J604" i="2"/>
  <c r="BE604" i="2"/>
  <c r="BI602" i="2"/>
  <c r="BH602" i="2"/>
  <c r="BG602" i="2"/>
  <c r="BF602" i="2"/>
  <c r="T602" i="2"/>
  <c r="R602" i="2"/>
  <c r="P602" i="2"/>
  <c r="BK602" i="2"/>
  <c r="J602" i="2"/>
  <c r="BE602" i="2"/>
  <c r="BI600" i="2"/>
  <c r="BH600" i="2"/>
  <c r="BG600" i="2"/>
  <c r="BF600" i="2"/>
  <c r="T600" i="2"/>
  <c r="R600" i="2"/>
  <c r="P600" i="2"/>
  <c r="BK600" i="2"/>
  <c r="J600" i="2"/>
  <c r="BE600" i="2"/>
  <c r="BI598" i="2"/>
  <c r="BH598" i="2"/>
  <c r="BG598" i="2"/>
  <c r="BF598" i="2"/>
  <c r="T598" i="2"/>
  <c r="R598" i="2"/>
  <c r="P598" i="2"/>
  <c r="BK598" i="2"/>
  <c r="J598" i="2"/>
  <c r="BE598" i="2"/>
  <c r="BI596" i="2"/>
  <c r="BH596" i="2"/>
  <c r="BG596" i="2"/>
  <c r="BF596" i="2"/>
  <c r="T596" i="2"/>
  <c r="R596" i="2"/>
  <c r="P596" i="2"/>
  <c r="BK596" i="2"/>
  <c r="J596" i="2"/>
  <c r="BE596" i="2"/>
  <c r="BI594" i="2"/>
  <c r="BH594" i="2"/>
  <c r="BG594" i="2"/>
  <c r="BF594" i="2"/>
  <c r="T594" i="2"/>
  <c r="R594" i="2"/>
  <c r="P594" i="2"/>
  <c r="BK594" i="2"/>
  <c r="J594" i="2"/>
  <c r="BE594" i="2"/>
  <c r="BI592" i="2"/>
  <c r="BH592" i="2"/>
  <c r="BG592" i="2"/>
  <c r="BF592" i="2"/>
  <c r="T592" i="2"/>
  <c r="R592" i="2"/>
  <c r="P592" i="2"/>
  <c r="BK592" i="2"/>
  <c r="J592" i="2"/>
  <c r="BE592" i="2"/>
  <c r="BI590" i="2"/>
  <c r="BH590" i="2"/>
  <c r="BG590" i="2"/>
  <c r="BF590" i="2"/>
  <c r="T590" i="2"/>
  <c r="R590" i="2"/>
  <c r="P590" i="2"/>
  <c r="BK590" i="2"/>
  <c r="J590" i="2"/>
  <c r="BE590" i="2"/>
  <c r="BI588" i="2"/>
  <c r="BH588" i="2"/>
  <c r="BG588" i="2"/>
  <c r="BF588" i="2"/>
  <c r="T588" i="2"/>
  <c r="R588" i="2"/>
  <c r="P588" i="2"/>
  <c r="BK588" i="2"/>
  <c r="J588" i="2"/>
  <c r="BE588" i="2"/>
  <c r="BI586" i="2"/>
  <c r="BH586" i="2"/>
  <c r="BG586" i="2"/>
  <c r="BF586" i="2"/>
  <c r="T586" i="2"/>
  <c r="R586" i="2"/>
  <c r="P586" i="2"/>
  <c r="BK586" i="2"/>
  <c r="J586" i="2"/>
  <c r="BE586" i="2"/>
  <c r="BI584" i="2"/>
  <c r="BH584" i="2"/>
  <c r="BG584" i="2"/>
  <c r="BF584" i="2"/>
  <c r="T584" i="2"/>
  <c r="R584" i="2"/>
  <c r="P584" i="2"/>
  <c r="BK584" i="2"/>
  <c r="J584" i="2"/>
  <c r="BE584" i="2"/>
  <c r="BI582" i="2"/>
  <c r="BH582" i="2"/>
  <c r="BG582" i="2"/>
  <c r="BF582" i="2"/>
  <c r="T582" i="2"/>
  <c r="R582" i="2"/>
  <c r="P582" i="2"/>
  <c r="BK582" i="2"/>
  <c r="J582" i="2"/>
  <c r="BE582" i="2"/>
  <c r="BI580" i="2"/>
  <c r="BH580" i="2"/>
  <c r="BG580" i="2"/>
  <c r="BF580" i="2"/>
  <c r="T580" i="2"/>
  <c r="R580" i="2"/>
  <c r="P580" i="2"/>
  <c r="BK580" i="2"/>
  <c r="J580" i="2"/>
  <c r="BE580" i="2"/>
  <c r="BI578" i="2"/>
  <c r="BH578" i="2"/>
  <c r="BG578" i="2"/>
  <c r="BF578" i="2"/>
  <c r="T578" i="2"/>
  <c r="R578" i="2"/>
  <c r="P578" i="2"/>
  <c r="BK578" i="2"/>
  <c r="J578" i="2"/>
  <c r="BE578" i="2"/>
  <c r="BI576" i="2"/>
  <c r="BH576" i="2"/>
  <c r="BG576" i="2"/>
  <c r="BF576" i="2"/>
  <c r="T576" i="2"/>
  <c r="R576" i="2"/>
  <c r="P576" i="2"/>
  <c r="BK576" i="2"/>
  <c r="J576" i="2"/>
  <c r="BE576" i="2"/>
  <c r="BI574" i="2"/>
  <c r="BH574" i="2"/>
  <c r="BG574" i="2"/>
  <c r="BF574" i="2"/>
  <c r="T574" i="2"/>
  <c r="R574" i="2"/>
  <c r="P574" i="2"/>
  <c r="BK574" i="2"/>
  <c r="J574" i="2"/>
  <c r="BE574" i="2"/>
  <c r="BI572" i="2"/>
  <c r="BH572" i="2"/>
  <c r="BG572" i="2"/>
  <c r="BF572" i="2"/>
  <c r="T572" i="2"/>
  <c r="R572" i="2"/>
  <c r="P572" i="2"/>
  <c r="BK572" i="2"/>
  <c r="J572" i="2"/>
  <c r="BE572" i="2"/>
  <c r="BI570" i="2"/>
  <c r="BH570" i="2"/>
  <c r="BG570" i="2"/>
  <c r="BF570" i="2"/>
  <c r="T570" i="2"/>
  <c r="R570" i="2"/>
  <c r="P570" i="2"/>
  <c r="BK570" i="2"/>
  <c r="J570" i="2"/>
  <c r="BE570" i="2"/>
  <c r="BI568" i="2"/>
  <c r="BH568" i="2"/>
  <c r="BG568" i="2"/>
  <c r="BF568" i="2"/>
  <c r="T568" i="2"/>
  <c r="R568" i="2"/>
  <c r="P568" i="2"/>
  <c r="BK568" i="2"/>
  <c r="J568" i="2"/>
  <c r="BE568" i="2"/>
  <c r="BI566" i="2"/>
  <c r="BH566" i="2"/>
  <c r="BG566" i="2"/>
  <c r="BF566" i="2"/>
  <c r="T566" i="2"/>
  <c r="R566" i="2"/>
  <c r="P566" i="2"/>
  <c r="BK566" i="2"/>
  <c r="J566" i="2"/>
  <c r="BE566" i="2"/>
  <c r="BI564" i="2"/>
  <c r="BH564" i="2"/>
  <c r="BG564" i="2"/>
  <c r="BF564" i="2"/>
  <c r="T564" i="2"/>
  <c r="R564" i="2"/>
  <c r="P564" i="2"/>
  <c r="BK564" i="2"/>
  <c r="J564" i="2"/>
  <c r="BE564" i="2"/>
  <c r="BI562" i="2"/>
  <c r="BH562" i="2"/>
  <c r="BG562" i="2"/>
  <c r="BF562" i="2"/>
  <c r="T562" i="2"/>
  <c r="R562" i="2"/>
  <c r="P562" i="2"/>
  <c r="BK562" i="2"/>
  <c r="J562" i="2"/>
  <c r="BE562" i="2"/>
  <c r="BI560" i="2"/>
  <c r="BH560" i="2"/>
  <c r="BG560" i="2"/>
  <c r="BF560" i="2"/>
  <c r="T560" i="2"/>
  <c r="R560" i="2"/>
  <c r="P560" i="2"/>
  <c r="BK560" i="2"/>
  <c r="J560" i="2"/>
  <c r="BE560" i="2"/>
  <c r="BI558" i="2"/>
  <c r="BH558" i="2"/>
  <c r="BG558" i="2"/>
  <c r="BF558" i="2"/>
  <c r="T558" i="2"/>
  <c r="R558" i="2"/>
  <c r="P558" i="2"/>
  <c r="BK558" i="2"/>
  <c r="J558" i="2"/>
  <c r="BE558" i="2"/>
  <c r="BI556" i="2"/>
  <c r="BH556" i="2"/>
  <c r="BG556" i="2"/>
  <c r="BF556" i="2"/>
  <c r="T556" i="2"/>
  <c r="R556" i="2"/>
  <c r="P556" i="2"/>
  <c r="BK556" i="2"/>
  <c r="J556" i="2"/>
  <c r="BE556" i="2"/>
  <c r="BI554" i="2"/>
  <c r="BH554" i="2"/>
  <c r="BG554" i="2"/>
  <c r="BF554" i="2"/>
  <c r="T554" i="2"/>
  <c r="R554" i="2"/>
  <c r="P554" i="2"/>
  <c r="BK554" i="2"/>
  <c r="J554" i="2"/>
  <c r="BE554" i="2"/>
  <c r="BI552" i="2"/>
  <c r="BH552" i="2"/>
  <c r="BG552" i="2"/>
  <c r="BF552" i="2"/>
  <c r="T552" i="2"/>
  <c r="R552" i="2"/>
  <c r="P552" i="2"/>
  <c r="BK552" i="2"/>
  <c r="J552" i="2"/>
  <c r="BE552" i="2"/>
  <c r="BI550" i="2"/>
  <c r="BH550" i="2"/>
  <c r="BG550" i="2"/>
  <c r="BF550" i="2"/>
  <c r="T550" i="2"/>
  <c r="R550" i="2"/>
  <c r="P550" i="2"/>
  <c r="BK550" i="2"/>
  <c r="J550" i="2"/>
  <c r="BE550" i="2"/>
  <c r="BI548" i="2"/>
  <c r="BH548" i="2"/>
  <c r="BG548" i="2"/>
  <c r="BF548" i="2"/>
  <c r="T548" i="2"/>
  <c r="R548" i="2"/>
  <c r="P548" i="2"/>
  <c r="BK548" i="2"/>
  <c r="J548" i="2"/>
  <c r="BE548" i="2"/>
  <c r="BI546" i="2"/>
  <c r="BH546" i="2"/>
  <c r="BG546" i="2"/>
  <c r="BF546" i="2"/>
  <c r="T546" i="2"/>
  <c r="R546" i="2"/>
  <c r="P546" i="2"/>
  <c r="BK546" i="2"/>
  <c r="J546" i="2"/>
  <c r="BE546" i="2"/>
  <c r="BI544" i="2"/>
  <c r="BH544" i="2"/>
  <c r="BG544" i="2"/>
  <c r="BF544" i="2"/>
  <c r="T544" i="2"/>
  <c r="R544" i="2"/>
  <c r="P544" i="2"/>
  <c r="BK544" i="2"/>
  <c r="J544" i="2"/>
  <c r="BE544" i="2"/>
  <c r="BI542" i="2"/>
  <c r="BH542" i="2"/>
  <c r="BG542" i="2"/>
  <c r="BF542" i="2"/>
  <c r="T542" i="2"/>
  <c r="R542" i="2"/>
  <c r="P542" i="2"/>
  <c r="BK542" i="2"/>
  <c r="J542" i="2"/>
  <c r="BE542" i="2"/>
  <c r="BI540" i="2"/>
  <c r="BH540" i="2"/>
  <c r="BG540" i="2"/>
  <c r="BF540" i="2"/>
  <c r="T540" i="2"/>
  <c r="R540" i="2"/>
  <c r="P540" i="2"/>
  <c r="BK540" i="2"/>
  <c r="J540" i="2"/>
  <c r="BE540" i="2"/>
  <c r="BI538" i="2"/>
  <c r="BH538" i="2"/>
  <c r="BG538" i="2"/>
  <c r="BF538" i="2"/>
  <c r="T538" i="2"/>
  <c r="R538" i="2"/>
  <c r="P538" i="2"/>
  <c r="BK538" i="2"/>
  <c r="J538" i="2"/>
  <c r="BE538" i="2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8" i="2"/>
  <c r="BH528" i="2"/>
  <c r="BG528" i="2"/>
  <c r="BF528" i="2"/>
  <c r="T528" i="2"/>
  <c r="R528" i="2"/>
  <c r="P528" i="2"/>
  <c r="BK528" i="2"/>
  <c r="J528" i="2"/>
  <c r="BE528" i="2"/>
  <c r="BI526" i="2"/>
  <c r="BH526" i="2"/>
  <c r="BG526" i="2"/>
  <c r="BF526" i="2"/>
  <c r="T526" i="2"/>
  <c r="R526" i="2"/>
  <c r="P526" i="2"/>
  <c r="BK526" i="2"/>
  <c r="J526" i="2"/>
  <c r="BE526" i="2"/>
  <c r="BI524" i="2"/>
  <c r="BH524" i="2"/>
  <c r="BG524" i="2"/>
  <c r="BF524" i="2"/>
  <c r="T524" i="2"/>
  <c r="R524" i="2"/>
  <c r="P524" i="2"/>
  <c r="BK524" i="2"/>
  <c r="J524" i="2"/>
  <c r="BE524" i="2"/>
  <c r="BI522" i="2"/>
  <c r="BH522" i="2"/>
  <c r="BG522" i="2"/>
  <c r="BF522" i="2"/>
  <c r="T522" i="2"/>
  <c r="R522" i="2"/>
  <c r="P522" i="2"/>
  <c r="BK522" i="2"/>
  <c r="J522" i="2"/>
  <c r="BE522" i="2"/>
  <c r="BI520" i="2"/>
  <c r="BH520" i="2"/>
  <c r="BG520" i="2"/>
  <c r="BF520" i="2"/>
  <c r="T520" i="2"/>
  <c r="R520" i="2"/>
  <c r="P520" i="2"/>
  <c r="BK520" i="2"/>
  <c r="J520" i="2"/>
  <c r="BE520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10" i="2"/>
  <c r="BH510" i="2"/>
  <c r="BG510" i="2"/>
  <c r="BF510" i="2"/>
  <c r="T510" i="2"/>
  <c r="R510" i="2"/>
  <c r="P510" i="2"/>
  <c r="BK510" i="2"/>
  <c r="J510" i="2"/>
  <c r="BE510" i="2"/>
  <c r="BI508" i="2"/>
  <c r="BH508" i="2"/>
  <c r="BG508" i="2"/>
  <c r="BF508" i="2"/>
  <c r="T508" i="2"/>
  <c r="R508" i="2"/>
  <c r="P508" i="2"/>
  <c r="BK508" i="2"/>
  <c r="J508" i="2"/>
  <c r="BE508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94" i="2"/>
  <c r="BH494" i="2"/>
  <c r="BG494" i="2"/>
  <c r="BF494" i="2"/>
  <c r="T494" i="2"/>
  <c r="R494" i="2"/>
  <c r="P494" i="2"/>
  <c r="BK494" i="2"/>
  <c r="J494" i="2"/>
  <c r="BE494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/>
  <c r="BI488" i="2"/>
  <c r="BH488" i="2"/>
  <c r="BG488" i="2"/>
  <c r="BF488" i="2"/>
  <c r="T488" i="2"/>
  <c r="R488" i="2"/>
  <c r="P488" i="2"/>
  <c r="BK488" i="2"/>
  <c r="J488" i="2"/>
  <c r="BE488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2" i="2"/>
  <c r="BH482" i="2"/>
  <c r="BG482" i="2"/>
  <c r="BF482" i="2"/>
  <c r="T482" i="2"/>
  <c r="R482" i="2"/>
  <c r="P482" i="2"/>
  <c r="BK482" i="2"/>
  <c r="J482" i="2"/>
  <c r="BE482" i="2"/>
  <c r="BI480" i="2"/>
  <c r="BH480" i="2"/>
  <c r="BG480" i="2"/>
  <c r="BF480" i="2"/>
  <c r="T480" i="2"/>
  <c r="R480" i="2"/>
  <c r="P480" i="2"/>
  <c r="BK480" i="2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6" i="2"/>
  <c r="BH476" i="2"/>
  <c r="BG476" i="2"/>
  <c r="BF476" i="2"/>
  <c r="T476" i="2"/>
  <c r="R476" i="2"/>
  <c r="P476" i="2"/>
  <c r="BK476" i="2"/>
  <c r="J476" i="2"/>
  <c r="BE476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R470" i="2"/>
  <c r="P470" i="2"/>
  <c r="BK470" i="2"/>
  <c r="J470" i="2"/>
  <c r="BE470" i="2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J456" i="2"/>
  <c r="BE456" i="2"/>
  <c r="BI454" i="2"/>
  <c r="BH454" i="2"/>
  <c r="BG454" i="2"/>
  <c r="BF454" i="2"/>
  <c r="T454" i="2"/>
  <c r="R454" i="2"/>
  <c r="P454" i="2"/>
  <c r="BK454" i="2"/>
  <c r="J454" i="2"/>
  <c r="BE454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/>
  <c r="BI446" i="2"/>
  <c r="BH446" i="2"/>
  <c r="BG446" i="2"/>
  <c r="BF446" i="2"/>
  <c r="T446" i="2"/>
  <c r="R446" i="2"/>
  <c r="P446" i="2"/>
  <c r="BK446" i="2"/>
  <c r="J446" i="2"/>
  <c r="BE446" i="2"/>
  <c r="BI444" i="2"/>
  <c r="BH444" i="2"/>
  <c r="BG444" i="2"/>
  <c r="BF444" i="2"/>
  <c r="T444" i="2"/>
  <c r="R444" i="2"/>
  <c r="P444" i="2"/>
  <c r="BK444" i="2"/>
  <c r="J444" i="2"/>
  <c r="BE444" i="2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/>
  <c r="BI438" i="2"/>
  <c r="BH438" i="2"/>
  <c r="BG438" i="2"/>
  <c r="BF438" i="2"/>
  <c r="T438" i="2"/>
  <c r="R438" i="2"/>
  <c r="P438" i="2"/>
  <c r="BK438" i="2"/>
  <c r="J438" i="2"/>
  <c r="BE438" i="2"/>
  <c r="BI436" i="2"/>
  <c r="BH436" i="2"/>
  <c r="BG436" i="2"/>
  <c r="BF436" i="2"/>
  <c r="T436" i="2"/>
  <c r="R436" i="2"/>
  <c r="P436" i="2"/>
  <c r="BK436" i="2"/>
  <c r="J436" i="2"/>
  <c r="BE436" i="2"/>
  <c r="BI434" i="2"/>
  <c r="BH434" i="2"/>
  <c r="BG434" i="2"/>
  <c r="BF434" i="2"/>
  <c r="T434" i="2"/>
  <c r="R434" i="2"/>
  <c r="P434" i="2"/>
  <c r="BK434" i="2"/>
  <c r="J434" i="2"/>
  <c r="BE434" i="2"/>
  <c r="BI432" i="2"/>
  <c r="BH432" i="2"/>
  <c r="BG432" i="2"/>
  <c r="BF432" i="2"/>
  <c r="T432" i="2"/>
  <c r="R432" i="2"/>
  <c r="P432" i="2"/>
  <c r="BK432" i="2"/>
  <c r="J432" i="2"/>
  <c r="BE432" i="2"/>
  <c r="BI430" i="2"/>
  <c r="BH430" i="2"/>
  <c r="BG430" i="2"/>
  <c r="BF430" i="2"/>
  <c r="T430" i="2"/>
  <c r="R430" i="2"/>
  <c r="P430" i="2"/>
  <c r="BK430" i="2"/>
  <c r="J430" i="2"/>
  <c r="BE430" i="2"/>
  <c r="BI428" i="2"/>
  <c r="BH428" i="2"/>
  <c r="BG428" i="2"/>
  <c r="BF428" i="2"/>
  <c r="T428" i="2"/>
  <c r="R428" i="2"/>
  <c r="P428" i="2"/>
  <c r="BK428" i="2"/>
  <c r="J428" i="2"/>
  <c r="BE428" i="2"/>
  <c r="BI426" i="2"/>
  <c r="BH426" i="2"/>
  <c r="BG426" i="2"/>
  <c r="BF426" i="2"/>
  <c r="T426" i="2"/>
  <c r="R426" i="2"/>
  <c r="P426" i="2"/>
  <c r="BK426" i="2"/>
  <c r="J426" i="2"/>
  <c r="BE426" i="2"/>
  <c r="BI424" i="2"/>
  <c r="BH424" i="2"/>
  <c r="BG424" i="2"/>
  <c r="BF424" i="2"/>
  <c r="T424" i="2"/>
  <c r="R424" i="2"/>
  <c r="P424" i="2"/>
  <c r="BK424" i="2"/>
  <c r="J424" i="2"/>
  <c r="BE424" i="2"/>
  <c r="BI422" i="2"/>
  <c r="BH422" i="2"/>
  <c r="BG422" i="2"/>
  <c r="BF422" i="2"/>
  <c r="T422" i="2"/>
  <c r="R422" i="2"/>
  <c r="P422" i="2"/>
  <c r="BK422" i="2"/>
  <c r="J422" i="2"/>
  <c r="BE422" i="2"/>
  <c r="BI420" i="2"/>
  <c r="BH420" i="2"/>
  <c r="BG420" i="2"/>
  <c r="BF420" i="2"/>
  <c r="T420" i="2"/>
  <c r="R420" i="2"/>
  <c r="P420" i="2"/>
  <c r="BK420" i="2"/>
  <c r="J420" i="2"/>
  <c r="BE420" i="2"/>
  <c r="BI418" i="2"/>
  <c r="BH418" i="2"/>
  <c r="BG418" i="2"/>
  <c r="BF418" i="2"/>
  <c r="T418" i="2"/>
  <c r="R418" i="2"/>
  <c r="P418" i="2"/>
  <c r="BK418" i="2"/>
  <c r="J418" i="2"/>
  <c r="BE418" i="2"/>
  <c r="BI416" i="2"/>
  <c r="BH416" i="2"/>
  <c r="BG416" i="2"/>
  <c r="BF416" i="2"/>
  <c r="T416" i="2"/>
  <c r="R416" i="2"/>
  <c r="P416" i="2"/>
  <c r="BK416" i="2"/>
  <c r="J416" i="2"/>
  <c r="BE416" i="2"/>
  <c r="BI414" i="2"/>
  <c r="BH414" i="2"/>
  <c r="BG414" i="2"/>
  <c r="BF414" i="2"/>
  <c r="T414" i="2"/>
  <c r="R414" i="2"/>
  <c r="P414" i="2"/>
  <c r="BK414" i="2"/>
  <c r="J414" i="2"/>
  <c r="BE414" i="2"/>
  <c r="BI412" i="2"/>
  <c r="BH412" i="2"/>
  <c r="BG412" i="2"/>
  <c r="BF412" i="2"/>
  <c r="T412" i="2"/>
  <c r="R412" i="2"/>
  <c r="P412" i="2"/>
  <c r="BK412" i="2"/>
  <c r="J412" i="2"/>
  <c r="BE412" i="2"/>
  <c r="BI410" i="2"/>
  <c r="BH410" i="2"/>
  <c r="BG410" i="2"/>
  <c r="BF410" i="2"/>
  <c r="T410" i="2"/>
  <c r="R410" i="2"/>
  <c r="P410" i="2"/>
  <c r="BK410" i="2"/>
  <c r="J410" i="2"/>
  <c r="BE410" i="2"/>
  <c r="BI408" i="2"/>
  <c r="BH408" i="2"/>
  <c r="BG408" i="2"/>
  <c r="BF408" i="2"/>
  <c r="T408" i="2"/>
  <c r="R408" i="2"/>
  <c r="P408" i="2"/>
  <c r="BK408" i="2"/>
  <c r="J408" i="2"/>
  <c r="BE408" i="2"/>
  <c r="BI406" i="2"/>
  <c r="BH406" i="2"/>
  <c r="BG406" i="2"/>
  <c r="BF406" i="2"/>
  <c r="T406" i="2"/>
  <c r="R406" i="2"/>
  <c r="P406" i="2"/>
  <c r="BK406" i="2"/>
  <c r="J406" i="2"/>
  <c r="BE406" i="2"/>
  <c r="BI404" i="2"/>
  <c r="BH404" i="2"/>
  <c r="BG404" i="2"/>
  <c r="BF404" i="2"/>
  <c r="T404" i="2"/>
  <c r="R404" i="2"/>
  <c r="P404" i="2"/>
  <c r="BK404" i="2"/>
  <c r="J404" i="2"/>
  <c r="BE404" i="2"/>
  <c r="BI402" i="2"/>
  <c r="BH402" i="2"/>
  <c r="BG402" i="2"/>
  <c r="BF402" i="2"/>
  <c r="T402" i="2"/>
  <c r="R402" i="2"/>
  <c r="P402" i="2"/>
  <c r="BK402" i="2"/>
  <c r="J402" i="2"/>
  <c r="BE402" i="2"/>
  <c r="BI400" i="2"/>
  <c r="BH400" i="2"/>
  <c r="BG400" i="2"/>
  <c r="BF400" i="2"/>
  <c r="T400" i="2"/>
  <c r="R400" i="2"/>
  <c r="P400" i="2"/>
  <c r="BK400" i="2"/>
  <c r="J400" i="2"/>
  <c r="BE400" i="2"/>
  <c r="BI398" i="2"/>
  <c r="BH398" i="2"/>
  <c r="BG398" i="2"/>
  <c r="BF398" i="2"/>
  <c r="T398" i="2"/>
  <c r="R398" i="2"/>
  <c r="P398" i="2"/>
  <c r="BK398" i="2"/>
  <c r="J398" i="2"/>
  <c r="BE398" i="2"/>
  <c r="BI396" i="2"/>
  <c r="BH396" i="2"/>
  <c r="BG396" i="2"/>
  <c r="BF396" i="2"/>
  <c r="T396" i="2"/>
  <c r="R396" i="2"/>
  <c r="P396" i="2"/>
  <c r="BK396" i="2"/>
  <c r="J396" i="2"/>
  <c r="BE396" i="2"/>
  <c r="BI394" i="2"/>
  <c r="BH394" i="2"/>
  <c r="BG394" i="2"/>
  <c r="BF394" i="2"/>
  <c r="T394" i="2"/>
  <c r="R394" i="2"/>
  <c r="P394" i="2"/>
  <c r="BK394" i="2"/>
  <c r="J394" i="2"/>
  <c r="BE394" i="2"/>
  <c r="BI392" i="2"/>
  <c r="BH392" i="2"/>
  <c r="BG392" i="2"/>
  <c r="BF392" i="2"/>
  <c r="T392" i="2"/>
  <c r="R392" i="2"/>
  <c r="P392" i="2"/>
  <c r="BK392" i="2"/>
  <c r="J392" i="2"/>
  <c r="BE392" i="2"/>
  <c r="BI390" i="2"/>
  <c r="BH390" i="2"/>
  <c r="BG390" i="2"/>
  <c r="BF390" i="2"/>
  <c r="T390" i="2"/>
  <c r="R390" i="2"/>
  <c r="P390" i="2"/>
  <c r="BK390" i="2"/>
  <c r="J390" i="2"/>
  <c r="BE390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80" i="2"/>
  <c r="BH380" i="2"/>
  <c r="BG380" i="2"/>
  <c r="BF380" i="2"/>
  <c r="T380" i="2"/>
  <c r="R380" i="2"/>
  <c r="P380" i="2"/>
  <c r="BK380" i="2"/>
  <c r="J380" i="2"/>
  <c r="BE380" i="2"/>
  <c r="BI378" i="2"/>
  <c r="BH378" i="2"/>
  <c r="BG378" i="2"/>
  <c r="BF378" i="2"/>
  <c r="T378" i="2"/>
  <c r="R378" i="2"/>
  <c r="P378" i="2"/>
  <c r="BK378" i="2"/>
  <c r="J378" i="2"/>
  <c r="BE378" i="2"/>
  <c r="BI376" i="2"/>
  <c r="BH376" i="2"/>
  <c r="BG376" i="2"/>
  <c r="BF376" i="2"/>
  <c r="T376" i="2"/>
  <c r="R376" i="2"/>
  <c r="P376" i="2"/>
  <c r="BK376" i="2"/>
  <c r="J376" i="2"/>
  <c r="BE376" i="2"/>
  <c r="BI374" i="2"/>
  <c r="BH374" i="2"/>
  <c r="BG374" i="2"/>
  <c r="BF374" i="2"/>
  <c r="T374" i="2"/>
  <c r="R374" i="2"/>
  <c r="P374" i="2"/>
  <c r="BK374" i="2"/>
  <c r="J374" i="2"/>
  <c r="BE374" i="2"/>
  <c r="BI372" i="2"/>
  <c r="BH372" i="2"/>
  <c r="BG372" i="2"/>
  <c r="BF372" i="2"/>
  <c r="T372" i="2"/>
  <c r="R372" i="2"/>
  <c r="P372" i="2"/>
  <c r="BK372" i="2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8" i="2"/>
  <c r="BH368" i="2"/>
  <c r="BG368" i="2"/>
  <c r="BF368" i="2"/>
  <c r="T368" i="2"/>
  <c r="R368" i="2"/>
  <c r="P368" i="2"/>
  <c r="BK368" i="2"/>
  <c r="J368" i="2"/>
  <c r="BE368" i="2"/>
  <c r="BI366" i="2"/>
  <c r="BH366" i="2"/>
  <c r="BG366" i="2"/>
  <c r="BF366" i="2"/>
  <c r="T366" i="2"/>
  <c r="R366" i="2"/>
  <c r="P366" i="2"/>
  <c r="BK366" i="2"/>
  <c r="J366" i="2"/>
  <c r="BE366" i="2"/>
  <c r="BI364" i="2"/>
  <c r="BH364" i="2"/>
  <c r="BG364" i="2"/>
  <c r="BF364" i="2"/>
  <c r="T364" i="2"/>
  <c r="R364" i="2"/>
  <c r="P364" i="2"/>
  <c r="BK364" i="2"/>
  <c r="J364" i="2"/>
  <c r="BE364" i="2"/>
  <c r="BI362" i="2"/>
  <c r="BH362" i="2"/>
  <c r="BG362" i="2"/>
  <c r="BF362" i="2"/>
  <c r="T362" i="2"/>
  <c r="R362" i="2"/>
  <c r="P362" i="2"/>
  <c r="BK362" i="2"/>
  <c r="J362" i="2"/>
  <c r="BE362" i="2"/>
  <c r="BI360" i="2"/>
  <c r="BH360" i="2"/>
  <c r="BG360" i="2"/>
  <c r="BF360" i="2"/>
  <c r="T360" i="2"/>
  <c r="R360" i="2"/>
  <c r="P360" i="2"/>
  <c r="BK360" i="2"/>
  <c r="J360" i="2"/>
  <c r="BE360" i="2"/>
  <c r="BI358" i="2"/>
  <c r="BH358" i="2"/>
  <c r="BG358" i="2"/>
  <c r="BF358" i="2"/>
  <c r="T358" i="2"/>
  <c r="R358" i="2"/>
  <c r="P358" i="2"/>
  <c r="BK358" i="2"/>
  <c r="J358" i="2"/>
  <c r="BE358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/>
  <c r="BI348" i="2"/>
  <c r="BH348" i="2"/>
  <c r="BG348" i="2"/>
  <c r="BF348" i="2"/>
  <c r="T348" i="2"/>
  <c r="R348" i="2"/>
  <c r="P348" i="2"/>
  <c r="BK348" i="2"/>
  <c r="J348" i="2"/>
  <c r="BE348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BK344" i="2"/>
  <c r="J344" i="2"/>
  <c r="BE344" i="2"/>
  <c r="BI342" i="2"/>
  <c r="BH342" i="2"/>
  <c r="BG342" i="2"/>
  <c r="BF342" i="2"/>
  <c r="T342" i="2"/>
  <c r="R342" i="2"/>
  <c r="P342" i="2"/>
  <c r="BK342" i="2"/>
  <c r="J342" i="2"/>
  <c r="BE342" i="2"/>
  <c r="BI340" i="2"/>
  <c r="BH340" i="2"/>
  <c r="BG340" i="2"/>
  <c r="BF340" i="2"/>
  <c r="T340" i="2"/>
  <c r="R340" i="2"/>
  <c r="P340" i="2"/>
  <c r="BK340" i="2"/>
  <c r="J340" i="2"/>
  <c r="BE340" i="2"/>
  <c r="BI338" i="2"/>
  <c r="BH338" i="2"/>
  <c r="BG338" i="2"/>
  <c r="BF338" i="2"/>
  <c r="T338" i="2"/>
  <c r="R338" i="2"/>
  <c r="P338" i="2"/>
  <c r="BK338" i="2"/>
  <c r="J338" i="2"/>
  <c r="BE338" i="2"/>
  <c r="BI336" i="2"/>
  <c r="BH336" i="2"/>
  <c r="BG336" i="2"/>
  <c r="BF336" i="2"/>
  <c r="T336" i="2"/>
  <c r="R336" i="2"/>
  <c r="P336" i="2"/>
  <c r="BK336" i="2"/>
  <c r="J336" i="2"/>
  <c r="BE336" i="2"/>
  <c r="BI334" i="2"/>
  <c r="BH334" i="2"/>
  <c r="BG334" i="2"/>
  <c r="BF334" i="2"/>
  <c r="T334" i="2"/>
  <c r="R334" i="2"/>
  <c r="P334" i="2"/>
  <c r="BK334" i="2"/>
  <c r="J334" i="2"/>
  <c r="BE334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6" i="2"/>
  <c r="BH326" i="2"/>
  <c r="BG326" i="2"/>
  <c r="BF326" i="2"/>
  <c r="T326" i="2"/>
  <c r="R326" i="2"/>
  <c r="P326" i="2"/>
  <c r="BK326" i="2"/>
  <c r="J326" i="2"/>
  <c r="BE326" i="2"/>
  <c r="BI324" i="2"/>
  <c r="BH324" i="2"/>
  <c r="BG324" i="2"/>
  <c r="BF324" i="2"/>
  <c r="T324" i="2"/>
  <c r="R324" i="2"/>
  <c r="P324" i="2"/>
  <c r="BK324" i="2"/>
  <c r="J324" i="2"/>
  <c r="BE324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6" i="2"/>
  <c r="BH316" i="2"/>
  <c r="BG316" i="2"/>
  <c r="BF316" i="2"/>
  <c r="T316" i="2"/>
  <c r="R316" i="2"/>
  <c r="P316" i="2"/>
  <c r="BK316" i="2"/>
  <c r="J316" i="2"/>
  <c r="BE316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8" i="2"/>
  <c r="BH308" i="2"/>
  <c r="BG308" i="2"/>
  <c r="BF308" i="2"/>
  <c r="T308" i="2"/>
  <c r="R308" i="2"/>
  <c r="P308" i="2"/>
  <c r="BK308" i="2"/>
  <c r="J308" i="2"/>
  <c r="BE308" i="2"/>
  <c r="BI306" i="2"/>
  <c r="BH306" i="2"/>
  <c r="BG306" i="2"/>
  <c r="BF306" i="2"/>
  <c r="T306" i="2"/>
  <c r="R306" i="2"/>
  <c r="P306" i="2"/>
  <c r="BK306" i="2"/>
  <c r="J306" i="2"/>
  <c r="BE306" i="2"/>
  <c r="BI304" i="2"/>
  <c r="BH304" i="2"/>
  <c r="BG304" i="2"/>
  <c r="BF304" i="2"/>
  <c r="T304" i="2"/>
  <c r="R304" i="2"/>
  <c r="P304" i="2"/>
  <c r="BK304" i="2"/>
  <c r="J304" i="2"/>
  <c r="BE304" i="2"/>
  <c r="BI302" i="2"/>
  <c r="BH302" i="2"/>
  <c r="BG302" i="2"/>
  <c r="BF302" i="2"/>
  <c r="T302" i="2"/>
  <c r="R302" i="2"/>
  <c r="P302" i="2"/>
  <c r="BK302" i="2"/>
  <c r="J302" i="2"/>
  <c r="BE302" i="2"/>
  <c r="BI300" i="2"/>
  <c r="BH300" i="2"/>
  <c r="BG300" i="2"/>
  <c r="BF300" i="2"/>
  <c r="T300" i="2"/>
  <c r="R300" i="2"/>
  <c r="P300" i="2"/>
  <c r="BK300" i="2"/>
  <c r="J300" i="2"/>
  <c r="BE300" i="2"/>
  <c r="BI298" i="2"/>
  <c r="BH298" i="2"/>
  <c r="BG298" i="2"/>
  <c r="BF298" i="2"/>
  <c r="T298" i="2"/>
  <c r="R298" i="2"/>
  <c r="P298" i="2"/>
  <c r="BK298" i="2"/>
  <c r="J298" i="2"/>
  <c r="BE298" i="2"/>
  <c r="BI296" i="2"/>
  <c r="BH296" i="2"/>
  <c r="BG296" i="2"/>
  <c r="BF296" i="2"/>
  <c r="T296" i="2"/>
  <c r="R296" i="2"/>
  <c r="P296" i="2"/>
  <c r="BK296" i="2"/>
  <c r="J296" i="2"/>
  <c r="BE296" i="2"/>
  <c r="BI294" i="2"/>
  <c r="BH294" i="2"/>
  <c r="BG294" i="2"/>
  <c r="BF294" i="2"/>
  <c r="T294" i="2"/>
  <c r="R294" i="2"/>
  <c r="P294" i="2"/>
  <c r="BK294" i="2"/>
  <c r="J294" i="2"/>
  <c r="BE294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/>
  <c r="BI284" i="2"/>
  <c r="BH284" i="2"/>
  <c r="BG284" i="2"/>
  <c r="BF284" i="2"/>
  <c r="T284" i="2"/>
  <c r="R284" i="2"/>
  <c r="P284" i="2"/>
  <c r="BK284" i="2"/>
  <c r="J284" i="2"/>
  <c r="BE284" i="2"/>
  <c r="BI282" i="2"/>
  <c r="BH282" i="2"/>
  <c r="BG282" i="2"/>
  <c r="BF282" i="2"/>
  <c r="T282" i="2"/>
  <c r="R282" i="2"/>
  <c r="P282" i="2"/>
  <c r="BK282" i="2"/>
  <c r="J282" i="2"/>
  <c r="BE282" i="2"/>
  <c r="BI280" i="2"/>
  <c r="BH280" i="2"/>
  <c r="BG280" i="2"/>
  <c r="BF280" i="2"/>
  <c r="T280" i="2"/>
  <c r="R280" i="2"/>
  <c r="P280" i="2"/>
  <c r="BK280" i="2"/>
  <c r="J280" i="2"/>
  <c r="BE280" i="2"/>
  <c r="BI278" i="2"/>
  <c r="BH278" i="2"/>
  <c r="BG278" i="2"/>
  <c r="BF278" i="2"/>
  <c r="T278" i="2"/>
  <c r="R278" i="2"/>
  <c r="P278" i="2"/>
  <c r="BK278" i="2"/>
  <c r="J278" i="2"/>
  <c r="BE278" i="2"/>
  <c r="BI276" i="2"/>
  <c r="BH276" i="2"/>
  <c r="BG276" i="2"/>
  <c r="BF276" i="2"/>
  <c r="T276" i="2"/>
  <c r="R276" i="2"/>
  <c r="P276" i="2"/>
  <c r="BK276" i="2"/>
  <c r="J276" i="2"/>
  <c r="BE276" i="2"/>
  <c r="BI274" i="2"/>
  <c r="BH274" i="2"/>
  <c r="BG274" i="2"/>
  <c r="BF274" i="2"/>
  <c r="T274" i="2"/>
  <c r="R274" i="2"/>
  <c r="P274" i="2"/>
  <c r="BK274" i="2"/>
  <c r="J274" i="2"/>
  <c r="BE274" i="2"/>
  <c r="BI272" i="2"/>
  <c r="BH272" i="2"/>
  <c r="BG272" i="2"/>
  <c r="BF272" i="2"/>
  <c r="T272" i="2"/>
  <c r="R272" i="2"/>
  <c r="P272" i="2"/>
  <c r="BK272" i="2"/>
  <c r="J272" i="2"/>
  <c r="BE272" i="2"/>
  <c r="BI270" i="2"/>
  <c r="BH270" i="2"/>
  <c r="BG270" i="2"/>
  <c r="BF270" i="2"/>
  <c r="T270" i="2"/>
  <c r="R270" i="2"/>
  <c r="P270" i="2"/>
  <c r="BK270" i="2"/>
  <c r="J270" i="2"/>
  <c r="BE270" i="2"/>
  <c r="BI268" i="2"/>
  <c r="BH268" i="2"/>
  <c r="BG268" i="2"/>
  <c r="BF268" i="2"/>
  <c r="T268" i="2"/>
  <c r="R268" i="2"/>
  <c r="P268" i="2"/>
  <c r="BK268" i="2"/>
  <c r="J268" i="2"/>
  <c r="BE268" i="2"/>
  <c r="BI266" i="2"/>
  <c r="BH266" i="2"/>
  <c r="BG266" i="2"/>
  <c r="BF266" i="2"/>
  <c r="T266" i="2"/>
  <c r="R266" i="2"/>
  <c r="P266" i="2"/>
  <c r="BK266" i="2"/>
  <c r="J266" i="2"/>
  <c r="BE266" i="2"/>
  <c r="BI264" i="2"/>
  <c r="BH264" i="2"/>
  <c r="BG264" i="2"/>
  <c r="BF264" i="2"/>
  <c r="T264" i="2"/>
  <c r="R264" i="2"/>
  <c r="P264" i="2"/>
  <c r="BK264" i="2"/>
  <c r="J264" i="2"/>
  <c r="BE264" i="2"/>
  <c r="BI262" i="2"/>
  <c r="BH262" i="2"/>
  <c r="BG262" i="2"/>
  <c r="BF262" i="2"/>
  <c r="T262" i="2"/>
  <c r="R262" i="2"/>
  <c r="P262" i="2"/>
  <c r="BK262" i="2"/>
  <c r="J262" i="2"/>
  <c r="BE262" i="2"/>
  <c r="BI260" i="2"/>
  <c r="BH260" i="2"/>
  <c r="BG260" i="2"/>
  <c r="BF260" i="2"/>
  <c r="T260" i="2"/>
  <c r="R260" i="2"/>
  <c r="P260" i="2"/>
  <c r="BK260" i="2"/>
  <c r="J260" i="2"/>
  <c r="BE260" i="2"/>
  <c r="BI258" i="2"/>
  <c r="BH258" i="2"/>
  <c r="BG258" i="2"/>
  <c r="BF258" i="2"/>
  <c r="T258" i="2"/>
  <c r="R258" i="2"/>
  <c r="P258" i="2"/>
  <c r="BK258" i="2"/>
  <c r="J258" i="2"/>
  <c r="BE258" i="2"/>
  <c r="BI256" i="2"/>
  <c r="BH256" i="2"/>
  <c r="BG256" i="2"/>
  <c r="BF256" i="2"/>
  <c r="T256" i="2"/>
  <c r="R256" i="2"/>
  <c r="P256" i="2"/>
  <c r="BK256" i="2"/>
  <c r="J256" i="2"/>
  <c r="BE256" i="2"/>
  <c r="BI254" i="2"/>
  <c r="BH254" i="2"/>
  <c r="BG254" i="2"/>
  <c r="BF254" i="2"/>
  <c r="T254" i="2"/>
  <c r="R254" i="2"/>
  <c r="P254" i="2"/>
  <c r="BK254" i="2"/>
  <c r="J254" i="2"/>
  <c r="BE254" i="2"/>
  <c r="BI252" i="2"/>
  <c r="BH252" i="2"/>
  <c r="BG252" i="2"/>
  <c r="BF252" i="2"/>
  <c r="T252" i="2"/>
  <c r="R252" i="2"/>
  <c r="P252" i="2"/>
  <c r="BK252" i="2"/>
  <c r="J252" i="2"/>
  <c r="BE252" i="2"/>
  <c r="BI250" i="2"/>
  <c r="BH250" i="2"/>
  <c r="BG250" i="2"/>
  <c r="BF250" i="2"/>
  <c r="T250" i="2"/>
  <c r="R250" i="2"/>
  <c r="P250" i="2"/>
  <c r="BK250" i="2"/>
  <c r="J250" i="2"/>
  <c r="BE250" i="2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/>
  <c r="BI244" i="2"/>
  <c r="BH244" i="2"/>
  <c r="BG244" i="2"/>
  <c r="BF244" i="2"/>
  <c r="T244" i="2"/>
  <c r="R244" i="2"/>
  <c r="P244" i="2"/>
  <c r="BK244" i="2"/>
  <c r="J244" i="2"/>
  <c r="BE244" i="2"/>
  <c r="BI242" i="2"/>
  <c r="BH242" i="2"/>
  <c r="BG242" i="2"/>
  <c r="BF242" i="2"/>
  <c r="T242" i="2"/>
  <c r="R242" i="2"/>
  <c r="P242" i="2"/>
  <c r="BK242" i="2"/>
  <c r="J242" i="2"/>
  <c r="BE242" i="2"/>
  <c r="BI240" i="2"/>
  <c r="BH240" i="2"/>
  <c r="BG240" i="2"/>
  <c r="BF240" i="2"/>
  <c r="T240" i="2"/>
  <c r="R240" i="2"/>
  <c r="P240" i="2"/>
  <c r="BK240" i="2"/>
  <c r="J240" i="2"/>
  <c r="BE240" i="2"/>
  <c r="BI238" i="2"/>
  <c r="BH238" i="2"/>
  <c r="BG238" i="2"/>
  <c r="BF238" i="2"/>
  <c r="T238" i="2"/>
  <c r="R238" i="2"/>
  <c r="P238" i="2"/>
  <c r="BK238" i="2"/>
  <c r="J238" i="2"/>
  <c r="BE238" i="2"/>
  <c r="BI236" i="2"/>
  <c r="BH236" i="2"/>
  <c r="BG236" i="2"/>
  <c r="BF236" i="2"/>
  <c r="T236" i="2"/>
  <c r="R236" i="2"/>
  <c r="P236" i="2"/>
  <c r="BK236" i="2"/>
  <c r="J236" i="2"/>
  <c r="BE236" i="2"/>
  <c r="BI234" i="2"/>
  <c r="BH234" i="2"/>
  <c r="BG234" i="2"/>
  <c r="BF234" i="2"/>
  <c r="T234" i="2"/>
  <c r="R234" i="2"/>
  <c r="P234" i="2"/>
  <c r="BK234" i="2"/>
  <c r="J234" i="2"/>
  <c r="BE234" i="2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/>
  <c r="BI228" i="2"/>
  <c r="BH228" i="2"/>
  <c r="BG228" i="2"/>
  <c r="BF228" i="2"/>
  <c r="T228" i="2"/>
  <c r="R228" i="2"/>
  <c r="P228" i="2"/>
  <c r="BK228" i="2"/>
  <c r="J228" i="2"/>
  <c r="BE228" i="2"/>
  <c r="BI226" i="2"/>
  <c r="BH226" i="2"/>
  <c r="BG226" i="2"/>
  <c r="BF226" i="2"/>
  <c r="T226" i="2"/>
  <c r="R226" i="2"/>
  <c r="P226" i="2"/>
  <c r="BK226" i="2"/>
  <c r="J226" i="2"/>
  <c r="BE226" i="2"/>
  <c r="BI224" i="2"/>
  <c r="BH224" i="2"/>
  <c r="BG224" i="2"/>
  <c r="BF224" i="2"/>
  <c r="T224" i="2"/>
  <c r="R224" i="2"/>
  <c r="P224" i="2"/>
  <c r="BK224" i="2"/>
  <c r="J224" i="2"/>
  <c r="BE224" i="2"/>
  <c r="BI222" i="2"/>
  <c r="BH222" i="2"/>
  <c r="BG222" i="2"/>
  <c r="BF222" i="2"/>
  <c r="T222" i="2"/>
  <c r="R222" i="2"/>
  <c r="P222" i="2"/>
  <c r="BK222" i="2"/>
  <c r="J222" i="2"/>
  <c r="BE222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6" i="2"/>
  <c r="BH216" i="2"/>
  <c r="BG216" i="2"/>
  <c r="BF216" i="2"/>
  <c r="T216" i="2"/>
  <c r="R216" i="2"/>
  <c r="P216" i="2"/>
  <c r="BK216" i="2"/>
  <c r="J216" i="2"/>
  <c r="BE216" i="2"/>
  <c r="BI214" i="2"/>
  <c r="BH214" i="2"/>
  <c r="BG214" i="2"/>
  <c r="BF214" i="2"/>
  <c r="T214" i="2"/>
  <c r="R214" i="2"/>
  <c r="P214" i="2"/>
  <c r="BK214" i="2"/>
  <c r="J214" i="2"/>
  <c r="BE214" i="2"/>
  <c r="BI212" i="2"/>
  <c r="BH212" i="2"/>
  <c r="BG212" i="2"/>
  <c r="BF212" i="2"/>
  <c r="T212" i="2"/>
  <c r="R212" i="2"/>
  <c r="P212" i="2"/>
  <c r="BK212" i="2"/>
  <c r="J212" i="2"/>
  <c r="BE212" i="2"/>
  <c r="BI210" i="2"/>
  <c r="BH210" i="2"/>
  <c r="BG210" i="2"/>
  <c r="BF210" i="2"/>
  <c r="T210" i="2"/>
  <c r="R210" i="2"/>
  <c r="P210" i="2"/>
  <c r="BK210" i="2"/>
  <c r="J210" i="2"/>
  <c r="BE210" i="2"/>
  <c r="BI208" i="2"/>
  <c r="BH208" i="2"/>
  <c r="BG208" i="2"/>
  <c r="BF208" i="2"/>
  <c r="T208" i="2"/>
  <c r="R208" i="2"/>
  <c r="P208" i="2"/>
  <c r="BK208" i="2"/>
  <c r="J208" i="2"/>
  <c r="BE208" i="2"/>
  <c r="BI206" i="2"/>
  <c r="BH206" i="2"/>
  <c r="BG206" i="2"/>
  <c r="BF206" i="2"/>
  <c r="T206" i="2"/>
  <c r="R206" i="2"/>
  <c r="P206" i="2"/>
  <c r="BK206" i="2"/>
  <c r="J206" i="2"/>
  <c r="BE206" i="2"/>
  <c r="BI204" i="2"/>
  <c r="BH204" i="2"/>
  <c r="BG204" i="2"/>
  <c r="BF204" i="2"/>
  <c r="T204" i="2"/>
  <c r="R204" i="2"/>
  <c r="P204" i="2"/>
  <c r="BK204" i="2"/>
  <c r="J204" i="2"/>
  <c r="BE204" i="2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/>
  <c r="BI198" i="2"/>
  <c r="BH198" i="2"/>
  <c r="BG198" i="2"/>
  <c r="BF198" i="2"/>
  <c r="T198" i="2"/>
  <c r="R198" i="2"/>
  <c r="P198" i="2"/>
  <c r="BK198" i="2"/>
  <c r="J198" i="2"/>
  <c r="BE198" i="2"/>
  <c r="BI196" i="2"/>
  <c r="BH196" i="2"/>
  <c r="BG196" i="2"/>
  <c r="BF196" i="2"/>
  <c r="T196" i="2"/>
  <c r="R196" i="2"/>
  <c r="P196" i="2"/>
  <c r="BK196" i="2"/>
  <c r="J196" i="2"/>
  <c r="BE196" i="2"/>
  <c r="BI194" i="2"/>
  <c r="BH194" i="2"/>
  <c r="BG194" i="2"/>
  <c r="BF194" i="2"/>
  <c r="T194" i="2"/>
  <c r="R194" i="2"/>
  <c r="P194" i="2"/>
  <c r="BK194" i="2"/>
  <c r="J194" i="2"/>
  <c r="BE194" i="2"/>
  <c r="BI192" i="2"/>
  <c r="BH192" i="2"/>
  <c r="BG192" i="2"/>
  <c r="BF192" i="2"/>
  <c r="T192" i="2"/>
  <c r="R192" i="2"/>
  <c r="P192" i="2"/>
  <c r="BK192" i="2"/>
  <c r="J192" i="2"/>
  <c r="BE192" i="2"/>
  <c r="BI190" i="2"/>
  <c r="BH190" i="2"/>
  <c r="BG190" i="2"/>
  <c r="BF190" i="2"/>
  <c r="T190" i="2"/>
  <c r="R190" i="2"/>
  <c r="P190" i="2"/>
  <c r="BK190" i="2"/>
  <c r="J190" i="2"/>
  <c r="BE190" i="2"/>
  <c r="BI188" i="2"/>
  <c r="BH188" i="2"/>
  <c r="BG188" i="2"/>
  <c r="BF188" i="2"/>
  <c r="T188" i="2"/>
  <c r="R188" i="2"/>
  <c r="P188" i="2"/>
  <c r="BK188" i="2"/>
  <c r="J188" i="2"/>
  <c r="BE188" i="2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P182" i="2"/>
  <c r="BK182" i="2"/>
  <c r="J182" i="2"/>
  <c r="BE182" i="2"/>
  <c r="BI180" i="2"/>
  <c r="BH180" i="2"/>
  <c r="BG180" i="2"/>
  <c r="BF180" i="2"/>
  <c r="T180" i="2"/>
  <c r="R180" i="2"/>
  <c r="P180" i="2"/>
  <c r="BK180" i="2"/>
  <c r="J180" i="2"/>
  <c r="BE180" i="2"/>
  <c r="BI178" i="2"/>
  <c r="BH178" i="2"/>
  <c r="BG178" i="2"/>
  <c r="BF178" i="2"/>
  <c r="T178" i="2"/>
  <c r="R178" i="2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J176" i="2"/>
  <c r="BE176" i="2"/>
  <c r="BI174" i="2"/>
  <c r="BH174" i="2"/>
  <c r="BG174" i="2"/>
  <c r="BF174" i="2"/>
  <c r="T174" i="2"/>
  <c r="R174" i="2"/>
  <c r="P174" i="2"/>
  <c r="BK174" i="2"/>
  <c r="J174" i="2"/>
  <c r="BE174" i="2"/>
  <c r="BI172" i="2"/>
  <c r="BH172" i="2"/>
  <c r="BG172" i="2"/>
  <c r="BF172" i="2"/>
  <c r="T172" i="2"/>
  <c r="R172" i="2"/>
  <c r="P172" i="2"/>
  <c r="BK172" i="2"/>
  <c r="J172" i="2"/>
  <c r="BE172" i="2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/>
  <c r="BI166" i="2"/>
  <c r="BH166" i="2"/>
  <c r="BG166" i="2"/>
  <c r="BF166" i="2"/>
  <c r="T166" i="2"/>
  <c r="R166" i="2"/>
  <c r="P166" i="2"/>
  <c r="BK166" i="2"/>
  <c r="J166" i="2"/>
  <c r="BE166" i="2"/>
  <c r="BI164" i="2"/>
  <c r="BH164" i="2"/>
  <c r="BG164" i="2"/>
  <c r="BF164" i="2"/>
  <c r="T164" i="2"/>
  <c r="R164" i="2"/>
  <c r="P164" i="2"/>
  <c r="BK164" i="2"/>
  <c r="J164" i="2"/>
  <c r="BE164" i="2"/>
  <c r="BI162" i="2"/>
  <c r="BH162" i="2"/>
  <c r="BG162" i="2"/>
  <c r="BF162" i="2"/>
  <c r="T162" i="2"/>
  <c r="R162" i="2"/>
  <c r="P162" i="2"/>
  <c r="BK162" i="2"/>
  <c r="J162" i="2"/>
  <c r="BE162" i="2"/>
  <c r="BI160" i="2"/>
  <c r="BH160" i="2"/>
  <c r="BG160" i="2"/>
  <c r="BF160" i="2"/>
  <c r="T160" i="2"/>
  <c r="R160" i="2"/>
  <c r="P160" i="2"/>
  <c r="BK160" i="2"/>
  <c r="J160" i="2"/>
  <c r="BE160" i="2"/>
  <c r="BI158" i="2"/>
  <c r="BH158" i="2"/>
  <c r="BG158" i="2"/>
  <c r="BF158" i="2"/>
  <c r="T158" i="2"/>
  <c r="R158" i="2"/>
  <c r="P158" i="2"/>
  <c r="BK158" i="2"/>
  <c r="J158" i="2"/>
  <c r="BE158" i="2"/>
  <c r="BI156" i="2"/>
  <c r="BH156" i="2"/>
  <c r="BG156" i="2"/>
  <c r="BF156" i="2"/>
  <c r="T156" i="2"/>
  <c r="R156" i="2"/>
  <c r="P156" i="2"/>
  <c r="BK156" i="2"/>
  <c r="J156" i="2"/>
  <c r="BE156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0" i="2"/>
  <c r="BH150" i="2"/>
  <c r="BG150" i="2"/>
  <c r="BF150" i="2"/>
  <c r="T150" i="2"/>
  <c r="R150" i="2"/>
  <c r="P150" i="2"/>
  <c r="BK150" i="2"/>
  <c r="J150" i="2"/>
  <c r="BE150" i="2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4" i="2"/>
  <c r="BH144" i="2"/>
  <c r="BG144" i="2"/>
  <c r="BF144" i="2"/>
  <c r="T144" i="2"/>
  <c r="R144" i="2"/>
  <c r="P144" i="2"/>
  <c r="BK144" i="2"/>
  <c r="J144" i="2"/>
  <c r="BE144" i="2"/>
  <c r="BI142" i="2"/>
  <c r="BH142" i="2"/>
  <c r="BG142" i="2"/>
  <c r="BF142" i="2"/>
  <c r="T142" i="2"/>
  <c r="R142" i="2"/>
  <c r="P142" i="2"/>
  <c r="BK142" i="2"/>
  <c r="J142" i="2"/>
  <c r="BE142" i="2"/>
  <c r="BI140" i="2"/>
  <c r="BH140" i="2"/>
  <c r="BG140" i="2"/>
  <c r="BF140" i="2"/>
  <c r="T140" i="2"/>
  <c r="R140" i="2"/>
  <c r="P140" i="2"/>
  <c r="BK140" i="2"/>
  <c r="J140" i="2"/>
  <c r="BE140" i="2"/>
  <c r="BI138" i="2"/>
  <c r="BH138" i="2"/>
  <c r="BG138" i="2"/>
  <c r="BF138" i="2"/>
  <c r="T138" i="2"/>
  <c r="R138" i="2"/>
  <c r="P138" i="2"/>
  <c r="BK138" i="2"/>
  <c r="J138" i="2"/>
  <c r="BE138" i="2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/>
  <c r="BI132" i="2"/>
  <c r="BH132" i="2"/>
  <c r="BG132" i="2"/>
  <c r="BF132" i="2"/>
  <c r="T132" i="2"/>
  <c r="R132" i="2"/>
  <c r="P132" i="2"/>
  <c r="BK132" i="2"/>
  <c r="J132" i="2"/>
  <c r="BE132" i="2"/>
  <c r="BI130" i="2"/>
  <c r="BH130" i="2"/>
  <c r="BG130" i="2"/>
  <c r="BF130" i="2"/>
  <c r="T130" i="2"/>
  <c r="R130" i="2"/>
  <c r="P130" i="2"/>
  <c r="BK130" i="2"/>
  <c r="J130" i="2"/>
  <c r="BE130" i="2"/>
  <c r="BI128" i="2"/>
  <c r="BH128" i="2"/>
  <c r="BG128" i="2"/>
  <c r="BF128" i="2"/>
  <c r="T128" i="2"/>
  <c r="R128" i="2"/>
  <c r="P128" i="2"/>
  <c r="BK128" i="2"/>
  <c r="J128" i="2"/>
  <c r="BE128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2" i="2"/>
  <c r="BH122" i="2"/>
  <c r="BG122" i="2"/>
  <c r="BF122" i="2"/>
  <c r="T122" i="2"/>
  <c r="R122" i="2"/>
  <c r="P122" i="2"/>
  <c r="BK122" i="2"/>
  <c r="J122" i="2"/>
  <c r="BE122" i="2"/>
  <c r="BI120" i="2"/>
  <c r="BH120" i="2"/>
  <c r="BG120" i="2"/>
  <c r="BF120" i="2"/>
  <c r="T120" i="2"/>
  <c r="R120" i="2"/>
  <c r="P120" i="2"/>
  <c r="BK120" i="2"/>
  <c r="J120" i="2"/>
  <c r="BE120" i="2"/>
  <c r="BI118" i="2"/>
  <c r="BH118" i="2"/>
  <c r="BG118" i="2"/>
  <c r="BF118" i="2"/>
  <c r="T118" i="2"/>
  <c r="R118" i="2"/>
  <c r="P118" i="2"/>
  <c r="BK118" i="2"/>
  <c r="J118" i="2"/>
  <c r="BE118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R114" i="2"/>
  <c r="P114" i="2"/>
  <c r="BK114" i="2"/>
  <c r="J114" i="2"/>
  <c r="BE114" i="2"/>
  <c r="BI112" i="2"/>
  <c r="BH112" i="2"/>
  <c r="BG112" i="2"/>
  <c r="BF112" i="2"/>
  <c r="T112" i="2"/>
  <c r="R112" i="2"/>
  <c r="P112" i="2"/>
  <c r="BK112" i="2"/>
  <c r="J112" i="2"/>
  <c r="BE112" i="2"/>
  <c r="BI110" i="2"/>
  <c r="BH110" i="2"/>
  <c r="BG110" i="2"/>
  <c r="BF110" i="2"/>
  <c r="T110" i="2"/>
  <c r="R110" i="2"/>
  <c r="P110" i="2"/>
  <c r="BK110" i="2"/>
  <c r="J110" i="2"/>
  <c r="BE110" i="2"/>
  <c r="BI108" i="2"/>
  <c r="BH108" i="2"/>
  <c r="BG108" i="2"/>
  <c r="BF108" i="2"/>
  <c r="T108" i="2"/>
  <c r="R108" i="2"/>
  <c r="P108" i="2"/>
  <c r="BK108" i="2"/>
  <c r="J108" i="2"/>
  <c r="BE108" i="2"/>
  <c r="BI106" i="2"/>
  <c r="BH106" i="2"/>
  <c r="BG106" i="2"/>
  <c r="BF106" i="2"/>
  <c r="T106" i="2"/>
  <c r="R106" i="2"/>
  <c r="P106" i="2"/>
  <c r="BK106" i="2"/>
  <c r="J106" i="2"/>
  <c r="BE106" i="2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/>
  <c r="BI100" i="2"/>
  <c r="BH100" i="2"/>
  <c r="BG100" i="2"/>
  <c r="BF100" i="2"/>
  <c r="T100" i="2"/>
  <c r="R100" i="2"/>
  <c r="P100" i="2"/>
  <c r="BK100" i="2"/>
  <c r="J100" i="2"/>
  <c r="BE100" i="2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/>
  <c r="BI94" i="2"/>
  <c r="BH94" i="2"/>
  <c r="BG94" i="2"/>
  <c r="BF94" i="2"/>
  <c r="T94" i="2"/>
  <c r="R94" i="2"/>
  <c r="P94" i="2"/>
  <c r="BK94" i="2"/>
  <c r="J94" i="2"/>
  <c r="BE94" i="2"/>
  <c r="BI92" i="2"/>
  <c r="BH92" i="2"/>
  <c r="BG92" i="2"/>
  <c r="BF92" i="2"/>
  <c r="T92" i="2"/>
  <c r="R92" i="2"/>
  <c r="P92" i="2"/>
  <c r="BK92" i="2"/>
  <c r="J92" i="2"/>
  <c r="BE92" i="2"/>
  <c r="BI90" i="2"/>
  <c r="BH90" i="2"/>
  <c r="BG90" i="2"/>
  <c r="BF90" i="2"/>
  <c r="T90" i="2"/>
  <c r="R90" i="2"/>
  <c r="P90" i="2"/>
  <c r="BK90" i="2"/>
  <c r="J90" i="2"/>
  <c r="BE90" i="2"/>
  <c r="BI88" i="2"/>
  <c r="BH88" i="2"/>
  <c r="BG88" i="2"/>
  <c r="BF88" i="2"/>
  <c r="T88" i="2"/>
  <c r="R88" i="2"/>
  <c r="P88" i="2"/>
  <c r="BK88" i="2"/>
  <c r="J88" i="2"/>
  <c r="BE88" i="2"/>
  <c r="BI86" i="2"/>
  <c r="BH86" i="2"/>
  <c r="BG86" i="2"/>
  <c r="BF86" i="2"/>
  <c r="T86" i="2"/>
  <c r="R86" i="2"/>
  <c r="P86" i="2"/>
  <c r="BK86" i="2"/>
  <c r="J86" i="2"/>
  <c r="BE86" i="2"/>
  <c r="BI84" i="2"/>
  <c r="BH84" i="2"/>
  <c r="BG84" i="2"/>
  <c r="BF84" i="2"/>
  <c r="T84" i="2"/>
  <c r="R84" i="2"/>
  <c r="P84" i="2"/>
  <c r="BK84" i="2"/>
  <c r="J84" i="2"/>
  <c r="BE84" i="2"/>
  <c r="BI82" i="2"/>
  <c r="BH82" i="2"/>
  <c r="BG82" i="2"/>
  <c r="BF82" i="2"/>
  <c r="T82" i="2"/>
  <c r="R82" i="2"/>
  <c r="P82" i="2"/>
  <c r="BK82" i="2"/>
  <c r="J82" i="2"/>
  <c r="BE82" i="2"/>
  <c r="BI80" i="2"/>
  <c r="F37" i="2"/>
  <c r="BD55" i="1" s="1"/>
  <c r="BD54" i="1" s="1"/>
  <c r="W33" i="1" s="1"/>
  <c r="BH80" i="2"/>
  <c r="F36" i="2" s="1"/>
  <c r="BC55" i="1" s="1"/>
  <c r="BC54" i="1" s="1"/>
  <c r="BG80" i="2"/>
  <c r="F35" i="2"/>
  <c r="BB55" i="1" s="1"/>
  <c r="BB54" i="1" s="1"/>
  <c r="BF80" i="2"/>
  <c r="F34" i="2" s="1"/>
  <c r="BA55" i="1" s="1"/>
  <c r="BA54" i="1" s="1"/>
  <c r="T80" i="2"/>
  <c r="T79" i="2"/>
  <c r="R80" i="2"/>
  <c r="R79" i="2"/>
  <c r="P80" i="2"/>
  <c r="P79" i="2"/>
  <c r="AU55" i="1" s="1"/>
  <c r="AU54" i="1" s="1"/>
  <c r="BK80" i="2"/>
  <c r="BK79" i="2" s="1"/>
  <c r="J79" i="2" s="1"/>
  <c r="J80" i="2"/>
  <c r="BE80" i="2" s="1"/>
  <c r="J76" i="2"/>
  <c r="F75" i="2"/>
  <c r="F73" i="2"/>
  <c r="E71" i="2"/>
  <c r="J55" i="2"/>
  <c r="F54" i="2"/>
  <c r="F52" i="2"/>
  <c r="E50" i="2"/>
  <c r="J21" i="2"/>
  <c r="E21" i="2"/>
  <c r="J75" i="2" s="1"/>
  <c r="J20" i="2"/>
  <c r="J18" i="2"/>
  <c r="E18" i="2"/>
  <c r="F76" i="2"/>
  <c r="F55" i="2"/>
  <c r="J17" i="2"/>
  <c r="J12" i="2"/>
  <c r="J73" i="2"/>
  <c r="J52" i="2"/>
  <c r="E7" i="2"/>
  <c r="E69" i="2" s="1"/>
  <c r="AS54" i="1"/>
  <c r="L50" i="1"/>
  <c r="AM50" i="1"/>
  <c r="AM49" i="1"/>
  <c r="L49" i="1"/>
  <c r="AM47" i="1"/>
  <c r="L47" i="1"/>
  <c r="L45" i="1"/>
  <c r="L44" i="1"/>
  <c r="W30" i="1" l="1"/>
  <c r="AW54" i="1"/>
  <c r="AK30" i="1" s="1"/>
  <c r="J59" i="2"/>
  <c r="J30" i="2"/>
  <c r="AX54" i="1"/>
  <c r="W31" i="1"/>
  <c r="AY54" i="1"/>
  <c r="W32" i="1"/>
  <c r="J33" i="2"/>
  <c r="AV55" i="1" s="1"/>
  <c r="F33" i="2"/>
  <c r="AZ55" i="1" s="1"/>
  <c r="AZ54" i="1" s="1"/>
  <c r="J34" i="2"/>
  <c r="AW55" i="1" s="1"/>
  <c r="E48" i="2"/>
  <c r="J54" i="2"/>
  <c r="AV54" i="1" l="1"/>
  <c r="W29" i="1"/>
  <c r="J39" i="2"/>
  <c r="AG55" i="1"/>
  <c r="AT55" i="1"/>
  <c r="AN55" i="1" l="1"/>
  <c r="AG54" i="1"/>
  <c r="AK29" i="1"/>
  <c r="AT54" i="1"/>
  <c r="AN54" i="1" l="1"/>
  <c r="AK26" i="1"/>
  <c r="AK35" i="1" s="1"/>
</calcChain>
</file>

<file path=xl/sharedStrings.xml><?xml version="1.0" encoding="utf-8"?>
<sst xmlns="http://schemas.openxmlformats.org/spreadsheetml/2006/main" count="20682" uniqueCount="5230">
  <si>
    <t>Export Komplet</t>
  </si>
  <si>
    <t/>
  </si>
  <si>
    <t>2.0</t>
  </si>
  <si>
    <t>False</t>
  </si>
  <si>
    <t>{c2cf54ef-6191-4e30-90cd-6017a66c2877}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</si>
  <si>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</si>
  <si>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</si>
  <si>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</si>
  <si>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</si>
  <si>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</si>
  <si>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</si>
  <si>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</si>
  <si>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</si>
  <si>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65419035</t>
  </si>
  <si>
    <t>Stavba:</t>
  </si>
  <si>
    <t>Údržba, opravy a odstraňování závad u ST v obvodu OŘ Plzeň 2019/2020 - oblast Plzeň</t>
  </si>
  <si>
    <t>KSO:</t>
  </si>
  <si>
    <t>CC-CZ:</t>
  </si>
  <si>
    <t>Místo:</t>
  </si>
  <si>
    <t>Obvod ST Plzeň</t>
  </si>
  <si>
    <t>Datum:</t>
  </si>
  <si>
    <t>25. 1. 2019</t>
  </si>
  <si>
    <t>Zadavatel:</t>
  </si>
  <si>
    <t>IČ:</t>
  </si>
  <si>
    <t>SŽDC, s.o. - OŘ Plzeň</t>
  </si>
  <si>
    <t>DIČ:</t>
  </si>
  <si>
    <t>Uchazeč:</t>
  </si>
  <si>
    <t xml:space="preserve"> </t>
  </si>
  <si>
    <t>Projektant:</t>
  </si>
  <si>
    <t>True</t>
  </si>
  <si>
    <t>Zpracovatel:</t>
  </si>
  <si>
    <t>Zdeněk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</si>
  <si>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</si>
  <si>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</si>
  <si>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</si>
  <si>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</si>
  <si>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</si>
  <si>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</si>
  <si>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</si>
  <si>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</si>
  <si>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</si>
  <si>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</si>
  <si>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</si>
  <si>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</si>
  <si>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</si>
  <si>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</si>
  <si>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</si>
  <si>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</si>
  <si>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</si>
  <si>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</si>
  <si>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</si>
  <si>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</si>
  <si>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</si>
  <si>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</si>
  <si>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</si>
  <si>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</si>
  <si>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</si>
  <si>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</si>
  <si>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</si>
  <si>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</si>
  <si>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</si>
  <si>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</si>
  <si>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</si>
  <si>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</si>
  <si>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</si>
  <si>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</si>
  <si>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</si>
  <si>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</si>
  <si>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</si>
  <si>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</si>
  <si>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</si>
  <si>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</si>
  <si>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</si>
  <si>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</si>
  <si>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</si>
  <si>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</si>
  <si>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{12811a94-0b9e-4f70-a981-c05b3456939f}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</si>
  <si>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</si>
  <si>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</si>
  <si>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</si>
  <si>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</si>
  <si>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</si>
  <si>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</si>
  <si>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</si>
  <si>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</si>
  <si>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</si>
  <si>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</si>
  <si>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</si>
  <si>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</si>
  <si>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</si>
  <si>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</si>
  <si>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</si>
  <si>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</si>
  <si>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</si>
  <si>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</si>
  <si>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</si>
  <si>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</si>
  <si>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</si>
  <si>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</si>
  <si>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</si>
  <si>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5902005010</t>
  </si>
  <si>
    <t>Operativní odstranění závad na železničním spodku nebo svršku</t>
  </si>
  <si>
    <t>hod</t>
  </si>
  <si>
    <t>Sborník UOŽI 01 2019</t>
  </si>
  <si>
    <t>4</t>
  </si>
  <si>
    <t>ROZPOCET</t>
  </si>
  <si>
    <t>-1216916536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</si>
  <si>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</si>
  <si>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</si>
  <si>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5903005010</t>
  </si>
  <si>
    <t>Příprava výhybky jednoduché na provoz v zimě s jedním závěrem 1:5,7 až 1:12 sklonu 14° až 4,5°</t>
  </si>
  <si>
    <t>kus</t>
  </si>
  <si>
    <t>530273519</t>
  </si>
  <si>
    <t>Příprava výhybky jednoduché na provoz v zimě s jedním závěrem 1:5,7 až 1:12 sklonu 14° až 4,5°.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</si>
  <si>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3</t>
  </si>
  <si>
    <t>5903005030</t>
  </si>
  <si>
    <t>Příprava výhybky jednoduché na provoz v zimě s více závěry 1:12 až 1:18,5 sklonu 4,5° až 3°</t>
  </si>
  <si>
    <t>-1592197834</t>
  </si>
  <si>
    <t>Příprava výhybky jednoduché na provoz v zimě s více závěry 1:12 až 1:18,5 sklonu 4,5° až 3°.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</si>
  <si>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5903005050</t>
  </si>
  <si>
    <t>Příprava výhybky jednoduché na provoz v zimě s více závěry a PHS 1:11 a 1:12</t>
  </si>
  <si>
    <t>-220737933</t>
  </si>
  <si>
    <t>Příprava výhybky jednoduché na provoz v zimě s více závěry a PHS 1:11 a 1:12.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</si>
  <si>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5</t>
  </si>
  <si>
    <t>5903007010</t>
  </si>
  <si>
    <t>Příprava výhybky křižovatkové na provoz v zimě celé</t>
  </si>
  <si>
    <t>-729721771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</si>
  <si>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</si>
  <si>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6</t>
  </si>
  <si>
    <t>5903007030</t>
  </si>
  <si>
    <t>Příprava výhybky křižovatkové na provoz v zimě celé s PHS</t>
  </si>
  <si>
    <t>-1652325169</t>
  </si>
  <si>
    <t>Příprava výhybky křižovatkové na provoz v zimě celé s PHS.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</si>
  <si>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7</t>
  </si>
  <si>
    <t>5903025010</t>
  </si>
  <si>
    <t>Odstranění posypu nástupišť ručně smetením</t>
  </si>
  <si>
    <t>m2</t>
  </si>
  <si>
    <t>193203451</t>
  </si>
  <si>
    <t>Odstranění posypu nástupišť ručně smetením. Poznámka: 1. V cenách jsou započteny náklady na naložení na dopravní prostředek a uložení na úložiši.</t>
  </si>
  <si>
    <t>8</t>
  </si>
  <si>
    <t>5904005010</t>
  </si>
  <si>
    <t>Vysečení travního porostu ručně sklon terénu do 1:2</t>
  </si>
  <si>
    <t>540757239</t>
  </si>
  <si>
    <t>Vysečení travního porostu ručně sklon terénu do 1:2. Poznámka: 1. V cenách jsou započteny náklady na provedení s ponecháním pokosu na místě, a/nebo mulčování u likvidace strojně. 2. V cenách nejsou obsaženy náklady na odklizení a likvidaci pokosu.</t>
  </si>
  <si>
    <t>9</t>
  </si>
  <si>
    <t>5904005020</t>
  </si>
  <si>
    <t>Vysečení travního porostu ručně sklon terénu přes 1:2</t>
  </si>
  <si>
    <t>1680693478</t>
  </si>
  <si>
    <t>Vysečení travního porostu ručně sklon terénu přes 1:2. Poznámka: 1. V cenách jsou započteny náklady na provedení s ponecháním pokosu na místě, a/nebo mulčování u likvidace strojně. 2. V cenách nejsou obsaženy náklady na odklizení a likvidaci pokosu.</t>
  </si>
  <si>
    <t>10</t>
  </si>
  <si>
    <t>5904010010</t>
  </si>
  <si>
    <t>Odklizení travního porostu ručně</t>
  </si>
  <si>
    <t>1388407809</t>
  </si>
  <si>
    <t>Odklizení travního porostu ručně. Poznámka: 1. V cenách jsou započteny náklady na snesení pokosu a likvidaci nebo naložení na dopravní prostředek a uložení na skládku. 2. V cenách nejsou obsaženy náklady na dopravu a skládkovné.</t>
  </si>
  <si>
    <t>11</t>
  </si>
  <si>
    <t>5904020010</t>
  </si>
  <si>
    <t>Vyřezání křovin porost řídký 1 až 5 kusů stonků na m2 plochy sklon terénu do 1:2</t>
  </si>
  <si>
    <t>-823404643</t>
  </si>
  <si>
    <t>Vyřezání křovin porost řídký 1 až 5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</si>
  <si>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12</t>
  </si>
  <si>
    <t>5904020020</t>
  </si>
  <si>
    <t>Vyřezání křovin porost řídký 1 až 5 kusů stonků na m2 plochy sklon terénu přes 1:2</t>
  </si>
  <si>
    <t>-492855278</t>
  </si>
  <si>
    <t>Vyřezání křovin porost řídký 1 až 5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</si>
  <si>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13</t>
  </si>
  <si>
    <t>5904020110</t>
  </si>
  <si>
    <t>Vyřezání křovin porost hustý 6 a více kusů stonků na m2 plochy sklon terénu do 1:2</t>
  </si>
  <si>
    <t>-190232652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</si>
  <si>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</si>
  <si>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14</t>
  </si>
  <si>
    <t>5904020120</t>
  </si>
  <si>
    <t>Vyřezání křovin porost hustý 6 a více kusů stonků na m2 plochy sklon terénu přes 1:2</t>
  </si>
  <si>
    <t>-1417316908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</si>
  <si>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</si>
  <si>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5904025010</t>
  </si>
  <si>
    <t>Ořez větví místně ručně do výšky nad terénem do 2 m</t>
  </si>
  <si>
    <t>966066334</t>
  </si>
  <si>
    <t>Ořez větví místně ručně do výšky nad terénem do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</si>
  <si>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16</t>
  </si>
  <si>
    <t>5904025020</t>
  </si>
  <si>
    <t>Ořez větví místně ručně do výšky nad terénem přes 2 m</t>
  </si>
  <si>
    <t>-3378954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</si>
  <si>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</si>
  <si>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17</t>
  </si>
  <si>
    <t>5904030010</t>
  </si>
  <si>
    <t>Likvidace porostu odhrnutí včetně kořenů</t>
  </si>
  <si>
    <t>-2099684724</t>
  </si>
  <si>
    <t>Likvidace porostu odhrnutí včetně kořenů. Poznámka: 1. V cenách jsou započteny náklady na naložení na dopravní prostředek a uložení na skládku. 2. V cenách nejsou obsaženy náklady na dopravu a skládkovné.</t>
  </si>
  <si>
    <t>18</t>
  </si>
  <si>
    <t>5904035010</t>
  </si>
  <si>
    <t>Kácení stromů se sklonem terénu do 1:2 obvodem kmene od 31 do 63 cm</t>
  </si>
  <si>
    <t>1951772629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</si>
  <si>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</si>
  <si>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</si>
  <si>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5904035020</t>
  </si>
  <si>
    <t>Kácení stromů se sklonem terénu do 1:2 obvodem kmene přes 63 do 80 cm</t>
  </si>
  <si>
    <t>-917366230</t>
  </si>
  <si>
    <t>Kácení stromů se sklonem terénu do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</si>
  <si>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20</t>
  </si>
  <si>
    <t>5904035030</t>
  </si>
  <si>
    <t>Kácení stromů se sklonem terénu do 1:2 obvodem kmene přes 80 do 157 cm</t>
  </si>
  <si>
    <t>1653733484</t>
  </si>
  <si>
    <t>Kácení stromů se sklonem terénu do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</si>
  <si>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</si>
  <si>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</si>
  <si>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1356545754</t>
  </si>
  <si>
    <t>Kácení stromů se sklonem terénu do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</si>
  <si>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22</t>
  </si>
  <si>
    <t>5904035110</t>
  </si>
  <si>
    <t>Kácení stromů se sklonem terénu přes 1:2 obvodem kmene od 31 do 63 cm</t>
  </si>
  <si>
    <t>1632638931</t>
  </si>
  <si>
    <t>Kácení stromů se sklonem terénu přes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</si>
  <si>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</si>
  <si>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5904035120</t>
  </si>
  <si>
    <t>Kácení stromů se sklonem terénu přes 1:2 obvodem kmene přes 63 do 80 cm</t>
  </si>
  <si>
    <t>-817713342</t>
  </si>
  <si>
    <t>Kácení stromů se sklonem terénu přes 1:2 obvodem kmene přes 63 do 80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</si>
  <si>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24</t>
  </si>
  <si>
    <t>5904035130</t>
  </si>
  <si>
    <t>Kácení stromů se sklonem terénu přes 1:2 obvodem kmene přes 80 do 157 cm</t>
  </si>
  <si>
    <t>1229166131</t>
  </si>
  <si>
    <t>Kácení stromů se sklonem terénu přes 1:2 obvodem kmene přes 80 do 157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</si>
  <si>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</si>
  <si>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5904035140</t>
  </si>
  <si>
    <t>Kácení stromů se sklonem terénu přes 1:2 obvodem kmene přes 157 do 220 cm</t>
  </si>
  <si>
    <t>-855896079</t>
  </si>
  <si>
    <t>Kácení stromů se sklonem terénu přes 1:2 obvodem kmene přes 157 do 220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</si>
  <si>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26</t>
  </si>
  <si>
    <t>5905010010</t>
  </si>
  <si>
    <t>Odstranění nánosu nad horní plochou pražce</t>
  </si>
  <si>
    <t>-971524343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</si>
  <si>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</si>
  <si>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27</t>
  </si>
  <si>
    <t>5905015010</t>
  </si>
  <si>
    <t>Oprava stezky ručně s odstraněním drnu a nánosu do 10 cm</t>
  </si>
  <si>
    <t>-1077812516</t>
  </si>
  <si>
    <t>Oprava stezky ručně s odstraněním drnu a nánosu do 10 cm. Poznámka: 1. V cenách jsou započteny náklady na ruční odstranění drnu a nánosu a rozprostření výzisku na terén nebo naložení na dopravní prostředek a urovnání povrchu stezky. 2. V cenách nejsou obsaženy náklady na doplnění a úpravu štěrkodrtě.</t>
  </si>
  <si>
    <t>28</t>
  </si>
  <si>
    <t>5905020020</t>
  </si>
  <si>
    <t>Oprava stezky strojně s odstraněním drnu a nánosu přes 10 cm do 20 cm</t>
  </si>
  <si>
    <t>-347663971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</si>
  <si>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</si>
  <si>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29</t>
  </si>
  <si>
    <t>5905023020</t>
  </si>
  <si>
    <t>Úprava povrchu stezky rozprostřením štěrkodrtě přes 3 do 5 cm</t>
  </si>
  <si>
    <t>-878010058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</si>
  <si>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</si>
  <si>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30</t>
  </si>
  <si>
    <t>5905023030</t>
  </si>
  <si>
    <t>Úprava povrchu stezky rozprostřením štěrkodrtě přes 5 do 10 cm</t>
  </si>
  <si>
    <t>-583627754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</si>
  <si>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</si>
  <si>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31</t>
  </si>
  <si>
    <t>5905025010</t>
  </si>
  <si>
    <t>Doplnění stezky štěrkodrtí ojediněle ručně</t>
  </si>
  <si>
    <t>m3</t>
  </si>
  <si>
    <t>-1333543670</t>
  </si>
  <si>
    <t>Doplnění stezky štěrkodrtí ojediněle ručně. Poznámka: 1. V cenách jsou započteny náklady na doplnění kameniva stezky ojediněle ručně z vozíku nebo souvisle mechanizací z vozíků nebo železničních vozů. 2. V cenách nejsou obsaženy náklady na dodávku kameniva.</t>
  </si>
  <si>
    <t>32</t>
  </si>
  <si>
    <t>5905025110</t>
  </si>
  <si>
    <t>Doplnění stezky štěrkodrtí souvislé</t>
  </si>
  <si>
    <t>381881217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</si>
  <si>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</si>
  <si>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33</t>
  </si>
  <si>
    <t>5905030010</t>
  </si>
  <si>
    <t>Ojedinělá výměna KL mimo lavičku lože otevřené</t>
  </si>
  <si>
    <t>1754221211</t>
  </si>
  <si>
    <t>Ojedinělá výměna KL mimo lavičku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</si>
  <si>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34</t>
  </si>
  <si>
    <t>5905030020</t>
  </si>
  <si>
    <t>Ojedinělá výměna KL mimo lavičku lože zapuštěné</t>
  </si>
  <si>
    <t>1713606111</t>
  </si>
  <si>
    <t>Ojedinělá výměna KL mimo lavičku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</si>
  <si>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35</t>
  </si>
  <si>
    <t>5905030110</t>
  </si>
  <si>
    <t>Ojedinělá výměna KL včetně lavičky pod ložnou plochou pražce lože otevřené</t>
  </si>
  <si>
    <t>207538663</t>
  </si>
  <si>
    <t>Ojedinělá výměna KL včetně lavičky pod ložnou plochou pražce lože otevřené.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</si>
  <si>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36</t>
  </si>
  <si>
    <t>5905030120</t>
  </si>
  <si>
    <t>Ojedinělá výměna KL včetně lavičky pod ložnou plochou pražce lože zapuštěné</t>
  </si>
  <si>
    <t>1152130715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</si>
  <si>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</si>
  <si>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37</t>
  </si>
  <si>
    <t>5905035010</t>
  </si>
  <si>
    <t>Výměna KL malou těžící mechanizací mimo lavičku lože otevřené</t>
  </si>
  <si>
    <t>10272604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</si>
  <si>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</si>
  <si>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38</t>
  </si>
  <si>
    <t>5905035020</t>
  </si>
  <si>
    <t>Výměna KL malou těžící mechanizací mimo lavičku lože zapuštěné</t>
  </si>
  <si>
    <t>1979341753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</si>
  <si>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</si>
  <si>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39</t>
  </si>
  <si>
    <t>5905035110</t>
  </si>
  <si>
    <t>Výměna KL malou těžící mechanizací včetně lavičky lože otevřené</t>
  </si>
  <si>
    <t>1884066644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</si>
  <si>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</si>
  <si>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40</t>
  </si>
  <si>
    <t>5905035120</t>
  </si>
  <si>
    <t>Výměna KL malou těžící mechanizací včetně lavičky lože zapuštěné</t>
  </si>
  <si>
    <t>-259902712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</si>
  <si>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</si>
  <si>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41</t>
  </si>
  <si>
    <t>5905050210</t>
  </si>
  <si>
    <t>Souvislá výměna KL se snesením KR výhybky pražce dřevěné</t>
  </si>
  <si>
    <t>m</t>
  </si>
  <si>
    <t>2028966962</t>
  </si>
  <si>
    <t>Souvislá výměna KL se snesením KR výhybky pražce dřevěné.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</si>
  <si>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42</t>
  </si>
  <si>
    <t>5905050310</t>
  </si>
  <si>
    <t>Souvislá výměna KL se snesením KR ostatní konstrukce pražce dřevěné kolejové brzdy</t>
  </si>
  <si>
    <t>1887626728</t>
  </si>
  <si>
    <t>Souvislá výměna KL se snesením KR ostatní konstrukce pražce dřevěné kolejové brzdy.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</si>
  <si>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43</t>
  </si>
  <si>
    <t>5905055010</t>
  </si>
  <si>
    <t>Odstranění stávajícího kolejového lože odtěžením v koleji</t>
  </si>
  <si>
    <t>1795626336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</si>
  <si>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</si>
  <si>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44</t>
  </si>
  <si>
    <t>5905055020</t>
  </si>
  <si>
    <t>Odstranění stávajícího kolejového lože odtěžením ve výhybce</t>
  </si>
  <si>
    <t>482925380</t>
  </si>
  <si>
    <t>Odstranění stávajícího kolejového lože odtěžením ve výhybce. Poznámka: 1. V cenách jsou započteny náklady na odstranění KL, úpravu pláně a rozprostření výzisku na terén nebo jeho naložení na dopravní prostředek. 2. Položka se použije v případech, kdy se nové KL nezřizuje.</t>
  </si>
  <si>
    <t>45</t>
  </si>
  <si>
    <t>5905060010</t>
  </si>
  <si>
    <t>Zřízení nového kolejového lože v koleji</t>
  </si>
  <si>
    <t>1423866837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</si>
  <si>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</si>
  <si>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46</t>
  </si>
  <si>
    <t>5905060020</t>
  </si>
  <si>
    <t>Zřízení nového kolejového lože ve výhybce</t>
  </si>
  <si>
    <t>-355321485</t>
  </si>
  <si>
    <t>Zřízení nového kolejového lože ve výhybce.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kolejnice.3. Položka se použije v případech nově zřizované koleje nebo výhybky.</t>
  </si>
  <si>
    <t>47</t>
  </si>
  <si>
    <t>5905065010</t>
  </si>
  <si>
    <t>Samostatná úprava vrstvy kolejového lože pod ložnou plochou pražců v koleji</t>
  </si>
  <si>
    <t>408556832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</si>
  <si>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</si>
  <si>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48</t>
  </si>
  <si>
    <t>5905065020</t>
  </si>
  <si>
    <t>Samostatná úprava vrstvy kolejového lože pod ložnou plochou pražců ve výhybce</t>
  </si>
  <si>
    <t>-1819410114</t>
  </si>
  <si>
    <t>Samostatná úprava vrstvy kolejového lože pod ložnou plochou pražců ve výhybce. Poznámka: 1. V cenách jsou započteny náklady na urovnání a homogenizaci vrstvy kameniva. 2. V cenách nejsou obsaženy náklady na dodávku a doplnění kameniva.</t>
  </si>
  <si>
    <t>49</t>
  </si>
  <si>
    <t>5905080010</t>
  </si>
  <si>
    <t>Ojedinělé čištění KL mimo lavičku lože otevřené</t>
  </si>
  <si>
    <t>-1656853557</t>
  </si>
  <si>
    <t>Ojedinělé čištění KL mimo lavičku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</si>
  <si>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50</t>
  </si>
  <si>
    <t>5905080020</t>
  </si>
  <si>
    <t>Ojedinělé čištění KL mimo lavičku lože zapuštěné</t>
  </si>
  <si>
    <t>-1812446630</t>
  </si>
  <si>
    <t>Ojedinělé čištění KL mimo lavičku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</si>
  <si>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51</t>
  </si>
  <si>
    <t>5905080110</t>
  </si>
  <si>
    <t>Ojedinělé čištění KL včetně lavičky (pod ložnou plochou pražce) lože otevřené</t>
  </si>
  <si>
    <t>-254145370</t>
  </si>
  <si>
    <t>Ojedinělé čištění KL včetně lavičky (pod ložnou plochou pražce) lože otevřené.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</si>
  <si>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52</t>
  </si>
  <si>
    <t>5905080120</t>
  </si>
  <si>
    <t>Ojedinělé čištění KL včetně lavičky (pod ložnou plochou pražce) lože zapuštěné</t>
  </si>
  <si>
    <t>183206436</t>
  </si>
  <si>
    <t>Ojedinělé čištění KL včetně lavičky (pod ložnou plochou pražce) lože zapuštěné. Poznámka: 1. V cenách jsou započteny náklady na odstranění buřiny, rozkopání a pročištění KL ručně, přehození čistého kameniva a výzisku jeho rozprostření na terén nebo jeho naložení na dopravní prostředek, úpravu KL do profilu a případné snížení KL pod patou kolejnice.U čištění KL v celém profilu jsou v ceně započteny náklady na případné uvolnění, posun a dotažení pražce. 2. V cenách nejsou obsaženy náklady na podbití pražce, dodávku a doplnění kameniva.</t>
  </si>
  <si>
    <t>53</t>
  </si>
  <si>
    <t>5905095010</t>
  </si>
  <si>
    <t>Úprava kolejového lože ojediněle ručně v koleji lože otevřené</t>
  </si>
  <si>
    <t>-1243235232</t>
  </si>
  <si>
    <t>Úprava kolejového lože ojediněle ručně v koleji lože otevřené. Poznámka: 1. V cenách jsou započteny náklady na úpravu KL koleje a výhybek ojedině vidlemi. 2. V cenách nejsou obsaženy náklady na doplnění a dodávku kameniva.</t>
  </si>
  <si>
    <t>54</t>
  </si>
  <si>
    <t>5905095020</t>
  </si>
  <si>
    <t>Úprava kolejového lože ojediněle ručně v koleji lože zapuštěné</t>
  </si>
  <si>
    <t>815353082</t>
  </si>
  <si>
    <t>Úprava kolejového lože ojediněle ručně v koleji lože zapuštěné. Poznámka: 1. V cenách jsou započteny náklady na úpravu KL koleje a výhybek ojedině vidlemi. 2. V cenách nejsou obsaženy náklady na doplnění a dodávku kameniva.</t>
  </si>
  <si>
    <t>55</t>
  </si>
  <si>
    <t>5905095030</t>
  </si>
  <si>
    <t>Úprava kolejového lože ojediněle ručně ve výhybce lože otevřené</t>
  </si>
  <si>
    <t>-65410856</t>
  </si>
  <si>
    <t>Úprava kolejového lože ojediněle ručně ve výhybce lože otevřené. Poznámka: 1. V cenách jsou započteny náklady na úpravu KL koleje a výhybek ojedině vidlemi. 2. V cenách nejsou obsaženy náklady na doplnění a dodávku kameniva.</t>
  </si>
  <si>
    <t>56</t>
  </si>
  <si>
    <t>5905095040</t>
  </si>
  <si>
    <t>Úprava kolejového lože ojediněle ručně ve výhybce lože zapuštěné</t>
  </si>
  <si>
    <t>737905001</t>
  </si>
  <si>
    <t>Úprava kolejového lože ojediněle ručně ve výhybce lože zapuštěné. Poznámka: 1. V cenách jsou započteny náklady na úpravu KL koleje a výhybek ojedině vidlemi. 2. V cenách nejsou obsaženy náklady na doplnění a dodávku kameniva.</t>
  </si>
  <si>
    <t>57</t>
  </si>
  <si>
    <t>5905100010</t>
  </si>
  <si>
    <t>Úprava kolejového lože souvisle strojně v koleji lože otevřené</t>
  </si>
  <si>
    <t>km</t>
  </si>
  <si>
    <t>-2104409415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</si>
  <si>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</si>
  <si>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58</t>
  </si>
  <si>
    <t>5905100020</t>
  </si>
  <si>
    <t>Úprava kolejového lože souvisle strojně v koleji lože zapuštěné</t>
  </si>
  <si>
    <t>1385727569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</si>
  <si>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</si>
  <si>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59</t>
  </si>
  <si>
    <t>5905100030</t>
  </si>
  <si>
    <t>Úprava kolejového lože souvisle strojně ve výhybce lože otevřené</t>
  </si>
  <si>
    <t>320162412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</si>
  <si>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</si>
  <si>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60</t>
  </si>
  <si>
    <t>5905100040</t>
  </si>
  <si>
    <t>Úprava kolejového lože souvisle strojně ve výhybce lože zapuštěné</t>
  </si>
  <si>
    <t>-1039711269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</si>
  <si>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</si>
  <si>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61</t>
  </si>
  <si>
    <t>5905105010</t>
  </si>
  <si>
    <t>Doplnění KL kamenivem ojediněle ručně v koleji</t>
  </si>
  <si>
    <t>1789907977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</si>
  <si>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</si>
  <si>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62</t>
  </si>
  <si>
    <t>5905105020</t>
  </si>
  <si>
    <t>Doplnění KL kamenivem ojediněle ručně ve výhybce</t>
  </si>
  <si>
    <t>966260789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</si>
  <si>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</si>
  <si>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63</t>
  </si>
  <si>
    <t>5905105030</t>
  </si>
  <si>
    <t>Doplnění KL kamenivem souvisle strojně v koleji</t>
  </si>
  <si>
    <t>585275233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</si>
  <si>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</si>
  <si>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64</t>
  </si>
  <si>
    <t>5905105040</t>
  </si>
  <si>
    <t>Doplnění KL kamenivem souvisle strojně ve výhybce</t>
  </si>
  <si>
    <t>-565548544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</si>
  <si>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</si>
  <si>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65</t>
  </si>
  <si>
    <t>5905110010</t>
  </si>
  <si>
    <t>Snížení KL pod patou kolejnice v koleji</t>
  </si>
  <si>
    <t>-1884440352</t>
  </si>
  <si>
    <t>Snížení KL pod patou kolejnice v koleji. Poznámka: 1. V cenách jsou započteny náklady na snížení KL pod patou kolejnice ručně vidlemi. 2. V cenách nejsou obsaženy náklady na doplnění a dodávku kameniva.</t>
  </si>
  <si>
    <t>66</t>
  </si>
  <si>
    <t>5905110020</t>
  </si>
  <si>
    <t>Snížení KL pod patou kolejnice ve výhybce</t>
  </si>
  <si>
    <t>256131789</t>
  </si>
  <si>
    <t>Snížení KL pod patou kolejnice ve výhybce. Poznámka: 1. V cenách jsou započteny náklady na snížení KL pod patou kolejnice ručně vidlemi. 2. V cenách nejsou obsaženy náklady na doplnění a dodávku kameniva.</t>
  </si>
  <si>
    <t>67</t>
  </si>
  <si>
    <t>5905115010</t>
  </si>
  <si>
    <t>Příplatek za úpravu nadvýšení KL v oblouku o malém poloměru</t>
  </si>
  <si>
    <t>-200290459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</si>
  <si>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</si>
  <si>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68</t>
  </si>
  <si>
    <t>5906005010</t>
  </si>
  <si>
    <t>Ruční výměna pražce v KL otevřeném pražec dřevěný příčný nevystrojený</t>
  </si>
  <si>
    <t>357808534</t>
  </si>
  <si>
    <t>Ruční výměna pražce v KL otevřeném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</si>
  <si>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69</t>
  </si>
  <si>
    <t>5906005020</t>
  </si>
  <si>
    <t>Ruční výměna pražce v KL otevřeném pražec dřevěný příčný vystrojený</t>
  </si>
  <si>
    <t>113796261</t>
  </si>
  <si>
    <t>Ruční výměna pražce v KL otevřeném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</si>
  <si>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70</t>
  </si>
  <si>
    <t>5906005030</t>
  </si>
  <si>
    <t>Ruční výměna pražce v KL otevřeném pražec dřevěný výhybkový délky do 3 m</t>
  </si>
  <si>
    <t>-469712993</t>
  </si>
  <si>
    <t>Ruční výměna pražce v KL otevřeném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</si>
  <si>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71</t>
  </si>
  <si>
    <t>5906005040</t>
  </si>
  <si>
    <t>Ruční výměna pražce v KL otevřeném pražec dřevěný výhybkový délky přes 3 do 4 m</t>
  </si>
  <si>
    <t>-1070990616</t>
  </si>
  <si>
    <t>Ruční výměna pražce v KL otevřeném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</si>
  <si>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72</t>
  </si>
  <si>
    <t>5906005050</t>
  </si>
  <si>
    <t>Ruční výměna pražce v KL otevřeném pražec dřevěný výhybkový délky přes 4 do 5 m</t>
  </si>
  <si>
    <t>-733891740</t>
  </si>
  <si>
    <t>Ruční výměna pražce v KL otevřeném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</si>
  <si>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73</t>
  </si>
  <si>
    <t>5906005060</t>
  </si>
  <si>
    <t>Ruční výměna pražce v KL otevřeném pražec dřevěný výhybkový délky přes 5 m</t>
  </si>
  <si>
    <t>-946994149</t>
  </si>
  <si>
    <t>Ruční výměna pražce v KL otevřeném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</si>
  <si>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74</t>
  </si>
  <si>
    <t>5906005120</t>
  </si>
  <si>
    <t>Ruční výměna pražce v KL otevřeném pražec betonový příčný nevystrojený</t>
  </si>
  <si>
    <t>1027910441</t>
  </si>
  <si>
    <t>Ruční výměna pražce v KL otevřeném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</si>
  <si>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75</t>
  </si>
  <si>
    <t>5906005125</t>
  </si>
  <si>
    <t>Ruční výměna pražce v KL otevřeném pražec betonový příčný vystrojený</t>
  </si>
  <si>
    <t>-1632429162</t>
  </si>
  <si>
    <t>Ruční výměna pražce v KL otevřeném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</si>
  <si>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76</t>
  </si>
  <si>
    <t>5906005130</t>
  </si>
  <si>
    <t>Ruční výměna pražce v KL otevřeném pražec betonový výhybkový délky do 3 m</t>
  </si>
  <si>
    <t>-177297633</t>
  </si>
  <si>
    <t>Ruční výměna pražce v KL otevřeném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</si>
  <si>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77</t>
  </si>
  <si>
    <t>5906005140</t>
  </si>
  <si>
    <t>Ruční výměna pražce v KL otevřeném pražec betonový výhybkový délky přes 3 do 4 m</t>
  </si>
  <si>
    <t>1164441524</t>
  </si>
  <si>
    <t>Ruční výměna pražce v KL otevřeném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</si>
  <si>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78</t>
  </si>
  <si>
    <t>5906005150</t>
  </si>
  <si>
    <t>Ruční výměna pražce v KL otevřeném pražec betonový výhybkový délky přes 4 do 5 m</t>
  </si>
  <si>
    <t>1879905759</t>
  </si>
  <si>
    <t>Ruční výměna pražce v KL otevřeném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</si>
  <si>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79</t>
  </si>
  <si>
    <t>5906005160</t>
  </si>
  <si>
    <t>Ruční výměna pražce v KL otevřeném pražec betonový výhybkový délky přes 5 m</t>
  </si>
  <si>
    <t>1887699470</t>
  </si>
  <si>
    <t>Ruční výměna pražce v KL otevřeném pražec betonový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</si>
  <si>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80</t>
  </si>
  <si>
    <t>5906005210</t>
  </si>
  <si>
    <t>Ruční výměna pražce v KL otevřeném pražec ocelový válcovaný příčný nevystrojený</t>
  </si>
  <si>
    <t>-290668386</t>
  </si>
  <si>
    <t>Ruční výměna pražce v KL otevřeném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</si>
  <si>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81</t>
  </si>
  <si>
    <t>5906005220</t>
  </si>
  <si>
    <t>Ruční výměna pražce v KL otevřeném pražec ocelový válcovaný výhybkový nevystrojený</t>
  </si>
  <si>
    <t>-268341612</t>
  </si>
  <si>
    <t>Ruční výměna pražce v KL otevřeném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</si>
  <si>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82</t>
  </si>
  <si>
    <t>5906005230</t>
  </si>
  <si>
    <t>Ruční výměna pražce v KL otevřeném pražec ocelový tv. Y příčný nevystrojený</t>
  </si>
  <si>
    <t>-516566232</t>
  </si>
  <si>
    <t>Ruční výměna pražce v KL otevřeném pražec ocelový tv. Y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</si>
  <si>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83</t>
  </si>
  <si>
    <t>5906005240</t>
  </si>
  <si>
    <t>Ruční výměna pražce v KL otevřeném pražec ocelový tv. Y příčný vystrojený</t>
  </si>
  <si>
    <t>1496975666</t>
  </si>
  <si>
    <t>Ruční výměna pražce v KL otevřeném pražec ocelový tv. Y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</si>
  <si>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84</t>
  </si>
  <si>
    <t>5906010010</t>
  </si>
  <si>
    <t>Ruční výměna pražce v KL zapuštěném pražec dřevěný příčný nevystrojený</t>
  </si>
  <si>
    <t>320687953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</si>
  <si>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</si>
  <si>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85</t>
  </si>
  <si>
    <t>5906010020</t>
  </si>
  <si>
    <t>Ruční výměna pražce v KL zapuštěném pražec dřevěný příčný vystrojený</t>
  </si>
  <si>
    <t>-1362579816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</si>
  <si>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</si>
  <si>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86</t>
  </si>
  <si>
    <t>5906010030</t>
  </si>
  <si>
    <t>Ruční výměna pražce v KL zapuštěném pražec dřevěný výhybkový délky do 3 m</t>
  </si>
  <si>
    <t>-814702327</t>
  </si>
  <si>
    <t>Ruční výměna pražce v KL zapuštěném pražec dřevěný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</si>
  <si>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87</t>
  </si>
  <si>
    <t>5906010040</t>
  </si>
  <si>
    <t>Ruční výměna pražce v KL zapuštěném pražec dřevěný výhybkový délky přes 3 do 4 m</t>
  </si>
  <si>
    <t>1945170008</t>
  </si>
  <si>
    <t>Ruční výměna pražce v KL zapuštěném pražec dřevěný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</si>
  <si>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88</t>
  </si>
  <si>
    <t>5906010050</t>
  </si>
  <si>
    <t>Ruční výměna pražce v KL zapuštěném pražec dřevěný výhybkový délky přes 4 do 5 m</t>
  </si>
  <si>
    <t>-489178027</t>
  </si>
  <si>
    <t>Ruční výměna pražce v KL zapuštěném pražec dřevěný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</si>
  <si>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89</t>
  </si>
  <si>
    <t>5906010060</t>
  </si>
  <si>
    <t>Ruční výměna pražce v KL zapuštěném pražec dřevěný výhybkový délky přes 5 m</t>
  </si>
  <si>
    <t>237090455</t>
  </si>
  <si>
    <t>Ruční výměna pražce v KL zapuštěném pražec dřevěný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</si>
  <si>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90</t>
  </si>
  <si>
    <t>5906010120</t>
  </si>
  <si>
    <t>Ruční výměna pražce v KL zapuštěném pražec betonový příčný nevystrojený</t>
  </si>
  <si>
    <t>-1179604099</t>
  </si>
  <si>
    <t>Ruční výměna pražce v KL zapuštěném pražec betonový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</si>
  <si>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91</t>
  </si>
  <si>
    <t>5906010125</t>
  </si>
  <si>
    <t>Ruční výměna pražce v KL zapuštěném pražec betonový příčný vystrojený</t>
  </si>
  <si>
    <t>-802033559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</si>
  <si>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</si>
  <si>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92</t>
  </si>
  <si>
    <t>5906010130</t>
  </si>
  <si>
    <t>Ruční výměna pražce v KL zapuštěném pražec betonový výhybkový délky do 3 m</t>
  </si>
  <si>
    <t>1454977498</t>
  </si>
  <si>
    <t>Ruční výměna pražce v KL zapuštěném pražec betonový výhybkový délky do 3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</si>
  <si>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93</t>
  </si>
  <si>
    <t>5906010140</t>
  </si>
  <si>
    <t>Ruční výměna pražce v KL zapuštěném pražec betonový výhybkový délky přes 3 do 4 m</t>
  </si>
  <si>
    <t>-1732809242</t>
  </si>
  <si>
    <t>Ruční výměna pražce v KL zapuštěném pražec betonový výhybkový délky přes 3 do 4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</si>
  <si>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94</t>
  </si>
  <si>
    <t>5906010150</t>
  </si>
  <si>
    <t>Ruční výměna pražce v KL zapuštěném pražec betonový výhybkový délky přes 4 do 5 m</t>
  </si>
  <si>
    <t>81498865</t>
  </si>
  <si>
    <t>Ruční výměna pražce v KL zapuštěném pražec betonový výhybkový délky přes 4 do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</si>
  <si>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95</t>
  </si>
  <si>
    <t>5906010160</t>
  </si>
  <si>
    <t>Ruční výměna pražce v KL zapuštěném pražec betonový výhybkový délky přes 5 m</t>
  </si>
  <si>
    <t>-1358121210</t>
  </si>
  <si>
    <t>Ruční výměna pražce v KL zapuštěném pražec betonový výhybkový délky přes 5 m.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</si>
  <si>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96</t>
  </si>
  <si>
    <t>5906010210</t>
  </si>
  <si>
    <t>Ruční výměna pražce v KL zapuštěném pražec ocelový válcovaný příčný nevystrojený</t>
  </si>
  <si>
    <t>-236719929</t>
  </si>
  <si>
    <t>Ruční výměna pražce v KL zapuštěném pražec ocelový válcovaný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</si>
  <si>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97</t>
  </si>
  <si>
    <t>5906010220</t>
  </si>
  <si>
    <t>Ruční výměna pražce v KL zapuštěném pražec ocelový válcovaný výhybkový nevystrojený</t>
  </si>
  <si>
    <t>234211355</t>
  </si>
  <si>
    <t>Ruční výměna pražce v KL zapuštěném pražec ocelový válcovaný výhybkový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</si>
  <si>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98</t>
  </si>
  <si>
    <t>5906010230</t>
  </si>
  <si>
    <t>Ruční výměna pražce v KL zapuštěném pražec ocelový tv. Y příčný nevystrojený</t>
  </si>
  <si>
    <t>-1150272744</t>
  </si>
  <si>
    <t>Ruční výměna pražce v KL zapuštěném pražec ocelový tv. Y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</si>
  <si>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99</t>
  </si>
  <si>
    <t>5906010240</t>
  </si>
  <si>
    <t>Ruční výměna pražce v KL zapuštěném pražec ocelový tv. Y příčný vystrojený</t>
  </si>
  <si>
    <t>-441647576</t>
  </si>
  <si>
    <t>Ruční výměna pražce v KL zapuštěném pražec ocelový tv. Y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</si>
  <si>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100</t>
  </si>
  <si>
    <t>5906015010</t>
  </si>
  <si>
    <t>Výměna pražce malou těžící mechanizací v KL otevřeném i zapuštěném pražec dřevěný příčný nevystrojený</t>
  </si>
  <si>
    <t>-1815833152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</si>
  <si>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</si>
  <si>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101</t>
  </si>
  <si>
    <t>5906015020</t>
  </si>
  <si>
    <t>Výměna pražce malou těžící mechanizací v KL otevřeném i zapuštěném pražec dřevěný příčný vystrojený</t>
  </si>
  <si>
    <t>506368666</t>
  </si>
  <si>
    <t>Výměna pražce malou těžící mechanizací v KL otevřeném i zapuštěném pražec dřevěný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</si>
  <si>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102</t>
  </si>
  <si>
    <t>5906015030</t>
  </si>
  <si>
    <t>Výměna pražce malou těžící mechanizací v KL otevřeném i zapuštěném pražec dřevěný výhybkový délky do 3 m</t>
  </si>
  <si>
    <t>-1854720679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</si>
  <si>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</si>
  <si>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103</t>
  </si>
  <si>
    <t>5906015040</t>
  </si>
  <si>
    <t>Výměna pražce malou těžící mechanizací v KL otevřeném i zapuštěném pražec dřevěný výhybkový délky přes 3 do 4 m</t>
  </si>
  <si>
    <t>-42496772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</si>
  <si>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</si>
  <si>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104</t>
  </si>
  <si>
    <t>5906015050</t>
  </si>
  <si>
    <t>Výměna pražce malou těžící mechanizací v KL otevřeném i zapuštěném pražec dřevěný výhybkový délky přes 4 do 5 m</t>
  </si>
  <si>
    <t>1537351878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</si>
  <si>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</si>
  <si>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105</t>
  </si>
  <si>
    <t>5906015060</t>
  </si>
  <si>
    <t>Výměna pražce malou těžící mechanizací v KL otevřeném i zapuštěném pražec dřevěný výhybkový délky přes 5 m</t>
  </si>
  <si>
    <t>-2126402281</t>
  </si>
  <si>
    <t>Výměna pražce malou těžící mechanizací v KL otevřeném i zapuštěném pražec dřevěný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</si>
  <si>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106</t>
  </si>
  <si>
    <t>5906015110</t>
  </si>
  <si>
    <t>Výměna pražce malou těžící mechanizací v KL otevřeném i zapuštěném pražec betonový příčný nevystrojený</t>
  </si>
  <si>
    <t>1737780971</t>
  </si>
  <si>
    <t>Výměna pražce malou těžící mechanizací v KL otevřeném i zapuštěném pražec betonový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</si>
  <si>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107</t>
  </si>
  <si>
    <t>5906015120</t>
  </si>
  <si>
    <t>Výměna pražce malou těžící mechanizací v KL otevřeném i zapuštěném pražec betonový příčný vystrojený</t>
  </si>
  <si>
    <t>587960106</t>
  </si>
  <si>
    <t>Výměna pražce malou těžící mechanizací v KL otevřeném i zapuštěném pražec betonový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</si>
  <si>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108</t>
  </si>
  <si>
    <t>5906015130</t>
  </si>
  <si>
    <t>Výměna pražce malou těžící mechanizací v KL otevřeném i zapuštěném pražec betonový výhybkový délky do 3 m</t>
  </si>
  <si>
    <t>-611318463</t>
  </si>
  <si>
    <t>Výměna pražce malou těžící mechanizací v KL otevřeném i zapuštěném pražec betonový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</si>
  <si>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109</t>
  </si>
  <si>
    <t>5906015140</t>
  </si>
  <si>
    <t>Výměna pražce malou těžící mechanizací v KL otevřeném i zapuštěném pražec betonový výhybkový délky přes 3 do 4 m</t>
  </si>
  <si>
    <t>981060887</t>
  </si>
  <si>
    <t>Výměna pražce malou těžící mechanizací v KL otevřeném i zapuštěném pražec betonový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</si>
  <si>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110</t>
  </si>
  <si>
    <t>5906015150</t>
  </si>
  <si>
    <t>Výměna pražce malou těžící mechanizací v KL otevřeném i zapuštěném pražec betonový výhybkový délky přes 4 do 5 m</t>
  </si>
  <si>
    <t>-1861789093</t>
  </si>
  <si>
    <t>Výměna pražce malou těžící mechanizací v KL otevřeném i zapuštěném pražec betonový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</si>
  <si>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111</t>
  </si>
  <si>
    <t>5906015160</t>
  </si>
  <si>
    <t>Výměna pražce malou těžící mechanizací v KL otevřeném i zapuštěném pražec betonový výhybkový délky přes 5 m</t>
  </si>
  <si>
    <t>-277660846</t>
  </si>
  <si>
    <t>Výměna pražce malou těžící mechanizací v KL otevřeném i zapuštěném pražec betonový výhybkový délky přes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</si>
  <si>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112</t>
  </si>
  <si>
    <t>5906015210</t>
  </si>
  <si>
    <t>Výměna pražce malou těžící mechanizací v KL otevřeném i zapuštěném pražec ocelový válcovaný příčný nevystrojený</t>
  </si>
  <si>
    <t>-384486599</t>
  </si>
  <si>
    <t>Výměna pražce malou těžící mechanizací v KL otevřeném i zapuštěném pražec ocelový válcovaný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</si>
  <si>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113</t>
  </si>
  <si>
    <t>5906015220</t>
  </si>
  <si>
    <t>Výměna pražce malou těžící mechanizací v KL otevřeném i zapuštěném pražec ocelový válcovaný výhybkový nevystrojený</t>
  </si>
  <si>
    <t>-592850616</t>
  </si>
  <si>
    <t>Výměna pražce malou těžící mechanizací v KL otevřeném i zapuštěném pražec ocelový válcovaný výhybkový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</si>
  <si>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114</t>
  </si>
  <si>
    <t>5906015230</t>
  </si>
  <si>
    <t>Výměna pražce malou těžící mechanizací v KL otevřeném i zapuštěném pražec ocelový tv. Y příčný nevystrojený</t>
  </si>
  <si>
    <t>998484746</t>
  </si>
  <si>
    <t>Výměna pražce malou těžící mechanizací v KL otevřeném i zapuštěném pražec ocelový tv. Y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</si>
  <si>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115</t>
  </si>
  <si>
    <t>5906015240</t>
  </si>
  <si>
    <t>Výměna pražce malou těžící mechanizací v KL otevřeném i zapuštěném pražec ocelový tv. Y příčný vystrojený</t>
  </si>
  <si>
    <t>436450079</t>
  </si>
  <si>
    <t>Výměna pražce malou těžící mechanizací v KL otevřeném i zapuštěném pražec ocelový tv. Y příčný 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</si>
  <si>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116</t>
  </si>
  <si>
    <t>5906020010</t>
  </si>
  <si>
    <t>Souvislá výměna pražců v KL otevřeném i zapuštěném pražce dřevěné příčné nevystrojené</t>
  </si>
  <si>
    <t>1926494421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</si>
  <si>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</si>
  <si>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117</t>
  </si>
  <si>
    <t>5906020020</t>
  </si>
  <si>
    <t>Souvislá výměna pražců v KL otevřeném i zapuštěném pražce dřevěné příčné vystrojené</t>
  </si>
  <si>
    <t>-663653021</t>
  </si>
  <si>
    <t>Souvislá výměna pražců v KL otevřeném i zapuštěném pražce dřevěné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</si>
  <si>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118</t>
  </si>
  <si>
    <t>5906020030</t>
  </si>
  <si>
    <t>Souvislá výměna pražců v KL otevřeném i zapuštěném pražce dřevěné výhybkové délky do 3 m</t>
  </si>
  <si>
    <t>847042351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</si>
  <si>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</si>
  <si>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119</t>
  </si>
  <si>
    <t>5906020040</t>
  </si>
  <si>
    <t>Souvislá výměna pražců v KL otevřeném i zapuštěném pražce dřevěné výhybkové délky přes 3 do 4 m</t>
  </si>
  <si>
    <t>-508963801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</si>
  <si>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</si>
  <si>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120</t>
  </si>
  <si>
    <t>5906020050</t>
  </si>
  <si>
    <t>Souvislá výměna pražců v KL otevřeném i zapuštěném pražce dřevěné výhybkové délky přes 4 do 5 m</t>
  </si>
  <si>
    <t>-878364477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</si>
  <si>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</si>
  <si>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121</t>
  </si>
  <si>
    <t>5906020060</t>
  </si>
  <si>
    <t>Souvislá výměna pražců v KL otevřeném i zapuštěném pražce dřevěné výhybkové délky přes 5 m</t>
  </si>
  <si>
    <t>-451947188</t>
  </si>
  <si>
    <t>Souvislá výměna pražců v KL otevřeném i zapuštěném pražce dřevěné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</si>
  <si>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122</t>
  </si>
  <si>
    <t>5906020110</t>
  </si>
  <si>
    <t>Souvislá výměna pražců v KL otevřeném i zapuštěném pražce betonové příčné nevystrojené</t>
  </si>
  <si>
    <t>-1310350457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</si>
  <si>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</si>
  <si>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123</t>
  </si>
  <si>
    <t>5906020120</t>
  </si>
  <si>
    <t>Souvislá výměna pražců v KL otevřeném i zapuštěném pražce betonové příčné vystrojené</t>
  </si>
  <si>
    <t>1385100135</t>
  </si>
  <si>
    <t>Souvislá výměna pražců v KL otevřeném i zapuštěném pražce betonové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</si>
  <si>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124</t>
  </si>
  <si>
    <t>5906020130</t>
  </si>
  <si>
    <t>Souvislá výměna pražců v KL otevřeném i zapuštěném pražce betonové výhybkové délky do 3 m</t>
  </si>
  <si>
    <t>1559725393</t>
  </si>
  <si>
    <t>Souvislá výměna pražců v KL otevřeném i zapuštěném pražce betonové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</si>
  <si>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125</t>
  </si>
  <si>
    <t>5906020140</t>
  </si>
  <si>
    <t>Souvislá výměna pražců v KL otevřeném i zapuštěném pražce betonové výhybkové délky přes 3 do 4 m</t>
  </si>
  <si>
    <t>-1465504387</t>
  </si>
  <si>
    <t>Souvislá výměna pražců v KL otevřeném i zapuštěném pražce betonové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</si>
  <si>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126</t>
  </si>
  <si>
    <t>5906020150</t>
  </si>
  <si>
    <t>Souvislá výměna pražců v KL otevřeném i zapuštěném pražce betonové výhybkové délky přes 4 do 5 m</t>
  </si>
  <si>
    <t>-5974970</t>
  </si>
  <si>
    <t>Souvislá výměna pražců v KL otevřeném i zapuštěném pražce betonové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</si>
  <si>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127</t>
  </si>
  <si>
    <t>5906020160</t>
  </si>
  <si>
    <t>Souvislá výměna pražců v KL otevřeném i zapuštěném pražce betonové výhybkové délky přes 5 m</t>
  </si>
  <si>
    <t>-393466848</t>
  </si>
  <si>
    <t>Souvislá výměna pražců v KL otevřeném i zapuštěném pražce betonové výhybkové délky přes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</si>
  <si>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128</t>
  </si>
  <si>
    <t>5906020210</t>
  </si>
  <si>
    <t>Souvislá výměna pražců v KL otevřeném i zapuštěném pražce ocelové tv. Y příčné nevystrojené</t>
  </si>
  <si>
    <t>344534487</t>
  </si>
  <si>
    <t>Souvislá výměna pražců v KL otevřeném i zapuštěném pražce ocelové tv. Y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</si>
  <si>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129</t>
  </si>
  <si>
    <t>5906020220</t>
  </si>
  <si>
    <t>Souvislá výměna pražců v KL otevřeném i zapuštěném pražce ocelové tv. Y příčné vystrojené</t>
  </si>
  <si>
    <t>1837297139</t>
  </si>
  <si>
    <t>Souvislá výměna pražců v KL otevřeném i zapuštěném pražce ocelové tv. Y příčné 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</si>
  <si>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130</t>
  </si>
  <si>
    <t>5906025010</t>
  </si>
  <si>
    <t>Výměna pražců po vyjmutí KR pražce dřevěné příčné nevystrojené</t>
  </si>
  <si>
    <t>-1829796735</t>
  </si>
  <si>
    <t>Výměna pražců po vyjmutí KR pražce dřevěné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</si>
  <si>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131</t>
  </si>
  <si>
    <t>5906025020</t>
  </si>
  <si>
    <t>Výměna pražců po vyjmutí KR pražce dřevěné příčné vystrojené</t>
  </si>
  <si>
    <t>-2056176019</t>
  </si>
  <si>
    <t>Výměna pražců po vyjmutí KR pražce dřevěné příčné 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</si>
  <si>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132</t>
  </si>
  <si>
    <t>5906025030</t>
  </si>
  <si>
    <t>Výměna pražců po vyjmutí KR pražce dřevěné výhybkové délky do 3 m</t>
  </si>
  <si>
    <t>-1212361962</t>
  </si>
  <si>
    <t>Výměna pražců po vyjmutí KR pražce dřevěné výhybkové délky do 3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</si>
  <si>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133</t>
  </si>
  <si>
    <t>5906025040</t>
  </si>
  <si>
    <t>Výměna pražců po vyjmutí KR pražce dřevěné výhybkové délky přes 3 do 4 m</t>
  </si>
  <si>
    <t>-566031659</t>
  </si>
  <si>
    <t>Výměna pražců po vyjmutí KR pražce dřevěné výhybkové délky přes 3 do 4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</si>
  <si>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134</t>
  </si>
  <si>
    <t>5906025050</t>
  </si>
  <si>
    <t>Výměna pražců po vyjmutí KR pražce dřevěné výhybkové délky přes 4 do 5 m</t>
  </si>
  <si>
    <t>-1065564719</t>
  </si>
  <si>
    <t>Výměna pražců po vyjmutí KR pražce dřevěné výhybkové délky přes 4 do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</si>
  <si>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135</t>
  </si>
  <si>
    <t>5906025060</t>
  </si>
  <si>
    <t>Výměna pražců po vyjmutí KR pražce dřevěné výhybkové délky přes 5 m</t>
  </si>
  <si>
    <t>-1570654757</t>
  </si>
  <si>
    <t>Výměna pražců po vyjmutí KR pražce dřevěné výhybkové délky přes 5 m.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</si>
  <si>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136</t>
  </si>
  <si>
    <t>5906025110</t>
  </si>
  <si>
    <t>Výměna pražců po vyjmutí KR pražce betonové příčné nevystrojené</t>
  </si>
  <si>
    <t>-1990570598</t>
  </si>
  <si>
    <t>Výměna pražců po vyjmutí KR pražce betonové příčné nevystrojené. Poznámka: 1. V cenách jsou započteny náklady na demontáž upevňovadel, výměnu pražců, montáž upevňovadel a ošetření součástí mazivem. U nevystrojených a výhybkových pražců dřevěných vrtání otvorů pro vrtule. 2. V cenách nejsou obsaženy náklady na dodávku materiálu, dopravu výzisku na skládku a skládkovné.</t>
  </si>
  <si>
    <t>137</t>
  </si>
  <si>
    <t>5906030010</t>
  </si>
  <si>
    <t>Ojedinělá výměna pražce současně s výměnou nebo čištěním KL pražec dřevěný příčný nevystrojený</t>
  </si>
  <si>
    <t>-1601576182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</si>
  <si>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</si>
  <si>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138</t>
  </si>
  <si>
    <t>5906030020</t>
  </si>
  <si>
    <t>Ojedinělá výměna pražce současně s výměnou nebo čištěním KL pražec dřevěný příčný vystrojený</t>
  </si>
  <si>
    <t>-966060948</t>
  </si>
  <si>
    <t>Ojedinělá výměna pražce současně s výměnou nebo čištěním KL pražec dřevěný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</si>
  <si>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139</t>
  </si>
  <si>
    <t>5906030030</t>
  </si>
  <si>
    <t>Ojedinělá výměna pražce současně s výměnou nebo čištěním KL pražec dřevěný výhybkový délky do 3 m</t>
  </si>
  <si>
    <t>442052780</t>
  </si>
  <si>
    <t>Ojedinělá výměna pražce současně s výměnou nebo čištěním KL pražec dřevěný výhybkový délky do 3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</si>
  <si>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140</t>
  </si>
  <si>
    <t>5906030040</t>
  </si>
  <si>
    <t>Ojedinělá výměna pražce současně s výměnou nebo čištěním KL pražec dřevěný výhybkový délky přes 3 do 4 m</t>
  </si>
  <si>
    <t>-1582995088</t>
  </si>
  <si>
    <t>Ojedinělá výměna pražce současně s výměnou nebo čištěním KL pražec dřevěný výhybkový délky přes 3 do 4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</si>
  <si>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141</t>
  </si>
  <si>
    <t>5906030050</t>
  </si>
  <si>
    <t>Ojedinělá výměna pražce současně s výměnou nebo čištěním KL pražec dřevěný výhybkový délky přes 4 do 5 m</t>
  </si>
  <si>
    <t>1964379633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</si>
  <si>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</si>
  <si>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142</t>
  </si>
  <si>
    <t>5906030060</t>
  </si>
  <si>
    <t>Ojedinělá výměna pražce současně s výměnou nebo čištěním KL pražec dřevěný výhybkový délky přes 5 m</t>
  </si>
  <si>
    <t>-1037649012</t>
  </si>
  <si>
    <t>Ojedinělá výměna pražce současně s výměnou nebo čištěním KL pražec dřevěný výhybkový délky přes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</si>
  <si>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143</t>
  </si>
  <si>
    <t>5906030110</t>
  </si>
  <si>
    <t>Ojedinělá výměna pražce současně s výměnou nebo čištěním KL pražec betonový příčný nevystrojený</t>
  </si>
  <si>
    <t>79666460</t>
  </si>
  <si>
    <t>Ojedinělá výměna pražce současně s výměnou nebo čištěním KL pražec betonový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</si>
  <si>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144</t>
  </si>
  <si>
    <t>5906030120</t>
  </si>
  <si>
    <t>Ojedinělá výměna pražce současně s výměnou nebo čištěním KL pražec betonový příčný vystrojený</t>
  </si>
  <si>
    <t>325445939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</si>
  <si>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</si>
  <si>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145</t>
  </si>
  <si>
    <t>5906035010</t>
  </si>
  <si>
    <t>Souvislá výměna pražců současně s výměnou nebo čištěním KL pražce dřevěné příčné nevystrojené</t>
  </si>
  <si>
    <t>-1410612732</t>
  </si>
  <si>
    <t>Souvislá výměna pražců současně s výměnou nebo čištěním KL pražce dřevěné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</si>
  <si>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146</t>
  </si>
  <si>
    <t>5906035020</t>
  </si>
  <si>
    <t>Souvislá výměna pražců současně s výměnou nebo čištěním KL pražce dřevěné příčné vystrojené</t>
  </si>
  <si>
    <t>-399173151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</si>
  <si>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</si>
  <si>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147</t>
  </si>
  <si>
    <t>5906035030</t>
  </si>
  <si>
    <t>Souvislá výměna pražců současně s výměnou nebo čištěním KL pražce dřevěné výhybkové délky do 3 m</t>
  </si>
  <si>
    <t>-1370267387</t>
  </si>
  <si>
    <t>Souvislá výměna pražců současně s výměnou nebo čištěním KL pražce dřevěné výhybkové délky do 3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</si>
  <si>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148</t>
  </si>
  <si>
    <t>5906035040</t>
  </si>
  <si>
    <t>Souvislá výměna pražců současně s výměnou nebo čištěním KL pražce dřevěné výhybkové délky přes 3 do 4 m</t>
  </si>
  <si>
    <t>-759870144</t>
  </si>
  <si>
    <t>Souvislá výměna pražců současně s výměnou nebo čištěním KL pražce dřevěné výhybkové délky přes 3 do 4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</si>
  <si>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149</t>
  </si>
  <si>
    <t>5906035050</t>
  </si>
  <si>
    <t>Souvislá výměna pražců současně s výměnou nebo čištěním KL pražce dřevěné výhybkové délky přes 4 do 5 m</t>
  </si>
  <si>
    <t>1627049819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</si>
  <si>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</si>
  <si>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150</t>
  </si>
  <si>
    <t>5906035060</t>
  </si>
  <si>
    <t>Souvislá výměna pražců současně s výměnou nebo čištěním KL pražce dřevěné výhybkové délky přes 5 m</t>
  </si>
  <si>
    <t>2085185237</t>
  </si>
  <si>
    <t>Souvislá výměna pražců současně s výměnou nebo čištěním KL pražce dřevěné výhybkové délky přes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</si>
  <si>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151</t>
  </si>
  <si>
    <t>5906035110</t>
  </si>
  <si>
    <t>Souvislá výměna pražců současně s výměnou nebo čištěním KL pražce betonové příčné nevystrojené</t>
  </si>
  <si>
    <t>-539013363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</si>
  <si>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</si>
  <si>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152</t>
  </si>
  <si>
    <t>5906035120</t>
  </si>
  <si>
    <t>Souvislá výměna pražců současně s výměnou nebo čištěním KL pražce betonové příčné vystrojené</t>
  </si>
  <si>
    <t>1136997695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</si>
  <si>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</si>
  <si>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153</t>
  </si>
  <si>
    <t>5906040010</t>
  </si>
  <si>
    <t>Výměna podélných podpor podélných dřevěných</t>
  </si>
  <si>
    <t>-1885474337</t>
  </si>
  <si>
    <t>Výměna podélných podpor podélných dřevěných. Poznámka: 1. V cenách jsou započteny náklady na demontáž, výměnu a montáž dílu a vrtání otvorů pro vrtule u dřevěných podpor.</t>
  </si>
  <si>
    <t>154</t>
  </si>
  <si>
    <t>5906040020</t>
  </si>
  <si>
    <t>Výměna podélných podpor betonových jezdců</t>
  </si>
  <si>
    <t>1273912089</t>
  </si>
  <si>
    <t>Výměna podélných podpor betonových jezdců. Poznámka: 1. V cenách jsou započteny náklady na demontáž, výměnu a montáž dílu a vrtání otvorů pro vrtule u dřevěných podpor.</t>
  </si>
  <si>
    <t>155</t>
  </si>
  <si>
    <t>5906045010</t>
  </si>
  <si>
    <t>Příplatek za překážku po jedné straně koleje</t>
  </si>
  <si>
    <t>-1211183774</t>
  </si>
  <si>
    <t>Příplatek za překážku po jedné straně koleje. Poznámka: 1. V cenách jsou započteny náklady na obtížnou manipulaci u překážky dlouhé alespoň 0,5 metru a vzdálené méně než 2,5 metru od osy koleje. Pro výkon se stanoví délka nezbytně nutná.</t>
  </si>
  <si>
    <t>156</t>
  </si>
  <si>
    <t>5906045020</t>
  </si>
  <si>
    <t>Příplatek za překážku po obou stranách koleje</t>
  </si>
  <si>
    <t>-1250553984</t>
  </si>
  <si>
    <t>Příplatek za překážku po obou stranách koleje. Poznámka: 1. V cenách jsou započteny náklady na obtížnou manipulaci u překážky dlouhé alespoň 0,5 metru a vzdálené méně než 2,5 metru od osy koleje. Pro výkon se stanoví délka nezbytně nutná.</t>
  </si>
  <si>
    <t>157</t>
  </si>
  <si>
    <t>5906050010</t>
  </si>
  <si>
    <t>Příplatek za obtížnost ruční výměny pražce dřevěný za betonový</t>
  </si>
  <si>
    <t>1038708322</t>
  </si>
  <si>
    <t>Příplatek za obtížnost ruční výměny pražce dřevěný za betonový. Poznámka: 1. V cenách jsou započteny náklady na manipulaci s pražci.</t>
  </si>
  <si>
    <t>158</t>
  </si>
  <si>
    <t>5906050020</t>
  </si>
  <si>
    <t>Příplatek za obtížnost ruční výměny pražce betonový za dřevěný</t>
  </si>
  <si>
    <t>1746084765</t>
  </si>
  <si>
    <t>Příplatek za obtížnost ruční výměny pražce betonový za dřevěný. Poznámka: 1. V cenách jsou započteny náklady na manipulaci s pražci.</t>
  </si>
  <si>
    <t>159</t>
  </si>
  <si>
    <t>5906052010</t>
  </si>
  <si>
    <t>Příplatek za výměnu pražce současně s podkladnicemi</t>
  </si>
  <si>
    <t>-1018183705</t>
  </si>
  <si>
    <t>Příplatek za výměnu pražce současně s podkladnicemi. Poznámka: 1. V cenách jsou započteny náklady na výměnu pražce včetně upevňovadel.</t>
  </si>
  <si>
    <t>160</t>
  </si>
  <si>
    <t>5906055010</t>
  </si>
  <si>
    <t>Příplatek za současnou výměnu pražce s podkladnicovým upevněním a kompletů</t>
  </si>
  <si>
    <t>1128520653</t>
  </si>
  <si>
    <t>Příplatek za současnou výměnu pražce s podkladnicovým upevněním a kompletů.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</si>
  <si>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161</t>
  </si>
  <si>
    <t>5906055020</t>
  </si>
  <si>
    <t>Příplatek za současnou výměnu pražce s podkladnicovým upevněním a kompletů a pryžových podložek</t>
  </si>
  <si>
    <t>530441336</t>
  </si>
  <si>
    <t>Příplatek za současnou výměnu pražce s podkladnicovým upevněním a kompletů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</si>
  <si>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162</t>
  </si>
  <si>
    <t>5906055030</t>
  </si>
  <si>
    <t>Příplatek za současnou výměnu pražce s podkladnicovým upevněním a kompletů, pryžových a polyetylenových podložek</t>
  </si>
  <si>
    <t>-723640037</t>
  </si>
  <si>
    <t>Příplatek za současnou výměnu pražce s podkladnicovým upevněním a kompletů,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</si>
  <si>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163</t>
  </si>
  <si>
    <t>5906055040</t>
  </si>
  <si>
    <t>Příplatek za současnou výměnu pražce s podkladnicovým upevněním a pryžových podložek</t>
  </si>
  <si>
    <t>-92543111</t>
  </si>
  <si>
    <t>Příplatek za současnou výměnu pražce s podkladnicovým upevněním a pryžových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</si>
  <si>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164</t>
  </si>
  <si>
    <t>5906055050</t>
  </si>
  <si>
    <t>Příplatek za současnou výměnu pražce s podkladnicovým upevněním a polyetylenových podložek</t>
  </si>
  <si>
    <t>-320961542</t>
  </si>
  <si>
    <t>Příplatek za současnou výměnu pražce s podkladnicovým upevněním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</si>
  <si>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165</t>
  </si>
  <si>
    <t>5906055060</t>
  </si>
  <si>
    <t>Příplatek za současnou výměnu pražce s podkladnicovým upevněním a pryžových a polyetylenových podložek</t>
  </si>
  <si>
    <t>2072713992</t>
  </si>
  <si>
    <t>Příplatek za současnou výměnu pražce s podkladnicovým upevněním a pryžových a polyetylenových podložek.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</si>
  <si>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166</t>
  </si>
  <si>
    <t>5906055070</t>
  </si>
  <si>
    <t>Příplatek za současnou výměnu pražce s podkladnicovým upevněním a svěrkových šroubů</t>
  </si>
  <si>
    <t>-30625873</t>
  </si>
  <si>
    <t>Příplatek za současnou výměnu pražce s podkladnicovým upevněním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</si>
  <si>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167</t>
  </si>
  <si>
    <t>5906055080</t>
  </si>
  <si>
    <t>Příplatek za současnou výměnu pražce s podkladnicovým upevněním a svěrek</t>
  </si>
  <si>
    <t>-103570148</t>
  </si>
  <si>
    <t>Příplatek za současnou výměnu pražce s podkladnicovým upevněním a svěrek.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</si>
  <si>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168</t>
  </si>
  <si>
    <t>5906055090</t>
  </si>
  <si>
    <t>Příplatek za současnou výměnu pražce s podkladnicovým upevněním a svěrek a svěrkových šroubů</t>
  </si>
  <si>
    <t>1484341588</t>
  </si>
  <si>
    <t>Příplatek za současnou výměnu pražce s podkladnicovým upevněním a svěrek a svěrkových šroubů.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</si>
  <si>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169</t>
  </si>
  <si>
    <t>5906055120</t>
  </si>
  <si>
    <t>Příplatek za současnou výměnu pražce s bezpodkladnicovým upevněním a vodicích vložek</t>
  </si>
  <si>
    <t>1252822007</t>
  </si>
  <si>
    <t>Příplatek za současnou výměnu pražce s bezpodkladnicovým upevněním a vodicích vložek.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</si>
  <si>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170</t>
  </si>
  <si>
    <t>5906060010</t>
  </si>
  <si>
    <t>Vrtání pražce dřevěného do 8 otvorů</t>
  </si>
  <si>
    <t>-303182918</t>
  </si>
  <si>
    <t>Vrtání pražce dřevěného do 8 otvorů. Poznámka: 1. V cenách jsou započteny náklady na potřebnou manipulaci, označení, vyvrtání otvorů a jejich ošetření impregnací.</t>
  </si>
  <si>
    <t>171</t>
  </si>
  <si>
    <t>5906060020</t>
  </si>
  <si>
    <t>Vrtání pražce dřevěného přes 8 otvorů</t>
  </si>
  <si>
    <t>1626997777</t>
  </si>
  <si>
    <t>Vrtání pražce dřevěného přes 8 otvorů. Poznámka: 1. V cenách jsou započteny náklady na potřebnou manipulaci, označení, vyvrtání otvorů a jejich ošetření impregnací.</t>
  </si>
  <si>
    <t>172</t>
  </si>
  <si>
    <t>5906065010</t>
  </si>
  <si>
    <t>Regenerace dřevěného pražce nevystrojeného</t>
  </si>
  <si>
    <t>647806486</t>
  </si>
  <si>
    <t>Regenerace dřevěného pražce nevystrojeného. Poznámka: 1. V cenách jsou započteny náklady na zakolíčkování otvorů, teslování nebo frézování a impregnaci úložné plochy, osazení nebo výměnu protištěpných mřížek a potřebnou manipulaci. 2. V cenách nejsou obsaženy náklady na demontáž nebo montáž kolejiva a dodávku materiálu.</t>
  </si>
  <si>
    <t>173</t>
  </si>
  <si>
    <t>5906070010</t>
  </si>
  <si>
    <t>Regenerace betonového pražce nevystrojeného</t>
  </si>
  <si>
    <t>-267057296</t>
  </si>
  <si>
    <t>Regenerace betonového pražce nevystrojeného. Poznámka: 1. V cenách jsou započteny náklady na odvrtání a výměnu hmoždinek, zatmelení mikrotrhlin a potřebnou manipulaci. 2. V cenách nejsou obsaženy náklady na demontáž nebo montáž kolejiva a dodávku materiálu.</t>
  </si>
  <si>
    <t>174</t>
  </si>
  <si>
    <t>5906080010</t>
  </si>
  <si>
    <t>Vystrojení pražce dřevěného s podkladnicovým upevněním dvě vrtule</t>
  </si>
  <si>
    <t>úl.pl.</t>
  </si>
  <si>
    <t>-1049996237</t>
  </si>
  <si>
    <t>Vystrojení pražce dřevěného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</si>
  <si>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175</t>
  </si>
  <si>
    <t>5906080015</t>
  </si>
  <si>
    <t>Vystrojení pražce dřevěného s podkladnicovým upevněním čtyři vrtule</t>
  </si>
  <si>
    <t>646479696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</si>
  <si>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</si>
  <si>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176</t>
  </si>
  <si>
    <t>5906080110</t>
  </si>
  <si>
    <t>Vystrojení pražce betonového s podkladnicovým upevněním dvě vrtule</t>
  </si>
  <si>
    <t>676756335</t>
  </si>
  <si>
    <t>Vystrojení pražce betonového s podkladnicovým upevněním dvě vrtule. Poznámka: 1. V cenách jsou započteny náklady na montáž výstroje, potřebnou manipulaci a ošetření součástí mazivem. 2. V cenách nejsou obsaženy náklady na vrtání dřevěných pražců a dodávku materiálu.</t>
  </si>
  <si>
    <t>177</t>
  </si>
  <si>
    <t>5906080115</t>
  </si>
  <si>
    <t>Vystrojení pražce betonového s podkladnicovým upevněním čtyři vrtule</t>
  </si>
  <si>
    <t>-1005518928</t>
  </si>
  <si>
    <t>Vystrojení pražce betonového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</si>
  <si>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178</t>
  </si>
  <si>
    <t>5906085010</t>
  </si>
  <si>
    <t>Výměna kotvy Pandrol FC v provozované koleji</t>
  </si>
  <si>
    <t>-260571913</t>
  </si>
  <si>
    <t>Výměna kotvy Pandrol FC v provozované koleji. Poznámka: 1. V cenách jsou započteny náklady na demontáž výstroje pražce, odvrtání poškozené a osazení nové kotvy, zalití, vytvrzení a montáž výstroje pražce.</t>
  </si>
  <si>
    <t>179</t>
  </si>
  <si>
    <t>5906090010</t>
  </si>
  <si>
    <t>Výměna hmoždinky pražec vystrojený dřevěný</t>
  </si>
  <si>
    <t>1049286630</t>
  </si>
  <si>
    <t>Výměna hmoždinky pražec vystrojený dřevěný. Poznámka: 1. V cenách jsou započteny náklady odvrtání, demontáž a montáž hmoždinky, demontáž a montáž podkladnice a ošetření součástí mazivem. 2. V cenách nejsou obsaženy náklady na dodávku materiálu.</t>
  </si>
  <si>
    <t>180</t>
  </si>
  <si>
    <t>5906090020</t>
  </si>
  <si>
    <t>Výměna hmoždinky pražec vystrojený betonový</t>
  </si>
  <si>
    <t>-1804411826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</si>
  <si>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</si>
  <si>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181</t>
  </si>
  <si>
    <t>5906093010</t>
  </si>
  <si>
    <t>Výměna hmoždinky pražec nevystrojený dřevěný</t>
  </si>
  <si>
    <t>1254875792</t>
  </si>
  <si>
    <t>Výměna hmoždinky pražec nevystrojený dřevěný. Poznámka: 1. V cenách jsou započteny náklady na odvrtání, demontáž a výměnu hmoždinky. 2. V cenách nejsou obsaženy náklady na dodávku materiálu.</t>
  </si>
  <si>
    <t>182</t>
  </si>
  <si>
    <t>5906093020</t>
  </si>
  <si>
    <t>Výměna hmoždinky pražec nevystrojený betonový</t>
  </si>
  <si>
    <t>593006754</t>
  </si>
  <si>
    <t>Výměna hmoždinky pražec nevystrojený betonový. Poznámka: 1. V cenách jsou započteny náklady na odvrtání, demontáž a výměnu hmoždinky. 2. V cenách nejsou obsaženy náklady na dodávku materiálu.</t>
  </si>
  <si>
    <t>183</t>
  </si>
  <si>
    <t>5906105010</t>
  </si>
  <si>
    <t>Demontáž pražce dřevěný</t>
  </si>
  <si>
    <t>-1685531710</t>
  </si>
  <si>
    <t>Demontáž pražce dřevěný. Poznámka: 1. V cenách jsou započteny náklady na manipulaci, demontáž, odstrojení do součástí a uložení pražců.</t>
  </si>
  <si>
    <t>184</t>
  </si>
  <si>
    <t>5906105020</t>
  </si>
  <si>
    <t>Demontáž pražce betonový</t>
  </si>
  <si>
    <t>-2073520812</t>
  </si>
  <si>
    <t>Demontáž pražce betonový. Poznámka: 1. V cenách jsou započteny náklady na manipulaci, demontáž, odstrojení do součástí a uložení pražců.</t>
  </si>
  <si>
    <t>185</t>
  </si>
  <si>
    <t>5906110007</t>
  </si>
  <si>
    <t>Oprava rozdělení pražců příčných dřevěných posun přes 5 do 10 cm</t>
  </si>
  <si>
    <t>2048479686</t>
  </si>
  <si>
    <t>Oprava rozdělení pražců příčných dřevěných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</si>
  <si>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186</t>
  </si>
  <si>
    <t>5906110017</t>
  </si>
  <si>
    <t>Oprava rozdělení pražců příčných betonových posun přes 5 do 10 cm</t>
  </si>
  <si>
    <t>1847800387</t>
  </si>
  <si>
    <t>Oprava rozdělení pražců příčných betonových posun přes 5 do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</si>
  <si>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187</t>
  </si>
  <si>
    <t>5906110020</t>
  </si>
  <si>
    <t>Oprava rozdělení pražců příčných betonových posun přes 10 cm</t>
  </si>
  <si>
    <t>-184107892</t>
  </si>
  <si>
    <t>Oprava rozdělení pražců příčných betonových posun přes 10 cm.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</si>
  <si>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188</t>
  </si>
  <si>
    <t>5906110050</t>
  </si>
  <si>
    <t>Oprava rozdělení pražců výhybkových dřevěných délky do 3,5 m</t>
  </si>
  <si>
    <t>2064106255</t>
  </si>
  <si>
    <t>Oprava rozdělení pražců výhybkových dřevěných délky do 3,5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</si>
  <si>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189</t>
  </si>
  <si>
    <t>5906110060</t>
  </si>
  <si>
    <t>Oprava rozdělení pražců výhybkových dřevěných délky přes 3,5 m do 4 m</t>
  </si>
  <si>
    <t>1836308359</t>
  </si>
  <si>
    <t>Oprava rozdělení pražců výhybkových dřevěných délky přes 3,5 m do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</si>
  <si>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190</t>
  </si>
  <si>
    <t>5906110070</t>
  </si>
  <si>
    <t>Oprava rozdělení pražců výhybkových dřevěných délky přes 4 m</t>
  </si>
  <si>
    <t>1370433388</t>
  </si>
  <si>
    <t>Oprava rozdělení pražců výhybkových dřevěných délky přes 4 m. Poznámka: 1. V cenách jsou započteny náklady na uvolnění upevňovadel, odstranění kameniva v míře dostatečné pro posun pražce, jeho posunutí, dotažení upevňovadel, dohození a úprava KL. 2. V cenách nejsou obsaženy náklady na podbití pražce, doplnění a dodávku kameniva.</t>
  </si>
  <si>
    <t>191</t>
  </si>
  <si>
    <t>5906115010</t>
  </si>
  <si>
    <t>Odsunutí pražce pro umožnění provedení svaru</t>
  </si>
  <si>
    <t>-2099521613</t>
  </si>
  <si>
    <t>Odsunutí pražce pro umožnění provedení svaru. Poznámka: 1. V cenách jsou započteny náklady na odstranění kameniva, odsunutí pražce, jeho vrácení do původní polohy a dohození kameniva.</t>
  </si>
  <si>
    <t>192</t>
  </si>
  <si>
    <t>5906120010</t>
  </si>
  <si>
    <t>Zkrácení dřevěného pražce odřezáním</t>
  </si>
  <si>
    <t>-1034602986</t>
  </si>
  <si>
    <t>Zkrácení dřevěného pražce odřezáním. Poznámka: 1. V cenách jsou započteny náklady na odstranění mřížky, zkrácení, ošetření čela pražce impregnačním prostředkem a osazení mřížky</t>
  </si>
  <si>
    <t>193</t>
  </si>
  <si>
    <t>5906125070</t>
  </si>
  <si>
    <t>Montáž kolejového roštu na úložišti pražce dřevěné nevystrojené tv. S49 rozdělení "c"</t>
  </si>
  <si>
    <t>-1739498969</t>
  </si>
  <si>
    <t>Montáž kolejového roštu na úložišti pražce dřevěné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</si>
  <si>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194</t>
  </si>
  <si>
    <t>5906125090</t>
  </si>
  <si>
    <t>Montáž kolejového roštu na úložišti pražce dřevěné nevystrojené tv. S49 rozdělení "u"</t>
  </si>
  <si>
    <t>-53109143</t>
  </si>
  <si>
    <t>Montáž kolejového roštu na úložišti pražce dřevěné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</si>
  <si>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195</t>
  </si>
  <si>
    <t>5906125160</t>
  </si>
  <si>
    <t>Montáž kolejového roštu na úložišti pražce dřevěné vystrojené tv. S49 rozdělení "c"</t>
  </si>
  <si>
    <t>-365958707</t>
  </si>
  <si>
    <t>Montáž kolejového roštu na úložišti pražce dřevěné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</si>
  <si>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196</t>
  </si>
  <si>
    <t>5906125180</t>
  </si>
  <si>
    <t>Montáž kolejového roštu na úložišti pražce dřevěné vystrojené tv. S49 rozdělení "u"</t>
  </si>
  <si>
    <t>-803094303</t>
  </si>
  <si>
    <t>Montáž kolejového roštu na úložišti pražce dřevěné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</si>
  <si>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197</t>
  </si>
  <si>
    <t>5906125260</t>
  </si>
  <si>
    <t>Montáž kolejového roštu na úložišti pražce betonové nevystrojené tv. S49 rozdělení "c"</t>
  </si>
  <si>
    <t>2048770872</t>
  </si>
  <si>
    <t>Montáž kolejového roštu na úložišti pražce betonové nevystrojené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</si>
  <si>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198</t>
  </si>
  <si>
    <t>5906125280</t>
  </si>
  <si>
    <t>Montáž kolejového roštu na úložišti pražce betonové nevystrojené tv. S49 rozdělení "u"</t>
  </si>
  <si>
    <t>-539377093</t>
  </si>
  <si>
    <t>Montáž kolejového roštu na úložišti pražce betonové nevystrojené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</si>
  <si>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199</t>
  </si>
  <si>
    <t>5906125360</t>
  </si>
  <si>
    <t>Montáž kolejového roštu na úložišti pražce betonové vystrojené tv. S49 rozdělení "c"</t>
  </si>
  <si>
    <t>-1195962493</t>
  </si>
  <si>
    <t>Montáž kolejového roštu na úložišti pražce betonové vystrojené tv. S49 rozdělení "c". Poznámka: 1. V cenách jsou započteny náklady na úpravu plochy pro montáž, vrtání pražců dřevěných nevystrojených, manipulaci a montáž KR. 2. V cenách nejsou obsaženy náklady na dodávku materiálu.</t>
  </si>
  <si>
    <t>200</t>
  </si>
  <si>
    <t>5906125380</t>
  </si>
  <si>
    <t>Montáž kolejového roštu na úložišti pražce betonové vystrojené tv. S49 rozdělení "u"</t>
  </si>
  <si>
    <t>1015917878</t>
  </si>
  <si>
    <t>Montáž kolejového roštu na úložišti pražce betonové vystrojené tv. S49 rozdělení "u". Poznámka: 1. V cenách jsou započteny náklady na úpravu plochy pro montáž, vrtání pražců dřevěných nevystrojených, manipulaci a montáž KR. 2. V cenách nejsou obsaženy náklady na dodávku materiálu.</t>
  </si>
  <si>
    <t>201</t>
  </si>
  <si>
    <t>5906130070</t>
  </si>
  <si>
    <t>Montáž kolejového roštu v ose koleje pražce dřevěné nevystrojené tv. S49 rozdělení "c"</t>
  </si>
  <si>
    <t>1744333771</t>
  </si>
  <si>
    <t>Montáž kolejového roštu v ose koleje pražce dřevěné nevystrojené tv. S49 rozdělení "c". Poznámka: 1. V cenách jsou započteny náklady na vrtání pražců dřevěných nevystrojených, manipulaci a montáž KR. 2. V cenách nejsou obsaženy náklady na dodávku materiálu.</t>
  </si>
  <si>
    <t>202</t>
  </si>
  <si>
    <t>5906130090</t>
  </si>
  <si>
    <t>Montáž kolejového roštu v ose koleje pražce dřevěné nevystrojené tv. S49 rozdělení "u"</t>
  </si>
  <si>
    <t>636169321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</si>
  <si>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</si>
  <si>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203</t>
  </si>
  <si>
    <t>5906130170</t>
  </si>
  <si>
    <t>Montáž kolejového roštu v ose koleje pražce dřevěné vystrojené tv. S49 rozdělení "c"</t>
  </si>
  <si>
    <t>-1748708265</t>
  </si>
  <si>
    <t>Montáž kolejového roštu v ose koleje pražce dřevěné vystrojené tv. S49 rozdělení "c". Poznámka: 1. V cenách jsou započteny náklady na vrtání pražců dřevěných nevystrojených, manipulaci a montáž KR. 2. V cenách nejsou obsaženy náklady na dodávku materiálu.</t>
  </si>
  <si>
    <t>204</t>
  </si>
  <si>
    <t>5906130190</t>
  </si>
  <si>
    <t>Montáž kolejového roštu v ose koleje pražce dřevěné vystrojené tv. S49 rozdělení"u"</t>
  </si>
  <si>
    <t>1344147379</t>
  </si>
  <si>
    <t>Montáž kolejového roštu v ose koleje pražce dřevěné vystrojené tv. S49 rozdělení"u". Poznámka: 1. V cenách jsou započteny náklady na vrtání pražců dřevěných nevystrojených, manipulaci a montáž KR. 2. V cenách nejsou obsaženy náklady na dodávku materiálu.</t>
  </si>
  <si>
    <t>205</t>
  </si>
  <si>
    <t>5906130270</t>
  </si>
  <si>
    <t>Montáž kolejového roštu v ose koleje pražce betonové nevystrojené tv. S49 rozdělení "c"</t>
  </si>
  <si>
    <t>398154839</t>
  </si>
  <si>
    <t>Montáž kolejového roštu v ose koleje pražce betonové nevystrojené tv. S49 rozdělení "c". Poznámka: 1. V cenách jsou započteny náklady na vrtání pražců dřevěných nevystrojených, manipulaci a montáž KR. 2. V cenách nejsou obsaženy náklady na dodávku materiálu.</t>
  </si>
  <si>
    <t>206</t>
  </si>
  <si>
    <t>5906130290</t>
  </si>
  <si>
    <t>Montáž kolejového roštu v ose koleje pražce betonové nevystrojené tv. S49 rozdělení "u"</t>
  </si>
  <si>
    <t>1697754335</t>
  </si>
  <si>
    <t>Montáž kolejového roštu v ose koleje pražce betonové nevystrojené tv. S49 rozdělení "u". Poznámka: 1. V cenách jsou započteny náklady na vrtání pražců dřevěných nevystrojených, manipulaci a montáž KR. 2. V cenách nejsou obsaženy náklady na dodávku materiálu.</t>
  </si>
  <si>
    <t>207</t>
  </si>
  <si>
    <t>5906130380</t>
  </si>
  <si>
    <t>Montáž kolejového roštu v ose koleje pražce betonové vystrojené tv. S49 rozdělení "c"</t>
  </si>
  <si>
    <t>-1260639677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</si>
  <si>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</si>
  <si>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208</t>
  </si>
  <si>
    <t>5906130400</t>
  </si>
  <si>
    <t>Montáž kolejového roštu v ose koleje pražce betonové vystrojené tv. S49 rozdělení "u"</t>
  </si>
  <si>
    <t>-1553803221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</si>
  <si>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</si>
  <si>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209</t>
  </si>
  <si>
    <t>5906135070</t>
  </si>
  <si>
    <t>Demontáž kolejového roštu koleje na úložišti pražce dřevěné tv. S49 rozdělení "c"</t>
  </si>
  <si>
    <t>1900184229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</si>
  <si>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</si>
  <si>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210</t>
  </si>
  <si>
    <t>5906135090</t>
  </si>
  <si>
    <t>Demontáž kolejového roštu koleje na úložišti pražce dřevěné tv. S49 rozdělení "u"</t>
  </si>
  <si>
    <t>-527066898</t>
  </si>
  <si>
    <t>Demontáž kolejového roštu koleje na úložišti pražce dřevěné tv. S49 rozdělení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</si>
  <si>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211</t>
  </si>
  <si>
    <t>5906135100</t>
  </si>
  <si>
    <t>Demontáž kolejového roštu koleje na úložišti pražce dřevěné tv. T nebo A rozdělení "c"</t>
  </si>
  <si>
    <t>1793191818</t>
  </si>
  <si>
    <t>Demontáž kolejového roštu koleje na úložišti pražce dřevěné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</si>
  <si>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212</t>
  </si>
  <si>
    <t>5906135190</t>
  </si>
  <si>
    <t>Demontáž kolejového roštu koleje na úložišti pražce betonové tv. S49 "c"</t>
  </si>
  <si>
    <t>198426492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</si>
  <si>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</si>
  <si>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213</t>
  </si>
  <si>
    <t>5906135210</t>
  </si>
  <si>
    <t>Demontáž kolejového roštu koleje na úložišti pražce betonové tv. S49 "u"</t>
  </si>
  <si>
    <t>-101593943</t>
  </si>
  <si>
    <t>Demontáž kolejového roštu koleje na úložišti pražce betonové tv. S49 "u".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</si>
  <si>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214</t>
  </si>
  <si>
    <t>5906135220</t>
  </si>
  <si>
    <t>Demontáž kolejového roštu koleje na úložišti pražce betonové tv. T nebo A rozdělení "c"</t>
  </si>
  <si>
    <t>-1446949534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</si>
  <si>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</si>
  <si>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215</t>
  </si>
  <si>
    <t>5906135250</t>
  </si>
  <si>
    <t>Demontáž kolejového roštu koleje na úložišti pražce ocelové válcované tv. T nebo A válcované rozdělení "c"</t>
  </si>
  <si>
    <t>-880489753</t>
  </si>
  <si>
    <t>Demontáž kolejového roštu koleje na úložišti pražce ocelové válcované tv. T nebo A válcované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</si>
  <si>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216</t>
  </si>
  <si>
    <t>5906140070</t>
  </si>
  <si>
    <t>Demontáž kolejového roštu koleje v ose koleje pražce dřevěné tv. S49 rozdělení "c"</t>
  </si>
  <si>
    <t>-2072917804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</si>
  <si>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</si>
  <si>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217</t>
  </si>
  <si>
    <t>5906140090</t>
  </si>
  <si>
    <t>Demontáž kolejového roštu koleje v ose koleje pražce dřevěné tv. S49 rozdělení "u"</t>
  </si>
  <si>
    <t>1268667528</t>
  </si>
  <si>
    <t>Demontáž kolejového roštu koleje v ose koleje pražce dřevěné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</si>
  <si>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218</t>
  </si>
  <si>
    <t>5906140100</t>
  </si>
  <si>
    <t>Demontáž kolejového roštu koleje v ose koleje pražce dřevěné tv. T rozdělení "c"</t>
  </si>
  <si>
    <t>-538372029</t>
  </si>
  <si>
    <t>Demontáž kolejového roštu koleje v ose koleje pražce dřevěné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</si>
  <si>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219</t>
  </si>
  <si>
    <t>5906140110</t>
  </si>
  <si>
    <t>Demontáž kolejového roštu koleje v ose koleje pražce dřevěné tv. A rozdělení "c"</t>
  </si>
  <si>
    <t>180710737</t>
  </si>
  <si>
    <t>Demontáž kolejového roštu koleje v ose koleje pražce dřevěné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</si>
  <si>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220</t>
  </si>
  <si>
    <t>5906140190</t>
  </si>
  <si>
    <t>Demontáž kolejového roštu koleje v ose koleje pražce betonové tv. S49 rozdělení "c"</t>
  </si>
  <si>
    <t>1335828341</t>
  </si>
  <si>
    <t>Demontáž kolejového roštu koleje v ose koleje pražce betonové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</si>
  <si>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221</t>
  </si>
  <si>
    <t>5906140210</t>
  </si>
  <si>
    <t>Demontáž kolejového roštu koleje v ose koleje pražce betonové tv. S49 rozdělení "u"</t>
  </si>
  <si>
    <t>-898373758</t>
  </si>
  <si>
    <t>Demontáž kolejového roštu koleje v ose koleje pražce betonové tv. S49 rozdělení "u".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</si>
  <si>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222</t>
  </si>
  <si>
    <t>5906140235</t>
  </si>
  <si>
    <t>Demontáž kolejového roštu koleje v ose koleje pražce betonové tv. T rozdělení "c"</t>
  </si>
  <si>
    <t>-572565785</t>
  </si>
  <si>
    <t>Demontáž kolejového roštu koleje v ose koleje pražce betonové tv. T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</si>
  <si>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223</t>
  </si>
  <si>
    <t>5906140243</t>
  </si>
  <si>
    <t>Demontáž kolejového roštu koleje v ose koleje pražce betonové tv. A rozdělení "c"</t>
  </si>
  <si>
    <t>-1907036548</t>
  </si>
  <si>
    <t>Demontáž kolejového roštu koleje v ose koleje pražce betonové tv. A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</si>
  <si>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224</t>
  </si>
  <si>
    <t>5906140250</t>
  </si>
  <si>
    <t>Demontáž kolejového roštu koleje v ose koleje pražce ocelové válcované tv. T nebo A válcované rozdělení "c"</t>
  </si>
  <si>
    <t>-314489203</t>
  </si>
  <si>
    <t>Demontáž kolejového roštu koleje v ose koleje pražce ocelové válcované tv. T nebo A válcované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</si>
  <si>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225</t>
  </si>
  <si>
    <t>5906145210</t>
  </si>
  <si>
    <t>Pevná jízdní dráha (PJD) oprava poškození po vykolejení</t>
  </si>
  <si>
    <t>241475515</t>
  </si>
  <si>
    <t>Pevná jízdní dráha (PJD) oprava poškození po vykolejení. Poznámka: 1. V cenách jsou započteny náklady na manipulaci, opravu jízdní dráhy, naložení výzisku na dopravní prostředek a uložení na úložišti. 2. V cenách nejsou obsaženy náklady na dodávku materiálu a dopravu.</t>
  </si>
  <si>
    <t>226</t>
  </si>
  <si>
    <t>5907010020</t>
  </si>
  <si>
    <t>Výměna LISŮ tv. UIC60 rozdělení "u"</t>
  </si>
  <si>
    <t>-268290902</t>
  </si>
  <si>
    <t>Výměna LISŮ tv. UIC60 rozdělení "u".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</si>
  <si>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227</t>
  </si>
  <si>
    <t>5907010070</t>
  </si>
  <si>
    <t>Výměna LISŮ tv. S49 rozdělení "c"</t>
  </si>
  <si>
    <t>-1876807571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</si>
  <si>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</si>
  <si>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228</t>
  </si>
  <si>
    <t>5907010080</t>
  </si>
  <si>
    <t>Výměna LISŮ tv. S49 rozdělení "d"</t>
  </si>
  <si>
    <t>-365547254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</si>
  <si>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</si>
  <si>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229</t>
  </si>
  <si>
    <t>5907015010</t>
  </si>
  <si>
    <t>Ojedinělá výměna kolejnic stávající upevnění tv. UIC60 rozdělení "u"</t>
  </si>
  <si>
    <t>-1723733784</t>
  </si>
  <si>
    <t>Ojedinělá výměna kolejnic stávající upevnění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</si>
  <si>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230</t>
  </si>
  <si>
    <t>5907015035</t>
  </si>
  <si>
    <t>Ojedinělá výměna kolejnic stávající upevnění tv. S49 rozdělení "c"</t>
  </si>
  <si>
    <t>764057995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</si>
  <si>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</si>
  <si>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231</t>
  </si>
  <si>
    <t>5907015040</t>
  </si>
  <si>
    <t>Ojedinělá výměna kolejnic stávající upevnění tv. S49 rozdělení "d"</t>
  </si>
  <si>
    <t>1665046228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</si>
  <si>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</si>
  <si>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232</t>
  </si>
  <si>
    <t>5907015065</t>
  </si>
  <si>
    <t>Ojedinělá výměna kolejnic stávající upevnění tv. A rozdělení "c"</t>
  </si>
  <si>
    <t>-2086266932</t>
  </si>
  <si>
    <t>Ojedinělá výměna kolejnic stávající upevnění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</si>
  <si>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233</t>
  </si>
  <si>
    <t>5907015085</t>
  </si>
  <si>
    <t>Ojedinělá výměna kolejnic současně s výměnou pražců tv. UIC60 rozdělení "u"</t>
  </si>
  <si>
    <t>1495209956</t>
  </si>
  <si>
    <t>Ojedinělá výměna kolejnic současně s výměnou pražců tv. UIC60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</si>
  <si>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234</t>
  </si>
  <si>
    <t>5907015110</t>
  </si>
  <si>
    <t>Ojedinělá výměna kolejnic současně s výměnou pražců tv. S49 rozdělení "c"</t>
  </si>
  <si>
    <t>1092650934</t>
  </si>
  <si>
    <t>Ojedinělá výměna kolejnic současně s výměnou pražců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</si>
  <si>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235</t>
  </si>
  <si>
    <t>5907015120</t>
  </si>
  <si>
    <t>Ojedinělá výměna kolejnic současně s výměnou pražců tv. S49 rozdělení "u"</t>
  </si>
  <si>
    <t>-391340416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</si>
  <si>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</si>
  <si>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236</t>
  </si>
  <si>
    <t>5907015140</t>
  </si>
  <si>
    <t>Ojedinělá výměna kolejnic současně s výměnou pražců tv. A rozdělení "c"</t>
  </si>
  <si>
    <t>1346046163</t>
  </si>
  <si>
    <t>Ojedinělá výměna kolejnic současně s výměnou pražců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</si>
  <si>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237</t>
  </si>
  <si>
    <t>5907015185</t>
  </si>
  <si>
    <t>Ojedinělá výměna kolejnic současně s výměnou kompletů tv. S49 rozdělení "c"</t>
  </si>
  <si>
    <t>-2015647378</t>
  </si>
  <si>
    <t>Ojedinělá výměna kolejnic současně s výměnou kompletů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</si>
  <si>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238</t>
  </si>
  <si>
    <t>5907015190</t>
  </si>
  <si>
    <t>Ojedinělá výměna kolejnic současně s výměnou kompletů tv. S49 rozdělení "d"</t>
  </si>
  <si>
    <t>1761423400</t>
  </si>
  <si>
    <t>Ojedinělá výměna kolejnic současně s výměnou kompletů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</si>
  <si>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239</t>
  </si>
  <si>
    <t>5907015260</t>
  </si>
  <si>
    <t>Ojedinělá výměna kolejnic současně s výměnou svěrek tv. S49 rozdělení "c"</t>
  </si>
  <si>
    <t>1311703316</t>
  </si>
  <si>
    <t>Ojedinělá výměna kolejnic současně s výměnou svěrek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</si>
  <si>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240</t>
  </si>
  <si>
    <t>5907015265</t>
  </si>
  <si>
    <t>Ojedinělá výměna kolejnic současně s výměnou svěrek tv. S49 rozdělení "d"</t>
  </si>
  <si>
    <t>-1731832549</t>
  </si>
  <si>
    <t>Ojedinělá výměna kolejnic současně s výměnou svěrek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</si>
  <si>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241</t>
  </si>
  <si>
    <t>5907015290</t>
  </si>
  <si>
    <t>Ojedinělá výměna kolejnic současně s výměnou svěrek tv. A rozdělení "c"</t>
  </si>
  <si>
    <t>-372772737</t>
  </si>
  <si>
    <t>Ojedinělá výměna kolejnic současně s výměnou svěrek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</si>
  <si>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242</t>
  </si>
  <si>
    <t>5907015335</t>
  </si>
  <si>
    <t>Ojedinělá výměna kolejnic současně s výměnou svěrkových šroubů tv. S49 rozdělení "c"</t>
  </si>
  <si>
    <t>1740061857</t>
  </si>
  <si>
    <t>Ojedinělá výměna kolejnic současně s výměnou svěrkových šroubů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</si>
  <si>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243</t>
  </si>
  <si>
    <t>5907015340</t>
  </si>
  <si>
    <t>Ojedinělá výměna kolejnic současně s výměnou svěrkových šroubů tv. S49 rozdělení "d"</t>
  </si>
  <si>
    <t>905718013</t>
  </si>
  <si>
    <t>Ojedinělá výměna kolejnic současně s výměnou svěrkových šroubů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</si>
  <si>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244</t>
  </si>
  <si>
    <t>5907015365</t>
  </si>
  <si>
    <t>Ojedinělá výměna kolejnic současně s výměnou svěrkových šroubů tv. A rozdělení "c"</t>
  </si>
  <si>
    <t>376917536</t>
  </si>
  <si>
    <t>Ojedinělá výměna kolejnic současně s výměnou svěrkových šroubů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</si>
  <si>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245</t>
  </si>
  <si>
    <t>5907015410</t>
  </si>
  <si>
    <t>Ojedinělá výměna kolejnic současně s výměnou kompletů a pryžové podložky tv. S49 rozdělení "c"</t>
  </si>
  <si>
    <t>443082316</t>
  </si>
  <si>
    <t>Ojedinělá výměna kolejnic současně s výměnou kompletů a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</si>
  <si>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246</t>
  </si>
  <si>
    <t>5907015420</t>
  </si>
  <si>
    <t>Ojedinělá výměna kolejnic současně s výměnou kompletů a pryžové podložky tv. S49 rozdělení "u"</t>
  </si>
  <si>
    <t>1703829269</t>
  </si>
  <si>
    <t>Ojedinělá výměna kolejnic současně s výměnou kompletů a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</si>
  <si>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247</t>
  </si>
  <si>
    <t>5907015485</t>
  </si>
  <si>
    <t>Ojedinělá výměna kolejnic současně s výměnou pryžové podložky tv. S49 rozdělení "c"</t>
  </si>
  <si>
    <t>-135225497</t>
  </si>
  <si>
    <t>Ojedinělá výměna kolejnic současně s výměnou pryžové podložky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</si>
  <si>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248</t>
  </si>
  <si>
    <t>5907015490</t>
  </si>
  <si>
    <t>Ojedinělá výměna kolejnic současně s výměnou pryžové podložky tv. S49 rozdělení "d"</t>
  </si>
  <si>
    <t>-731353968</t>
  </si>
  <si>
    <t>Ojedinělá výměna kolejnic současně s výměnou pryžové podložky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</si>
  <si>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249</t>
  </si>
  <si>
    <t>5907015515</t>
  </si>
  <si>
    <t>Ojedinělá výměna kolejnic současně s výměnou pryžové podložky tv. A rozdělení "c"</t>
  </si>
  <si>
    <t>1483883416</t>
  </si>
  <si>
    <t>Ojedinělá výměna kolejnic současně s výměnou pryžové podložky tv. A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</si>
  <si>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250</t>
  </si>
  <si>
    <t>5907020010</t>
  </si>
  <si>
    <t>Souvislá výměna kolejnic stávající upevnění tv. UIC60 rozdělení "u"</t>
  </si>
  <si>
    <t>-1354968327</t>
  </si>
  <si>
    <t>Souvislá výměna kolejnic stávající upevnění tv. UIC60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</si>
  <si>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251</t>
  </si>
  <si>
    <t>5907020035</t>
  </si>
  <si>
    <t>Souvislá výměna kolejnic stávající upevnění tv. S49 rozdělení "c"</t>
  </si>
  <si>
    <t>-1428199439</t>
  </si>
  <si>
    <t>Souvislá výměna kolejnic stávající upevnění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</si>
  <si>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252</t>
  </si>
  <si>
    <t>5907020045</t>
  </si>
  <si>
    <t>Souvislá výměna kolejnic stávající upevnění tv. S49 rozdělení "u"</t>
  </si>
  <si>
    <t>1053769133</t>
  </si>
  <si>
    <t>Souvislá výměna kolejnic stávající upevnění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</si>
  <si>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253</t>
  </si>
  <si>
    <t>5907020110</t>
  </si>
  <si>
    <t>Souvislá výměna kolejnic současně s výměnou pražců tv. S49 rozdělení "c"</t>
  </si>
  <si>
    <t>-1092683693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</si>
  <si>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</si>
  <si>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254</t>
  </si>
  <si>
    <t>5907020120</t>
  </si>
  <si>
    <t>Souvislá výměna kolejnic současně s výměnou pražců tv. S49 rozdělení "u"</t>
  </si>
  <si>
    <t>-542503798</t>
  </si>
  <si>
    <t>Souvislá výměna kolejnic současně s výměnou pražců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</si>
  <si>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255</t>
  </si>
  <si>
    <t>5907020185</t>
  </si>
  <si>
    <t>Souvislá výměna kolejnic současně s výměnou kompletů tv. S49 rozdělení "c"</t>
  </si>
  <si>
    <t>-1970121848</t>
  </si>
  <si>
    <t>Souvislá výměna kolejnic současně s výměnou kompletů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</si>
  <si>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256</t>
  </si>
  <si>
    <t>5907020195</t>
  </si>
  <si>
    <t>Souvislá výměna kolejnic současně s výměnou kompletů tv. S49 rozdělení "u"</t>
  </si>
  <si>
    <t>245738876</t>
  </si>
  <si>
    <t>Souvislá výměna kolejnic současně s výměnou kompletů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</si>
  <si>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257</t>
  </si>
  <si>
    <t>5907020260</t>
  </si>
  <si>
    <t>Souvislá výměna kolejnic současně s výměnou svěrek tv. S49 rozdělení "c"</t>
  </si>
  <si>
    <t>-1404689989</t>
  </si>
  <si>
    <t>Souvislá výměna kolejnic současně s výměnou svěrek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</si>
  <si>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258</t>
  </si>
  <si>
    <t>5907020270</t>
  </si>
  <si>
    <t>Souvislá výměna kolejnic současně s výměnou svěrek tv. S49 rozdělení "u"</t>
  </si>
  <si>
    <t>-2086948082</t>
  </si>
  <si>
    <t>Souvislá výměna kolejnic současně s výměnou svěrek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</si>
  <si>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259</t>
  </si>
  <si>
    <t>5907020410</t>
  </si>
  <si>
    <t>Souvislá výměna kolejnic současně s výměnou kompletů a pryžové podložky tv. S49 rozdělení "c"</t>
  </si>
  <si>
    <t>-716644643</t>
  </si>
  <si>
    <t>Souvislá výměna kolejnic současně s výměnou kompletů a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</si>
  <si>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260</t>
  </si>
  <si>
    <t>5907020420</t>
  </si>
  <si>
    <t>Souvislá výměna kolejnic současně s výměnou kompletů a pryžové podložky tv. S49 rozdělení "u"</t>
  </si>
  <si>
    <t>1925340994</t>
  </si>
  <si>
    <t>Souvislá výměna kolejnic současně s výměnou kompletů a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</si>
  <si>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261</t>
  </si>
  <si>
    <t>5907020485</t>
  </si>
  <si>
    <t>Souvislá výměna kolejnic současně s výměnou pryžové podložky tv. S49 rozdělení "c"</t>
  </si>
  <si>
    <t>2061525828</t>
  </si>
  <si>
    <t>Souvislá výměna kolejnic současně s výměnou pryžové podložky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</si>
  <si>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262</t>
  </si>
  <si>
    <t>5907020495</t>
  </si>
  <si>
    <t>Souvislá výměna kolejnic současně s výměnou pryžové podložky tv. S49 rozdělení "u"</t>
  </si>
  <si>
    <t>-2021443984</t>
  </si>
  <si>
    <t>Souvislá výměna kolejnic současně s výměnou pryžové podložky tv. S49 rozdělení "u".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</si>
  <si>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263</t>
  </si>
  <si>
    <t>5907025010</t>
  </si>
  <si>
    <t>Výměna kolejnicových pásů stávající upevnění tv. UIC60 rozdělení "u"</t>
  </si>
  <si>
    <t>1757629961</t>
  </si>
  <si>
    <t>Výměna kolejnicových pásů stávající upevnění tv. UIC60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</si>
  <si>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264</t>
  </si>
  <si>
    <t>5907025035</t>
  </si>
  <si>
    <t>Výměna kolejnicových pásů stávající upevnění tv. S49 rozdělení "c"</t>
  </si>
  <si>
    <t>-195330570</t>
  </si>
  <si>
    <t>Výměna kolejnicových pásů stávající upevnění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</si>
  <si>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265</t>
  </si>
  <si>
    <t>5907025045</t>
  </si>
  <si>
    <t>Výměna kolejnicových pásů stávající upevnění tv. S49 rozdělení "u"</t>
  </si>
  <si>
    <t>1706306075</t>
  </si>
  <si>
    <t>Výměna kolejnicových pásů stávající upevnění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</si>
  <si>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266</t>
  </si>
  <si>
    <t>5907025185</t>
  </si>
  <si>
    <t>Výměna kolejnicových pásů současně s výměnou kompletů tv. S49 rozdělení "c"</t>
  </si>
  <si>
    <t>461500526</t>
  </si>
  <si>
    <t>Výměna kolejnicových pásů současně s výměnou kompletů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</si>
  <si>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267</t>
  </si>
  <si>
    <t>5907025195</t>
  </si>
  <si>
    <t>Výměna kolejnicových pásů současně s výměnou kompletů tv. S49 rozdělení "u"</t>
  </si>
  <si>
    <t>-274263271</t>
  </si>
  <si>
    <t>Výměna kolejnicových pásů současně s výměnou kompletů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</si>
  <si>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268</t>
  </si>
  <si>
    <t>5907025260</t>
  </si>
  <si>
    <t>Výměna kolejnicových pásů současně s výměnou svěrek tv. S49 rozdělení "c"</t>
  </si>
  <si>
    <t>1997539629</t>
  </si>
  <si>
    <t>Výměna kolejnicových pásů současně s výměnou svěrek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</si>
  <si>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269</t>
  </si>
  <si>
    <t>5907025270</t>
  </si>
  <si>
    <t>Výměna kolejnicových pásů současně s výměnou svěrek tv. S49 rozdělení "u"</t>
  </si>
  <si>
    <t>-391816929</t>
  </si>
  <si>
    <t>Výměna kolejnicových pásů současně s výměnou svěrek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</si>
  <si>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270</t>
  </si>
  <si>
    <t>5907025410</t>
  </si>
  <si>
    <t>Výměna kolejnicových pásů současně s výměnou kompletů a pryžové podložky tv. S49 rozdělení "c"</t>
  </si>
  <si>
    <t>1074022646</t>
  </si>
  <si>
    <t>Výměna kolejnicových pásů současně s výměnou kompletů a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</si>
  <si>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271</t>
  </si>
  <si>
    <t>5907025420</t>
  </si>
  <si>
    <t>Výměna kolejnicových pásů současně s výměnou kompletů a pryžové podložky tv. S49 rozdělení "u"</t>
  </si>
  <si>
    <t>-895751627</t>
  </si>
  <si>
    <t>Výměna kolejnicových pásů současně s výměnou kompletů a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</si>
  <si>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272</t>
  </si>
  <si>
    <t>5907025485</t>
  </si>
  <si>
    <t>Výměna kolejnicových pásů současně s výměnou pryžové podložky tv. S49 rozdělení "c"</t>
  </si>
  <si>
    <t>-1513889947</t>
  </si>
  <si>
    <t>Výměna kolejnicových pásů současně s výměnou pryžové podložky tv. S49 rozdělení "c".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</si>
  <si>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273</t>
  </si>
  <si>
    <t>5907025495</t>
  </si>
  <si>
    <t>Výměna kolejnicových pásů současně s výměnou pryžové podložky tv. S49 rozdělení "u"</t>
  </si>
  <si>
    <t>-1572622978</t>
  </si>
  <si>
    <t>Výměna kolejnicových pásů současně s výměnou pryžové podložky tv. S49 rozdělení "u".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</si>
  <si>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274</t>
  </si>
  <si>
    <t>5907030035</t>
  </si>
  <si>
    <t>Záměna kolejnic stávající upevnění tv. S49 rozdělení "c"</t>
  </si>
  <si>
    <t>6674163</t>
  </si>
  <si>
    <t>Záměna kolejnic stávající upevnění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</si>
  <si>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275</t>
  </si>
  <si>
    <t>5907030045</t>
  </si>
  <si>
    <t>Záměna kolejnic stávající upevnění tv. S49 rozdělení "u"</t>
  </si>
  <si>
    <t>1750380881</t>
  </si>
  <si>
    <t>Záměna kolejnic stávající upevnění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</si>
  <si>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276</t>
  </si>
  <si>
    <t>5907030185</t>
  </si>
  <si>
    <t>Záměna kolejnic současně s výměnou kompletů tv. S49 rozdělení "c"</t>
  </si>
  <si>
    <t>386870582</t>
  </si>
  <si>
    <t>Záměna kolejnic současně s výměnou kompletů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</si>
  <si>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277</t>
  </si>
  <si>
    <t>5907030195</t>
  </si>
  <si>
    <t>Záměna kolejnic současně s výměnou kompletů tv. S49 rozdělení "u"</t>
  </si>
  <si>
    <t>1504233924</t>
  </si>
  <si>
    <t>Záměna kolejnic současně s výměnou kompletů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</si>
  <si>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278</t>
  </si>
  <si>
    <t>5907030260</t>
  </si>
  <si>
    <t>Záměna kolejnic současně s výměnou svěrek tv. S49 rozdělení "c"</t>
  </si>
  <si>
    <t>1106998247</t>
  </si>
  <si>
    <t>Záměna kolejnic současně s výměnou svěrek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</si>
  <si>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279</t>
  </si>
  <si>
    <t>5907030270</t>
  </si>
  <si>
    <t>Záměna kolejnic současně s výměnou svěrek tv. S49 rozdělení "u"</t>
  </si>
  <si>
    <t>-1784371605</t>
  </si>
  <si>
    <t>Záměna kolejnic současně s výměnou svěrek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</si>
  <si>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280</t>
  </si>
  <si>
    <t>5907030410</t>
  </si>
  <si>
    <t>Záměna kolejnic současně s výměnou kompletů a pryžové podložky tv. S49 rozdělení "c"</t>
  </si>
  <si>
    <t>-1316893490</t>
  </si>
  <si>
    <t>Záměna kolejnic současně s výměnou kompletů a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</si>
  <si>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281</t>
  </si>
  <si>
    <t>5907030420</t>
  </si>
  <si>
    <t>Záměna kolejnic současně s výměnou kompletů a pryžové podložky tv. S49 rozdělení "u"</t>
  </si>
  <si>
    <t>614066704</t>
  </si>
  <si>
    <t>Záměna kolejnic současně s výměnou kompletů a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</si>
  <si>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282</t>
  </si>
  <si>
    <t>5907030485</t>
  </si>
  <si>
    <t>Záměna kolejnic současně s výměnou pryžové podložky tv. S49 rozdělení "c"</t>
  </si>
  <si>
    <t>231387546</t>
  </si>
  <si>
    <t>Záměna kolejnic současně s výměnou pryžové podložky tv. S49 rozdělení "c".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</si>
  <si>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283</t>
  </si>
  <si>
    <t>5907030495</t>
  </si>
  <si>
    <t>Záměna kolejnic současně s výměnou pryžové podložky tv. S49 rozdělení "u"</t>
  </si>
  <si>
    <t>-1999926563</t>
  </si>
  <si>
    <t>Záměna kolejnic současně s výměnou pryžové podložky tv. S49 rozdělení "u".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</si>
  <si>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284</t>
  </si>
  <si>
    <t>5907035210</t>
  </si>
  <si>
    <t>Úprava dilatačních spár kolejnic tv. S49 rozdělení "c"</t>
  </si>
  <si>
    <t>-1979594030</t>
  </si>
  <si>
    <t>Úprava dilatačních spár kolejnic tv. S49 rozdělení "c". Poznámka: 1. V cenách jsou započteny náklady na uvolnění nebo demontáž upevňovadel, posun kolejnic, nastavení spáry, dotažení upevňovadel a ošetření součástí mazivem.</t>
  </si>
  <si>
    <t>285</t>
  </si>
  <si>
    <t>5907035220</t>
  </si>
  <si>
    <t>Úprava dilatačních spár kolejnic tv. S49 rozdělení "d"</t>
  </si>
  <si>
    <t>1677754924</t>
  </si>
  <si>
    <t>Úprava dilatačních spár kolejnic tv. S49 rozdělení "d". Poznámka: 1. V cenách jsou započteny náklady na uvolnění nebo demontáž upevňovadel, posun kolejnic, nastavení spáry, dotažení upevňovadel a ošetření součástí mazivem.</t>
  </si>
  <si>
    <t>286</t>
  </si>
  <si>
    <t>5907040010</t>
  </si>
  <si>
    <t>Posun kolejnic před svařováním tv. UIC60</t>
  </si>
  <si>
    <t>-923825275</t>
  </si>
  <si>
    <t>Posun kolejnic před svařováním tv. UIC60.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</si>
  <si>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287</t>
  </si>
  <si>
    <t>5907040030</t>
  </si>
  <si>
    <t>Posun kolejnic před svařováním tv. S49</t>
  </si>
  <si>
    <t>-213554269</t>
  </si>
  <si>
    <t>Posun kolejnic před svařováním tv. S49.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</si>
  <si>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288</t>
  </si>
  <si>
    <t>5907045120</t>
  </si>
  <si>
    <t>Příplatek za obtížnost při výměně kolejnic na rozponových podkladnicích tv. S49</t>
  </si>
  <si>
    <t>1789332934</t>
  </si>
  <si>
    <t>Příplatek za obtížnost při výměně kolejnic na rozponových podkladnicích tv. S49. Poznámka: 1. V cenách jsou započteny náklady za obtížné podmínky výměny kolejnic. 2. V cenách nejsou obsaženy náklady na povolení a dotažení upevňovadel.</t>
  </si>
  <si>
    <t>289</t>
  </si>
  <si>
    <t>5907045130</t>
  </si>
  <si>
    <t>Příplatek za obtížnost při výměně kolejnic na rozponových podkladnicích tv. A</t>
  </si>
  <si>
    <t>-1965041967</t>
  </si>
  <si>
    <t>Příplatek za obtížnost při výměně kolejnic na rozponových podkladnicích tv. A. Poznámka: 1. V cenách jsou započteny náklady za obtížné podmínky výměny kolejnic. 2. V cenách nejsou obsaženy náklady na povolení a dotažení upevňovadel.</t>
  </si>
  <si>
    <t>290</t>
  </si>
  <si>
    <t>5907050010</t>
  </si>
  <si>
    <t>Dělení kolejnic řezáním nebo rozbroušením tv. UIC60 nebo R65</t>
  </si>
  <si>
    <t>2052751687</t>
  </si>
  <si>
    <t>Dělení kolejnic řezáním nebo rozbroušením tv. UIC60 nebo R65. Poznámka: 1. V cenách jsou započteny náklady na manipulaci podložení, označení a provedení řezu kolejnice.</t>
  </si>
  <si>
    <t>291</t>
  </si>
  <si>
    <t>5907050020</t>
  </si>
  <si>
    <t>Dělení kolejnic řezáním nebo rozbroušením tv. S49</t>
  </si>
  <si>
    <t>1777662814</t>
  </si>
  <si>
    <t>Dělení kolejnic řezáním nebo rozbroušením tv. S49. Poznámka: 1. V cenách jsou započteny náklady na manipulaci podložení, označení a provedení řezu kolejnice.</t>
  </si>
  <si>
    <t>292</t>
  </si>
  <si>
    <t>5907050030</t>
  </si>
  <si>
    <t>Dělení kolejnic řezáním nebo rozbroušením tv. A</t>
  </si>
  <si>
    <t>-481447336</t>
  </si>
  <si>
    <t>Dělení kolejnic řezáním nebo rozbroušením tv. A. Poznámka: 1. V cenách jsou započteny náklady na manipulaci podložení, označení a provedení řezu kolejnice.</t>
  </si>
  <si>
    <t>293</t>
  </si>
  <si>
    <t>5907050110</t>
  </si>
  <si>
    <t>Dělení kolejnic kyslíkem tv. UIC60 nebo R65</t>
  </si>
  <si>
    <t>1899680129</t>
  </si>
  <si>
    <t>Dělení kolejnic kyslíkem tv. UIC60 nebo R65. Poznámka: 1. V cenách jsou započteny náklady na manipulaci podložení, označení a provedení řezu kolejnice.</t>
  </si>
  <si>
    <t>294</t>
  </si>
  <si>
    <t>5907050120</t>
  </si>
  <si>
    <t>Dělení kolejnic kyslíkem tv. S49</t>
  </si>
  <si>
    <t>-985223737</t>
  </si>
  <si>
    <t>Dělení kolejnic kyslíkem tv. S49. Poznámka: 1. V cenách jsou započteny náklady na manipulaci podložení, označení a provedení řezu kolejnice.</t>
  </si>
  <si>
    <t>295</t>
  </si>
  <si>
    <t>5907050130</t>
  </si>
  <si>
    <t>Dělení kolejnic kyslíkem tv. A</t>
  </si>
  <si>
    <t>1893569962</t>
  </si>
  <si>
    <t>Dělení kolejnic kyslíkem tv. A. Poznámka: 1. V cenách jsou započteny náklady na manipulaci podložení, označení a provedení řezu kolejnice.</t>
  </si>
  <si>
    <t>296</t>
  </si>
  <si>
    <t>5907055010</t>
  </si>
  <si>
    <t>Vrtání kolejnic otvor o průměru do 10 mm</t>
  </si>
  <si>
    <t>-152967754</t>
  </si>
  <si>
    <t>Vrtání kolejnic otvor o průměru do 10 mm. Poznámka: 1. V cenách jsou započteny náklady na manipulaci podložení, označení a provedení vrtu ve stojině kolejnice.</t>
  </si>
  <si>
    <t>297</t>
  </si>
  <si>
    <t>5907055020</t>
  </si>
  <si>
    <t>Vrtání kolejnic otvor o průměru přes 10 do 23 mm</t>
  </si>
  <si>
    <t>1378342619</t>
  </si>
  <si>
    <t>Vrtání kolejnic otvor o průměru přes 10 do 23 mm. Poznámka: 1. V cenách jsou započteny náklady na manipulaci podložení, označení a provedení vrtu ve stojině kolejnice.</t>
  </si>
  <si>
    <t>298</t>
  </si>
  <si>
    <t>5907055030</t>
  </si>
  <si>
    <t>Vrtání kolejnic otvor o průměru přes 23 mm</t>
  </si>
  <si>
    <t>1738857684</t>
  </si>
  <si>
    <t>Vrtání kolejnic otvor o průměru přes 23 mm. Poznámka: 1. V cenách jsou započteny náklady na manipulaci podložení, označení a provedení vrtu ve stojině kolejnice.</t>
  </si>
  <si>
    <t>299</t>
  </si>
  <si>
    <t>5908005030</t>
  </si>
  <si>
    <t>Oprava kolejnicového styku výměna spojky tv. S49</t>
  </si>
  <si>
    <t>-1136763109</t>
  </si>
  <si>
    <t>Oprava kolejnicového styku výměna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</si>
  <si>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300</t>
  </si>
  <si>
    <t>5908005130</t>
  </si>
  <si>
    <t>Oprava kolejnicového styku demontáž spojky tv. S49</t>
  </si>
  <si>
    <t>-416765468</t>
  </si>
  <si>
    <t>Oprava kolejnicového styku demontáž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</si>
  <si>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301</t>
  </si>
  <si>
    <t>5908005230</t>
  </si>
  <si>
    <t>Oprava kolejnicového styku montáž spojky tv. S49</t>
  </si>
  <si>
    <t>-436276008</t>
  </si>
  <si>
    <t>Oprava kolejnicového styku montáž spojky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</si>
  <si>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302</t>
  </si>
  <si>
    <t>5908005310</t>
  </si>
  <si>
    <t>Oprava kolejnicového styku výměna spojek tv. UIC60</t>
  </si>
  <si>
    <t>styk</t>
  </si>
  <si>
    <t>1342005758</t>
  </si>
  <si>
    <t>Oprava kolejnicového styku výměna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</si>
  <si>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303</t>
  </si>
  <si>
    <t>5908005330</t>
  </si>
  <si>
    <t>Oprava kolejnicového styku výměna spojek tv. S49</t>
  </si>
  <si>
    <t>1036982059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</si>
  <si>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</si>
  <si>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304</t>
  </si>
  <si>
    <t>5908005340</t>
  </si>
  <si>
    <t>Oprava kolejnicového styku výměna spojek tv. A</t>
  </si>
  <si>
    <t>1877730530</t>
  </si>
  <si>
    <t>Oprava kolejnicového styku výměna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</si>
  <si>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305</t>
  </si>
  <si>
    <t>5908005410</t>
  </si>
  <si>
    <t>Oprava kolejnicového styku demontáž spojek tv. UIC60</t>
  </si>
  <si>
    <t>230292605</t>
  </si>
  <si>
    <t>Oprava kolejnicového styku demontáž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</si>
  <si>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306</t>
  </si>
  <si>
    <t>5908005430</t>
  </si>
  <si>
    <t>Oprava kolejnicového styku demontáž spojek tv. S49</t>
  </si>
  <si>
    <t>-1433979696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</si>
  <si>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</si>
  <si>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307</t>
  </si>
  <si>
    <t>5908005440</t>
  </si>
  <si>
    <t>Oprava kolejnicového styku demontáž spojek tv. A</t>
  </si>
  <si>
    <t>1063796837</t>
  </si>
  <si>
    <t>Oprava kolejnicového styku demontáž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</si>
  <si>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308</t>
  </si>
  <si>
    <t>5908005510</t>
  </si>
  <si>
    <t>Oprava kolejnicového styku montáž spojek tv. UIC60</t>
  </si>
  <si>
    <t>1945870896</t>
  </si>
  <si>
    <t>Oprava kolejnicového styku montáž spojek tv. UIC60.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</si>
  <si>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309</t>
  </si>
  <si>
    <t>5908005530</t>
  </si>
  <si>
    <t>Oprava kolejnicového styku montáž spojek tv. S49</t>
  </si>
  <si>
    <t>2052374434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</si>
  <si>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</si>
  <si>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310</t>
  </si>
  <si>
    <t>5908005540</t>
  </si>
  <si>
    <t>Oprava kolejnicového styku montáž spojek tv. A</t>
  </si>
  <si>
    <t>610050359</t>
  </si>
  <si>
    <t>Oprava kolejnicového styku montáž spojek tv. A.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</si>
  <si>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311</t>
  </si>
  <si>
    <t>5908010110</t>
  </si>
  <si>
    <t>Zřízení kolejnicového styku s rozřezem a vrtáním - 4 otvory tv. UIC60</t>
  </si>
  <si>
    <t>-1024214526</t>
  </si>
  <si>
    <t>Zřízení kolejnicového styku s rozřezem a vrtáním - 4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</si>
  <si>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312</t>
  </si>
  <si>
    <t>5908010130</t>
  </si>
  <si>
    <t>Zřízení kolejnicového styku s rozřezem a vrtáním - 4 otvory tv. S49</t>
  </si>
  <si>
    <t>1757348463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</si>
  <si>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</si>
  <si>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313</t>
  </si>
  <si>
    <t>5908010210</t>
  </si>
  <si>
    <t>Zřízení kolejnicového styku s rozřezem a vrtáním - 2 otvory tv. UIC60</t>
  </si>
  <si>
    <t>-349326459</t>
  </si>
  <si>
    <t>Zřízení kolejnicového styku s rozřezem a vrtáním - 2 otvory tv. UIC60.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</si>
  <si>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314</t>
  </si>
  <si>
    <t>5908010230</t>
  </si>
  <si>
    <t>Zřízení kolejnicového styku s rozřezem a vrtáním - 2 otvory tv. S49</t>
  </si>
  <si>
    <t>1609626312</t>
  </si>
  <si>
    <t>Zřízení kolejnicového styku s rozřezem a vrtáním - 2 otvory tv. S49.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</si>
  <si>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315</t>
  </si>
  <si>
    <t>5908015330</t>
  </si>
  <si>
    <t>Oprava součástí izolovaného styku (IS) výměna spojek tv. S49</t>
  </si>
  <si>
    <t>1957714822</t>
  </si>
  <si>
    <t>Oprava součástí izolovaného styku (IS) výměna spojek tv. S49.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</si>
  <si>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316</t>
  </si>
  <si>
    <t>5908015340</t>
  </si>
  <si>
    <t>Oprava součástí izolovaného styku (IS) výměna spojek tv. A</t>
  </si>
  <si>
    <t>-1645446033</t>
  </si>
  <si>
    <t>Oprava součástí izolovaného styku (IS) výměna spojek tv. A. Poznámka: 1. V cenách jsou započteny náklady na demontáž, výměnu nebo montáž vnitřní spojky a/nebo celého styku včetně obroušení převalků hlavy kolejnice, případnou výměnu profilové vložky a ošetření součástí mazivem. 2. V cenách nejsou obsaženy náklady na dodávku materiálu.</t>
  </si>
  <si>
    <t>317</t>
  </si>
  <si>
    <t>5908020030</t>
  </si>
  <si>
    <t>Výměna profilové vložky IS tv. S49</t>
  </si>
  <si>
    <t>-1784649263</t>
  </si>
  <si>
    <t>Výměna profilové vložky IS tv. S49. Poznámka: 1. V cenách jsou započteny náklady na samostatnou výměnu profilové vložky a případné obroušení převalků hlavy kolejnic, demontáž a montáž vnitřní spojky, výměna vložky a ošetření součástí mazivem. 2. V cenách nejsou obsaženy náklady na dodávku materiálu.</t>
  </si>
  <si>
    <t>318</t>
  </si>
  <si>
    <t>5908025110</t>
  </si>
  <si>
    <t>Zřízení izolovaného styku (IS) s rozřezem kolejnice tv. UIC60</t>
  </si>
  <si>
    <t>-1377430114</t>
  </si>
  <si>
    <t>Zřízení izolovaného styku (IS) s rozřezem kolejnice tv. UIC60. Poznámka: 1. V cenách jsou započteny náklady na zřízení itzolovaného styku, případné obroušení převalků čela kolejnic a ošetření součástí mazivem. 2. V cenách nejsou obsaženy náklady na dodávku materiálu.</t>
  </si>
  <si>
    <t>319</t>
  </si>
  <si>
    <t>5908025130</t>
  </si>
  <si>
    <t>Zřízení izolovaného styku (IS) s rozřezem kolejnice tv. S49</t>
  </si>
  <si>
    <t>-836908257</t>
  </si>
  <si>
    <t>Zřízení izolovaného styku (IS) s rozřezem kolejnice tv. S49. Poznámka: 1. V cenách jsou započteny náklady na zřízení itzolovaného styku, případné obroušení převalků čela kolejnic a ošetření součástí mazivem. 2. V cenách nejsou obsaženy náklady na dodávku materiálu.</t>
  </si>
  <si>
    <t>320</t>
  </si>
  <si>
    <t>5908025140</t>
  </si>
  <si>
    <t>Zřízení izolovaného styku (IS) s rozřezem kolejnice tv. A</t>
  </si>
  <si>
    <t>-567477422</t>
  </si>
  <si>
    <t>Zřízení izolovaného styku (IS) s rozřezem kolejnice tv. A. Poznámka: 1. V cenách jsou započteny náklady na zřízení itzolovaného styku, případné obroušení převalků čela kolejnic a ošetření součástí mazivem. 2. V cenách nejsou obsaženy náklady na dodávku materiálu.</t>
  </si>
  <si>
    <t>321</t>
  </si>
  <si>
    <t>5908036010</t>
  </si>
  <si>
    <t>Oprava LISU plastovými spojkami tv. UIC60</t>
  </si>
  <si>
    <t>-690997378</t>
  </si>
  <si>
    <t>Oprava LISU plastovými spojkami tv. UIC60.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</si>
  <si>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322</t>
  </si>
  <si>
    <t>5908036030</t>
  </si>
  <si>
    <t>Oprava LISU plastovými spojkami tv. S49</t>
  </si>
  <si>
    <t>-1501949006</t>
  </si>
  <si>
    <t>Oprava LISU plastovými spojkami tv. S49. Poznámka: 1. V cenách jsou započteny náklady na demontáž upevňovadel, rozebrání, očištění a obroušení, výměnu profilové vložky, úpravu pryžových podložek, montáž spojek, dotažení styku a ošetření součástí mazivem. 2. V cenách nejsou obsaženy náklady na dodávku materiálu.</t>
  </si>
  <si>
    <t>323</t>
  </si>
  <si>
    <t>5908040010</t>
  </si>
  <si>
    <t>Výměna můstkové desky za podkladnice pražce dřevěné</t>
  </si>
  <si>
    <t>1892322435</t>
  </si>
  <si>
    <t>Výměna můstkové desky za podkladnice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</si>
  <si>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324</t>
  </si>
  <si>
    <t>5908040020</t>
  </si>
  <si>
    <t>Výměna můstkové desky za podkladnice pražce betonové</t>
  </si>
  <si>
    <t>87629296</t>
  </si>
  <si>
    <t>Výměna můstkové desky za podkladnice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</si>
  <si>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325</t>
  </si>
  <si>
    <t>5908040030</t>
  </si>
  <si>
    <t>Výměna můstkové desky za desku stejného typu pražce dřevěné</t>
  </si>
  <si>
    <t>-1006232599</t>
  </si>
  <si>
    <t>Výměna můstkové desky za desku stejného typu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</si>
  <si>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326</t>
  </si>
  <si>
    <t>5908040040</t>
  </si>
  <si>
    <t>Výměna můstkové desky za desku stejného typu pražce betonové</t>
  </si>
  <si>
    <t>1380722462</t>
  </si>
  <si>
    <t>Výměna můstkové desky za desku stejného typu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</si>
  <si>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327</t>
  </si>
  <si>
    <t>5908045010</t>
  </si>
  <si>
    <t>Výměna podkladnice dvě vrtule pražce dřevěné</t>
  </si>
  <si>
    <t>-2045744067</t>
  </si>
  <si>
    <t>Výměna podkladnice dvě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</si>
  <si>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328</t>
  </si>
  <si>
    <t>5908045020</t>
  </si>
  <si>
    <t>Výměna podkladnice dvě vrtule pražce betonové</t>
  </si>
  <si>
    <t>760240199</t>
  </si>
  <si>
    <t>Výměna podkladnice dvě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</si>
  <si>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329</t>
  </si>
  <si>
    <t>5908045025</t>
  </si>
  <si>
    <t>Výměna podkladnice čtyři vrtule pražce dřevěné</t>
  </si>
  <si>
    <t>1350654951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</si>
  <si>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</si>
  <si>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330</t>
  </si>
  <si>
    <t>5908045030</t>
  </si>
  <si>
    <t>Výměna podkladnice čtyři vrtule pražce betonové</t>
  </si>
  <si>
    <t>-1425977389</t>
  </si>
  <si>
    <t>Výměna podkladnice čtyři vrtule pražce betonové.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</si>
  <si>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331</t>
  </si>
  <si>
    <t>5908046010</t>
  </si>
  <si>
    <t>Výměna podkladnice dvojité čtyři vrtule pražce dřevěné</t>
  </si>
  <si>
    <t>-997260434</t>
  </si>
  <si>
    <t>Výměna podkladnice dvojité čtyři vrtule pražce dřevěné. Poznámka: 1. V cenách jsou započteny náklady na demontáž, výměnu a montáž, ošetření součástí mazivem a naložení výzisku na dopravní prostředek. 2. V cenách nejsou obsaženy náklady na vrtání pražce a dodávku materiálu.</t>
  </si>
  <si>
    <t>332</t>
  </si>
  <si>
    <t>5908046020</t>
  </si>
  <si>
    <t>Výměna podkladnice dvojité čtyři vrtule pražce betonové</t>
  </si>
  <si>
    <t>-509180487</t>
  </si>
  <si>
    <t>Výměna podkladnice dvojité čtyři vrtule pražce betonové. Poznámka: 1. V cenách jsou započteny náklady na demontáž, výměnu a montáž, ošetření součástí mazivem a naložení výzisku na dopravní prostředek. 2. V cenách nejsou obsaženy náklady na vrtání pražce a dodávku materiálu.</t>
  </si>
  <si>
    <t>333</t>
  </si>
  <si>
    <t>5908050005</t>
  </si>
  <si>
    <t>Výměna upevnění podkladnicového komplet</t>
  </si>
  <si>
    <t>1651943723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</si>
  <si>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</si>
  <si>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334</t>
  </si>
  <si>
    <t>5908050007</t>
  </si>
  <si>
    <t>Výměna upevnění podkladnicového komplety</t>
  </si>
  <si>
    <t>1226300823</t>
  </si>
  <si>
    <t>Výměna upevnění podkladnicového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</si>
  <si>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335</t>
  </si>
  <si>
    <t>5908050010</t>
  </si>
  <si>
    <t>Výměna upevnění podkladnicového komplety a pryžová podložka</t>
  </si>
  <si>
    <t>1948260978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</si>
  <si>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</si>
  <si>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336</t>
  </si>
  <si>
    <t>5908050040</t>
  </si>
  <si>
    <t>Výměna upevnění bezpokladnicového komplet</t>
  </si>
  <si>
    <t>-1693506745</t>
  </si>
  <si>
    <t>Výměna upevnění bezpokladnicového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</si>
  <si>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337</t>
  </si>
  <si>
    <t>5908050045</t>
  </si>
  <si>
    <t>Výměna upevnění bezpokladnicového komplety</t>
  </si>
  <si>
    <t>-318477993</t>
  </si>
  <si>
    <t>Výměna upevnění bezpokladnicového komplety. Poznámka: 1. V cenách jsou započteny náklady na demontáž, výměnu a montáž, ošetření součástí mazivem a naložení výzisku na dopravní prostředek. 2. V cenách nejsou obsaženy náklady na vrtání pražce a dodávku materiálu.</t>
  </si>
  <si>
    <t>338</t>
  </si>
  <si>
    <t>5908050050</t>
  </si>
  <si>
    <t>Výměna upevnění bezpokladnicového komplety a pryžová podložka</t>
  </si>
  <si>
    <t>-911333754</t>
  </si>
  <si>
    <t>Výměna upevnění bezpokladnicového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</si>
  <si>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339</t>
  </si>
  <si>
    <t>5908050060</t>
  </si>
  <si>
    <t>Výměna upevnění bezpokladnicového komplety a úhlové vodicí vložky</t>
  </si>
  <si>
    <t>1151107456</t>
  </si>
  <si>
    <t>Výměna upevnění bezpokladnicového komplety a úhlové vodicí vložky. Poznámka: 1. V cenách jsou započteny náklady na demontáž, výměnu a montáž, ošetření součástí mazivem a naložení výzisku na dopravní prostředek. 2. V cenách nejsou obsaženy náklady na vrtání pražce a dodávku materiálu.</t>
  </si>
  <si>
    <t>340</t>
  </si>
  <si>
    <t>5908050070</t>
  </si>
  <si>
    <t>Výměna upevnění bezpokladnicového komplety, pryžová podložka a úhlové vodicí vložky nebo boční izolátory</t>
  </si>
  <si>
    <t>396466683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</si>
  <si>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</si>
  <si>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341</t>
  </si>
  <si>
    <t>5908052010</t>
  </si>
  <si>
    <t>Výměna podložky pryžové pod patu kolejnice</t>
  </si>
  <si>
    <t>-36545296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</si>
  <si>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</si>
  <si>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342</t>
  </si>
  <si>
    <t>5908052040</t>
  </si>
  <si>
    <t>Výměna podložky polyetylenové pod podkladnici</t>
  </si>
  <si>
    <t>751103852</t>
  </si>
  <si>
    <t>Výměna podložky polyetylenové pod podkladnici. Poznámka: 1. V cenách jsou započteny náklady na demontáž upevňovadel, výměnu součásti, montáž upevňovadel a ošetření součástí mazivem. 2. V cenách nejsou obsaženy náklady na dodávku materiálu.</t>
  </si>
  <si>
    <t>343</t>
  </si>
  <si>
    <t>5908052050</t>
  </si>
  <si>
    <t>Výměna podložky polyetylenové pod abnormální podkladnici</t>
  </si>
  <si>
    <t>-227412205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</si>
  <si>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</si>
  <si>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344</t>
  </si>
  <si>
    <t>5908053020</t>
  </si>
  <si>
    <t>Výměna drobného kolejiva adaptér pružné spony "e"</t>
  </si>
  <si>
    <t>957491731</t>
  </si>
  <si>
    <t>Výměna drobného kolejiva adaptér pružné spony "e". Poznámka: 1. V cenách jsou započteny náklady na demontáž upevňovadel, výměnu součásti, montáž upevňovadel a ošetření součástí mazivem. 2. V cenách nejsou obsaženy náklady na dodávku materiálu.</t>
  </si>
  <si>
    <t>345</t>
  </si>
  <si>
    <t>5908053050</t>
  </si>
  <si>
    <t>Výměna drobného kolejiva vložka vodící úhlová</t>
  </si>
  <si>
    <t>1281724776</t>
  </si>
  <si>
    <t>Výměna drobného kolejiva vložka vodící úhlová. Poznámka: 1. V cenách jsou započteny náklady na demontáž upevňovadel, výměnu součásti, montáž upevňovadel a ošetření součástí mazivem. 2. V cenách nejsou obsaženy náklady na dodávku materiálu.</t>
  </si>
  <si>
    <t>346</t>
  </si>
  <si>
    <t>5908053080</t>
  </si>
  <si>
    <t>Výměna drobného kolejiva vložka izolační pod rozponovou svěrku</t>
  </si>
  <si>
    <t>516376773</t>
  </si>
  <si>
    <t>Výměna drobného kolejiva vložka izolační pod rozponovou svěrku. Poznámka: 1. V cenách jsou započteny náklady na demontáž upevňovadel, výměnu součásti, montáž upevňovadel a ošetření součástí mazivem. 2. V cenách nejsou obsaženy náklady na dodávku materiálu.</t>
  </si>
  <si>
    <t>347</t>
  </si>
  <si>
    <t>5908053090</t>
  </si>
  <si>
    <t>Výměna drobného kolejiva svěrka rozponová</t>
  </si>
  <si>
    <t>591519355</t>
  </si>
  <si>
    <t>Výměna drobného kolejiva svěrka rozponová. Poznámka: 1. V cenách jsou započteny náklady na demontáž upevňovadel, výměnu součásti, montáž upevňovadel a ošetření součástí mazivem. 2. V cenách nejsou obsaženy náklady na dodávku materiálu.</t>
  </si>
  <si>
    <t>348</t>
  </si>
  <si>
    <t>5908053100</t>
  </si>
  <si>
    <t>Výměna drobného kolejiva svěrka tuhá</t>
  </si>
  <si>
    <t>-1408087255</t>
  </si>
  <si>
    <t>Výměna drobného kolejiva svěrka tuhá. Poznámka: 1. V cenách jsou započteny náklady na demontáž upevňovadel, výměnu součásti, montáž upevňovadel a ošetření součástí mazivem. 2. V cenách nejsou obsaženy náklady na dodávku materiálu.</t>
  </si>
  <si>
    <t>349</t>
  </si>
  <si>
    <t>5908053110</t>
  </si>
  <si>
    <t>Výměna drobného kolejiva svěrka pružná</t>
  </si>
  <si>
    <t>-492160027</t>
  </si>
  <si>
    <t>Výměna drobného kolejiva svěrka pružná. Poznámka: 1. V cenách jsou započteny náklady na demontáž upevňovadel, výměnu součásti, montáž upevňovadel a ošetření součástí mazivem. 2. V cenách nejsou obsaženy náklady na dodávku materiálu.</t>
  </si>
  <si>
    <t>350</t>
  </si>
  <si>
    <t>5908053120</t>
  </si>
  <si>
    <t>Výměna drobného kolejiva svěrka výhybková VT</t>
  </si>
  <si>
    <t>1797449172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</si>
  <si>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</si>
  <si>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351</t>
  </si>
  <si>
    <t>5908053150</t>
  </si>
  <si>
    <t>Výměna drobného kolejiva šroub svěrkový tv. T</t>
  </si>
  <si>
    <t>2046190394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</si>
  <si>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</si>
  <si>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352</t>
  </si>
  <si>
    <t>5908053160</t>
  </si>
  <si>
    <t>Výměna drobného kolejiva šroub svěrkový tv. RS</t>
  </si>
  <si>
    <t>931715331</t>
  </si>
  <si>
    <t>Výměna drobného kolejiva šroub svěrkový tv. RS. Poznámka: 1. V cenách jsou započteny náklady na demontáž upevňovadel, výměnu součásti, montáž upevňovadel a ošetření součástí mazivem. 2. V cenách nejsou obsaženy náklady na dodávku materiálu.</t>
  </si>
  <si>
    <t>353</t>
  </si>
  <si>
    <t>5908053170</t>
  </si>
  <si>
    <t>Výměna drobného kolejiva šroub svěrkový jiný tvar</t>
  </si>
  <si>
    <t>488967525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</si>
  <si>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</si>
  <si>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354</t>
  </si>
  <si>
    <t>5908053180</t>
  </si>
  <si>
    <t>Výměna drobného kolejiva šroub spojkový</t>
  </si>
  <si>
    <t>-1007407556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</si>
  <si>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</si>
  <si>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355</t>
  </si>
  <si>
    <t>5908053190</t>
  </si>
  <si>
    <t>Výměna drobného kolejiva šroub výhybkový</t>
  </si>
  <si>
    <t>2146961006</t>
  </si>
  <si>
    <t>Výměna drobného kolejiva šroub výhybkový. Poznámka: 1. V cenách jsou započteny náklady na demontáž upevňovadel, výměnu součásti, montáž upevňovadel a ošetření součástí mazivem. 2. V cenách nejsou obsaženy náklady na dodávku materiálu.</t>
  </si>
  <si>
    <t>356</t>
  </si>
  <si>
    <t>5908053210</t>
  </si>
  <si>
    <t>Výměna drobného kolejiva vrtule do pražce</t>
  </si>
  <si>
    <t>-55011899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</si>
  <si>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</si>
  <si>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357</t>
  </si>
  <si>
    <t>5908053250</t>
  </si>
  <si>
    <t>Výměna drobného kolejiva kroužek dvojitý pružný</t>
  </si>
  <si>
    <t>-409204283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</si>
  <si>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</si>
  <si>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358</t>
  </si>
  <si>
    <t>5908053270</t>
  </si>
  <si>
    <t>Výměna drobného kolejiva vložka "M"</t>
  </si>
  <si>
    <t>1337221227</t>
  </si>
  <si>
    <t>Výměna drobného kolejiva vložka "M". Poznámka: 1. V cenách jsou započteny náklady na demontáž upevňovadel, výměnu součásti, montáž upevňovadel a ošetření součástí mazivem. 2. V cenách nejsou obsaženy náklady na dodávku materiálu.</t>
  </si>
  <si>
    <t>359</t>
  </si>
  <si>
    <t>5908055010</t>
  </si>
  <si>
    <t>Příplatek za výměnu deformovaného šroubu</t>
  </si>
  <si>
    <t>1624272999</t>
  </si>
  <si>
    <t>Příplatek za výměnu deformovaného šroubu. Poznámka: 1. V cenách jsou započteny náklady na ošetření závitů antikorozním přípravkem, demontáž, výměnu a montáž nové součásti.</t>
  </si>
  <si>
    <t>360</t>
  </si>
  <si>
    <t>5908055020</t>
  </si>
  <si>
    <t>Příplatek za výměnu deformované vrtule</t>
  </si>
  <si>
    <t>504770180</t>
  </si>
  <si>
    <t>Příplatek za výměnu deformované vrtule. Poznámka: 1. V cenách jsou započteny náklady na ošetření závitů antikorozním přípravkem, demontáž, výměnu a montáž nové součásti.</t>
  </si>
  <si>
    <t>361</t>
  </si>
  <si>
    <t>5908060010</t>
  </si>
  <si>
    <t>Oprava rozchodu koleje přebitím podkladnice 2 vrtule</t>
  </si>
  <si>
    <t>-511804404</t>
  </si>
  <si>
    <t>Oprava rozchodu koleje přebitím podkladnice 2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</si>
  <si>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362</t>
  </si>
  <si>
    <t>5908060020</t>
  </si>
  <si>
    <t>Oprava rozchodu koleje přebitím podkladnice 4 vrtule</t>
  </si>
  <si>
    <t>-253635998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</si>
  <si>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</si>
  <si>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363</t>
  </si>
  <si>
    <t>5908060030</t>
  </si>
  <si>
    <t>Oprava rozchodu koleje přebitím stoličky přídržnice kolejové brzdy 4 vrtule</t>
  </si>
  <si>
    <t>-2025938435</t>
  </si>
  <si>
    <t>Oprava rozchodu koleje přebitím stoličky přídržnice kolejové brzdy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</si>
  <si>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364</t>
  </si>
  <si>
    <t>5908063010</t>
  </si>
  <si>
    <t>Oprava rozchodu koleje otočením podkladnice</t>
  </si>
  <si>
    <t>2100154740</t>
  </si>
  <si>
    <t>Oprava rozchodu koleje otočením podkladnice. Poznámka: 1. V cenách jsou započteny náklady na demontáž upevňovadel, opravu rozchodu, montáž upevňovadel a ošetření součástí mazivem. 2. V cenách nejsou obsaženy náklady na dodávku materiálu.</t>
  </si>
  <si>
    <t>365</t>
  </si>
  <si>
    <t>5908063020</t>
  </si>
  <si>
    <t>Oprava rozchodu koleje otočením nebo záměnou rozponových svěrek</t>
  </si>
  <si>
    <t>76218353</t>
  </si>
  <si>
    <t>Oprava rozchodu koleje otočením nebo záměnou rozponových svěrek. Poznámka: 1. V cenách jsou započteny náklady na demontáž upevňovadel, opravu rozchodu, montáž upevňovadel a ošetření součástí mazivem. 2. V cenách nejsou obsaženy náklady na dodávku materiálu.</t>
  </si>
  <si>
    <t>366</t>
  </si>
  <si>
    <t>5908065010</t>
  </si>
  <si>
    <t>Ojedinělé dotahování upevňovadel bez protáčení závitů šroub spojkový</t>
  </si>
  <si>
    <t>-422521548</t>
  </si>
  <si>
    <t>Ojedinělé dotahování upevňovadel bez protáčení závitů šroub spojkový. Poznámka: 1. V cenách jsou započteny náklady na dotažení doporučeným utahovacím momentem a ošetření součástí mazivem.</t>
  </si>
  <si>
    <t>367</t>
  </si>
  <si>
    <t>5908065020</t>
  </si>
  <si>
    <t>Ojedinělé dotahování upevňovadel bez protáčení závitů šroub svěrkový</t>
  </si>
  <si>
    <t>-1556698632</t>
  </si>
  <si>
    <t>Ojedinělé dotahování upevňovadel bez protáčení závitů šroub svěrkový. Poznámka: 1. V cenách jsou započteny náklady na dotažení doporučeným utahovacím momentem a ošetření součástí mazivem.</t>
  </si>
  <si>
    <t>368</t>
  </si>
  <si>
    <t>5908065040</t>
  </si>
  <si>
    <t>Ojedinělé dotahování upevňovadel bez protáčení závitů vrtule</t>
  </si>
  <si>
    <t>306579974</t>
  </si>
  <si>
    <t>Ojedinělé dotahování upevňovadel bez protáčení závitů vrtule. Poznámka: 1. V cenách jsou započteny náklady na dotažení doporučeným utahovacím momentem a ošetření součástí mazivem.</t>
  </si>
  <si>
    <t>369</t>
  </si>
  <si>
    <t>5908065110</t>
  </si>
  <si>
    <t>Ojedinělé dotahování upevňovadel s protáčením závitů šroub spojkový</t>
  </si>
  <si>
    <t>1711666756</t>
  </si>
  <si>
    <t>Ojedinělé dotahování upevňovadel s protáčením závitů šroub spojkový. Poznámka: 1. V cenách jsou započteny náklady na dotažení doporučeným utahovacím momentem a ošetření součástí mazivem.</t>
  </si>
  <si>
    <t>370</t>
  </si>
  <si>
    <t>5908065120</t>
  </si>
  <si>
    <t>Ojedinělé dotahování upevňovadel s protáčením závitů šroub svěrkový</t>
  </si>
  <si>
    <t>-1683118098</t>
  </si>
  <si>
    <t>Ojedinělé dotahování upevňovadel s protáčením závitů šroub svěrkový. Poznámka: 1. V cenách jsou započteny náklady na dotažení doporučeným utahovacím momentem a ošetření součástí mazivem.</t>
  </si>
  <si>
    <t>371</t>
  </si>
  <si>
    <t>5908070010</t>
  </si>
  <si>
    <t>Souvislé dotahování upevňovadel v koleji bez protáčení závitů šrouby svěrkové rozdělení "c"</t>
  </si>
  <si>
    <t>-1588191998</t>
  </si>
  <si>
    <t>Souvislé dotahování upevňovadel v koleji bez protáčení závitů šrouby svěrkové rozdělení "c". Poznámka: 1. V cenách jsou započteny náklady na dotažení součástí doporučeným utahovacím momentem a ošetření součástí mazivem.</t>
  </si>
  <si>
    <t>372</t>
  </si>
  <si>
    <t>5908070020</t>
  </si>
  <si>
    <t>Souvislé dotahování upevňovadel v koleji bez protáčení závitů šrouby svěrkové rozdělení "d"</t>
  </si>
  <si>
    <t>2081262373</t>
  </si>
  <si>
    <t>Souvislé dotahování upevňovadel v koleji bez protáčení závitů šrouby svěrkové rozdělení "d". Poznámka: 1. V cenách jsou započteny náklady na dotažení součástí doporučeným utahovacím momentem a ošetření součástí mazivem.</t>
  </si>
  <si>
    <t>373</t>
  </si>
  <si>
    <t>5908070110</t>
  </si>
  <si>
    <t>Souvislé dotahování upevňovadel v koleji bez protáčení závitů vrtule rozdělení "c"</t>
  </si>
  <si>
    <t>-1539252900</t>
  </si>
  <si>
    <t>Souvislé dotahování upevňovadel v koleji bez protáčení závitů vrtule rozdělení "c". Poznámka: 1. V cenách jsou započteny náklady na dotažení součástí doporučeným utahovacím momentem a ošetření součástí mazivem.</t>
  </si>
  <si>
    <t>374</t>
  </si>
  <si>
    <t>5908070120</t>
  </si>
  <si>
    <t>Souvislé dotahování upevňovadel v koleji bez protáčení závitů vrtule rozdělení "d"</t>
  </si>
  <si>
    <t>1710654311</t>
  </si>
  <si>
    <t>Souvislé dotahování upevňovadel v koleji bez protáčení závitů vrtule rozdělení "d". Poznámka: 1. V cenách jsou započteny náklady na dotažení součástí doporučeným utahovacím momentem a ošetření součástí mazivem.</t>
  </si>
  <si>
    <t>375</t>
  </si>
  <si>
    <t>5908070210</t>
  </si>
  <si>
    <t>Souvislé dotahování upevňovadel v koleji bez protáčení závitů šrouby svěrkové a vrtule rozdělení "c"</t>
  </si>
  <si>
    <t>824732998</t>
  </si>
  <si>
    <t>Souvislé dotahování upevňovadel v koleji bez protáčení závitů šrouby svěrkové a vrtule rozdělení "c". Poznámka: 1. V cenách jsou započteny náklady na dotažení součástí doporučeným utahovacím momentem a ošetření součástí mazivem.</t>
  </si>
  <si>
    <t>376</t>
  </si>
  <si>
    <t>5908070220</t>
  </si>
  <si>
    <t>Souvislé dotahování upevňovadel v koleji bez protáčení závitů šrouby svěrkové a vrtule rozdělení "d"</t>
  </si>
  <si>
    <t>-258833331</t>
  </si>
  <si>
    <t>Souvislé dotahování upevňovadel v koleji bez protáčení závitů šrouby svěrkové a vrtule rozdělení "d". Poznámka: 1. V cenách jsou započteny náklady na dotažení součástí doporučeným utahovacím momentem a ošetření součástí mazivem.</t>
  </si>
  <si>
    <t>377</t>
  </si>
  <si>
    <t>5908070320</t>
  </si>
  <si>
    <t>Souvislé dotahování upevňovadel v koleji s protáčením závitů šrouby svěrkové rozdělení "c"</t>
  </si>
  <si>
    <t>-1135727436</t>
  </si>
  <si>
    <t>Souvislé dotahování upevňovadel v koleji s protáčením závitů šrouby svěrkové rozdělení "c". Poznámka: 1. V cenách jsou započteny náklady na dotažení součástí doporučeným utahovacím momentem a ošetření součástí mazivem.</t>
  </si>
  <si>
    <t>378</t>
  </si>
  <si>
    <t>5908070330</t>
  </si>
  <si>
    <t>Souvislé dotahování upevňovadel v koleji s protáčením závitů šrouby svěrkové rozdělení "d"</t>
  </si>
  <si>
    <t>1563426932</t>
  </si>
  <si>
    <t>Souvislé dotahování upevňovadel v koleji s protáčením závitů šrouby svěrkové rozdělení "d". Poznámka: 1. V cenách jsou započteny náklady na dotažení součástí doporučeným utahovacím momentem a ošetření součástí mazivem.</t>
  </si>
  <si>
    <t>379</t>
  </si>
  <si>
    <t>5908070410</t>
  </si>
  <si>
    <t>Souvislé dotahování upevňovadel v koleji s protáčením závitů vrtule rozdělení "c"</t>
  </si>
  <si>
    <t>1504049868</t>
  </si>
  <si>
    <t>Souvislé dotahování upevňovadel v koleji s protáčením závitů vrtule rozdělení "c". Poznámka: 1. V cenách jsou započteny náklady na dotažení součástí doporučeným utahovacím momentem a ošetření součástí mazivem.</t>
  </si>
  <si>
    <t>380</t>
  </si>
  <si>
    <t>5908070420</t>
  </si>
  <si>
    <t>Souvislé dotahování upevňovadel v koleji s protáčením závitů vrtule rozdělení "d"</t>
  </si>
  <si>
    <t>-1049246278</t>
  </si>
  <si>
    <t>Souvislé dotahování upevňovadel v koleji s protáčením závitů vrtule rozdělení "d". Poznámka: 1. V cenách jsou započteny náklady na dotažení součástí doporučeným utahovacím momentem a ošetření součástí mazivem.</t>
  </si>
  <si>
    <t>381</t>
  </si>
  <si>
    <t>5908070510</t>
  </si>
  <si>
    <t>Souvislé dotahování upevňovadel v koleji s protáčením závitů šrouby svěrkové a vrtule rozdělení "c"</t>
  </si>
  <si>
    <t>256691296</t>
  </si>
  <si>
    <t>Souvislé dotahování upevňovadel v koleji s protáčením závitů šrouby svěrkové a vrtule rozdělení "c". Poznámka: 1. V cenách jsou započteny náklady na dotažení součástí doporučeným utahovacím momentem a ošetření součástí mazivem.</t>
  </si>
  <si>
    <t>382</t>
  </si>
  <si>
    <t>5908070520</t>
  </si>
  <si>
    <t>Souvislé dotahování upevňovadel v koleji s protáčením závitů šrouby svěrkové a vrtule rozdělení "d"</t>
  </si>
  <si>
    <t>629677508</t>
  </si>
  <si>
    <t>Souvislé dotahování upevňovadel v koleji s protáčením závitů šrouby svěrkové a vrtule rozdělení "d". Poznámka: 1. V cenách jsou započteny náklady na dotažení součástí doporučeným utahovacím momentem a ošetření součástí mazivem.</t>
  </si>
  <si>
    <t>383</t>
  </si>
  <si>
    <t>5908075010</t>
  </si>
  <si>
    <t>Souvislé dotahování upevňovadel ve výhybce bez protáčení závitů šrouby svěrkové výhybka I. generace</t>
  </si>
  <si>
    <t>1801932858</t>
  </si>
  <si>
    <t>Souvislé dotahování upevňovadel ve výhybce bez protáčení závitů šrouby svěrkové výhybka I. generace. Poznámka: 1. V cenách jsou započteny náklady na dotažení součástí doporučeným utahovacím momentem a ošetření součástí mazivem.</t>
  </si>
  <si>
    <t>384</t>
  </si>
  <si>
    <t>5908075050</t>
  </si>
  <si>
    <t>Souvislé dotahování upevňovadel ve výhybce bez protáčení závitů vrtule výhybka I. generace</t>
  </si>
  <si>
    <t>1482202330</t>
  </si>
  <si>
    <t>Souvislé dotahování upevňovadel ve výhybce bez protáčení závitů vrtule výhybka I. generace. Poznámka: 1. V cenách jsou započteny náklady na dotažení součástí doporučeným utahovacím momentem a ošetření součástí mazivem.</t>
  </si>
  <si>
    <t>385</t>
  </si>
  <si>
    <t>5908075080</t>
  </si>
  <si>
    <t>Souvislé dotahování upevňovadel ve výhybce bez protáčení závitů šrouby svěrkové a vrtule výhybka I. generace</t>
  </si>
  <si>
    <t>-1282313823</t>
  </si>
  <si>
    <t>Souvislé dotahování upevňovadel ve výhybce bez protáčení závitů šrouby svěrkové a vrtule výhybka I. generace. Poznámka: 1. V cenách jsou započteny náklady na dotažení součástí doporučeným utahovacím momentem a ošetření součástí mazivem.</t>
  </si>
  <si>
    <t>386</t>
  </si>
  <si>
    <t>5908075210</t>
  </si>
  <si>
    <t>Souvislé dotahování upevňovadel ve výhybce s protáčením závitů šrouby svěrkové výhybka I. generace</t>
  </si>
  <si>
    <t>1937841855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</si>
  <si>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</si>
  <si>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387</t>
  </si>
  <si>
    <t>5908075250</t>
  </si>
  <si>
    <t>Souvislé dotahování upevňovadel ve výhybce s protáčením závitů vrtule výhybka I. generace</t>
  </si>
  <si>
    <t>-758787455</t>
  </si>
  <si>
    <t>Souvislé dotahování upevňovadel ve výhybce s protáčením závitů vrtule výhybka I. generace. Poznámka: 1. V cenách jsou započteny náklady na dotažení součástí doporučeným utahovacím momentem a ošetření součástí mazivem.</t>
  </si>
  <si>
    <t>388</t>
  </si>
  <si>
    <t>5908075300</t>
  </si>
  <si>
    <t>Souvislé dotahování upevňovadel ve výhybce s protáčením závitů šrouby svěrkové a vrtule výhybka I. generace</t>
  </si>
  <si>
    <t>626528466</t>
  </si>
  <si>
    <t>Souvislé dotahování upevňovadel ve výhybce s protáčením závitů šrouby svěrkové a vrtule výhybka I. generace. Poznámka: 1. V cenách jsou započteny náklady na dotažení součástí doporučeným utahovacím momentem a ošetření součástí mazivem.</t>
  </si>
  <si>
    <t>389</t>
  </si>
  <si>
    <t>5908085010</t>
  </si>
  <si>
    <t>Ojedinělá montáž kolejiva (podkladnice, můstkové desky, spojky)</t>
  </si>
  <si>
    <t>1564942892</t>
  </si>
  <si>
    <t>Ojedinělá montáž kolejiva (podkladnice, můstkové desky, spojky). Poznámka: 1. V cenách jsou započteny náklady na montáž a ošetření součástí mazivem.</t>
  </si>
  <si>
    <t>390</t>
  </si>
  <si>
    <t>5908085020</t>
  </si>
  <si>
    <t>Ojedinělá montáž drobného kolejiva (svěrky, spony, šrouby, kroužky, vložky, podložky)</t>
  </si>
  <si>
    <t>137533541</t>
  </si>
  <si>
    <t>Ojedinělá montáž drobného kolejiva (svěrky, spony, šrouby, kroužky, vložky, podložky). Poznámka: 1. V cenách jsou započteny náklady na montáž a ošetření součástí mazivem.</t>
  </si>
  <si>
    <t>391</t>
  </si>
  <si>
    <t>5908087010</t>
  </si>
  <si>
    <t>Ojedinělá demontáž kolejiva (podkladnice, můstkové desky, spojky)</t>
  </si>
  <si>
    <t>-1459008617</t>
  </si>
  <si>
    <t>Ojedinělá demontáž kolejiva (podkladnice, můstkové desky, spojky). Poznámka: 1. V cenách jsou započteny náklady na demontáž a naložení na dopravní prostředek.</t>
  </si>
  <si>
    <t>392</t>
  </si>
  <si>
    <t>5908087020</t>
  </si>
  <si>
    <t>Ojedinělá demontáž drobného kolejiva (svěrky, spony, šrouby, kroužky, vložky, podložky)</t>
  </si>
  <si>
    <t>-1641827950</t>
  </si>
  <si>
    <t>Ojedinělá demontáž drobného kolejiva (svěrky, spony, šrouby, kroužky, vložky, podložky). Poznámka: 1. V cenách jsou započteny náklady na demontáž a naložení na dopravní prostředek.</t>
  </si>
  <si>
    <t>393</t>
  </si>
  <si>
    <t>5909010020</t>
  </si>
  <si>
    <t>Ojedinělé ruční podbití pražců příčných dřevěných</t>
  </si>
  <si>
    <t>-750606592</t>
  </si>
  <si>
    <t>Ojedinělé ruční podbití pražců příčných dřevěných. Poznámka: 1. V cenách jsou započteny náklady na podbití pražce oboustranně v otevřeném i zapuštěném KL, odstranění kameniva, zdvih, ruční podbití, úprava profilu KL a případná úprava snížení pod patou kolejnice.</t>
  </si>
  <si>
    <t>394</t>
  </si>
  <si>
    <t>5909010030</t>
  </si>
  <si>
    <t>Ojedinělé ruční podbití pražců příčných betonových</t>
  </si>
  <si>
    <t>455116493</t>
  </si>
  <si>
    <t>Ojedinělé ruční podbití pražců příčných betonových. Poznámka: 1. V cenách jsou započteny náklady na podbití pražce oboustranně v otevřeném i zapuštěném KL, odstranění kameniva, zdvih, ruční podbití, úprava profilu KL a případná úprava snížení pod patou kolejnice.</t>
  </si>
  <si>
    <t>395</t>
  </si>
  <si>
    <t>5909010040</t>
  </si>
  <si>
    <t>Ojedinělé ruční podbití pražců příčných ocelových válcovaných</t>
  </si>
  <si>
    <t>-559665048</t>
  </si>
  <si>
    <t>Ojedinělé ruční podbití pražců příčných ocelových válcovaných. Poznámka: 1. V cenách jsou započteny náklady na podbití pražce oboustranně v otevřeném i zapuštěném KL, odstranění kameniva, zdvih, ruční podbití, úprava profilu KL a případná úprava snížení pod patou kolejnice.</t>
  </si>
  <si>
    <t>396</t>
  </si>
  <si>
    <t>5909010050</t>
  </si>
  <si>
    <t>Ojedinělé ruční podbití pražců příčných ocelových tvaru Y</t>
  </si>
  <si>
    <t>-28049314</t>
  </si>
  <si>
    <t>Ojedinělé ruční podbití pražců příčných ocelových tvaru Y. Poznámka: 1. V cenách jsou započteny náklady na podbití pražce oboustranně v otevřeném i zapuštěném KL, odstranění kameniva, zdvih, ruční podbití, úprava profilu KL a případná úprava snížení pod patou kolejnice.</t>
  </si>
  <si>
    <t>397</t>
  </si>
  <si>
    <t>5909010110</t>
  </si>
  <si>
    <t>Ojedinělé ruční podbití pražců výhybkových dřevěných délky do 3 m</t>
  </si>
  <si>
    <t>-318456338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</si>
  <si>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</si>
  <si>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398</t>
  </si>
  <si>
    <t>5909010120</t>
  </si>
  <si>
    <t>Ojedinělé ruční podbití pražců výhybkových dřevěných délky přes 3 do 4 m</t>
  </si>
  <si>
    <t>-1904430800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</si>
  <si>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</si>
  <si>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399</t>
  </si>
  <si>
    <t>5909010130</t>
  </si>
  <si>
    <t>Ojedinělé ruční podbití pražců výhybkových dřevěných délky přes 4 m</t>
  </si>
  <si>
    <t>-1187251479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</si>
  <si>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</si>
  <si>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400</t>
  </si>
  <si>
    <t>5909010210</t>
  </si>
  <si>
    <t>Ojedinělé ruční podbití pražců výhybkových ocelových válcovaných délky do 3 m</t>
  </si>
  <si>
    <t>-214839890</t>
  </si>
  <si>
    <t>Ojedinělé ruční podbití pražců výhybkových ocelových válcovaných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</si>
  <si>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401</t>
  </si>
  <si>
    <t>5909010220</t>
  </si>
  <si>
    <t>Ojedinělé ruční podbití pražců výhybkových ocelových válcovaných délky přes 3 do 4 m</t>
  </si>
  <si>
    <t>-814381193</t>
  </si>
  <si>
    <t>Ojedinělé ruční podbití pražců výhybkových ocelových válcovaných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</si>
  <si>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402</t>
  </si>
  <si>
    <t>5909010230</t>
  </si>
  <si>
    <t>Ojedinělé ruční podbití pražců výhybkových ocelových válcovaných délky přes 4 m</t>
  </si>
  <si>
    <t>1245671056</t>
  </si>
  <si>
    <t>Ojedinělé ruční podbití pražců výhybkových ocelových válcovaných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</si>
  <si>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403</t>
  </si>
  <si>
    <t>5909010410</t>
  </si>
  <si>
    <t>Ojedinělé ruční podbití pražců výhybkových betonových délky do 3 m</t>
  </si>
  <si>
    <t>-1947620188</t>
  </si>
  <si>
    <t>Ojedinělé ruční podbití pražců výhybkových betonových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</si>
  <si>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404</t>
  </si>
  <si>
    <t>5909010420</t>
  </si>
  <si>
    <t>Ojedinělé ruční podbití pražců výhybkových betonových délky přes 3 do 4 m</t>
  </si>
  <si>
    <t>-1084901717</t>
  </si>
  <si>
    <t>Ojedinělé ruční podbití pražců výhybkových betonových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</si>
  <si>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405</t>
  </si>
  <si>
    <t>5909010430</t>
  </si>
  <si>
    <t>Ojedinělé ruční podbití pražců výhybkových betonových délky přes 4 m</t>
  </si>
  <si>
    <t>-257585197</t>
  </si>
  <si>
    <t>Ojedinělé ruční podbití pražců výhybkových betonových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</si>
  <si>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406</t>
  </si>
  <si>
    <t>5909015510</t>
  </si>
  <si>
    <t>Příplatek k cenám za podbití dvojčitých pražců</t>
  </si>
  <si>
    <t>845995394</t>
  </si>
  <si>
    <t>407</t>
  </si>
  <si>
    <t>5909020010</t>
  </si>
  <si>
    <t>Oprava nivelety do 100 mm ručně koleje směrový posun</t>
  </si>
  <si>
    <t>-1911646787</t>
  </si>
  <si>
    <t>Oprava nivelety do 100 mm ručně koleje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</si>
  <si>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408</t>
  </si>
  <si>
    <t>5909020020</t>
  </si>
  <si>
    <t>Oprava nivelety do 100 mm ručně koleje zdvih</t>
  </si>
  <si>
    <t>1861938769</t>
  </si>
  <si>
    <t>Oprava nivelety do 100 mm ručně koleje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</si>
  <si>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409</t>
  </si>
  <si>
    <t>5909020030</t>
  </si>
  <si>
    <t>Oprava nivelety do 100 mm ručně koleje směrový posun a zdvih</t>
  </si>
  <si>
    <t>861570006</t>
  </si>
  <si>
    <t>Oprava nivelety do 100 mm ručně koleje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</si>
  <si>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410</t>
  </si>
  <si>
    <t>5909020110</t>
  </si>
  <si>
    <t>Oprava nivelety do 100 mm ručně výhybky směrový posun</t>
  </si>
  <si>
    <t>-731583577</t>
  </si>
  <si>
    <t>Oprava nivelety do 100 mm ručně výhybky směrový posun.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</si>
  <si>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411</t>
  </si>
  <si>
    <t>5909020120</t>
  </si>
  <si>
    <t>Oprava nivelety do 100 mm ručně výhybky zdvih</t>
  </si>
  <si>
    <t>-373450015</t>
  </si>
  <si>
    <t>Oprava nivelety do 100 mm ručně výhybky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</si>
  <si>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412</t>
  </si>
  <si>
    <t>5909020130</t>
  </si>
  <si>
    <t>Oprava nivelety do 100 mm ručně výhybky směrový posun a zdvih</t>
  </si>
  <si>
    <t>-1684442369</t>
  </si>
  <si>
    <t>Oprava nivelety do 100 mm ručně výhybky směrový posun a zdvih. Poznámka: 1. V cenách jsou započteny náklady na provedení v otevřeném i zapuštěném KL, odstranění kameniva, směrový posun nebo zdvih koleje nebo obojí, ruční podbití oboustranně, dohození kameniva a snížení KL pod patou kolejnice. 2. V cenách nejsou obsaženy náklady na doplnění a dodávku kameniva.</t>
  </si>
  <si>
    <t>413</t>
  </si>
  <si>
    <t>5909025010</t>
  </si>
  <si>
    <t>Odstranění lokálních závad koleje pražce dřevěné nebo ocelové</t>
  </si>
  <si>
    <t>-1371666882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</si>
  <si>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</si>
  <si>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414</t>
  </si>
  <si>
    <t>5909025020</t>
  </si>
  <si>
    <t>Odstranění lokálních závad koleje pražce betonové</t>
  </si>
  <si>
    <t>1844172144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</si>
  <si>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</si>
  <si>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415</t>
  </si>
  <si>
    <t>5909025030</t>
  </si>
  <si>
    <t>Odstranění lokálních závad koleje pražce ocelové tv. Y</t>
  </si>
  <si>
    <t>1982674098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</si>
  <si>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</si>
  <si>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416</t>
  </si>
  <si>
    <t>5909031010</t>
  </si>
  <si>
    <t>Úprava GPK koleje směrové a výškové uspořádání pražce dřevěné nebo ocelové</t>
  </si>
  <si>
    <t>1198759237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</si>
  <si>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</si>
  <si>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417</t>
  </si>
  <si>
    <t>5909031020</t>
  </si>
  <si>
    <t>Úprava GPK koleje směrové a výškové uspořádání pražce betonové</t>
  </si>
  <si>
    <t>821354226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</si>
  <si>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</si>
  <si>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418</t>
  </si>
  <si>
    <t>5909031030</t>
  </si>
  <si>
    <t>Úprava GPK koleje směrové a výškové uspořádání pražce ocelové tvaru Y</t>
  </si>
  <si>
    <t>356278412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</si>
  <si>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</si>
  <si>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419</t>
  </si>
  <si>
    <t>5909035010</t>
  </si>
  <si>
    <t>Odstranění lokálních závad výhybky pražce dřevěné nebo ocelové</t>
  </si>
  <si>
    <t>-419522460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</si>
  <si>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</si>
  <si>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420</t>
  </si>
  <si>
    <t>5909035020</t>
  </si>
  <si>
    <t>Odstranění lokálních závad výhybky pražce betonové</t>
  </si>
  <si>
    <t>639070085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</si>
  <si>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</si>
  <si>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421</t>
  </si>
  <si>
    <t>5909041010</t>
  </si>
  <si>
    <t>Úprava GPK výhybky směrové a výškové uspořádání pražce dřevěné nebo ocelové</t>
  </si>
  <si>
    <t>555623721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</si>
  <si>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</si>
  <si>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422</t>
  </si>
  <si>
    <t>5909041020</t>
  </si>
  <si>
    <t>Úprava GPK výhybky směrové a výškové uspořádání pražce betonové</t>
  </si>
  <si>
    <t>-1806395118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</si>
  <si>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</si>
  <si>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423</t>
  </si>
  <si>
    <t>5910020010</t>
  </si>
  <si>
    <t>Svařování kolejnic termitem plný předehřev standardní spára svar sériový tv. UIC60</t>
  </si>
  <si>
    <t>svar</t>
  </si>
  <si>
    <t>470504925</t>
  </si>
  <si>
    <t>Svařování kolejnic termitem plný předehřev standardní spára svar sériový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</si>
  <si>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424</t>
  </si>
  <si>
    <t>5910020030</t>
  </si>
  <si>
    <t>Svařování kolejnic termitem plný předehřev standardní spára svar sériový tv. S49</t>
  </si>
  <si>
    <t>-710585324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</si>
  <si>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</si>
  <si>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425</t>
  </si>
  <si>
    <t>5910020040</t>
  </si>
  <si>
    <t>Svařování kolejnic termitem plný předehřev standardní spára svar sériový tv. A</t>
  </si>
  <si>
    <t>758713790</t>
  </si>
  <si>
    <t>Svařování kolejnic termitem plný předehřev standardní spára svar sériový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</si>
  <si>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426</t>
  </si>
  <si>
    <t>5910020110</t>
  </si>
  <si>
    <t>Svařování kolejnic termitem plný předehřev standardní spára svar jednotlivý tv. UIC60</t>
  </si>
  <si>
    <t>-1459536330</t>
  </si>
  <si>
    <t>Svařování kolejnic termitem plný předehřev standardní spára svar jednotlivý tv. UIC60.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</si>
  <si>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427</t>
  </si>
  <si>
    <t>5910020130</t>
  </si>
  <si>
    <t>Svařování kolejnic termitem plný předehřev standardní spára svar jednotlivý tv. S49</t>
  </si>
  <si>
    <t>-535524859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</si>
  <si>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</si>
  <si>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428</t>
  </si>
  <si>
    <t>5910020140</t>
  </si>
  <si>
    <t>Svařování kolejnic termitem plný předehřev standardní spára svar jednotlivý tv. A</t>
  </si>
  <si>
    <t>489621793</t>
  </si>
  <si>
    <t>Svařování kolejnic termitem plný předehřev standardní spára svar jednotlivý tv. 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</si>
  <si>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429</t>
  </si>
  <si>
    <t>5910020330</t>
  </si>
  <si>
    <t>Svařování kolejnic termitem plný předehřev standardní spára svar přechodový tv. UIC60/S49</t>
  </si>
  <si>
    <t>1102090715</t>
  </si>
  <si>
    <t>Svařování kolejnic termitem plný předehřev standardní spára svar přechodový tv. UIC60/S49.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</si>
  <si>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430</t>
  </si>
  <si>
    <t>5910020340</t>
  </si>
  <si>
    <t>Svařování kolejnic termitem plný předehřev standardní spára svar přechodový tv. S49/A</t>
  </si>
  <si>
    <t>-565247498</t>
  </si>
  <si>
    <t>Svařování kolejnic termitem plný předehřev standardní spára svar přechodový tv. S49/A.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</si>
  <si>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431</t>
  </si>
  <si>
    <t>5910030310</t>
  </si>
  <si>
    <t>Příplatek za směrové vyrovnání kolejnic v obloucích o poloměru 300 m a menším</t>
  </si>
  <si>
    <t>385387422</t>
  </si>
  <si>
    <t>Příplatek za směrové vyrovnání kolejnic v obloucích o poloměru 300 m a menším. Poznámka: 1. V cenách jsou započteny náklady na použití přípravku pro směrové vyrovnání kolejnic.</t>
  </si>
  <si>
    <t>432</t>
  </si>
  <si>
    <t>5910035010</t>
  </si>
  <si>
    <t>Dosažení dovolené upínací teploty v BK prodloužením kolejnicového pásu v koleji tv. UIC60</t>
  </si>
  <si>
    <t>798276982</t>
  </si>
  <si>
    <t>Dosažení dovolené upínací teploty v BK prodloužením kolejnicového pásu v koleji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</si>
  <si>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433</t>
  </si>
  <si>
    <t>5910035030</t>
  </si>
  <si>
    <t>Dosažení dovolené upínací teploty v BK prodloužením kolejnicového pásu v koleji tv. S49</t>
  </si>
  <si>
    <t>-977756621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</si>
  <si>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</si>
  <si>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434</t>
  </si>
  <si>
    <t>5910035040</t>
  </si>
  <si>
    <t>Dosažení dovolené upínací teploty v BK prodloužením kolejnicového pásu v koleji tv. A</t>
  </si>
  <si>
    <t>-661157310</t>
  </si>
  <si>
    <t>Dosažení dovolené upínací teploty v BK prodloužením kolejnicového pásu v koleji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</si>
  <si>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435</t>
  </si>
  <si>
    <t>5910035110</t>
  </si>
  <si>
    <t>Dosažení dovolené upínací teploty v BK prodloužením kolejnicového pásu ve výhybce tv. UIC60</t>
  </si>
  <si>
    <t>1524367058</t>
  </si>
  <si>
    <t>Dosažení dovolené upínací teploty v BK prodloužením kolejnicového pásu ve výhybce tv. UIC60.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</si>
  <si>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436</t>
  </si>
  <si>
    <t>5910035130</t>
  </si>
  <si>
    <t>Dosažení dovolené upínací teploty v BK prodloužením kolejnicového pásu ve výhybce tv. S49</t>
  </si>
  <si>
    <t>688380443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</si>
  <si>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</si>
  <si>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437</t>
  </si>
  <si>
    <t>5910035140</t>
  </si>
  <si>
    <t>Dosažení dovolené upínací teploty v BK prodloužením kolejnicového pásu ve výhybce tv. A</t>
  </si>
  <si>
    <t>1381045945</t>
  </si>
  <si>
    <t>Dosažení dovolené upínací teploty v BK prodloužením kolejnicového pásu ve výhybce tv. A.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</si>
  <si>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438</t>
  </si>
  <si>
    <t>5910040010</t>
  </si>
  <si>
    <t>Umožnění volné dilatace kolejnice demontáž upevňovadel bez osazení kluzných podložek rozdělení pražců "c"</t>
  </si>
  <si>
    <t>839707472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</si>
  <si>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</si>
  <si>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439</t>
  </si>
  <si>
    <t>5910040020</t>
  </si>
  <si>
    <t>Umožnění volné dilatace kolejnice demontáž upevňovadel bez osazení kluzných podložek rozdělení pražců "d"</t>
  </si>
  <si>
    <t>-1158188062</t>
  </si>
  <si>
    <t>Umožnění volné dilatace kolejnice demontáž upevňovadel bez osazení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</si>
  <si>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440</t>
  </si>
  <si>
    <t>5910040030</t>
  </si>
  <si>
    <t>Umožnění volné dilatace kolejnice demontáž upevňovadel bez osazení kluzných podložek rozdělení pražců "u"</t>
  </si>
  <si>
    <t>1727382717</t>
  </si>
  <si>
    <t>Umožnění volné dilatace kolejnice demontáž upevňovadel bez osazení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</si>
  <si>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441</t>
  </si>
  <si>
    <t>5910040110</t>
  </si>
  <si>
    <t>Umožnění volné dilatace kolejnice montáž upevňovadel bez odstranění kluzných podložek rozdělení pražců "c"</t>
  </si>
  <si>
    <t>-1377145838</t>
  </si>
  <si>
    <t>Umožnění volné dilatace kolejnice montáž upevňovadel bez odstranění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</si>
  <si>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442</t>
  </si>
  <si>
    <t>5910040120</t>
  </si>
  <si>
    <t>Umožnění volné dilatace kolejnice montáž upevňovadel bez odstranění kluzných podložek rozdělení pražců "d"</t>
  </si>
  <si>
    <t>-1351088600</t>
  </si>
  <si>
    <t>Umožnění volné dilatace kolejnice montáž upevňovadel bez odstranění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</si>
  <si>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443</t>
  </si>
  <si>
    <t>5910040130</t>
  </si>
  <si>
    <t>Umožnění volné dilatace kolejnice montáž upevňovadel bez odstranění kluzných podložek rozdělení pražců "u"</t>
  </si>
  <si>
    <t>1722306066</t>
  </si>
  <si>
    <t>Umožnění volné dilatace kolejnice montáž upevňovadel bez odstranění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</si>
  <si>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444</t>
  </si>
  <si>
    <t>5910040210</t>
  </si>
  <si>
    <t>Umožnění volné dilatace kolejnice bez demontáže nebo montáže upevňovadel s osazením a odstraněním kluzných podložek rozdělení pražců "c"</t>
  </si>
  <si>
    <t>-1386782003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</si>
  <si>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</si>
  <si>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445</t>
  </si>
  <si>
    <t>5910040220</t>
  </si>
  <si>
    <t>Umožnění volné dilatace kolejnice bez demontáže nebo montáže upevňovadel s osazením a odstraněním kluzných podložek rozdělení pražců "d"</t>
  </si>
  <si>
    <t>-1020143070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</si>
  <si>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</si>
  <si>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446</t>
  </si>
  <si>
    <t>5910040230</t>
  </si>
  <si>
    <t>Umožnění volné dilatace kolejnice bez demontáže nebo montáže upevňovadel s osazením a odstraněním kluzných podložek rozdělení pražců "u"</t>
  </si>
  <si>
    <t>-1891718382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</si>
  <si>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</si>
  <si>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447</t>
  </si>
  <si>
    <t>5910040310</t>
  </si>
  <si>
    <t>Umožnění volné dilatace kolejnice demontáž upevňovadel s osazením kluzných podložek rozdělení pražců "c"</t>
  </si>
  <si>
    <t>-1803019519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</si>
  <si>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</si>
  <si>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448</t>
  </si>
  <si>
    <t>5910040320</t>
  </si>
  <si>
    <t>Umožnění volné dilatace kolejnice demontáž upevňovadel s osazením kluzných podložek rozdělení pražců "d"</t>
  </si>
  <si>
    <t>504733823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</si>
  <si>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</si>
  <si>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449</t>
  </si>
  <si>
    <t>5910040330</t>
  </si>
  <si>
    <t>Umožnění volné dilatace kolejnice demontáž upevňovadel s osazením kluzných podložek rozdělení pražců "u"</t>
  </si>
  <si>
    <t>-55126110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</si>
  <si>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</si>
  <si>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450</t>
  </si>
  <si>
    <t>5910040410</t>
  </si>
  <si>
    <t>Umožnění volné dilatace kolejnice montáž upevňovadel s odstraněním kluzných podložek rozdělení pražců "c"</t>
  </si>
  <si>
    <t>1451997061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</si>
  <si>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</si>
  <si>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451</t>
  </si>
  <si>
    <t>5910040420</t>
  </si>
  <si>
    <t>Umožnění volné dilatace kolejnice montáž upevňovadel s odstraněním kluzných podložek rozdělení pražců "d"</t>
  </si>
  <si>
    <t>-180486469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</si>
  <si>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</si>
  <si>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452</t>
  </si>
  <si>
    <t>5910040430</t>
  </si>
  <si>
    <t>Umožnění volné dilatace kolejnice montáž upevňovadel s odstraněním kluzných podložek rozdělení pražců "u"</t>
  </si>
  <si>
    <t>1655093794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</si>
  <si>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</si>
  <si>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453</t>
  </si>
  <si>
    <t>5910050010</t>
  </si>
  <si>
    <t>Umožnění volné dilatace dílů výhybek demontáž upevňovadel výhybka I. generace</t>
  </si>
  <si>
    <t>640230452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</si>
  <si>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</si>
  <si>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454</t>
  </si>
  <si>
    <t>5910050110</t>
  </si>
  <si>
    <t>Umožnění volné dilatace dílů výhybek montáž upevňovadel výhybka I. generace</t>
  </si>
  <si>
    <t>-33835845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</si>
  <si>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</si>
  <si>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455</t>
  </si>
  <si>
    <t>5910060010</t>
  </si>
  <si>
    <t>Ojedinělé broušení kolejnic R260 do hloubky do 2 mm</t>
  </si>
  <si>
    <t>-109972572</t>
  </si>
  <si>
    <t>Ojedinělé broušení kolejnic R260 do hloubky do 2 mm. Poznámka: 1. V cenách jsou započteny náklady na ruční odstranění povrchových vad, převalků ruční nebo pojezdovou bruskou s optimalizací příčného profilu a geometrie hlavy kolejnice.</t>
  </si>
  <si>
    <t>456</t>
  </si>
  <si>
    <t>5910065010</t>
  </si>
  <si>
    <t>Odstranění převalků izolovaného styku lepeného</t>
  </si>
  <si>
    <t>988581328</t>
  </si>
  <si>
    <t>Odstranění převalků izolovaného styku lepeného. Poznámka: 1. V cenách jsou započteny náklady na odstranění převalků hlavy kolejnice IS odbroušením po demontáži spojky a profilové vložky, u LISŮ podle schváleného technologického postupu.</t>
  </si>
  <si>
    <t>457</t>
  </si>
  <si>
    <t>5910129010</t>
  </si>
  <si>
    <t>Výměna zádržné opěrky jazyka</t>
  </si>
  <si>
    <t>1568565228</t>
  </si>
  <si>
    <t>Výměna zádržné opěrky jazyka. Poznámka: 1. V cenách jsou započteny náklady na demontáž, výměnu, montáž a naložení výzisku na dopravní prostředek. 2. V cenách nejsou obsaženy náklady na dodávku materiálu a vrtání otvorů.</t>
  </si>
  <si>
    <t>458</t>
  </si>
  <si>
    <t>5910129020</t>
  </si>
  <si>
    <t>Výměna zádržné opěrky opornice</t>
  </si>
  <si>
    <t>1128879589</t>
  </si>
  <si>
    <t>Výměna zádržné opěrky opornice. Poznámka: 1. V cenách jsou započteny náklady na demontáž, výměnu, montáž a naložení výzisku na dopravní prostředek. 2. V cenách nejsou obsaženy náklady na dodávku materiálu a vrtání otvorů.</t>
  </si>
  <si>
    <t>459</t>
  </si>
  <si>
    <t>5910129030</t>
  </si>
  <si>
    <t>Výměna zádržné opěrky jazyka i opornice</t>
  </si>
  <si>
    <t>pár</t>
  </si>
  <si>
    <t>683404836</t>
  </si>
  <si>
    <t>Výměna zádržné opěrky jazyka i opornice. Poznámka: 1. V cenách jsou započteny náklady na demontáž, výměnu, montáž a naložení výzisku na dopravní prostředek. 2. V cenách nejsou obsaženy náklady na dodávku materiálu a vrtání otvorů.</t>
  </si>
  <si>
    <t>460</t>
  </si>
  <si>
    <t>5910130010</t>
  </si>
  <si>
    <t>Demontáž zádržné opěrky z jazyka</t>
  </si>
  <si>
    <t>-955572489</t>
  </si>
  <si>
    <t>Demontáž zádržné opěrky z jazyka. Poznámka: 1. V cenách jsou započteny náklady na demontáž a naložení výzisku na dopravní prostředek.</t>
  </si>
  <si>
    <t>461</t>
  </si>
  <si>
    <t>5910130020</t>
  </si>
  <si>
    <t>Demontáž zádržné opěrky z opornice</t>
  </si>
  <si>
    <t>-1360282345</t>
  </si>
  <si>
    <t>Demontáž zádržné opěrky z opornice. Poznámka: 1. V cenách jsou započteny náklady na demontáž a naložení výzisku na dopravní prostředek.</t>
  </si>
  <si>
    <t>462</t>
  </si>
  <si>
    <t>5910130030</t>
  </si>
  <si>
    <t>Demontáž zádržné opěrky z jazyka i opornice</t>
  </si>
  <si>
    <t>1514700185</t>
  </si>
  <si>
    <t>Demontáž zádržné opěrky z jazyka i opornice. Poznámka: 1. V cenách jsou započteny náklady na demontáž a naložení výzisku na dopravní prostředek.</t>
  </si>
  <si>
    <t>463</t>
  </si>
  <si>
    <t>5910131010</t>
  </si>
  <si>
    <t>Montáž zádržné opěrky na jazyk</t>
  </si>
  <si>
    <t>-1780776441</t>
  </si>
  <si>
    <t>Montáž zádržné opěrky na jazyk. Poznámka: 1. V cenách jsou započteny náklady na montáž. 2. V cenách nejsou obsaženy náklady na dodávku materiálu a vrtání otvorů.</t>
  </si>
  <si>
    <t>464</t>
  </si>
  <si>
    <t>5910131020</t>
  </si>
  <si>
    <t>Montáž zádržné opěrky na opornici</t>
  </si>
  <si>
    <t>-557324374</t>
  </si>
  <si>
    <t>Montáž zádržné opěrky na opornici. Poznámka: 1. V cenách jsou započteny náklady na montáž. 2. V cenách nejsou obsaženy náklady na dodávku materiálu a vrtání otvorů.</t>
  </si>
  <si>
    <t>465</t>
  </si>
  <si>
    <t>5910131030</t>
  </si>
  <si>
    <t>Montáž zádržné opěrky na jazyk i opornici</t>
  </si>
  <si>
    <t>1554953318</t>
  </si>
  <si>
    <t>Montáž zádržné opěrky na jazyk i opornici. Poznámka: 1. V cenách jsou započteny náklady na montáž. 2. V cenách nejsou obsaženy náklady na dodávku materiálu a vrtání otvorů.</t>
  </si>
  <si>
    <t>466</t>
  </si>
  <si>
    <t>5910132010</t>
  </si>
  <si>
    <t>Zřízení zádržné opěrky na jazyku</t>
  </si>
  <si>
    <t>-1727325036</t>
  </si>
  <si>
    <t>Zřízení zádržné opěrky na jazyku. Poznámka: 1. V cenách jsou započteny náklady na vrtání otvorů a montáž. 2. V cenách nejsou obsaženy náklady na dodávku materiálu.</t>
  </si>
  <si>
    <t>467</t>
  </si>
  <si>
    <t>5910132020</t>
  </si>
  <si>
    <t>Zřízení zádržné opěrky na opornici</t>
  </si>
  <si>
    <t>1297726129</t>
  </si>
  <si>
    <t>Zřízení zádržné opěrky na opornici. Poznámka: 1. V cenách jsou započteny náklady na vrtání otvorů a montáž. 2. V cenách nejsou obsaženy náklady na dodávku materiálu.</t>
  </si>
  <si>
    <t>468</t>
  </si>
  <si>
    <t>5910132030</t>
  </si>
  <si>
    <t>Zřízení zádržné opěrky na jazyku i opornici</t>
  </si>
  <si>
    <t>-1129280697</t>
  </si>
  <si>
    <t>Zřízení zádržné opěrky na jazyku i opornici. Poznámka: 1. V cenách jsou započteny náklady na vrtání otvorů a montáž. 2. V cenách nejsou obsaženy náklady na dodávku materiálu.</t>
  </si>
  <si>
    <t>469</t>
  </si>
  <si>
    <t>5910134010</t>
  </si>
  <si>
    <t>Výměna pražcové kotvy v koleji</t>
  </si>
  <si>
    <t>838786376</t>
  </si>
  <si>
    <t>Výměna pražcové kotvy v koleji. Poznámka: 1. V cenách jsou započteny náklady na odstranění kameniva, demontáž, výměnu, montáž, ošetření součásti mazivem a úpravu kameniva. 2. V cenách nejsou obsaženy náklady na dodávku materiálu.</t>
  </si>
  <si>
    <t>470</t>
  </si>
  <si>
    <t>5910134020</t>
  </si>
  <si>
    <t>Výměna pražcové kotvy ve výhybce</t>
  </si>
  <si>
    <t>891436984</t>
  </si>
  <si>
    <t>Výměna pražcové kotvy ve výhybce. Poznámka: 1. V cenách jsou započteny náklady na odstranění kameniva, demontáž, výměnu, montáž, ošetření součásti mazivem a úpravu kameniva. 2. V cenách nejsou obsaženy náklady na dodávku materiálu.</t>
  </si>
  <si>
    <t>471</t>
  </si>
  <si>
    <t>5910135010</t>
  </si>
  <si>
    <t>Demontáž pražcové kotvy v koleji</t>
  </si>
  <si>
    <t>190685877</t>
  </si>
  <si>
    <t>Demontáž pražcové kotvy v koleji. Poznámka: 1. V cenách jsou započteny náklady na odstranění kameniva, demontáž, dohození a úpravu kameniva a naložení výzisku na dopravní prostředek.</t>
  </si>
  <si>
    <t>472</t>
  </si>
  <si>
    <t>5910136010</t>
  </si>
  <si>
    <t>Montáž pražcové kotvy v koleji</t>
  </si>
  <si>
    <t>-379034635</t>
  </si>
  <si>
    <t>Montáž pražcové kotvy v koleji. Poznámka: 1. V cenách jsou započteny náklady na odstranění kameniva, montáž, ošetření součásti mazivem a úpravu kameniva. 2. V cenách nejsou obsaženy náklady na dodávku materiálu.</t>
  </si>
  <si>
    <t>473</t>
  </si>
  <si>
    <t>5910136020</t>
  </si>
  <si>
    <t>Montáž pražcové kotvy ve výhybce</t>
  </si>
  <si>
    <t>-1879706025</t>
  </si>
  <si>
    <t>Montáž pražcové kotvy ve výhybce. Poznámka: 1. V cenách jsou započteny náklady na odstranění kameniva, montáž, ošetření součásti mazivem a úpravu kameniva. 2. V cenách nejsou obsaženy náklady na dodávku materiálu.</t>
  </si>
  <si>
    <t>474</t>
  </si>
  <si>
    <t>5911001010</t>
  </si>
  <si>
    <t>Čištění a mazání výhybky jednoduché s úhlem odbočení 1:5,7 až 1:11 nebo 8° až 5°</t>
  </si>
  <si>
    <t>-1737370439</t>
  </si>
  <si>
    <t>Čištění a mazání výhybky jednoduché s úhlem odbočení 1:5,7 až 1:11 nebo 8° až 5°. Poznámka: 1. V cenách jsou započteny náklady na odstranění nečistot a nánosu maziva z výměnové části neb PHS, žlabů a odvodnění, očištění kluzných stoliček a jejich ošetření mazivem.</t>
  </si>
  <si>
    <t>475</t>
  </si>
  <si>
    <t>5911001020</t>
  </si>
  <si>
    <t>Čištění a mazání výhybky jednoduché s úhlem odbočení 1:12 až 1:18,5 nebo 3° až 4,5°</t>
  </si>
  <si>
    <t>-1826331339</t>
  </si>
  <si>
    <t>Čištění a mazání výhybky jednoduché s úhlem odbočení 1:12 až 1:18,5 nebo 3° až 4,5°. Poznámka: 1. V cenách jsou započteny náklady na odstranění nečistot a nánosu maziva z výměnové části neb PHS, žlabů a odvodnění, očištění kluzných stoliček a jejich ošetření mazivem.</t>
  </si>
  <si>
    <t>476</t>
  </si>
  <si>
    <t>5911001030</t>
  </si>
  <si>
    <t>Čištění a mazání výhybky jednoduché s úhlem odbočení 1:6 až 1:11 s PHS</t>
  </si>
  <si>
    <t>1428707870</t>
  </si>
  <si>
    <t>Čištění a mazání výhybky jednoduché s úhlem odbočení 1:6 až 1:11 s PHS. Poznámka: 1. V cenách jsou započteny náklady na odstranění nečistot a nánosu maziva z výměnové části neb PHS, žlabů a odvodnění, očištění kluzných stoliček a jejich ošetření mazivem.</t>
  </si>
  <si>
    <t>477</t>
  </si>
  <si>
    <t>5911001040</t>
  </si>
  <si>
    <t>Čištění a mazání výhybky jednoduché s úhlem odbočení 1:12 až 1:18,5 s PHS</t>
  </si>
  <si>
    <t>-204582802</t>
  </si>
  <si>
    <t>Čištění a mazání výhybky jednoduché s úhlem odbočení 1:12 až 1:18,5 s PHS. Poznámka: 1. V cenách jsou započteny náklady na odstranění nečistot a nánosu maziva z výměnové části neb PHS, žlabů a odvodnění, očištění kluzných stoliček a jejich ošetření mazivem.</t>
  </si>
  <si>
    <t>478</t>
  </si>
  <si>
    <t>5911001110</t>
  </si>
  <si>
    <t>Čištění a mazání výhybky křižovatkové celé</t>
  </si>
  <si>
    <t>-301671809</t>
  </si>
  <si>
    <t>Čištění a mazání výhybky křižovatkové celé. Poznámka: 1. V cenách jsou započteny náklady na odstranění nečistot a nánosu maziva z výměnové části neb PHS, žlabů a odvodnění, očištění kluzných stoliček a jejich ošetření mazivem.</t>
  </si>
  <si>
    <t>479</t>
  </si>
  <si>
    <t>5911001120</t>
  </si>
  <si>
    <t>Čištění a mazání výhybky křižovatkové poloviční</t>
  </si>
  <si>
    <t>-1592209973</t>
  </si>
  <si>
    <t>Čištění a mazání výhybky křižovatkové poloviční. Poznámka: 1. V cenách jsou započteny náklady na odstranění nečistot a nánosu maziva z výměnové části neb PHS, žlabů a odvodnění, očištění kluzných stoliček a jejich ošetření mazivem.</t>
  </si>
  <si>
    <t>480</t>
  </si>
  <si>
    <t>5911001130</t>
  </si>
  <si>
    <t>Čištění a mazání výhybky křižovatkové s pohyblivým hrotem srdcovky</t>
  </si>
  <si>
    <t>-1799752700</t>
  </si>
  <si>
    <t>Čištění a mazání výhybky křižovatkové s pohyblivým hrotem srdcovky. Poznámka: 1. V cenách jsou započteny náklady na odstranění nečistot a nánosu maziva z výměnové části neb PHS, žlabů a odvodnění, očištění kluzných stoliček a jejich ošetření mazivem.</t>
  </si>
  <si>
    <t>481</t>
  </si>
  <si>
    <t>5911005010</t>
  </si>
  <si>
    <t>Válečková stolička jazyka nadzvedávací výměna s upevněním na patu kolejnice</t>
  </si>
  <si>
    <t>-1678492718</t>
  </si>
  <si>
    <t>Válečková stolička jazyka nadzvedávací výměna s upevněním na patu kolejnice. Poznámka: 1. V cenách jsou započteny náklady na provedení, nastavení funkčnosti stabilizátoru a ošetření součástí mazivem. 2. V cenách nejsou obsaženy náklady na dodávku materiálu.</t>
  </si>
  <si>
    <t>482</t>
  </si>
  <si>
    <t>5911005110</t>
  </si>
  <si>
    <t>Válečková stolička jazyka nadzvedávací demontáž s upevněním na patu kolejnice</t>
  </si>
  <si>
    <t>-1733909782</t>
  </si>
  <si>
    <t>Válečková stolička jazyka nadzvedávací demontáž s upevněním na patu kolejnice. Poznámka: 1. V cenách jsou započteny náklady na provedení, nastavení funkčnosti stabilizátoru a ošetření součástí mazivem. 2. V cenách nejsou obsaženy náklady na dodávku materiálu.</t>
  </si>
  <si>
    <t>483</t>
  </si>
  <si>
    <t>5911005210</t>
  </si>
  <si>
    <t>Válečková stolička jazyka nadzvedávací montáž s upevněním na patu kolejnice</t>
  </si>
  <si>
    <t>910970379</t>
  </si>
  <si>
    <t>Válečková stolička jazyka nadzvedávací montáž s upevněním na patu kolejnice. Poznámka: 1. V cenách jsou započteny náklady na provedení, nastavení funkčnosti stabilizátoru a ošetření součástí mazivem. 2. V cenách nejsou obsaženy náklady na dodávku materiálu.</t>
  </si>
  <si>
    <t>484</t>
  </si>
  <si>
    <t>5911005310</t>
  </si>
  <si>
    <t>Válečková stolička jazyka nadzvedávací seřízení s upevněním na patu kolejnice</t>
  </si>
  <si>
    <t>352774388</t>
  </si>
  <si>
    <t>Válečková stolička jazyka nadzvedávací seřízení s upevněním na patu kolejnice. Poznámka: 1. V cenách jsou započteny náklady na provedení, nastavení funkčnosti stabilizátoru a ošetření součástí mazivem. 2. V cenách nejsou obsaženy náklady na dodávku materiálu.</t>
  </si>
  <si>
    <t>485</t>
  </si>
  <si>
    <t>5911011020</t>
  </si>
  <si>
    <t>Výměna jazyků a opornic výhybky jednoduché s jedním hákovým závěrem soustavy S49</t>
  </si>
  <si>
    <t>-1606047786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</si>
  <si>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</si>
  <si>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486</t>
  </si>
  <si>
    <t>5911013020</t>
  </si>
  <si>
    <t>Výměna jazyka a opornice výhybky jednoduché s jedním hákovým závěrem soustavy S49</t>
  </si>
  <si>
    <t>-1925976540</t>
  </si>
  <si>
    <t>Výměna jazyka a opornice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</si>
  <si>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487</t>
  </si>
  <si>
    <t>5911015020</t>
  </si>
  <si>
    <t>Výměna jazyka výhybky jednoduché s jedním hákovým závěrem soustavy S49</t>
  </si>
  <si>
    <t>213281245</t>
  </si>
  <si>
    <t>Výměna jazyka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</si>
  <si>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488</t>
  </si>
  <si>
    <t>5911017020</t>
  </si>
  <si>
    <t>Výměna opornice výhybky jednoduché s jedním hákovým závěrem soustavy S49</t>
  </si>
  <si>
    <t>-1087667272</t>
  </si>
  <si>
    <t>Výměna opornice výhybky jednoduché s jedním hákovým závěrem soustavy S49.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</si>
  <si>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489</t>
  </si>
  <si>
    <t>5911027010</t>
  </si>
  <si>
    <t>Výměna jazyků a opornic výhybky jednoduché s jedním čelisťovým závěrem soustavy UIC60</t>
  </si>
  <si>
    <t>2065020324</t>
  </si>
  <si>
    <t>Výměna jazyků a opornic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</si>
  <si>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490</t>
  </si>
  <si>
    <t>5911027030</t>
  </si>
  <si>
    <t>Výměna jazyků a opornic výhybky jednoduché s jedním čelisťovým závěrem soustavy S49</t>
  </si>
  <si>
    <t>-713486202</t>
  </si>
  <si>
    <t>Výměna jazyků a opornic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</si>
  <si>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491</t>
  </si>
  <si>
    <t>5911029010</t>
  </si>
  <si>
    <t>Výměna jazyka a opornice výhybky jednoduché s jedním čelisťovým závěrem soustavy UIC60</t>
  </si>
  <si>
    <t>1404269487</t>
  </si>
  <si>
    <t>Výměna jazyka 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</si>
  <si>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492</t>
  </si>
  <si>
    <t>5911029030</t>
  </si>
  <si>
    <t>Výměna jazyka a opornice výhybky jednoduché s jedním čelisťovým závěrem soustavy S49</t>
  </si>
  <si>
    <t>415214890</t>
  </si>
  <si>
    <t>Výměna jazyka 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</si>
  <si>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493</t>
  </si>
  <si>
    <t>5911031010</t>
  </si>
  <si>
    <t>Výměna jazyka výhybky jednoduché s jedním čelisťovým závěrem soustavy UIC60</t>
  </si>
  <si>
    <t>-1498305794</t>
  </si>
  <si>
    <t>Výměna jazyka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</si>
  <si>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494</t>
  </si>
  <si>
    <t>5911031030</t>
  </si>
  <si>
    <t>Výměna jazyka výhybky jednoduché s jedním čelisťovým závěrem soustavy S49</t>
  </si>
  <si>
    <t>996684212</t>
  </si>
  <si>
    <t>Výměna jazyka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</si>
  <si>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495</t>
  </si>
  <si>
    <t>5911033010</t>
  </si>
  <si>
    <t>Výměna opornice výhybky jednoduché s jedním čelisťovým závěrem soustavy UIC60</t>
  </si>
  <si>
    <t>1166254812</t>
  </si>
  <si>
    <t>Výměna opornice výhybky jednoduché s jedním čelisťovým závěrem soustavy UIC60.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</si>
  <si>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496</t>
  </si>
  <si>
    <t>5911033030</t>
  </si>
  <si>
    <t>Výměna opornice výhybky jednoduché s jedním čelisťovým závěrem soustavy S49</t>
  </si>
  <si>
    <t>-1026590740</t>
  </si>
  <si>
    <t>Výměna opornice výhybky jednoduché s jedním čelisťovým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</si>
  <si>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497</t>
  </si>
  <si>
    <t>5911035010</t>
  </si>
  <si>
    <t>Výměna jazyků a opornic výhybky jednoduché s dvěma čelisťovými závěry soustavy UIC60</t>
  </si>
  <si>
    <t>-1768140910</t>
  </si>
  <si>
    <t>Výměna jazyků a opornic výhybky jednoduché s dvěma čelisťovými závěry soustavy UIC60.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</si>
  <si>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498</t>
  </si>
  <si>
    <t>5911035030</t>
  </si>
  <si>
    <t>Výměna jazyků a opornic výhybky jednoduché s dvěma čelisťovými závěry soustavy S49</t>
  </si>
  <si>
    <t>2021400725</t>
  </si>
  <si>
    <t>Výměna jazyků a opornic výhybky jednoduché s dvěma čelisťovými závěry soustavy S49.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</si>
  <si>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499</t>
  </si>
  <si>
    <t>5911059020</t>
  </si>
  <si>
    <t>Oprava sputovaného jazyka výhybky jednoduché s jedním hákovým závěrem soustavy S49</t>
  </si>
  <si>
    <t>-1542541297</t>
  </si>
  <si>
    <t>Oprava sputovaného jazyka výhybky jednoduché s jedním hákovým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</si>
  <si>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500</t>
  </si>
  <si>
    <t>5911059230</t>
  </si>
  <si>
    <t>Oprava sputovaného jazyka výhybky jednoduché s jedním čelisťovým závěrem soustavy S49</t>
  </si>
  <si>
    <t>52334824</t>
  </si>
  <si>
    <t>Oprava sputovaného jazyka výhybky jednoduché s jedním čelisťovým závěrem soustavy S49. Poznámka: 1. V cenách jsou započteny náklady na demontáž upevňovadel a uvolnění spojek, přizdvižení a posunutí dílu, montáž upevňovadel, dotažení spojek, seřízení závěrů, ošetření součástí mazivem a provedení západkové zkoušky.</t>
  </si>
  <si>
    <t>501</t>
  </si>
  <si>
    <t>5911060010</t>
  </si>
  <si>
    <t>Výměna výhybkové kolejnice přímé tv. UIC60</t>
  </si>
  <si>
    <t>1548643051</t>
  </si>
  <si>
    <t>Výměna výhybkové kolejnice přímé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</si>
  <si>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502</t>
  </si>
  <si>
    <t>5911060030</t>
  </si>
  <si>
    <t>Výměna výhybkové kolejnice přímé tv. S49</t>
  </si>
  <si>
    <t>724991581</t>
  </si>
  <si>
    <t>Výměna výhybkové kolejnice přímé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</si>
  <si>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503</t>
  </si>
  <si>
    <t>5911060110</t>
  </si>
  <si>
    <t>Výměna výhybkové kolejnice ohnuté tv. UIC60</t>
  </si>
  <si>
    <t>-556932864</t>
  </si>
  <si>
    <t>Výměna výhybkové kolejnice ohnuté tv. UIC60.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</si>
  <si>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504</t>
  </si>
  <si>
    <t>5911060130</t>
  </si>
  <si>
    <t>Výměna výhybkové kolejnice ohnuté tv. S49</t>
  </si>
  <si>
    <t>-579475652</t>
  </si>
  <si>
    <t>Výměna výhybkové kolejnice ohnuté tv. S49. Poznámka: 1. V cenách jsou započteny náklady na montáž nebo demontáž prozatímních styků, demontáž upevňovadel, demontáž, výměna kolejnice, úpravu dilatačních spár a pryžových podložek, montáž upevňovadel a ošetření součástí mazivem. 2. V cenách nejsou započteny náklady na dodávku materiálu, dělení kolejnic, zřízení svaru nebo styku a ošetření součástí mazivem.</t>
  </si>
  <si>
    <t>505</t>
  </si>
  <si>
    <t>5911113020</t>
  </si>
  <si>
    <t>Výměna srdcovky jednoduché montované z kolejnic soustavy S49</t>
  </si>
  <si>
    <t>t</t>
  </si>
  <si>
    <t>-640486514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</si>
  <si>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</si>
  <si>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506</t>
  </si>
  <si>
    <t>5911113110</t>
  </si>
  <si>
    <t>Výměna srdcovky jednoduché svařované (SK) soustavy UIC60</t>
  </si>
  <si>
    <t>-253121730</t>
  </si>
  <si>
    <t>Výměna srdcovky jednoduché svařované (SK)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</si>
  <si>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507</t>
  </si>
  <si>
    <t>5911113130</t>
  </si>
  <si>
    <t>Výměna srdcovky jednoduché svařované (SK) soustavy S49</t>
  </si>
  <si>
    <t>954257799</t>
  </si>
  <si>
    <t>Výměna srdcovky jednoduché svařované (SK)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</si>
  <si>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508</t>
  </si>
  <si>
    <t>5911113210</t>
  </si>
  <si>
    <t>Výměna srdcovky jednoduché z částmi z odlévané oceli (ZMB) soustavy UIC60</t>
  </si>
  <si>
    <t>1427299777</t>
  </si>
  <si>
    <t>Výměna srdcovky jednoduché z částmi z odlévané oceli (ZMB) soustavy UIC60.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</si>
  <si>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509</t>
  </si>
  <si>
    <t>5911115020</t>
  </si>
  <si>
    <t>Oprava šíře žlábku srdcovky jednoduché montované z kolejnic soustavy S49</t>
  </si>
  <si>
    <t>1667902969</t>
  </si>
  <si>
    <t>Oprava šíře žlábku srdcovky jednoduché montované z kolejnic soustavy S49. Poznámka: 1. V cenách jsou započteny náklady na demontáž upevňovadel, vymezení žlábku navařením nebo obroušením, montáž upevňovadel a ošetření součástí mazivem.</t>
  </si>
  <si>
    <t>510</t>
  </si>
  <si>
    <t>5911117010</t>
  </si>
  <si>
    <t>Výměna přídržnice srdcovky jednoduché typ Kn60 přímé soustavy UIC60</t>
  </si>
  <si>
    <t>-781231528</t>
  </si>
  <si>
    <t>Výměna přídržnice srdcovky jednoduché typ Kn60 přímé soustavy UIC60. Poznámka: 1. V cenách jsou započteny náklady na výměnu přídržnice, vymezení šíře žlábku a ošetření součástí mazivem. 2. V cenách nejsou obsaženy náklady na dodávku dílu.</t>
  </si>
  <si>
    <t>511</t>
  </si>
  <si>
    <t>5911117030</t>
  </si>
  <si>
    <t>Výměna přídržnice srdcovky jednoduché typ Kn60 přímé soustavy S49</t>
  </si>
  <si>
    <t>1469232538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</si>
  <si>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</si>
  <si>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512</t>
  </si>
  <si>
    <t>5911117110</t>
  </si>
  <si>
    <t>Výměna přídržnice srdcovky jednoduché typ Kn60 ohnuté soustavy UIC60</t>
  </si>
  <si>
    <t>1187241553</t>
  </si>
  <si>
    <t>Výměna přídržnice srdcovky jednoduché typ Kn60 ohnuté soustavy UIC60. Poznámka: 1. V cenách jsou započteny náklady na výměnu přídržnice, vymezení šíře žlábku a ošetření součástí mazivem. 2. V cenách nejsou obsaženy náklady na dodávku dílu.</t>
  </si>
  <si>
    <t>513</t>
  </si>
  <si>
    <t>5911117130</t>
  </si>
  <si>
    <t>Výměna přídržnice srdcovky jednoduché typ Kn60 ohnuté soustavy S49</t>
  </si>
  <si>
    <t>1915547415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</si>
  <si>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</si>
  <si>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514</t>
  </si>
  <si>
    <t>5911117230</t>
  </si>
  <si>
    <t>Výměna přídržnice srdcovky jednoduché typ obrácené T (plech) přímé soustavy T</t>
  </si>
  <si>
    <t>548590611</t>
  </si>
  <si>
    <t>Výměna přídržnice srdcovky jednoduché typ obrácené T (plech) přímé soustavy T. Poznámka: 1. V cenách jsou započteny náklady na výměnu přídržnice, vymezení šíře žlábku a ošetření součástí mazivem. 2. V cenách nejsou obsaženy náklady na dodávku dílu.</t>
  </si>
  <si>
    <t>515</t>
  </si>
  <si>
    <t>5911119030</t>
  </si>
  <si>
    <t>Oprava šíře žlábku přídržnice srdcovky jednoduché typ Kn60 soustavy S49</t>
  </si>
  <si>
    <t>-235848637</t>
  </si>
  <si>
    <t>Oprava šíře žlábku přídržnice srdcovky jednoduché typ Kn60 soustavy S49. Poznámka: 1. V cenách jsou započteny náklady na vymezení žlábku podložením, navařením nebo obroušením a ošetření součástí mazivem. 2. V cenách nejsou obsaženy náklady na dodávku materiálu.</t>
  </si>
  <si>
    <t>516</t>
  </si>
  <si>
    <t>5911119130</t>
  </si>
  <si>
    <t>Oprava šíře žlábku přídržnice srdcovky jednoduché typ obrácené T soustavy T</t>
  </si>
  <si>
    <t>112462802</t>
  </si>
  <si>
    <t>Oprava šíře žlábku přídržnice srdcovky jednoduché typ obrácené T soustavy T. Poznámka: 1. V cenách jsou započteny náklady na vymezení žlábku podložením, navařením nebo obroušením a ošetření součástí mazivem. 2. V cenách nejsou obsaženy náklady na dodávku materiálu.</t>
  </si>
  <si>
    <t>517</t>
  </si>
  <si>
    <t>5911121010</t>
  </si>
  <si>
    <t>Výměna kolejnice u přídržnice typ Kn60 přímá soustavy UIC60</t>
  </si>
  <si>
    <t>1648579383</t>
  </si>
  <si>
    <t>Výměna kolejnice u přídržnice typ Kn60 přímá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</si>
  <si>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518</t>
  </si>
  <si>
    <t>5911121030</t>
  </si>
  <si>
    <t>Výměna kolejnice u přídržnice typ Kn60 přímá soustavy S49</t>
  </si>
  <si>
    <t>185687097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</si>
  <si>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</si>
  <si>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519</t>
  </si>
  <si>
    <t>5911121110</t>
  </si>
  <si>
    <t>Výměna kolejnice u přídržnice typ Kn60 ohnuté soustavy UIC60</t>
  </si>
  <si>
    <t>-1380900002</t>
  </si>
  <si>
    <t>Výměna kolejnice u přídržnice typ Kn60 ohnuté soustavy UIC60.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</si>
  <si>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520</t>
  </si>
  <si>
    <t>5911121130</t>
  </si>
  <si>
    <t>Výměna kolejnice u přídržnice typ Kn60 ohnuté soustavy S49</t>
  </si>
  <si>
    <t>638525576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</si>
  <si>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</si>
  <si>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521</t>
  </si>
  <si>
    <t>5911121230</t>
  </si>
  <si>
    <t>Výměna kolejnice u přídržnice typ obrácené T (plech) přímé soustavy T</t>
  </si>
  <si>
    <t>-1395912249</t>
  </si>
  <si>
    <t>Výměna kolejnice u přídržnice typ obrácené T (plech) přímé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</si>
  <si>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522</t>
  </si>
  <si>
    <t>5911125010</t>
  </si>
  <si>
    <t>Výměna kolejnice s přídržnicí typ Kn60 soustavy UIC60</t>
  </si>
  <si>
    <t>-1947494718</t>
  </si>
  <si>
    <t>Výměna kolejnice s přídržnicí typ Kn60 soustavy UIC60.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</si>
  <si>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523</t>
  </si>
  <si>
    <t>5911125030</t>
  </si>
  <si>
    <t>Výměna kolejnice s přídržnicí typ Kn60 soustavy S49</t>
  </si>
  <si>
    <t>-1756441171</t>
  </si>
  <si>
    <t>Výměna kolejnice s přídržnicí typ Kn60 soustavy S49.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</si>
  <si>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524</t>
  </si>
  <si>
    <t>5911125130</t>
  </si>
  <si>
    <t>Výměna kolejnice s přídržnicí typ obrácené T (plech) soustavy T</t>
  </si>
  <si>
    <t>-1777766996</t>
  </si>
  <si>
    <t>Výměna kolejnice s přídržnicí typ obrácené T (plech) soustavy T. Poznámka: 1. V cenách jsou započteny náklady na úpravu dilatačních spár, montáž nebo demontáž prozatímních styků, demontáž upevňovadel, vyjmutí a vložení dílu, montáž upevňovadel, úprava a vymezení šířky žlábku a ošetření součástí mazivem. 2. V cenách nejsou obsaženy náklady na dodávku materiálu, dělení kolejnic, zřízení svaru, demontáž a montáž styků.</t>
  </si>
  <si>
    <t>525</t>
  </si>
  <si>
    <t>5911213030</t>
  </si>
  <si>
    <t>Oprava žlábku přídržnice srdcovky dvojité typ Kn60 soustavy S49</t>
  </si>
  <si>
    <t>1520065539</t>
  </si>
  <si>
    <t>Oprava žlábku přídržnice srdcovky dvojité typ Kn60 soustavy S49. Poznámka: 1. V cenách jsou započteny náklady na demontáž, úpravu vložek nebo vložení vymezovacích plechů a ošetření součástí mazivem.</t>
  </si>
  <si>
    <t>526</t>
  </si>
  <si>
    <t>5911213110</t>
  </si>
  <si>
    <t>Oprava žlábku přídržnice srdcovky dvojité typ obrácené T soustavy T</t>
  </si>
  <si>
    <t>1063097287</t>
  </si>
  <si>
    <t>Oprava žlábku přídržnice srdcovky dvojité typ obrácené T soustavy T. Poznámka: 1. V cenách jsou započteny náklady na demontáž, úpravu vložek nebo vložení vymezovacích plechů a ošetření součástí mazivem.</t>
  </si>
  <si>
    <t>527</t>
  </si>
  <si>
    <t>5911215030</t>
  </si>
  <si>
    <t>Výměna opěrky jazykové soustavy S49</t>
  </si>
  <si>
    <t>220632835</t>
  </si>
  <si>
    <t>Výměna opěrky jazykové soustavy S49. Poznámka: 1. V cenách jsou započteny náklady na demontáž, výměnu, montáž a ošetření součástí mazivem. 2. V cenách nejsou obsaženy náklady na dodávku materiálu.</t>
  </si>
  <si>
    <t>528</t>
  </si>
  <si>
    <t>5911217030</t>
  </si>
  <si>
    <t>Výměna opěrky opornicové soustavy S49</t>
  </si>
  <si>
    <t>-575118811</t>
  </si>
  <si>
    <t>Výměna opěrky opornicové soustavy S49. Poznámka: 1. V cenách jsou započteny náklady na demontáž, výměnu, montáž a ošetření součástí mazivem. 2. V cenách nejsou obsaženy náklady na dodávku materiálu.</t>
  </si>
  <si>
    <t>529</t>
  </si>
  <si>
    <t>5911223030</t>
  </si>
  <si>
    <t>Výměna šroubu jazykové opěrky soustavy S49</t>
  </si>
  <si>
    <t>189937859</t>
  </si>
  <si>
    <t>Výměna šroubu jazykové opěrky soustavy S49. Poznámka: 1. V cenách jsou započteny náklady na demontáž, výměnu, montáž a ošetření součástí mazivem. 2. V cenách nejsou obsaženy náklady na dodávku materiálu.</t>
  </si>
  <si>
    <t>530</t>
  </si>
  <si>
    <t>5911225030</t>
  </si>
  <si>
    <t>Výměna šroubu opornicové opěrky soustavy S49</t>
  </si>
  <si>
    <t>-1172387758</t>
  </si>
  <si>
    <t>Výměna šroubu opornicové opěrky soustavy S49. Poznámka: 1. V cenách jsou započteny náklady na demontáž, výměnu, montáž a ošetření součástí mazivem. 2. V cenách nejsou obsaženy náklady na dodávku materiálu.</t>
  </si>
  <si>
    <t>531</t>
  </si>
  <si>
    <t>5911229020</t>
  </si>
  <si>
    <t>Výměna srdcovkového šroubu soustavy S49</t>
  </si>
  <si>
    <t>864828028</t>
  </si>
  <si>
    <t>Výměna srdcovkového šroubu soustavy S49. Poznámka: 1. V cenách jsou započteny náklady na demontáž, výměnu, montáž a ošetření součástí mazivem. 2. V cenách nejsou obsaženy náklady na dodávku materiálu.</t>
  </si>
  <si>
    <t>532</t>
  </si>
  <si>
    <t>5911233030</t>
  </si>
  <si>
    <t>Demontáž jazykové opěrky soustavy S49</t>
  </si>
  <si>
    <t>-1847521197</t>
  </si>
  <si>
    <t>Demontáž jazykové opěrky soustavy S49. Poznámka: 1. V cenách jsou započteny náklady na demontáž a naložení na dopravní prostředek.</t>
  </si>
  <si>
    <t>533</t>
  </si>
  <si>
    <t>5911235030</t>
  </si>
  <si>
    <t>Demontáž opornicové opěrky soustavy S49</t>
  </si>
  <si>
    <t>2018867605</t>
  </si>
  <si>
    <t>Demontáž opornicové opěrky soustavy S49. Poznámka: 1. V cenách jsou započteny náklady na demontáž a naložení na dopravní prostředek.</t>
  </si>
  <si>
    <t>534</t>
  </si>
  <si>
    <t>5911239030</t>
  </si>
  <si>
    <t>Demontáž šroubu jazykové opěrky soustavy S49</t>
  </si>
  <si>
    <t>1679366531</t>
  </si>
  <si>
    <t>Demontáž šroubu jazykové opěrky soustavy S49. Poznámka: 1. V cenách jsou započteny náklady na demontáž a naložení na dopravní prostředek.</t>
  </si>
  <si>
    <t>535</t>
  </si>
  <si>
    <t>5911241030</t>
  </si>
  <si>
    <t>Demontáž šroubu opornicové opěrky soustavy S49</t>
  </si>
  <si>
    <t>-2040865119</t>
  </si>
  <si>
    <t>Demontáž šroubu opornicové opěrky soustavy S49. Poznámka: 1. V cenách jsou započteny náklady na demontáž a naložení na dopravní prostředek.</t>
  </si>
  <si>
    <t>536</t>
  </si>
  <si>
    <t>5911251030</t>
  </si>
  <si>
    <t>Montáž jazykové opěrky soustavy S49</t>
  </si>
  <si>
    <t>-878174015</t>
  </si>
  <si>
    <t>Montáž jazykové opěrky soustavy S49. Poznámka: 1. V cenách jsou započteny náklady na montáž a ošetření součásti mazivem. 2. V cenách nejsou obsaženy náklady na dodávku materiálu.</t>
  </si>
  <si>
    <t>537</t>
  </si>
  <si>
    <t>5911253030</t>
  </si>
  <si>
    <t>Montáž opornicové opěrky soustavy S49</t>
  </si>
  <si>
    <t>-614966669</t>
  </si>
  <si>
    <t>Montáž opornicové opěrky soustavy S49. Poznámka: 1. V cenách jsou započteny náklady na montáž a ošetření součásti mazivem. 2. V cenách nejsou obsaženy náklady na dodávku materiálu.</t>
  </si>
  <si>
    <t>538</t>
  </si>
  <si>
    <t>5911259030</t>
  </si>
  <si>
    <t>Montáž šroubu jazykové opěrky soustavy S49</t>
  </si>
  <si>
    <t>-1152658362</t>
  </si>
  <si>
    <t>Montáž šroubu jazykové opěrky soustavy S49. Poznámka: 1. V cenách jsou započteny náklady na montáž a ošetření součásti mazivem. 2. V cenách nejsou obsaženy náklady na dodávku materiálu.</t>
  </si>
  <si>
    <t>539</t>
  </si>
  <si>
    <t>5911261030</t>
  </si>
  <si>
    <t>Montáž šroubu opornicové opěrky soustavy S49</t>
  </si>
  <si>
    <t>1334122685</t>
  </si>
  <si>
    <t>Montáž šroubu opornicové opěrky soustavy S49. Poznámka: 1. V cenách jsou započteny náklady na montáž a ošetření součásti mazivem. 2. V cenách nejsou obsaženy náklady na dodávku materiálu.</t>
  </si>
  <si>
    <t>540</t>
  </si>
  <si>
    <t>5911273030</t>
  </si>
  <si>
    <t>Výměna kluzné stoličky pražce dřevěné soustavy S49</t>
  </si>
  <si>
    <t>-329158234</t>
  </si>
  <si>
    <t>Výměna kluzné stoličky pražce dřevěné soustavy S49. Poznámka: 1. V cenách jsou započteny náklady na demontáž, úpravu úložné plochy, ošetření impregnací, výměnu a montáž stoličky a ošetření součástí mazivem. 2. V cenách nejsou obsaženy náklady na dodávku materiálu.</t>
  </si>
  <si>
    <t>541</t>
  </si>
  <si>
    <t>5911285030</t>
  </si>
  <si>
    <t>Výměna podkladnice ve výhybce pražce dřevěné soustavy S49</t>
  </si>
  <si>
    <t>2109498090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</si>
  <si>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</si>
  <si>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542</t>
  </si>
  <si>
    <t>5911287010</t>
  </si>
  <si>
    <t>Výměna podkladnice ve výhybce pražce betonové soustavy UIC60</t>
  </si>
  <si>
    <t>-975755203</t>
  </si>
  <si>
    <t>Výměna podkladnice ve výhybce pražce betonové soustavy UIC60. Poznámka: 1. V cenách jsou započteny náklady na demotáž, výměnu a montáž dílu a ošetření součástí mazivem. 2. V cenách nejsou obsaženy náklady na dodávku materiálu.</t>
  </si>
  <si>
    <t>543</t>
  </si>
  <si>
    <t>5911289030</t>
  </si>
  <si>
    <t>Demontáž podkladnice ve výhybce pražce dřevěné soustavy S49</t>
  </si>
  <si>
    <t>-182551152</t>
  </si>
  <si>
    <t>Demontáž podkladnice ve výhybce pražce dřevěné soustavy S49. Poznámka: 1. V cenách jsou započteny náklady na demontáž a naložení na dopravní prostředek.</t>
  </si>
  <si>
    <t>544</t>
  </si>
  <si>
    <t>5911293030</t>
  </si>
  <si>
    <t>Montáž podkladnice ve výhybce pražce dřevěné soustavy S49</t>
  </si>
  <si>
    <t>1227290609</t>
  </si>
  <si>
    <t>Montáž podkladnice ve výhybce pražce dřevěné soustavy S49. Poznámka: 1. V cenách jsou započteny náklady na úpravu úložné plochy, ošetření impregnací, montáž dílu a ošetření mazacím prostředkem2. V cenách nejsou obsaženy náklady na dodávku materiálu.</t>
  </si>
  <si>
    <t>545</t>
  </si>
  <si>
    <t>5911297030</t>
  </si>
  <si>
    <t>Výměna stoličky přídržnice Kn60 srdcovky jednoduché pražce dřevěné soustavy S49</t>
  </si>
  <si>
    <t>-764339895</t>
  </si>
  <si>
    <t>Výměna stoličky přídržnice Kn60 srdcovky jednoduché pražce dřevěné soustavy S49. Poznámka: 1. V cenách jsou započteny náklady na demontáž upevňovadel a dílu u pražců dřevěných úprava úložné plochy a ošetření impregnací, výměna a montáž upevňovadel a dílu a ošetření závitů mazivem. 2. V cenách nejsou obsaženy náklady na dodávku materiálu.</t>
  </si>
  <si>
    <t>546</t>
  </si>
  <si>
    <t>5911303030</t>
  </si>
  <si>
    <t>Oprava rozchodu ve výhybce přebitím podkladnic soustavy S49</t>
  </si>
  <si>
    <t>-1521770363</t>
  </si>
  <si>
    <t>Oprava rozchodu ve výhybce přebitím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</si>
  <si>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547</t>
  </si>
  <si>
    <t>5911303130</t>
  </si>
  <si>
    <t>Oprava rozchodu ve výhybce přebitím kluzných stoliček soustavy S49</t>
  </si>
  <si>
    <t>916533979</t>
  </si>
  <si>
    <t>Oprava rozchodu ve výhybce přebitím kluzných stoliček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</si>
  <si>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548</t>
  </si>
  <si>
    <t>5911303230</t>
  </si>
  <si>
    <t>Oprava rozchodu ve výhybce přebitím abnormálních podkladnic soustavy S49</t>
  </si>
  <si>
    <t>1880769939</t>
  </si>
  <si>
    <t>Oprava rozchodu ve výhybce přebitím abnormálních podkladnic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</si>
  <si>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549</t>
  </si>
  <si>
    <t>5911303330</t>
  </si>
  <si>
    <t>Oprava rozchodu ve výhybce přebitím stoliček přídržnic soustavy S49</t>
  </si>
  <si>
    <t>-1114129359</t>
  </si>
  <si>
    <t>Oprava rozchodu ve výhybce přebitím stoliček přídržnic soustavy S49. Poznámka: 1. V cenách jsou započteny náklady na demontáž upevňovadel a dílu, úpravu úložné plochy, zakolíčkování otvorů a ošetření impregnací, výměna a montáž upevňovadel a dílu a ošetření závitů mazivem. 2. V cenách nejsou obsaženy náklady na dodávku materiálu.</t>
  </si>
  <si>
    <t>550</t>
  </si>
  <si>
    <t>5911305020</t>
  </si>
  <si>
    <t>Oprava a seřízení výměnové části výhybky jednoduché s hákovým závěrem pérové jazyky jednozávěrové soustavy S49</t>
  </si>
  <si>
    <t>1394232909</t>
  </si>
  <si>
    <t>Oprava a seřízení výměnové části výhybky jednoduché s hákovým závěrem pérové jazyky jednozávěrové soustavy S49. Poznámka: 1. V cenách jsou započteny náklady na demontáž nebo montáž součástí, seřízení zdvihu, rozevření a záklesu, výměnu nebo opravu spojovacích tyčí, táhel, soutyčí, úhlových pák, přestavníků, háků, stěžejek, čelistí, roubíků a závlaček,oprava vzájemné polohy jazyka a opornice v podélném směru (sputovaný jazyk), oprava mezery mezi jazykem a opornicí v místě první hákové stěžejky, doléhání přilehlého jazyka k opornici a na jazykové opěrky, oprava dosedání opornicových opěrek nebo spon, oprava dosedání jazyka na kluzné staličky, úprava vzdálenosti mezi hlavou odlehlého jazyka a hlavou opornice, seřízení výměníku, seřízení a přezkoušení chodu závěru, provedení západkové zkoušky a ošetření součástí mazivem. U kloubových jazyků oprava čepů a pouzder. 2. V cenách nejsou obsaženy náklady na dodávku materiálu.</t>
  </si>
  <si>
    <t>551</t>
  </si>
  <si>
    <t>5911307020</t>
  </si>
  <si>
    <t>Výměna hákového závěru výhybky jednoduché jednozávěrové soustavy S49</t>
  </si>
  <si>
    <t>456346680</t>
  </si>
  <si>
    <t>Výměna hákového závěru výhybky jednoduché jednozávěrové soustavy S49. Poznámka: 1. V cenách jsou započteny náklady na demontáž, výměnu, montáž a seřízení závěru, seřízení a přezkoušení chodu závěru, provedení západkové zkoušky a ošetření součástí mazivem. 2. V cenách nejsou obsaženy náklady na dodávku materiálu.</t>
  </si>
  <si>
    <t>552</t>
  </si>
  <si>
    <t>5911313020</t>
  </si>
  <si>
    <t>Seřízení hákového závěru výhybky jednoduché jednozávěrové soustavy S49</t>
  </si>
  <si>
    <t>-1653028937</t>
  </si>
  <si>
    <t>Seřízení hákového závěru výhybky jednoduché jednozávěrové soustavy S49. Poznámka: 1. V cenách jsou započteny náklady na demontáž nebo montáž součástí, seřízení zdvihu, rozevření a záklesu háku, mezery mezi jazykem a opornicí v místě první hákové stěžejky, oprava nebo výměna čepů a pouzder jazyků a vymezení vůlí závěru, seřízení výměníku a závěru, seřízení a přezkoušení chodu závěru, provedení západkové zkoušky a ošetření součástí mazivem. U kloubových jazyků vymezení vůle pouzder a čepů. 2. V cenách nejsou obsaženy náklady na dodávku materiálu.</t>
  </si>
  <si>
    <t>553</t>
  </si>
  <si>
    <t>5911315020</t>
  </si>
  <si>
    <t>Nastavení hodnot hákového závěru výhybky jednoduché zákles závěrného háku soustavy S49</t>
  </si>
  <si>
    <t>-541004278</t>
  </si>
  <si>
    <t>Nastavení hodnot hákového závěru výhybky jednoduché zákles závěrného háku soustavy S49. Poznámka: 1. V cenách jsou započteny náklady na nastavení jednotlivých hodnot závěru, seřízení a přezkoušení chodu závěru, provedení západkové zkoušky a ošetření součástí mazivem.</t>
  </si>
  <si>
    <t>554</t>
  </si>
  <si>
    <t>5911315120</t>
  </si>
  <si>
    <t>Nastavení hodnot hákového závěru výhybky jednoduché rozevření jazyka soustavy S49</t>
  </si>
  <si>
    <t>39859831</t>
  </si>
  <si>
    <t>Nastavení hodnot hákového závěru výhybky jednoduché rozevření jazyka soustavy S49. Poznámka: 1. V cenách jsou započteny náklady na nastavení jednotlivých hodnot závěru, seřízení a přezkoušení chodu závěru, provedení západkové zkoušky a ošetření součástí mazivem.</t>
  </si>
  <si>
    <t>555</t>
  </si>
  <si>
    <t>5911315220</t>
  </si>
  <si>
    <t>Nastavení hodnot hákového závěru výhybky jednoduché zdvih spojovací tyče soustavy S49</t>
  </si>
  <si>
    <t>2086107527</t>
  </si>
  <si>
    <t>Nastavení hodnot hákového závěru výhybky jednoduché zdvih spojovací tyče soustavy S49. Poznámka: 1. V cenách jsou započteny náklady na nastavení jednotlivých hodnot závěru, seřízení a přezkoušení chodu závěru, provedení západkové zkoušky a ošetření součástí mazivem.</t>
  </si>
  <si>
    <t>556</t>
  </si>
  <si>
    <t>5911319020</t>
  </si>
  <si>
    <t>Výměna spojovací tyče hákového závěru výhybky jednoduché soustavy S49</t>
  </si>
  <si>
    <t>342151505</t>
  </si>
  <si>
    <t>Výměna spojovací tyče hákového závěru výhybky jednoduché soustavy S49. Poznámka: 1. V cenách jsou započteny náklady na demontáž včetně závěru, případnou úpravu otvorů a roubíků, výměna, montáž součásti, seřízení a přezkoušení chodu závěru, provedení západkové zkoušky a ošetření součástí mazivem. 2. V cenách nejsou obsaženy náklady na dodávku materiálu.</t>
  </si>
  <si>
    <t>557</t>
  </si>
  <si>
    <t>5911321020</t>
  </si>
  <si>
    <t>Výměna háku hákového závěru výhybky jednoduché soustavy S49</t>
  </si>
  <si>
    <t>-939762129</t>
  </si>
  <si>
    <t>Výměna háku hákového závěru výhybky jednoduché soustavy S49. Poznámka: 1. V cenách jsou započteny náklady na demontáž včetně části závěru,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</si>
  <si>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558</t>
  </si>
  <si>
    <t>5911323020</t>
  </si>
  <si>
    <t>Výměna svěrací čelisti u hákového závěru výhybky jednoduché soustavy S49</t>
  </si>
  <si>
    <t>-1089995823</t>
  </si>
  <si>
    <t>Výměna svěrací čelisti u hákového závěru výhybky jednoduché soustavy S49. Poznámka: 1. V cenách jsou započteny náklady na demontáž včetně části závěru,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</si>
  <si>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559</t>
  </si>
  <si>
    <t>5911325020</t>
  </si>
  <si>
    <t>Výměna hákové stěžejky u hákového závěru výhybky jednoduché soustavy S49</t>
  </si>
  <si>
    <t>-1719135262</t>
  </si>
  <si>
    <t>Výměna hákové stěžejky u hákového závěru výhybky jednoduché soustavy S49. Poznámka: 1. V cenách jsou započteny náklady na demontáž včetně části závěru, odstranění nýtů nebo šroubů, výměnu a případnou úpravu otvorů a roubíků, výměnu, navaření, obroušení a osazení a montáž součásti, seřízení a přezkoušení chodu závěru, provedení západkové zkoušky a ošetření součástí mazivem. 2. V cenách nejsou obsaženy náklady na dodávku materiálu.</t>
  </si>
  <si>
    <t>560</t>
  </si>
  <si>
    <t>5911329020</t>
  </si>
  <si>
    <t>Výměna soutyčí hákových závěrů výhybky jednoduché soustavy S49</t>
  </si>
  <si>
    <t>777875434</t>
  </si>
  <si>
    <t>Výměna soutyčí hákových závěrů výhybky jednoduché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</si>
  <si>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561</t>
  </si>
  <si>
    <t>5911330020</t>
  </si>
  <si>
    <t>Výměna tažné tyče hákového závěru výhybky jednoduché soustavy S49</t>
  </si>
  <si>
    <t>-400071415</t>
  </si>
  <si>
    <t>Výměna tažné tyče hákového závěru výhybky jednoduché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</si>
  <si>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562</t>
  </si>
  <si>
    <t>5911334020</t>
  </si>
  <si>
    <t>Výměna výměnového tělesa výhybky jednoduché soustavy S49</t>
  </si>
  <si>
    <t>-1664979841</t>
  </si>
  <si>
    <t>Výměna výměnového tělesa výhybky jednoduché soustavy S49. Poznámka: 1. V cenách jsou započteny náklady na demontáž, výměnu a montáž dílu včetně případného elektrického osvětlení, nastavení a seřízení. 2. V cenách nejsou obsaženy náklady na dodávku materiálu.</t>
  </si>
  <si>
    <t>563</t>
  </si>
  <si>
    <t>5911629040</t>
  </si>
  <si>
    <t>Montáž jednoduché výhybky na úložišti dřevěné pražce soustavy S49</t>
  </si>
  <si>
    <t>-320445700</t>
  </si>
  <si>
    <t>Montáž jednoduché výhybky na úložišti dřevěné pražce soustavy S49. Poznámka: 1. V cenách jsou započteny náklady na zřízení montážní plochy, manipulaci, nanesení součástí, montáž podle montážního plánu, přezkoušení doléhání jazyků a ošetření kluzných částí výhybky mazivem. Demontáž součástí před položením. 2. V cenách nejsou obsaženy náklady na dodávku materiálu.</t>
  </si>
  <si>
    <t>564</t>
  </si>
  <si>
    <t>5911641040</t>
  </si>
  <si>
    <t>Montáž jednoduché výhybky v ose koleje dřevěné pražce soustavy S49</t>
  </si>
  <si>
    <t>-499179076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</si>
  <si>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</si>
  <si>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565</t>
  </si>
  <si>
    <t>5911655040</t>
  </si>
  <si>
    <t>Demontáž jednoduché výhybky na úložišti dřevěné pražce soustavy S49</t>
  </si>
  <si>
    <t>-705482754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</si>
  <si>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</si>
  <si>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566</t>
  </si>
  <si>
    <t>5911655050</t>
  </si>
  <si>
    <t>Demontáž jednoduché výhybky na úložišti dřevěné pražce soustavy T</t>
  </si>
  <si>
    <t>1161225378</t>
  </si>
  <si>
    <t>Demontáž jednoduché výhybky na úložišti dřevěné pražce soustavy T. Poznámka: 1. V cenách jsou započteny náklady na demontáž do součástí, manipulaci, naložení na dopravní prostředek a uložení vyzískaného materiálu na úložišti.</t>
  </si>
  <si>
    <t>567</t>
  </si>
  <si>
    <t>5911655060</t>
  </si>
  <si>
    <t>Demontáž jednoduché výhybky na úložišti dřevěné pražce soustavy A</t>
  </si>
  <si>
    <t>1941808516</t>
  </si>
  <si>
    <t>Demontáž jednoduché výhybky na úložišti dřevěné pražce soustavy A. Poznámka: 1. V cenách jsou započteny náklady na demontáž do součástí, manipulaci, naložení na dopravní prostředek a uložení vyzískaného materiálu na úložišti.</t>
  </si>
  <si>
    <t>568</t>
  </si>
  <si>
    <t>5911655220</t>
  </si>
  <si>
    <t>Demontáž jednoduché výhybky na úložišti ocelové pražce válcované soustavy A</t>
  </si>
  <si>
    <t>1971698756</t>
  </si>
  <si>
    <t>Demontáž jednoduché výhybky na úložišti ocelové pražce válcované soustavy A. Poznámka: 1. V cenách jsou započteny náklady na demontáž do součástí, manipulaci, naložení na dopravní prostředek a uložení vyzískaného materiálu na úložišti.</t>
  </si>
  <si>
    <t>569</t>
  </si>
  <si>
    <t>5911671040</t>
  </si>
  <si>
    <t>Příplatek za demontáž v ose koleje výhybky jednoduché pražce dřevěné soustavy S49</t>
  </si>
  <si>
    <t>833368859</t>
  </si>
  <si>
    <t>Příplatek za demontáž v ose koleje výhybky jednoduché pražce dřevěné soustavy S49. Poznámka: 1. V cenách jsou započteny náklady za obtížnost demontáže v ose koleje.</t>
  </si>
  <si>
    <t>570</t>
  </si>
  <si>
    <t>5911671050</t>
  </si>
  <si>
    <t>Příplatek za demontáž v ose koleje výhybky jednoduché pražce dřevěné soustavy T</t>
  </si>
  <si>
    <t>-591695989</t>
  </si>
  <si>
    <t>Příplatek za demontáž v ose koleje výhybky jednoduché pražce dřevěné soustavy T. Poznámka: 1. V cenách jsou započteny náklady za obtížnost demontáže v ose koleje.</t>
  </si>
  <si>
    <t>571</t>
  </si>
  <si>
    <t>5911671060</t>
  </si>
  <si>
    <t>Příplatek za demontáž v ose koleje výhybky jednoduché pražce dřevěné soustavy A</t>
  </si>
  <si>
    <t>-1412013818</t>
  </si>
  <si>
    <t>Příplatek za demontáž v ose koleje výhybky jednoduché pražce dřevěné soustavy A. Poznámka: 1. V cenách jsou započteny náklady za obtížnost demontáže v ose koleje.</t>
  </si>
  <si>
    <t>572</t>
  </si>
  <si>
    <t>5911671100</t>
  </si>
  <si>
    <t>Příplatek za demontáž v ose koleje výhybky jednoduché pražce ocelové válcované soustavy A</t>
  </si>
  <si>
    <t>-928481008</t>
  </si>
  <si>
    <t>Příplatek za demontáž v ose koleje výhybky jednoduché pražce ocelové válcované soustavy A. Poznámka: 1. V cenách jsou započteny náklady za obtížnost demontáže v ose koleje.</t>
  </si>
  <si>
    <t>573</t>
  </si>
  <si>
    <t>5911675010</t>
  </si>
  <si>
    <t>Výměna přídržných součástí koleje přídržná kolejnice rozdělení "c"</t>
  </si>
  <si>
    <t>859052616</t>
  </si>
  <si>
    <t>Výměna přídržných součástí koleje přídržná kolejnice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</si>
  <si>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574</t>
  </si>
  <si>
    <t>5911675030</t>
  </si>
  <si>
    <t>Výměna přídržných součástí koleje přídržná kolejnice rozdělení "u"</t>
  </si>
  <si>
    <t>-983412486</t>
  </si>
  <si>
    <t>Výměna přídržných součástí koleje přídržná kolejnice rozdělení "u".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</si>
  <si>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575</t>
  </si>
  <si>
    <t>5911675110</t>
  </si>
  <si>
    <t>Výměna přídržných součástí koleje přídržná Kn60 rozdělení "c"</t>
  </si>
  <si>
    <t>-1601576720</t>
  </si>
  <si>
    <t>Výměna přídržných součástí koleje přídržná Kn60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</si>
  <si>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576</t>
  </si>
  <si>
    <t>5911675120</t>
  </si>
  <si>
    <t>Výměna přídržných součástí koleje přídržná Kn60 rozdělení "d"</t>
  </si>
  <si>
    <t>1776090464</t>
  </si>
  <si>
    <t>Výměna přídržných součástí koleje přídržná Kn60 rozdělení "d".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</si>
  <si>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577</t>
  </si>
  <si>
    <t>5911675310</t>
  </si>
  <si>
    <t>Výměna přídržných součástí koleje stoličky s přídržnicí Kn60 rozdělení "c"</t>
  </si>
  <si>
    <t>331269525</t>
  </si>
  <si>
    <t>Výměna přídržných součástí koleje stoličky s přídržnicí Kn60 rozdělení "c".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</si>
  <si>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578</t>
  </si>
  <si>
    <t>5911675320</t>
  </si>
  <si>
    <t>Výměna přídržných součástí koleje stoličky s přídržnicí Kn60 rozdělení "d"</t>
  </si>
  <si>
    <t>1524666972</t>
  </si>
  <si>
    <t>Výměna přídržných součástí koleje stoličky s přídržnicí Kn60 rozdělení "d". Poznámka: 1. V cenách jsou započteny náklady na demontáž, výměnu a montáž přídržnice u kolejnice, 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</si>
  <si>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579</t>
  </si>
  <si>
    <t>5911677010</t>
  </si>
  <si>
    <t>Demontáž přídržných součástí přídržná kolejnice rozdělení "c"</t>
  </si>
  <si>
    <t>-181585807</t>
  </si>
  <si>
    <t>Demontáž přídržných součástí přídržná kolejnice rozdělení "c". Poznámka: 1. V cenách jsou započteny náklady na demontáž a naložení na dopravní prostředek. 2. V cenách nejsou obsaženy náklady na dodávku materiálu.</t>
  </si>
  <si>
    <t>580</t>
  </si>
  <si>
    <t>5911677020</t>
  </si>
  <si>
    <t>Demontáž přídržných součástí přídržná kolejnice rozdělení "d"</t>
  </si>
  <si>
    <t>-1686702723</t>
  </si>
  <si>
    <t>Demontáž přídržných součástí přídržná kolejnice rozdělení "d". Poznámka: 1. V cenách jsou započteny náklady na demontáž a naložení na dopravní prostředek. 2. V cenách nejsou obsaženy náklady na dodávku materiálu.</t>
  </si>
  <si>
    <t>581</t>
  </si>
  <si>
    <t>5911677110</t>
  </si>
  <si>
    <t>Demontáž přídržných součástí přídržná Kn60 rozdělení "c"</t>
  </si>
  <si>
    <t>-224302984</t>
  </si>
  <si>
    <t>Demontáž přídržných součástí přídržná Kn60 rozdělení "c". Poznámka: 1. V cenách jsou započteny náklady na demontáž a naložení na dopravní prostředek. 2. V cenách nejsou obsaženy náklady na dodávku materiálu.</t>
  </si>
  <si>
    <t>582</t>
  </si>
  <si>
    <t>5911677120</t>
  </si>
  <si>
    <t>Demontáž přídržných součástí přídržná Kn60 rozdělení "d"</t>
  </si>
  <si>
    <t>1549056782</t>
  </si>
  <si>
    <t>Demontáž přídržných součástí přídržná Kn60 rozdělení "d". Poznámka: 1. V cenách jsou započteny náklady na demontáž a naložení na dopravní prostředek. 2. V cenách nejsou obsaženy náklady na dodávku materiálu.</t>
  </si>
  <si>
    <t>583</t>
  </si>
  <si>
    <t>5911677310</t>
  </si>
  <si>
    <t>Demontáž přídržných součástí stoličky s přídržnicí Kn60 rozdělení "c"</t>
  </si>
  <si>
    <t>-1719218606</t>
  </si>
  <si>
    <t>Demontáž přídržných součástí stoličky s přídržnicí Kn60 rozdělení "c". Poznámka: 1. V cenách jsou započteny náklady na demontáž a naložení na dopravní prostředek. 2. V cenách nejsou obsaženy náklady na dodávku materiálu.</t>
  </si>
  <si>
    <t>584</t>
  </si>
  <si>
    <t>5911677320</t>
  </si>
  <si>
    <t>Demontáž přídržných součástí stoličky s přídržnicí Kn60 rozdělení "d"</t>
  </si>
  <si>
    <t>1343146426</t>
  </si>
  <si>
    <t>Demontáž přídržných součástí stoličky s přídržnicí Kn60 rozdělení "d". Poznámka: 1. V cenách jsou započteny náklady na demontáž a naložení na dopravní prostředek. 2. V cenách nejsou obsaženy náklady na dodávku materiálu.</t>
  </si>
  <si>
    <t>585</t>
  </si>
  <si>
    <t>5911679010</t>
  </si>
  <si>
    <t>Montáž součástí přídržné v koleji přídržná kolejnice rozdělení "c"</t>
  </si>
  <si>
    <t>-2081584416</t>
  </si>
  <si>
    <t>Montáž součástí přídržné v koleji přídržná kolejnice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</si>
  <si>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586</t>
  </si>
  <si>
    <t>5911679020</t>
  </si>
  <si>
    <t>Montáž součástí přídržné v koleji přídržná kolejnice rozdělení "d"</t>
  </si>
  <si>
    <t>-1562274473</t>
  </si>
  <si>
    <t>Montáž součástí přídržné v koleji přídržná kolejnice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</si>
  <si>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587</t>
  </si>
  <si>
    <t>5911679110</t>
  </si>
  <si>
    <t>Montáž součástí přídržné v koleji přídržná Kn60 rozdělení "c"</t>
  </si>
  <si>
    <t>-885490642</t>
  </si>
  <si>
    <t>Montáž součástí přídržné v koleji přídržná Kn60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</si>
  <si>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588</t>
  </si>
  <si>
    <t>5911679120</t>
  </si>
  <si>
    <t>Montáž součástí přídržné v koleji přídržná Kn60 rozdělení "d"</t>
  </si>
  <si>
    <t>1439911523</t>
  </si>
  <si>
    <t>Montáž součástí přídržné v koleji přídržná Kn60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</si>
  <si>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589</t>
  </si>
  <si>
    <t>5911679310</t>
  </si>
  <si>
    <t>Montáž součástí přídržné v koleji stoličky s přídržnicí Kn60 rozdělení "c"</t>
  </si>
  <si>
    <t>296738916</t>
  </si>
  <si>
    <t>Montáž součástí přídržné v koleji stoličky s přídržnicí Kn60 rozdělení "c".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</si>
  <si>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590</t>
  </si>
  <si>
    <t>5911679320</t>
  </si>
  <si>
    <t>Montáž součástí přídržné v koleji stoličky s přídržnicí Kn60 rozdělení "d"</t>
  </si>
  <si>
    <t>-216841777</t>
  </si>
  <si>
    <t>Montáž součástí přídržné v koleji stoličky s přídržnicí Kn60 rozdělení "d". Poznámka: 1. V cenách jsou započteny náklady na montáž, vvrtání otvorů do pražce pro upevnění stoliček, vymezení šíře žlábku vložením nebo vyjmutím vymezovacích plechů, navařením nebo obroušením vložek a ošetření součástí mazivem. 2. V cenách nejsou obsaženy náklady na dodávku materiálu.</t>
  </si>
  <si>
    <t>591</t>
  </si>
  <si>
    <t>5911705030</t>
  </si>
  <si>
    <t>Výměna pojistných úhelníků na mostech pražce dřevěné tv. S49</t>
  </si>
  <si>
    <t>1696540778</t>
  </si>
  <si>
    <t>Výměna pojistných úhelníků na mostech pražce dřevěné tv. S49. Poznámka: 1. V cenách jsou započteny náklady na výměnu, vrtání otvorů pro vrtule, naložení na dopravní prostředek nebo uložení mimo most. 2. V cenách nejsou obsaženy náklady na dodávku materiálu.</t>
  </si>
  <si>
    <t>592</t>
  </si>
  <si>
    <t>5911707030</t>
  </si>
  <si>
    <t>Demontáž pojistných úhelníků na mostech tv. S49</t>
  </si>
  <si>
    <t>-1140229781</t>
  </si>
  <si>
    <t>Demontáž pojistných úhelníků na mostech tv. S49. Poznámka: 1. V cenách jsou započteny náklady na demontáž, manipulaci a naložení na dopravní prostředek nebo uložení mimo most.</t>
  </si>
  <si>
    <t>593</t>
  </si>
  <si>
    <t>5911709030</t>
  </si>
  <si>
    <t>Montáž pojistných úhelníků na mostech tv. S49</t>
  </si>
  <si>
    <t>1797389216</t>
  </si>
  <si>
    <t>Montáž pojistných úhelníků na mostech tv. S49. Poznámka: 1. V cenách jsou započteny náklady na montáž, vrtání otvorů pro vrtule. 2. V cenách nejsou obsaženy náklady na dodávku materiálu.</t>
  </si>
  <si>
    <t>594</t>
  </si>
  <si>
    <t>5912005020</t>
  </si>
  <si>
    <t>Výměna návěstidla označníku</t>
  </si>
  <si>
    <t>1298770059</t>
  </si>
  <si>
    <t>Výměna návěstidla označníku. Poznámka: 1. V cenách jsou započteny náklady na demontáž, výměnu a montáž s upevněním na sloupek, skálu nebo zeď. 2. V cenách nejsou obsaženy náklady na dodávku materiálu.</t>
  </si>
  <si>
    <t>595</t>
  </si>
  <si>
    <t>5912005030</t>
  </si>
  <si>
    <t>Výměna návěstidla předvěstníku</t>
  </si>
  <si>
    <t>1119854066</t>
  </si>
  <si>
    <t>Výměna návěstidla předvěstníku. Poznámka: 1. V cenách jsou započteny náklady na demontáž, výměnu a montáž s upevněním na sloupek, skálu nebo zeď. 2. V cenách nejsou obsaženy náklady na dodávku materiálu.</t>
  </si>
  <si>
    <t>596</t>
  </si>
  <si>
    <t>5912005040</t>
  </si>
  <si>
    <t>Výměna návěstidla rychlostníku</t>
  </si>
  <si>
    <t>472512091</t>
  </si>
  <si>
    <t>Výměna návěstidla rychlostníku. Poznámka: 1. V cenách jsou započteny náklady na demontáž, výměnu a montáž s upevněním na sloupek, skálu nebo zeď. 2. V cenách nejsou obsaženy náklady na dodávku materiálu.</t>
  </si>
  <si>
    <t>597</t>
  </si>
  <si>
    <t>5912005060</t>
  </si>
  <si>
    <t>Výměna návěstidla tabulky s křížem</t>
  </si>
  <si>
    <t>-1238115682</t>
  </si>
  <si>
    <t>Výměna návěstidla tabulky s křížem. Poznámka: 1. V cenách jsou započteny náklady na demontáž, výměnu a montáž s upevněním na sloupek, skálu nebo zeď. 2. V cenách nejsou obsaženy náklady na dodávku materiálu.</t>
  </si>
  <si>
    <t>598</t>
  </si>
  <si>
    <t>5912005070</t>
  </si>
  <si>
    <t>Výměna návěstidla lichoběžníkové tabule</t>
  </si>
  <si>
    <t>-1435102987</t>
  </si>
  <si>
    <t>Výměna návěstidla lichoběžníkové tabule. Poznámka: 1. V cenách jsou započteny náklady na demontáž, výměnu a montáž s upevněním na sloupek, skálu nebo zeď. 2. V cenách nejsou obsaženy náklady na dodávku materiálu.</t>
  </si>
  <si>
    <t>599</t>
  </si>
  <si>
    <t>5912005080</t>
  </si>
  <si>
    <t>Výměna návěstidla výstražného kolíku</t>
  </si>
  <si>
    <t>1238148328</t>
  </si>
  <si>
    <t>Výměna návěstidla výstražného kolíku. Poznámka: 1. V cenách jsou započteny náklady na demontáž, výměnu a montáž s upevněním na sloupek, skálu nebo zeď. 2. V cenách nejsou obsaženy náklady na dodávku materiálu.</t>
  </si>
  <si>
    <t>600</t>
  </si>
  <si>
    <t>5912005100</t>
  </si>
  <si>
    <t>Výměna návěstidla tabule před zastávkou</t>
  </si>
  <si>
    <t>1070230496</t>
  </si>
  <si>
    <t>Výměna návěstidla tabule před zastávkou. Poznámka: 1. V cenách jsou započteny náklady na demontáž, výměnu a montáž s upevněním na sloupek, skálu nebo zeď. 2. V cenách nejsou obsaženy náklady na dodávku materiálu.</t>
  </si>
  <si>
    <t>601</t>
  </si>
  <si>
    <t>5912005110</t>
  </si>
  <si>
    <t>Výměna návěstidla konce nástupiště</t>
  </si>
  <si>
    <t>-453177170</t>
  </si>
  <si>
    <t>Výměna návěstidla konce nástupiště. Poznámka: 1. V cenách jsou započteny náklady na demontáž, výměnu a montáž s upevněním na sloupek, skálu nebo zeď. 2. V cenách nejsou obsaženy náklady na dodávku materiálu.</t>
  </si>
  <si>
    <t>602</t>
  </si>
  <si>
    <t>5912007010</t>
  </si>
  <si>
    <t>Výměna návěstidla námezníku</t>
  </si>
  <si>
    <t>2073679170</t>
  </si>
  <si>
    <t>Výměna návěstidla námezníku. Poznámka: 1. V cenách jsou započteny náklady na demontáž, výměnu a montáž návěstidel umístěných ve stezce včetně úpravy místa uložení. 2. V cenách nejsou obsaženy náklady na dodávku materiálu.</t>
  </si>
  <si>
    <t>603</t>
  </si>
  <si>
    <t>5912010020</t>
  </si>
  <si>
    <t>Výměna návěstidla včetně sloupku označníku</t>
  </si>
  <si>
    <t>858566515</t>
  </si>
  <si>
    <t>Výměna návěstidla včetně sloupku označníku. Poznámka: 1. V cenách jsou započteny náklady na demontáž, výměnu a montáž sloupku a návěstidla. 2. V cenách nejsou obsaženy náklady na dodávku materiálu.</t>
  </si>
  <si>
    <t>604</t>
  </si>
  <si>
    <t>5912010030</t>
  </si>
  <si>
    <t>Výměna návěstidla včetně sloupku předvěstníku</t>
  </si>
  <si>
    <t>-530084280</t>
  </si>
  <si>
    <t>Výměna návěstidla včetně sloupku předvěstníku. Poznámka: 1. V cenách jsou započteny náklady na demontáž, výměnu a montáž sloupku a návěstidla. 2. V cenách nejsou obsaženy náklady na dodávku materiálu.</t>
  </si>
  <si>
    <t>605</t>
  </si>
  <si>
    <t>5912010040</t>
  </si>
  <si>
    <t>Výměna návěstidla včetně sloupku rychlostníku</t>
  </si>
  <si>
    <t>648837041</t>
  </si>
  <si>
    <t>Výměna návěstidla včetně sloupku rychlostníku. Poznámka: 1. V cenách jsou započteny náklady na demontáž, výměnu a montáž sloupku a návěstidla. 2. V cenách nejsou obsaženy náklady na dodávku materiálu.</t>
  </si>
  <si>
    <t>606</t>
  </si>
  <si>
    <t>5912010060</t>
  </si>
  <si>
    <t>Výměna návěstidla včetně sloupku tabulky s křížem</t>
  </si>
  <si>
    <t>-1408441019</t>
  </si>
  <si>
    <t>Výměna návěstidla včetně sloupku tabulky s křížem. Poznámka: 1. V cenách jsou započteny náklady na demontáž, výměnu a montáž sloupku a návěstidla. 2. V cenách nejsou obsaženy náklady na dodávku materiálu.</t>
  </si>
  <si>
    <t>607</t>
  </si>
  <si>
    <t>5912010070</t>
  </si>
  <si>
    <t>Výměna návěstidla včetně sloupku lichoběžníkové tabule</t>
  </si>
  <si>
    <t>1615506562</t>
  </si>
  <si>
    <t>Výměna návěstidla včetně sloupku lichoběžníkové tabule. Poznámka: 1. V cenách jsou započteny náklady na demontáž, výměnu a montáž sloupku a návěstidla. 2. V cenách nejsou obsaženy náklady na dodávku materiálu.</t>
  </si>
  <si>
    <t>608</t>
  </si>
  <si>
    <t>5912010080</t>
  </si>
  <si>
    <t>Výměna návěstidla včetně sloupku výstražného kolíku</t>
  </si>
  <si>
    <t>1261824432</t>
  </si>
  <si>
    <t>Výměna návěstidla včetně sloupku výstražného kolíku. Poznámka: 1. V cenách jsou započteny náklady na demontáž, výměnu a montáž sloupku a návěstidla. 2. V cenách nejsou obsaženy náklady na dodávku materiálu.</t>
  </si>
  <si>
    <t>609</t>
  </si>
  <si>
    <t>5912010100</t>
  </si>
  <si>
    <t>Výměna návěstidla včetně sloupku konce nástupiště</t>
  </si>
  <si>
    <t>-213420100</t>
  </si>
  <si>
    <t>Výměna návěstidla včetně sloupku konce nástupiště. Poznámka: 1. V cenách jsou započteny náklady na demontáž, výměnu a montáž sloupku a návěstidla. 2. V cenách nejsou obsaženy náklady na dodávku materiálu.</t>
  </si>
  <si>
    <t>610</t>
  </si>
  <si>
    <t>5912010120</t>
  </si>
  <si>
    <t>Výměna návěstidla včetně sloupku tabule před zastávkou</t>
  </si>
  <si>
    <t>-574201497</t>
  </si>
  <si>
    <t>Výměna návěstidla včetně sloupku tabule před zastávkou. Poznámka: 1. V cenách jsou započteny náklady na demontáž, výměnu a montáž sloupku a návěstidla. 2. V cenách nejsou obsaženy náklady na dodávku materiálu.</t>
  </si>
  <si>
    <t>611</t>
  </si>
  <si>
    <t>5912095010</t>
  </si>
  <si>
    <t>Břevno mechanické závory výměna</t>
  </si>
  <si>
    <t>-2096728798</t>
  </si>
  <si>
    <t>Břevno mechanické závory výměna. Poznámka: 1. V cenách jsou započteny náklady na úpravu, opracování a výměnu. 2. V cenách nejsou obsaženy náklady na dodávku materiálu.</t>
  </si>
  <si>
    <t>612</t>
  </si>
  <si>
    <t>5913005010</t>
  </si>
  <si>
    <t>Vyčištění železničního přejezdu od nánosu žlábek</t>
  </si>
  <si>
    <t>1019976835</t>
  </si>
  <si>
    <t>Vyčištění železničního přejezdu od nánosu žlábek. Poznámka: 1. V cenách jsou započteny náklady na vyčištění a uložení výzisku na terén nebo naložení na dopravní prostředek.</t>
  </si>
  <si>
    <t>613</t>
  </si>
  <si>
    <t>5913005020</t>
  </si>
  <si>
    <t>Vyčištění železničního přejezdu od nánosu povrch konstrukce</t>
  </si>
  <si>
    <t>-1631677531</t>
  </si>
  <si>
    <t>Vyčištění železničního přejezdu od nánosu povrch konstrukce. Poznámka: 1. V cenách jsou započteny náklady na vyčištění a uložení výzisku na terén nebo naložení na dopravní prostředek.</t>
  </si>
  <si>
    <t>614</t>
  </si>
  <si>
    <t>5913010010</t>
  </si>
  <si>
    <t>Oprava závěrné zídky železničního přejezdu vyrovnání podkladní vrstvy do 5 cm</t>
  </si>
  <si>
    <t>350940588</t>
  </si>
  <si>
    <t>Oprava závěrné zídky železničního přejezdu vyrovnání podkladní vrstvy do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</si>
  <si>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615</t>
  </si>
  <si>
    <t>5913010020</t>
  </si>
  <si>
    <t>Oprava závěrné zídky železničního přejezdu vyrovnání podkladní vrstvy přes 5 cm</t>
  </si>
  <si>
    <t>-1407750316</t>
  </si>
  <si>
    <t>Oprava závěrné zídky železničního přejezdu vyrovnání podkladní vrstvy přes 5 cm. Poznámka: 1. V cenách jsou započteny náklady na demontáž asfaltobetonové vrstvy, závěrné zídky a případně podkladního dílu, opravu podkladního betonu, montáž zídky a dílu, doplnění a zhutnění asfaltobetonové vrstvy včetně zajištění plasticity mezi zídkou a vozovkou. 2. V cenách nejsou obsaženy náklady na případné odříznutí asfaltobetonové vrstvy, demontáž panelů přejezdu a dodávku materiálu.</t>
  </si>
  <si>
    <t>616</t>
  </si>
  <si>
    <t>5913015110</t>
  </si>
  <si>
    <t>Oprava povrchu závěrné zídky přejezdové konstrukce celopryžové</t>
  </si>
  <si>
    <t>cm2</t>
  </si>
  <si>
    <t>1273564557</t>
  </si>
  <si>
    <t>Oprava povrchu závěrné zídky přejezdové konstrukce celopryžové. Poznámka: 1. V cenách jsou započteny náklady na opravu místa, vyplnění a případné vytvrzení a zabroušení. 2. V cenách nejsou obsaženy náklady na dodávku materiálu.</t>
  </si>
  <si>
    <t>617</t>
  </si>
  <si>
    <t>5913015120</t>
  </si>
  <si>
    <t>Oprava povrchu závěrné zídky přejezdové konstrukce betonové</t>
  </si>
  <si>
    <t>-1489563722</t>
  </si>
  <si>
    <t>Oprava povrchu závěrné zídky přejezdové konstrukce betonové. Poznámka: 1. V cenách jsou započteny náklady na opravu místa, vyplnění a případné vytvrzení a zabroušení. 2. V cenách nejsou obsaženy náklady na dodávku materiálu.</t>
  </si>
  <si>
    <t>618</t>
  </si>
  <si>
    <t>5913025010</t>
  </si>
  <si>
    <t>Demontáž dílů přejezdu celopryžového v koleji vnější panel</t>
  </si>
  <si>
    <t>-703739885</t>
  </si>
  <si>
    <t>Demontáž dílů přejezdu celopryžového v koleji vnější panel. Poznámka: 1. V cenách jsou započteny náklady na demontáž a naložení dílů na dopravní prostředek.</t>
  </si>
  <si>
    <t>619</t>
  </si>
  <si>
    <t>5913025020</t>
  </si>
  <si>
    <t>Demontáž dílů přejezdu celopryžového v koleji vnitřní panel</t>
  </si>
  <si>
    <t>-1529966390</t>
  </si>
  <si>
    <t>Demontáž dílů přejezdu celopryžového v koleji vnitřní panel. Poznámka: 1. V cenách jsou započteny náklady na demontáž a naložení dílů na dopravní prostředek.</t>
  </si>
  <si>
    <t>620</t>
  </si>
  <si>
    <t>5913025030</t>
  </si>
  <si>
    <t>Demontáž dílů přejezdu celopryžového v koleji náběhový klín</t>
  </si>
  <si>
    <t>-421578425</t>
  </si>
  <si>
    <t>Demontáž dílů přejezdu celopryžového v koleji náběhový klín. Poznámka: 1. V cenách jsou započteny náklady na demontáž a naložení dílů na dopravní prostředek.</t>
  </si>
  <si>
    <t>621</t>
  </si>
  <si>
    <t>5913025040</t>
  </si>
  <si>
    <t>Demontáž dílů přejezdu celopryžového v koleji spínací táhlo</t>
  </si>
  <si>
    <t>-682185185</t>
  </si>
  <si>
    <t>Demontáž dílů přejezdu celopryžového v koleji spínací táhlo. Poznámka: 1. V cenách jsou započteny náklady na demontáž a naložení dílů na dopravní prostředek.</t>
  </si>
  <si>
    <t>622</t>
  </si>
  <si>
    <t>5913025050</t>
  </si>
  <si>
    <t>Demontáž dílů přejezdu celopryžového v koleji prodlužovací táhlo</t>
  </si>
  <si>
    <t>-1778801044</t>
  </si>
  <si>
    <t>Demontáž dílů přejezdu celopryžového v koleji prodlužovací táhlo. Poznámka: 1. V cenách jsou započteny náklady na demontáž a naložení dílů na dopravní prostředek.</t>
  </si>
  <si>
    <t>623</t>
  </si>
  <si>
    <t>5913030010</t>
  </si>
  <si>
    <t>Montáž dílů přejezdu celopryžového v koleji vnější panel</t>
  </si>
  <si>
    <t>1666239737</t>
  </si>
  <si>
    <t>Montáž dílů přejezdu celopryžového v koleji vnější panel. Poznámka: 1. V cenách jsou započteny náklady na montáž dílů. 2. V cenách nejsou obsaženy náklady na dodávku materiálu.</t>
  </si>
  <si>
    <t>624</t>
  </si>
  <si>
    <t>5913030020</t>
  </si>
  <si>
    <t>Montáž dílů přejezdu celopryžového v koleji vnitřní panel</t>
  </si>
  <si>
    <t>-1439536691</t>
  </si>
  <si>
    <t>Montáž dílů přejezdu celopryžového v koleji vnitřní panel. Poznámka: 1. V cenách jsou započteny náklady na montáž dílů. 2. V cenách nejsou obsaženy náklady na dodávku materiálu.</t>
  </si>
  <si>
    <t>625</t>
  </si>
  <si>
    <t>5913030030</t>
  </si>
  <si>
    <t>Montáž dílů přejezdu celopryžového v koleji náběhový klín</t>
  </si>
  <si>
    <t>573546596</t>
  </si>
  <si>
    <t>Montáž dílů přejezdu celopryžového v koleji náběhový klín. Poznámka: 1. V cenách jsou započteny náklady na montáž dílů. 2. V cenách nejsou obsaženy náklady na dodávku materiálu.</t>
  </si>
  <si>
    <t>626</t>
  </si>
  <si>
    <t>5913030040</t>
  </si>
  <si>
    <t>Montáž dílů přejezdu celopryžového v koleji spínací táhlo</t>
  </si>
  <si>
    <t>-1921403083</t>
  </si>
  <si>
    <t>Montáž dílů přejezdu celopryžového v koleji spínací táhlo. Poznámka: 1. V cenách jsou započteny náklady na montáž dílů. 2. V cenách nejsou obsaženy náklady na dodávku materiálu.</t>
  </si>
  <si>
    <t>627</t>
  </si>
  <si>
    <t>5913030050</t>
  </si>
  <si>
    <t>Montáž dílů přejezdu celopryžového v koleji prodlužovací táhlo</t>
  </si>
  <si>
    <t>1487199189</t>
  </si>
  <si>
    <t>Montáž dílů přejezdu celopryžového v koleji prodlužovací táhlo. Poznámka: 1. V cenách jsou započteny náklady na montáž dílů. 2. V cenách nejsou obsaženy náklady na dodávku materiálu.</t>
  </si>
  <si>
    <t>628</t>
  </si>
  <si>
    <t>5913045010</t>
  </si>
  <si>
    <t>Demontáž závěrné zídky celopryžové přejezdové konstrukce</t>
  </si>
  <si>
    <t>945345746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</si>
  <si>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</si>
  <si>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629</t>
  </si>
  <si>
    <t>5913050010</t>
  </si>
  <si>
    <t>Montáž závěrné zídky celopryžové přejezdové konstrukce</t>
  </si>
  <si>
    <t>1475835998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</si>
  <si>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</si>
  <si>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630</t>
  </si>
  <si>
    <t>5913055010</t>
  </si>
  <si>
    <t>Výměna dílů betonové přejezdové konstrukce vnějšího panelu</t>
  </si>
  <si>
    <t>-816458867</t>
  </si>
  <si>
    <t>Výměna dílů betonové přejezdové konstrukce vnějšího panelu. Poznámka: 1. V cenách jsou započteny náklady na demontáž, výměnu, montáž dílů a jejich případné naložení na dopravní prostředek. 2. V cenách nejsou obsaženy náklady na dodávku materiálu.</t>
  </si>
  <si>
    <t>631</t>
  </si>
  <si>
    <t>5913055020</t>
  </si>
  <si>
    <t>Výměna dílů betonové přejezdové konstrukce vnitřního panelu</t>
  </si>
  <si>
    <t>367684767</t>
  </si>
  <si>
    <t>Výměna dílů betonové přejezdové konstrukce vnitřního panelu. Poznámka: 1. V cenách jsou započteny náklady na demontáž, výměnu, montáž dílů a jejich případné naložení na dopravní prostředek. 2. V cenách nejsou obsaženy náklady na dodávku materiálu.</t>
  </si>
  <si>
    <t>632</t>
  </si>
  <si>
    <t>5913055030</t>
  </si>
  <si>
    <t>Výměna dílů betonové přejezdové konstrukce náběhového klínu</t>
  </si>
  <si>
    <t>-152180245</t>
  </si>
  <si>
    <t>Výměna dílů betonové přejezdové konstrukce náběhového klínu. Poznámka: 1. V cenách jsou započteny náklady na demontáž, výměnu, montáž dílů a jejich případné naložení na dopravní prostředek. 2. V cenách nejsou obsaženy náklady na dodávku materiálu.</t>
  </si>
  <si>
    <t>633</t>
  </si>
  <si>
    <t>5913125010</t>
  </si>
  <si>
    <t>Výměna dílů přejezdové konstrukce se silničními panely vnější ochranný trámec</t>
  </si>
  <si>
    <t>-1744569178</t>
  </si>
  <si>
    <t>Výměna dílů přejezdové konstrukce se silničními panely vnější ochranný trámec. Poznámka: 1. V cenách jsou započteny náklady na výměnu dílů. 2. V cenách nejsou obsaženy náklady na dodávku materiálu.</t>
  </si>
  <si>
    <t>634</t>
  </si>
  <si>
    <t>5913125020</t>
  </si>
  <si>
    <t>Výměna dílů přejezdové konstrukce se silničními panely vnitřní ochranný trámec</t>
  </si>
  <si>
    <t>1958724767</t>
  </si>
  <si>
    <t>Výměna dílů přejezdové konstrukce se silničními panely vnitřní ochranný trámec. Poznámka: 1. V cenách jsou započteny náklady na výměnu dílů. 2. V cenách nejsou obsaženy náklady na dodávku materiálu.</t>
  </si>
  <si>
    <t>635</t>
  </si>
  <si>
    <t>5913125030</t>
  </si>
  <si>
    <t>Výměna dílů přejezdové konstrukce se silničními panely panel</t>
  </si>
  <si>
    <t>-453208131</t>
  </si>
  <si>
    <t>Výměna dílů přejezdové konstrukce se silničními panely panel. Poznámka: 1. V cenách jsou započteny náklady na výměnu dílů. 2. V cenách nejsou obsaženy náklady na dodávku materiálu.</t>
  </si>
  <si>
    <t>636</t>
  </si>
  <si>
    <t>5913125040</t>
  </si>
  <si>
    <t>Výměna dílů přejezdové konstrukce se silničními panely náběhový klín</t>
  </si>
  <si>
    <t>1276178815</t>
  </si>
  <si>
    <t>Výměna dílů přejezdové konstrukce se silničními panely náběhový klín. Poznámka: 1. V cenách jsou započteny náklady na výměnu dílů. 2. V cenách nejsou obsaženy náklady na dodávku materiálu.</t>
  </si>
  <si>
    <t>637</t>
  </si>
  <si>
    <t>5913130010</t>
  </si>
  <si>
    <t>Demontáž dílů přejezdové konstrukce se silničními panely vnější ochranný trámec</t>
  </si>
  <si>
    <t>1452944131</t>
  </si>
  <si>
    <t>Demontáž dílů přejezdové konstrukce se silničními panely vnější ochranný trámec. Poznámka: 1. V cenách jsou započteny náklady na demontáž a naložení na dopravní prostředek.</t>
  </si>
  <si>
    <t>638</t>
  </si>
  <si>
    <t>5913130020</t>
  </si>
  <si>
    <t>Demontáž dílů přejezdové konstrukce se silničními panely vnitřní ochranný trámec</t>
  </si>
  <si>
    <t>-290164963</t>
  </si>
  <si>
    <t>Demontáž dílů přejezdové konstrukce se silničními panely vnitřní ochranný trámec. Poznámka: 1. V cenách jsou započteny náklady na demontáž a naložení na dopravní prostředek.</t>
  </si>
  <si>
    <t>639</t>
  </si>
  <si>
    <t>5913130030</t>
  </si>
  <si>
    <t>Demontáž dílů přejezdové konstrukce se silničními panely panel</t>
  </si>
  <si>
    <t>796056118</t>
  </si>
  <si>
    <t>Demontáž dílů přejezdové konstrukce se silničními panely panel. Poznámka: 1. V cenách jsou započteny náklady na demontáž a naložení na dopravní prostředek.</t>
  </si>
  <si>
    <t>640</t>
  </si>
  <si>
    <t>5913130040</t>
  </si>
  <si>
    <t>Demontáž dílů přejezdové konstrukce se silničními panely náběhový klín</t>
  </si>
  <si>
    <t>1964007993</t>
  </si>
  <si>
    <t>Demontáž dílů přejezdové konstrukce se silničními panely náběhový klín. Poznámka: 1. V cenách jsou započteny náklady na demontáž a naložení na dopravní prostředek.</t>
  </si>
  <si>
    <t>641</t>
  </si>
  <si>
    <t>5913140010</t>
  </si>
  <si>
    <t>Demontáž přejezdové konstrukce se silničními panely vnější i vnitřní část</t>
  </si>
  <si>
    <t>171324438</t>
  </si>
  <si>
    <t>Demontáž přejezdové konstrukce se silničními panely vnější i vnitřní část. Poznámka: 1. V cenách jsou započteny náklady na demontáž a naložení na dopravní prostředek.</t>
  </si>
  <si>
    <t>642</t>
  </si>
  <si>
    <t>5913140020</t>
  </si>
  <si>
    <t>Demontáž přejezdové konstrukce se silničními panely vnitřní část</t>
  </si>
  <si>
    <t>-1235569672</t>
  </si>
  <si>
    <t>Demontáž přejezdové konstrukce se silničními panely vnitřní část. Poznámka: 1. V cenách jsou započteny náklady na demontáž a naložení na dopravní prostředek.</t>
  </si>
  <si>
    <t>643</t>
  </si>
  <si>
    <t>5913145010</t>
  </si>
  <si>
    <t>Montáž přejezdové konstrukce se silničními panely vnější i vnitřní část</t>
  </si>
  <si>
    <t>-129021272</t>
  </si>
  <si>
    <t>Montáž přejezdové konstrukce se silničními panely vnější i vnitřní část. Poznámka: 1. V cenách jsou započteny náklady na montáž konstrukce. 2. V cenách nejsou obsaženy náklady na dodávku materiálu.</t>
  </si>
  <si>
    <t>644</t>
  </si>
  <si>
    <t>5913145020</t>
  </si>
  <si>
    <t>Montáž přejezdové konstrukce se silničními panely vnitřní část</t>
  </si>
  <si>
    <t>1197839159</t>
  </si>
  <si>
    <t>Montáž přejezdové konstrukce se silničními panely vnitřní část. Poznámka: 1. V cenách jsou započteny náklady na montáž konstrukce. 2. V cenách nejsou obsaženy náklady na dodávku materiálu.</t>
  </si>
  <si>
    <t>645</t>
  </si>
  <si>
    <t>5913185010</t>
  </si>
  <si>
    <t>Výměna dřevěných dílů přejezdu žlábkový trámec vnitřní</t>
  </si>
  <si>
    <t>-1384341167</t>
  </si>
  <si>
    <t>Výměna dřevěných dílů přejezdu žlábkový trámec vnitřní. Poznámka: 1. V cenách jsou započteny náklady na demontáž, výměnu a montáž. 2. V cenách nejsou obsaženy náklady na dodávku materiálu.</t>
  </si>
  <si>
    <t>646</t>
  </si>
  <si>
    <t>5913185020</t>
  </si>
  <si>
    <t>Výměna dřevěných dílů přejezdu trámec vnitřní části</t>
  </si>
  <si>
    <t>1089292941</t>
  </si>
  <si>
    <t>Výměna dřevěných dílů přejezdu trámec vnitřní části. Poznámka: 1. V cenách jsou započteny náklady na demontáž, výměnu a montáž. 2. V cenách nejsou obsaženy náklady na dodávku materiálu.</t>
  </si>
  <si>
    <t>647</t>
  </si>
  <si>
    <t>5913185030</t>
  </si>
  <si>
    <t>Výměna dřevěných dílů přejezdu ochranný trámec vnější</t>
  </si>
  <si>
    <t>916382122</t>
  </si>
  <si>
    <t>Výměna dřevěných dílů přejezdu ochranný trámec vnější. Poznámka: 1. V cenách jsou započteny náklady na demontáž, výměnu a montáž. 2. V cenách nejsou obsaženy náklady na dodávku materiálu.</t>
  </si>
  <si>
    <t>648</t>
  </si>
  <si>
    <t>5913185040</t>
  </si>
  <si>
    <t>Výměna dřevěných dílů přejezdu náběhový klín</t>
  </si>
  <si>
    <t>1043157071</t>
  </si>
  <si>
    <t>Výměna dřevěných dílů přejezdu náběhový klín. Poznámka: 1. V cenách jsou započteny náklady na demontáž, výměnu a montáž. 2. V cenách nejsou obsaženy náklady na dodávku materiálu.</t>
  </si>
  <si>
    <t>649</t>
  </si>
  <si>
    <t>5913185110</t>
  </si>
  <si>
    <t>Výměna dřevěných dílů přechodu fošna</t>
  </si>
  <si>
    <t>-718805122</t>
  </si>
  <si>
    <t>Výměna dřevěných dílů přechodu fošna. Poznámka: 1. V cenách jsou započteny náklady na demontáž, výměnu a montáž. 2. V cenách nejsou obsaženy náklady na dodávku materiálu.</t>
  </si>
  <si>
    <t>650</t>
  </si>
  <si>
    <t>5913185120</t>
  </si>
  <si>
    <t>Výměna dřevěných dílů přechodu trámek</t>
  </si>
  <si>
    <t>-722791924</t>
  </si>
  <si>
    <t>Výměna dřevěných dílů přechodu trámek. Poznámka: 1. V cenách jsou započteny náklady na demontáž, výměnu a montáž. 2. V cenách nejsou obsaženy náklady na dodávku materiálu.</t>
  </si>
  <si>
    <t>651</t>
  </si>
  <si>
    <t>5913190010</t>
  </si>
  <si>
    <t>Demontáž dřevěných dílů přejezdu trámec žlábkový vnitřní části</t>
  </si>
  <si>
    <t>-321594164</t>
  </si>
  <si>
    <t>Demontáž dřevěných dílů přejezdu trámec žlábkový vnitřní části. Poznámka: 1. V cenách jsou započteny náklady na demontáž a naložení na dopravní prostředek.</t>
  </si>
  <si>
    <t>652</t>
  </si>
  <si>
    <t>5913190020</t>
  </si>
  <si>
    <t>Demontáž dřevěných dílů přejezdu trámec vnitřní části</t>
  </si>
  <si>
    <t>803302257</t>
  </si>
  <si>
    <t>Demontáž dřevěných dílů přejezdu trámec vnitřní části. Poznámka: 1. V cenách jsou započteny náklady na demontáž a naložení na dopravní prostředek.</t>
  </si>
  <si>
    <t>653</t>
  </si>
  <si>
    <t>5913190030</t>
  </si>
  <si>
    <t>Demontáž dřevěných dílů přejezdu trámec vnější části</t>
  </si>
  <si>
    <t>-348600590</t>
  </si>
  <si>
    <t>Demontáž dřevěných dílů přejezdu trámec vnější části. Poznámka: 1. V cenách jsou započteny náklady na demontáž a naložení na dopravní prostředek.</t>
  </si>
  <si>
    <t>654</t>
  </si>
  <si>
    <t>5913190040</t>
  </si>
  <si>
    <t>Demontáž dřevěných dílů přejezdu náběhový klín</t>
  </si>
  <si>
    <t>124088928</t>
  </si>
  <si>
    <t>Demontáž dřevěných dílů přejezdu náběhový klín. Poznámka: 1. V cenách jsou započteny náklady na demontáž a naložení na dopravní prostředek.</t>
  </si>
  <si>
    <t>655</t>
  </si>
  <si>
    <t>5913190110</t>
  </si>
  <si>
    <t>Demontáž dřevěných dílů přechodu fošna</t>
  </si>
  <si>
    <t>-250359805</t>
  </si>
  <si>
    <t>Demontáž dřevěných dílů přechodu fošna. Poznámka: 1. V cenách jsou započteny náklady na demontáž a naložení na dopravní prostředek.</t>
  </si>
  <si>
    <t>656</t>
  </si>
  <si>
    <t>5913190120</t>
  </si>
  <si>
    <t>Demontáž dřevěných dílů přechodu trámek</t>
  </si>
  <si>
    <t>-901927369</t>
  </si>
  <si>
    <t>Demontáž dřevěných dílů přechodu trámek. Poznámka: 1. V cenách jsou započteny náklady na demontáž a naložení na dopravní prostředek.</t>
  </si>
  <si>
    <t>657</t>
  </si>
  <si>
    <t>5913195110</t>
  </si>
  <si>
    <t>Montáž dřevěných dílů přechodu fošna</t>
  </si>
  <si>
    <t>2077343650</t>
  </si>
  <si>
    <t>Montáž dřevěných dílů přechodu fošna. Poznámka: 1. V cenách jsou započteny náklady na montáž a manipulaci. 2. V cenách nejsou obsaženy náklady na dodávku materiálu.</t>
  </si>
  <si>
    <t>658</t>
  </si>
  <si>
    <t>5913195120</t>
  </si>
  <si>
    <t>Montáž dřevěných dílů přechodu trámek</t>
  </si>
  <si>
    <t>-807537253</t>
  </si>
  <si>
    <t>Montáž dřevěných dílů přechodu trámek. Poznámka: 1. V cenách jsou započteny náklady na montáž a manipulaci. 2. V cenách nejsou obsaženy náklady na dodávku materiálu.</t>
  </si>
  <si>
    <t>659</t>
  </si>
  <si>
    <t>5913210020</t>
  </si>
  <si>
    <t>Výměna kolejnicových dílů přejezdu ochranná kolejnice</t>
  </si>
  <si>
    <t>-1324601065</t>
  </si>
  <si>
    <t>Výměna kolejnicových dílů přejezdu ochranná kolejnice. Poznámka: 1. V cenách jsou započteny náklady na výměnu a manipulaci. 2. V cenách nejsou obsaženy náklady na dodávku materiálu.</t>
  </si>
  <si>
    <t>660</t>
  </si>
  <si>
    <t>5913210040</t>
  </si>
  <si>
    <t>Výměna kolejnicových dílů přejezdu náběhový klín</t>
  </si>
  <si>
    <t>932221768</t>
  </si>
  <si>
    <t>Výměna kolejnicových dílů přejezdu náběhový klín. Poznámka: 1. V cenách jsou započteny náklady na výměnu a manipulaci. 2. V cenách nejsou obsaženy náklady na dodávku materiálu.</t>
  </si>
  <si>
    <t>661</t>
  </si>
  <si>
    <t>5913215010</t>
  </si>
  <si>
    <t>Demontáž kolejnicových dílů přejezdu zaklopená kolejnice</t>
  </si>
  <si>
    <t>-1639846738</t>
  </si>
  <si>
    <t>Demontáž kolejnicových dílů přejezdu zaklopená kolejnice. Poznámka: 1. V cenách jsou započteny náklady na demontáž a naložení na dopravní prostředek.</t>
  </si>
  <si>
    <t>662</t>
  </si>
  <si>
    <t>5913215020</t>
  </si>
  <si>
    <t>Demontáž kolejnicových dílů přejezdu ochranná kolejnice</t>
  </si>
  <si>
    <t>1004760285</t>
  </si>
  <si>
    <t>Demontáž kolejnicových dílů přejezdu ochranná kolejnice. Poznámka: 1. V cenách jsou započteny náklady na demontáž a naložení na dopravní prostředek.</t>
  </si>
  <si>
    <t>663</t>
  </si>
  <si>
    <t>5913215040</t>
  </si>
  <si>
    <t>Demontáž kolejnicových dílů přejezdu náběhový klín</t>
  </si>
  <si>
    <t>-541762830</t>
  </si>
  <si>
    <t>Demontáž kolejnicových dílů přejezdu náběhový klín. Poznámka: 1. V cenách jsou započteny náklady na demontáž a naložení na dopravní prostředek.</t>
  </si>
  <si>
    <t>664</t>
  </si>
  <si>
    <t>5913220020</t>
  </si>
  <si>
    <t>Montáž kolejnicových dílů přejezdu ochranná kolejnice</t>
  </si>
  <si>
    <t>-204332699</t>
  </si>
  <si>
    <t>Montáž kolejnicových dílů přejezdu ochranná kolejnice. Poznámka: 1. V cenách jsou započteny náklady na montáž a manipulaci. 2. V cenách nejsou obsaženy náklady na dodávku materiálu.</t>
  </si>
  <si>
    <t>665</t>
  </si>
  <si>
    <t>5913220040</t>
  </si>
  <si>
    <t>Montáž kolejnicových dílů přejezdu náběhový klín</t>
  </si>
  <si>
    <t>130749008</t>
  </si>
  <si>
    <t>Montáž kolejnicových dílů přejezdu náběhový klín. Poznámka: 1. V cenách jsou započteny náklady na montáž a manipulaci. 2. V cenách nejsou obsaženy náklady na dodávku materiálu.</t>
  </si>
  <si>
    <t>666</t>
  </si>
  <si>
    <t>5913235010</t>
  </si>
  <si>
    <t>Dělení AB komunikace řezáním hloubky do 10 cm</t>
  </si>
  <si>
    <t>1004216951</t>
  </si>
  <si>
    <t>Dělení AB komunikace řezáním hloubky do 10 cm. Poznámka: 1. V cenách jsou započteny náklady na provedení úkolu.</t>
  </si>
  <si>
    <t>667</t>
  </si>
  <si>
    <t>5913235020</t>
  </si>
  <si>
    <t>Dělení AB komunikace řezáním hloubky do 20 cm</t>
  </si>
  <si>
    <t>747359686</t>
  </si>
  <si>
    <t>Dělení AB komunikace řezáním hloubky do 20 cm. Poznámka: 1. V cenách jsou započteny náklady na provedení úkolu.</t>
  </si>
  <si>
    <t>668</t>
  </si>
  <si>
    <t>5913240010</t>
  </si>
  <si>
    <t>Odstranění AB komunikace odtěžením nebo frézováním hloubky do 10 cm</t>
  </si>
  <si>
    <t>-487635084</t>
  </si>
  <si>
    <t>Odstranění AB komunikace odtěžením nebo frézováním hloubky do 10 cm. Poznámka: 1. V cenách jsou započteny náklady na odtěžení nebo frézování a naložení výzisku na dopravní prostředek.</t>
  </si>
  <si>
    <t>669</t>
  </si>
  <si>
    <t>5913240020</t>
  </si>
  <si>
    <t>Odstranění AB komunikace odtěžením nebo frézováním hloubky do 20 cm</t>
  </si>
  <si>
    <t>906623318</t>
  </si>
  <si>
    <t>Odstranění AB komunikace odtěžením nebo frézováním hloubky do 20 cm. Poznámka: 1. V cenách jsou započteny náklady na odtěžení nebo frézování a naložení výzisku na dopravní prostředek.</t>
  </si>
  <si>
    <t>670</t>
  </si>
  <si>
    <t>5913245010</t>
  </si>
  <si>
    <t>Oprava komunikace vyplněním trhlin zálivkovou hmotou</t>
  </si>
  <si>
    <t>868291075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</si>
  <si>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</si>
  <si>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671</t>
  </si>
  <si>
    <t>5913245220</t>
  </si>
  <si>
    <t>Oprava komunikace vyplněním výtluků hloubky do 10 cm</t>
  </si>
  <si>
    <t>-82391279</t>
  </si>
  <si>
    <t>Oprava komunikace vyplněním výtluků hloubky do 10 cm. Poznámka: 1. V cenách jsou započteny náklady očištění místa od nečistot, vyplnění trhlin zalitím, nerovností nebo výtluku vyplněním a zhutnění výplně. 2. V cenách nejsou obsaženy náklady na dodávku materiálu.</t>
  </si>
  <si>
    <t>672</t>
  </si>
  <si>
    <t>5913245230</t>
  </si>
  <si>
    <t>Oprava komunikace vyplněním výtluků hloubky do 20 cm</t>
  </si>
  <si>
    <t>-249047967</t>
  </si>
  <si>
    <t>Oprava komunikace vyplněním výtluků hloubky do 20 cm. Poznámka: 1. V cenách jsou započteny náklady očištění místa od nečistot, vyplnění trhlin zalitím, nerovností nebo výtluku vyplněním a zhutnění výplně. 2. V cenách nejsou obsaženy náklady na dodávku materiálu.</t>
  </si>
  <si>
    <t>673</t>
  </si>
  <si>
    <t>5913250010</t>
  </si>
  <si>
    <t>Zřízení konstrukce vozovky asfaltobetonové dle vzorového listu Ž lehké - ložní a obrusná vrstva tloušťky do 12 cm</t>
  </si>
  <si>
    <t>-1199282165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</si>
  <si>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</si>
  <si>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674</t>
  </si>
  <si>
    <t>5913250020</t>
  </si>
  <si>
    <t>Zřízení konstrukce vozovky asfaltobetonové dle vzorového listu Ž těžké - podkladní, ložní a obrusná vrstva tloušťky do 25 cm</t>
  </si>
  <si>
    <t>-987841094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</si>
  <si>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</si>
  <si>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675</t>
  </si>
  <si>
    <t>5913255010</t>
  </si>
  <si>
    <t>Zřízení konstrukce vozovky asfaltobetonové s obrusnou vrstvou tlouštky do 5 cm</t>
  </si>
  <si>
    <t>1336556144</t>
  </si>
  <si>
    <t>Zřízení konstrukce vozovky asfaltobetonové s obrusnou vrstvou tlouštky do 5 cm. Poznámka: 1. V cenách jsou započteny náklady na zřízení vozovky s živičným na podkladu ze stmelených vrstev a na manipulaci. 2. V cenách nejsou obsaženy náklady na dodávku materiálu.</t>
  </si>
  <si>
    <t>676</t>
  </si>
  <si>
    <t>5913255020</t>
  </si>
  <si>
    <t>Zřízení konstrukce vozovky asfaltobetonové s ložní a obrusnou vrstvou tlouštky do 10 cm</t>
  </si>
  <si>
    <t>-724786394</t>
  </si>
  <si>
    <t>Zřízení konstrukce vozovky asfaltobetonové s ložní a obrusnou vrstvou tlouštky do 10 cm. Poznámka: 1. V cenách jsou započteny náklady na zřízení vozovky s živičným na podkladu ze stmelených vrstev a na manipulaci. 2. V cenách nejsou obsaženy náklady na dodávku materiálu.</t>
  </si>
  <si>
    <t>677</t>
  </si>
  <si>
    <t>5913255030</t>
  </si>
  <si>
    <t>Zřízení konstrukce vozovky asfaltobetonové s podkladní, ložní a obrusnou vrstvou tlouštky do 15 cm</t>
  </si>
  <si>
    <t>2040090595</t>
  </si>
  <si>
    <t>Zřízení konstrukce vozovky asfaltobetonové s podkladní, ložní a obrusnou vrstvou tlouštky do 15 cm. Poznámka: 1. V cenách jsou započteny náklady na zřízení vozovky s živičným na podkladu ze stmelených vrstev a na manipulaci. 2. V cenách nejsou obsaženy náklady na dodávku materiálu.</t>
  </si>
  <si>
    <t>678</t>
  </si>
  <si>
    <t>5913275025</t>
  </si>
  <si>
    <t>Výměna dílů komunikace z betonových dlaždic uložení v podsypu</t>
  </si>
  <si>
    <t>-268493887</t>
  </si>
  <si>
    <t>Výměna dílů komunikace z betonových dlaždic uložení v podsypu. Poznámka: 1. V cenách jsou započteny náklady na výměnu dlažby nebo obrubníku a naložení výzisku na dopravní prostředek. 2. V cenách nejsou obsaženy náklady na dodávku materiálu.</t>
  </si>
  <si>
    <t>679</t>
  </si>
  <si>
    <t>5913275035</t>
  </si>
  <si>
    <t>Výměna dílů komunikace ze zámkové dlažby uložení v podsypu</t>
  </si>
  <si>
    <t>495558367</t>
  </si>
  <si>
    <t>Výměna dílů komunikace ze zámkové dlažby uložení v podsypu. Poznámka: 1. V cenách jsou započteny náklady na výměnu dlažby nebo obrubníku a naložení výzisku na dopravní prostředek. 2. V cenách nejsou obsaženy náklady na dodávku materiálu.</t>
  </si>
  <si>
    <t>680</t>
  </si>
  <si>
    <t>5913275215</t>
  </si>
  <si>
    <t>Výměna dílů komunikace obrubníku uložení v podsypu</t>
  </si>
  <si>
    <t>392981424</t>
  </si>
  <si>
    <t>Výměna dílů komunikace obrubníku uložení v podsypu. Poznámka: 1. V cenách jsou započteny náklady na výměnu dlažby nebo obrubníku a naložení výzisku na dopravní prostředek. 2. V cenách nejsou obsaženy náklady na dodávku materiálu.</t>
  </si>
  <si>
    <t>681</t>
  </si>
  <si>
    <t>5913285025</t>
  </si>
  <si>
    <t>Montáž dílů komunikace z betonových dlaždic uložení v podsypu</t>
  </si>
  <si>
    <t>762814390</t>
  </si>
  <si>
    <t>Montáž dílů komunikace z betonových dlaždic uložení v podsypu. Poznámka: 1. V cenách jsou započteny náklady na osazení dlažby nebo obrubníku. 2. V cenách nejsou obsaženy náklady na dodávku materiálu.</t>
  </si>
  <si>
    <t>682</t>
  </si>
  <si>
    <t>5913285035</t>
  </si>
  <si>
    <t>Montáž dílů komunikace ze zámkové dlažby uložení v podsypu</t>
  </si>
  <si>
    <t>-578773403</t>
  </si>
  <si>
    <t>Montáž dílů komunikace ze zámkové dlažby uložení v podsypu. Poznámka: 1. V cenách jsou započteny náklady na osazení dlažby nebo obrubníku. 2. V cenách nejsou obsaženy náklady na dodávku materiálu.</t>
  </si>
  <si>
    <t>683</t>
  </si>
  <si>
    <t>5913285215</t>
  </si>
  <si>
    <t>Montáž dílů komunikace obrubníku uložení v podsypu</t>
  </si>
  <si>
    <t>380363778</t>
  </si>
  <si>
    <t>Montáž dílů komunikace obrubníku uložení v podsypu. Poznámka: 1. V cenách jsou započteny náklady na osazení dlažby nebo obrubníku. 2. V cenách nejsou obsaženy náklady na dodávku materiálu.</t>
  </si>
  <si>
    <t>684</t>
  </si>
  <si>
    <t>5913295010</t>
  </si>
  <si>
    <t>Výměna silničních panelů komunikace dočasná</t>
  </si>
  <si>
    <t>-2085418154</t>
  </si>
  <si>
    <t>Výměna silničních panelů komunikace dočasná. Poznámka: 1. V cenách jsou započteny náklady na demontáž, úpravu podkladní vrstvy, výměnu a položení panelů. 2. V cenách nejsou obsaženy náklady na dodávku materiálu.</t>
  </si>
  <si>
    <t>685</t>
  </si>
  <si>
    <t>5913295020</t>
  </si>
  <si>
    <t>Výměna silničních panelů komunikace trvalá</t>
  </si>
  <si>
    <t>1050283491</t>
  </si>
  <si>
    <t>Výměna silničních panelů komunikace trvalá. Poznámka: 1. V cenách jsou započteny náklady na demontáž, úpravu podkladní vrstvy, výměnu a položení panelů. 2. V cenách nejsou obsaženy náklady na dodávku materiálu.</t>
  </si>
  <si>
    <t>686</t>
  </si>
  <si>
    <t>5913300010</t>
  </si>
  <si>
    <t>Demontáž silničních panelů komunikace dočasná</t>
  </si>
  <si>
    <t>-612116072</t>
  </si>
  <si>
    <t>Demontáž silničních panelů komunikace dočasná. Poznámka: 1. V cenách jsou započteny náklady na odstranění panelů, úpravu plochy a naložení na dopravní prostředek.</t>
  </si>
  <si>
    <t>687</t>
  </si>
  <si>
    <t>5913300020</t>
  </si>
  <si>
    <t>Demontáž silničních panelů komunikace trvalá</t>
  </si>
  <si>
    <t>-1889953218</t>
  </si>
  <si>
    <t>Demontáž silničních panelů komunikace trvalá. Poznámka: 1. V cenách jsou započteny náklady na odstranění panelů, úpravu plochy a naložení na dopravní prostředek.</t>
  </si>
  <si>
    <t>688</t>
  </si>
  <si>
    <t>5913305010</t>
  </si>
  <si>
    <t>Montáž silničních panelů komunikace dočasná</t>
  </si>
  <si>
    <t>999535624</t>
  </si>
  <si>
    <t>Montáž silničních panelů komunikace dočasná. Poznámka: 1. V cenách jsou započteny náklady na úpravu podkladní vrstvy a uložení panelů. 2. V cenách nejsou obsaženy náklady na dodávku materiálu.</t>
  </si>
  <si>
    <t>689</t>
  </si>
  <si>
    <t>5913305020</t>
  </si>
  <si>
    <t>Montáž silničních panelů komunikace trvalá</t>
  </si>
  <si>
    <t>-909756485</t>
  </si>
  <si>
    <t>Montáž silničních panelů komunikace trvalá. Poznámka: 1. V cenách jsou započteny náklady na úpravu podkladní vrstvy a uložení panelů. 2. V cenách nejsou obsaženy náklady na dodávku materiálu.</t>
  </si>
  <si>
    <t>690</t>
  </si>
  <si>
    <t>5913320020</t>
  </si>
  <si>
    <t>Oplocení dráhy výměna pletiva</t>
  </si>
  <si>
    <t>-20251814</t>
  </si>
  <si>
    <t>Oplocení dráhy výměna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</si>
  <si>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691</t>
  </si>
  <si>
    <t>5913320022</t>
  </si>
  <si>
    <t>Oplocení dráhy výměna sloupku</t>
  </si>
  <si>
    <t>-1122836230</t>
  </si>
  <si>
    <t>Oplocení dráhy výměna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</si>
  <si>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692</t>
  </si>
  <si>
    <t>5913320030</t>
  </si>
  <si>
    <t>Oplocení dráhy demontáž pletiva</t>
  </si>
  <si>
    <t>-1782753736</t>
  </si>
  <si>
    <t>Oplocení dráhy demontáž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</si>
  <si>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693</t>
  </si>
  <si>
    <t>5913320032</t>
  </si>
  <si>
    <t>Oplocení dráhy demontáž sloupku</t>
  </si>
  <si>
    <t>1027713918</t>
  </si>
  <si>
    <t>Oplocení dráhy demontáž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</si>
  <si>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694</t>
  </si>
  <si>
    <t>5913320040</t>
  </si>
  <si>
    <t>Oplocení dráhy montáž pletiva</t>
  </si>
  <si>
    <t>1225061929</t>
  </si>
  <si>
    <t>Oplocení dráhy montáž pletiva.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</si>
  <si>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695</t>
  </si>
  <si>
    <t>5913320042</t>
  </si>
  <si>
    <t>Oplocení dráhy montáž sloupku</t>
  </si>
  <si>
    <t>-1743099759</t>
  </si>
  <si>
    <t>Oplocení dráhy montáž sloupku. Poznámka: 1. V cenách na zřízení jsou započteny náklady na výměnu, demontáž a montáž včetně případných zemních prací, urovnání terénu a naložení výzisku na dopravní prostředek. 2. V cenách nejsou obsaženy náklady na dodávku materiálu.</t>
  </si>
  <si>
    <t>696</t>
  </si>
  <si>
    <t>5913335010</t>
  </si>
  <si>
    <t>Nátěr vodorovného dopravního značení souvislá čára šíře do 100 mm</t>
  </si>
  <si>
    <t>871292108</t>
  </si>
  <si>
    <t>Nátěr vodorovného dopravního značení souvislá čára šíře do 100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</si>
  <si>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697</t>
  </si>
  <si>
    <t>5913400010</t>
  </si>
  <si>
    <t>Nátěr označení závaží výhybky</t>
  </si>
  <si>
    <t>-2022802846</t>
  </si>
  <si>
    <t>Nátěr označení závaží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</si>
  <si>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698</t>
  </si>
  <si>
    <t>5913400020</t>
  </si>
  <si>
    <t>Nátěr označení štítku výhybky</t>
  </si>
  <si>
    <t>1903862714</t>
  </si>
  <si>
    <t>Nátěr označení štítku výhybky. Poznámka: 1. V cenách jsou započteny náklady na očištění od starého nátěru, rzi a nečistot, provedení nového nátěru barvou schváleného typu a odstínu včetně provedení popisu. 2. V cenách nejsou obsaženy náklady na dodávku materiálu.</t>
  </si>
  <si>
    <t>699</t>
  </si>
  <si>
    <t>5913410010</t>
  </si>
  <si>
    <t>Nátěr traťových značek kilometrovníku</t>
  </si>
  <si>
    <t>1351635354</t>
  </si>
  <si>
    <t>Nátěr traťových značek kilometrovníku.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</si>
  <si>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700</t>
  </si>
  <si>
    <t>5913410020</t>
  </si>
  <si>
    <t>Nátěr traťových značek hektometrovníku</t>
  </si>
  <si>
    <t>470913734</t>
  </si>
  <si>
    <t>Nátěr traťových značek hektometrovníku.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</si>
  <si>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701</t>
  </si>
  <si>
    <t>5913410030</t>
  </si>
  <si>
    <t>Nátěr traťových značek námezníku</t>
  </si>
  <si>
    <t>1279305939</t>
  </si>
  <si>
    <t>Nátěr traťových značek námezníku.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</si>
  <si>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702</t>
  </si>
  <si>
    <t>5913410050</t>
  </si>
  <si>
    <t>Nátěr traťových značek břevna mechanické závory</t>
  </si>
  <si>
    <t>523422616</t>
  </si>
  <si>
    <t>Nátěr traťových značek břevna mechanické závory.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</si>
  <si>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703</t>
  </si>
  <si>
    <t>5914005010</t>
  </si>
  <si>
    <t>Rozšíření stezky zemního tělesa dle VL Ž2 přisypávkou zemního tělesa</t>
  </si>
  <si>
    <t>-285334944</t>
  </si>
  <si>
    <t>Rozšíření stezky zemního tělesa dle VL Ž2 přisypávkou zemního tělesa. Poznámka: 1. V cenách jsou započteny i náklady na uložení výzisku na terén nebo naložení na dopravní prostředek. 2. V cenách nejsou obsaženy náklady na dodávku materiálu, odtěžení zemního tělesa, dopravu a skládkovné.</t>
  </si>
  <si>
    <t>704</t>
  </si>
  <si>
    <t>5914005040</t>
  </si>
  <si>
    <t>Rozšíření stezky zemního tělesa dle VL Ž2 použitými železobetonovými pražci</t>
  </si>
  <si>
    <t>1449317870</t>
  </si>
  <si>
    <t>Rozšíření stezky zemního tělesa dle VL Ž2 použitými železobetonovými pražci. Poznámka: 1. V cenách jsou započteny i náklady na uložení výzisku na terén nebo naložení na dopravní prostředek. 2. V cenách nejsou obsaženy náklady na dodávku materiálu, odtěžení zemního tělesa, dopravu a skládkovné.</t>
  </si>
  <si>
    <t>705</t>
  </si>
  <si>
    <t>5914015010</t>
  </si>
  <si>
    <t>Čištění odvodňovacích zařízení ručně příkop zpevněný</t>
  </si>
  <si>
    <t>-1287677781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</si>
  <si>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</si>
  <si>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706</t>
  </si>
  <si>
    <t>5914015020</t>
  </si>
  <si>
    <t>Čištění odvodňovacích zařízení ručně příkop nezpevněný</t>
  </si>
  <si>
    <t>1215750233</t>
  </si>
  <si>
    <t>Čištění odvodňovacích zařízení ručně příkop nezpevněný. Poznámka: 1. V cenách jsou započteny náklady na vyčištění od nánosu a nečistot a rozprostření výzisku na terén nebo naložení na dopravní prostředek. 2. V cenách nejsou obsaženy náklady na dopravu a skládkovné.</t>
  </si>
  <si>
    <t>707</t>
  </si>
  <si>
    <t>5914015110</t>
  </si>
  <si>
    <t>Čištění odvodňovacích zařízení ručně žlab s mřížkou (ekodrén)</t>
  </si>
  <si>
    <t>-1109204746</t>
  </si>
  <si>
    <t>Čištění odvodňovacích zařízení ručně žlab s mřížkou (ekodrén). Poznámka: 1. V cenách jsou započteny náklady na vyčištění od nánosu a nečistot a rozprostření výzisku na terén nebo naložení na dopravní prostředek. 2. V cenách nejsou obsaženy náklady na dopravu a skládkovné.</t>
  </si>
  <si>
    <t>708</t>
  </si>
  <si>
    <t>5914015130</t>
  </si>
  <si>
    <t>Čištění odvodňovacích zařízení ručně prahová vpusť s mříží</t>
  </si>
  <si>
    <t>910410553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</si>
  <si>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</si>
  <si>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709</t>
  </si>
  <si>
    <t>5914020020</t>
  </si>
  <si>
    <t>Čištění otevřených odvodňovacích zařízení strojně příkop nezpevněný</t>
  </si>
  <si>
    <t>-1699158232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</si>
  <si>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</si>
  <si>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710</t>
  </si>
  <si>
    <t>5914025510</t>
  </si>
  <si>
    <t>Výměna dílů otevřeného odvodnění silničního žlabu s mřížkou</t>
  </si>
  <si>
    <t>808347860</t>
  </si>
  <si>
    <t>Výměna dílů otevřeného odvodnění silničního žlabu s mřížkou.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</si>
  <si>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711</t>
  </si>
  <si>
    <t>5914025520</t>
  </si>
  <si>
    <t>Výměna dílů otevřeného odvodnění silničního žlabu štěrbinového</t>
  </si>
  <si>
    <t>1909633850</t>
  </si>
  <si>
    <t>Výměna dílů otevřeného odvodnění silničního žlabu štěrbinového.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</si>
  <si>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712</t>
  </si>
  <si>
    <t>5914025550</t>
  </si>
  <si>
    <t>Výměna dílů otevřeného odvodnění prahové vpusti z prefabrikovaných dílů</t>
  </si>
  <si>
    <t>-380069026</t>
  </si>
  <si>
    <t>Výměna dílů otevřeného odvodnění prahové vpusti z prefabrikovaných dílů.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</si>
  <si>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713</t>
  </si>
  <si>
    <t>5914025560</t>
  </si>
  <si>
    <t>Výměna dílů otevřeného odvodnění prahové vpusti z monolitického betonu</t>
  </si>
  <si>
    <t>-2018002958</t>
  </si>
  <si>
    <t>Výměna dílů otevřeného odvodnění prahové vpusti z monolitického betonu.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</si>
  <si>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714</t>
  </si>
  <si>
    <t>5914030510</t>
  </si>
  <si>
    <t>Demontáž dílů otevřeného odvodnění silničního žlabu s mřížkou</t>
  </si>
  <si>
    <t>413226255</t>
  </si>
  <si>
    <t>Demontáž dílů otevřeného odvodnění silničního žlabu s mřížkou. Poznámka: 1. V cenách jsou započteny náklady na demontáž dílů, zához, urovnání a úpravu terénu nebo naložení výzisku na dopravní prostředek. 2. V cenách nejsou obsaženy náklady na dopravu a skládkovné.</t>
  </si>
  <si>
    <t>715</t>
  </si>
  <si>
    <t>5914030520</t>
  </si>
  <si>
    <t>Demontáž dílů otevřeného odvodnění silničního žlabu štěrbinového</t>
  </si>
  <si>
    <t>-791899320</t>
  </si>
  <si>
    <t>Demontáž dílů otevřeného odvodnění silničního žlabu štěrbinového. Poznámka: 1. V cenách jsou započteny náklady na demontáž dílů, zához, urovnání a úpravu terénu nebo naložení výzisku na dopravní prostředek. 2. V cenách nejsou obsaženy náklady na dopravu a skládkovné.</t>
  </si>
  <si>
    <t>716</t>
  </si>
  <si>
    <t>5914030550</t>
  </si>
  <si>
    <t>Demontáž dílů otevřeného odvodnění prahové vpusti z prefabrikovaných dílů</t>
  </si>
  <si>
    <t>865229647</t>
  </si>
  <si>
    <t>Demontáž dílů otevřeného odvodnění prahové vpusti z prefabrikovaných dílů. Poznámka: 1. V cenách jsou započteny náklady na demontáž dílů, zához, urovnání a úpravu terénu nebo naložení výzisku na dopravní prostředek. 2. V cenách nejsou obsaženy náklady na dopravu a skládkovné.</t>
  </si>
  <si>
    <t>717</t>
  </si>
  <si>
    <t>5914030560</t>
  </si>
  <si>
    <t>Demontáž dílů otevřeného odvodnění prahové vpusti z monolitického betonu</t>
  </si>
  <si>
    <t>-1560709332</t>
  </si>
  <si>
    <t>Demontáž dílů otevřeného odvodnění prahové vpusti z monolitického betonu. Poznámka: 1. V cenách jsou započteny náklady na demontáž dílů, zához, urovnání a úpravu terénu nebo naložení výzisku na dopravní prostředek. 2. V cenách nejsou obsaženy náklady na dopravu a skládkovné.</t>
  </si>
  <si>
    <t>718</t>
  </si>
  <si>
    <t>5914035010</t>
  </si>
  <si>
    <t>Zřízení otevřených odvodňovacích zařízení příkopové tvárnice</t>
  </si>
  <si>
    <t>652694363</t>
  </si>
  <si>
    <t>Zřízení otevřených odvodňovacích zařízení příkopové tvárnice.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</si>
  <si>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719</t>
  </si>
  <si>
    <t>5914035510</t>
  </si>
  <si>
    <t>Zřízení otevřených odvodňovacích zařízení silničního žlabu s mřížkou</t>
  </si>
  <si>
    <t>1091815134</t>
  </si>
  <si>
    <t>Zřízení otevřených odvodňovacích zařízení silničního žlabu s mřížkou.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</si>
  <si>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720</t>
  </si>
  <si>
    <t>5914035520</t>
  </si>
  <si>
    <t>Zřízení otevřených odvodňovacích zařízení silničního žlabu štěrbinový</t>
  </si>
  <si>
    <t>902192550</t>
  </si>
  <si>
    <t>Zřízení otevřených odvodňovacích zařízení silničního žlabu štěrbinový.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</si>
  <si>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721</t>
  </si>
  <si>
    <t>5914035550</t>
  </si>
  <si>
    <t>Zřízení otevřených odvodňovacích zařízení prahové vpusti prefabrikované díly</t>
  </si>
  <si>
    <t>987261538</t>
  </si>
  <si>
    <t>Zřízení otevřených odvodňovacích zařízení prahové vpusti prefabrikované díly.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</si>
  <si>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722</t>
  </si>
  <si>
    <t>5914035560</t>
  </si>
  <si>
    <t>Zřízení otevřených odvodňovacích zařízení prahové vpusti monolitická betonová konstrukce</t>
  </si>
  <si>
    <t>-106597642</t>
  </si>
  <si>
    <t>Zřízení otevřených odvodňovacích zařízení prahové vpusti monolitická betonová konstrukce.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</si>
  <si>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723</t>
  </si>
  <si>
    <t>5914095010</t>
  </si>
  <si>
    <t>Čištění skalních svahů v ochranném pásmu dráhy od vegetace a porostů</t>
  </si>
  <si>
    <t>1795603297</t>
  </si>
  <si>
    <t>Čištění skalních svahů v ochranném pásmu dráhy od vegetace a porostů.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</si>
  <si>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724</t>
  </si>
  <si>
    <t>5914095020</t>
  </si>
  <si>
    <t>Čištění skalních svahů v ochranném pásmu dráhy od zvětralé horniny</t>
  </si>
  <si>
    <t>-1251662713</t>
  </si>
  <si>
    <t>Čištění skalních svahů v ochranném pásmu dráhy od zvětralé horniny. Poznámka: 1. V cenách jsou započteny náklady na vyčištění skalních bloků od vegetace, likvidaci porostů spálením, štěpkováním nebo jeho naložení na dopravní prostředek. 2. V cenách nejsou obsaženy náklady na přepravu a uložení na skládce.</t>
  </si>
  <si>
    <t>725</t>
  </si>
  <si>
    <t>5914110010</t>
  </si>
  <si>
    <t>Oprava nástupiště sypaného z kameniva úprava povrchu místní, jednotlivá</t>
  </si>
  <si>
    <t>-1122199005</t>
  </si>
  <si>
    <t>Oprava nástupiště sypaného z kameniva úprava povrchu místní, jednotlivá. Poznámka: 1. V cenách jsou započteny náklady na manipulaci a naložení výzisku kameniva na dopravní prostředek. 2. V cenách nejsou obsaženy náklady na dodávku materiálu.</t>
  </si>
  <si>
    <t>726</t>
  </si>
  <si>
    <t>5914110050</t>
  </si>
  <si>
    <t>Oprava nástupiště sypaného z kameniva úprava v celém profilu</t>
  </si>
  <si>
    <t>-548605145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</si>
  <si>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</si>
  <si>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727</t>
  </si>
  <si>
    <t>5914110120</t>
  </si>
  <si>
    <t>Oprava nástupiště z prefabrikátů obrubníku</t>
  </si>
  <si>
    <t>-537269074</t>
  </si>
  <si>
    <t>Oprava nástupiště z prefabrikátů obrubníku. Poznámka: 1. V cenách jsou započteny náklady na manipulaci a naložení výzisku kameniva na dopravní prostředek. 2. V cenách nejsou obsaženy náklady na dodávku materiálu.</t>
  </si>
  <si>
    <t>728</t>
  </si>
  <si>
    <t>5914110140</t>
  </si>
  <si>
    <t>Oprava nástupiště z prefabrikátů desky</t>
  </si>
  <si>
    <t>-539895268</t>
  </si>
  <si>
    <t>Oprava nástupiště z prefabrikátů desky. Poznámka: 1. V cenách jsou započteny náklady na manipulaci a naložení výzisku kameniva na dopravní prostředek. 2. V cenách nejsou obsaženy náklady na dodávku materiálu.</t>
  </si>
  <si>
    <t>729</t>
  </si>
  <si>
    <t>5914110150</t>
  </si>
  <si>
    <t>Oprava nástupiště z prefabrikátů podložky Tischer</t>
  </si>
  <si>
    <t>-58634905</t>
  </si>
  <si>
    <t>Oprava nástupiště z prefabrikátů podložky Tischer. Poznámka: 1. V cenách jsou započteny náklady na manipulaci a naložení výzisku kameniva na dopravní prostředek. 2. V cenách nejsou obsaženy náklady na dodávku materiálu.</t>
  </si>
  <si>
    <t>730</t>
  </si>
  <si>
    <t>5914110160</t>
  </si>
  <si>
    <t>Oprava nástupiště z prefabrikátů úložného bloku U65</t>
  </si>
  <si>
    <t>865124200</t>
  </si>
  <si>
    <t>Oprava nástupiště z prefabrikátů úložného bloku U65. Poznámka: 1. V cenách jsou započteny náklady na manipulaci a naložení výzisku kameniva na dopravní prostředek. 2. V cenách nejsou obsaženy náklady na dodávku materiálu.</t>
  </si>
  <si>
    <t>731</t>
  </si>
  <si>
    <t>5914115310</t>
  </si>
  <si>
    <t>Demontáž nástupištních desek Sudop K (KD,KS) 145</t>
  </si>
  <si>
    <t>877384905</t>
  </si>
  <si>
    <t>Demontáž nástupištních desek Sudop K (KD,KS) 145. Poznámka: 1. V cenách jsou započteny náklady na snesení, uložení nebo naložení na dopravní prostředek a uložení na úložišti.</t>
  </si>
  <si>
    <t>732</t>
  </si>
  <si>
    <t>5914120010</t>
  </si>
  <si>
    <t>Demontáž nástupiště úrovňového sypaného v celé šíři</t>
  </si>
  <si>
    <t>939638383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</si>
  <si>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</si>
  <si>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733</t>
  </si>
  <si>
    <t>5914120020</t>
  </si>
  <si>
    <t>Demontáž nástupiště úrovňového hrana Tischer</t>
  </si>
  <si>
    <t>-2073762464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</si>
  <si>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</si>
  <si>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734</t>
  </si>
  <si>
    <t>5914120030</t>
  </si>
  <si>
    <t>Demontáž nástupiště úrovňového Tischer jednostranného včetně podložek</t>
  </si>
  <si>
    <t>1889866941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</si>
  <si>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</si>
  <si>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735</t>
  </si>
  <si>
    <t>5914120040</t>
  </si>
  <si>
    <t>Demontáž nástupiště úrovňového Tischer oboustranného včetně podložek</t>
  </si>
  <si>
    <t>-1535678971</t>
  </si>
  <si>
    <t>Demontáž nástupiště úrovňového Tischer oboustranného včetně podložek. Poznámka: 1. V cenách jsou započteny náklady na snesení dílů i zásypu a jejich uložení na plochu nebo naložení na dopravní prostředek a uložení na úložišti.</t>
  </si>
  <si>
    <t>736</t>
  </si>
  <si>
    <t>5914120050</t>
  </si>
  <si>
    <t>Demontáž nástupiště úrovňového Sudop K (KD,KS) 145</t>
  </si>
  <si>
    <t>-153523405</t>
  </si>
  <si>
    <t>Demontáž nástupiště úrovňového Sudop K (KD,KS) 145. Poznámka: 1. V cenách jsou započteny náklady na snesení dílů i zásypu a jejich uložení na plochu nebo naložení na dopravní prostředek a uložení na úložišti.</t>
  </si>
  <si>
    <t>737</t>
  </si>
  <si>
    <t>5914125010</t>
  </si>
  <si>
    <t>Montáž nástupištních desek Sudop K (KD,KS) 145</t>
  </si>
  <si>
    <t>1298028027</t>
  </si>
  <si>
    <t>Montáž nástupištních desek Sudop K (KD,KS) 145. Poznámka: 1. V cenách jsou započteny náklady na manipulaci a montáž desek podle vzorového listu. 2. V cenách nejsou obsaženy náklady na dodávku materiálu.</t>
  </si>
  <si>
    <t>738</t>
  </si>
  <si>
    <t>5914130005</t>
  </si>
  <si>
    <t>Montáž nástupiště úrovňového sypaného v celé šíři</t>
  </si>
  <si>
    <t>-484818392</t>
  </si>
  <si>
    <t>Montáž nástupiště úrovňového sypaného v celé šíři. Poznámka: 1. V cenách jsou započteny náklady na úpravu terénu, montáž a zásyp podle vzorového listu. 2. V cenách nejsou obsaženy náklady na dodávku materiálu.</t>
  </si>
  <si>
    <t>739</t>
  </si>
  <si>
    <t>5914130020</t>
  </si>
  <si>
    <t>Montáž nástupiště úrovňového hrana Tischer</t>
  </si>
  <si>
    <t>323712292</t>
  </si>
  <si>
    <t>Montáž nástupiště úrovňového hrana Tischer. Poznámka: 1. V cenách jsou započteny náklady na úpravu terénu, montáž a zásyp podle vzorového listu. 2. V cenách nejsou obsaženy náklady na dodávku materiálu.</t>
  </si>
  <si>
    <t>740</t>
  </si>
  <si>
    <t>5914130030</t>
  </si>
  <si>
    <t>Montáž nástupiště úrovňového Tischer</t>
  </si>
  <si>
    <t>496011871</t>
  </si>
  <si>
    <t>Montáž nástupiště úrovňového Tischer. Poznámka: 1. V cenách jsou započteny náklady na úpravu terénu, montáž a zásyp podle vzorového listu. 2. V cenách nejsou obsaženy náklady na dodávku materiálu.</t>
  </si>
  <si>
    <t>741</t>
  </si>
  <si>
    <t>5914145010</t>
  </si>
  <si>
    <t>Demontáž zarážedla zemního</t>
  </si>
  <si>
    <t>997314900</t>
  </si>
  <si>
    <t>Demontáž zarážedla zemního. Poznámka: 1. V cenách jsou započteny náklady na vybourání, odstranění a naložení výzisku na dopravní prostředek.</t>
  </si>
  <si>
    <t>742</t>
  </si>
  <si>
    <t>5914145020</t>
  </si>
  <si>
    <t>Demontáž zarážedla kolejnicového</t>
  </si>
  <si>
    <t>-1424161445</t>
  </si>
  <si>
    <t>Demontáž zarážedla kolejnicového. Poznámka: 1. V cenách jsou započteny náklady na vybourání, odstranění a naložení výzisku na dopravní prostředek.</t>
  </si>
  <si>
    <t>743</t>
  </si>
  <si>
    <t>5914150010</t>
  </si>
  <si>
    <t>Montáž zarážedla zemního</t>
  </si>
  <si>
    <t>878146760</t>
  </si>
  <si>
    <t>Montáž zarážedla zemního. Poznámka: 1. V cenách jsou započteny náklady na manipulaci a naložení materiálu na dopravní prostředek podle vzorového listu. 2. V cenách nejsou obsaženy náklady na dodávku materiálu.</t>
  </si>
  <si>
    <t>744</t>
  </si>
  <si>
    <t>5914150020</t>
  </si>
  <si>
    <t>Montáž zarážedla kolejnicového</t>
  </si>
  <si>
    <t>445778258</t>
  </si>
  <si>
    <t>Montáž zarážedla kolejnicového. Poznámka: 1. V cenách jsou započteny náklady na manipulaci a naložení materiálu na dopravní prostředek podle vzorového listu. 2. V cenách nejsou obsaženy náklady na dodávku materiálu.</t>
  </si>
  <si>
    <t>745</t>
  </si>
  <si>
    <t>5914155020</t>
  </si>
  <si>
    <t>Oprava rampy spárování jakéhokoli zdiva</t>
  </si>
  <si>
    <t>-124221513</t>
  </si>
  <si>
    <t>Oprava rampy spárování jakéhokoli zdiva. Poznámka: 1. V cenách jsou započteny náklady na opravu, naložení výzisku na dopravní prostředek a uložení na úložišti. 2. V cenách nejsou obsaženy náklady na dodávku materiálu.</t>
  </si>
  <si>
    <t>746</t>
  </si>
  <si>
    <t>5914155030</t>
  </si>
  <si>
    <t>Oprava rampy zdiva</t>
  </si>
  <si>
    <t>-284840399</t>
  </si>
  <si>
    <t>Oprava rampy zdiva. Poznámka: 1. V cenách jsou započteny náklady na opravu, naložení výzisku na dopravní prostředek a uložení na úložišti. 2. V cenách nejsou obsaženy náklady na dodávku materiálu.</t>
  </si>
  <si>
    <t>747</t>
  </si>
  <si>
    <t>5915005020</t>
  </si>
  <si>
    <t>Hloubení rýh nebo jam na železničním spodku II. třídy</t>
  </si>
  <si>
    <t>-1885612756</t>
  </si>
  <si>
    <t>Hloubení rýh nebo jam na železničním spodku II. třídy. Poznámka: 1. V cenách jsou započteny náklady na hloubení a uložení výzisku na terén nebo naložení na dopravní prostředek a uložení na úložišti.</t>
  </si>
  <si>
    <t>748</t>
  </si>
  <si>
    <t>5915005030</t>
  </si>
  <si>
    <t>Hloubení rýh nebo jam na železničním spodku III. třídy</t>
  </si>
  <si>
    <t>-1854549202</t>
  </si>
  <si>
    <t>Hloubení rýh nebo jam na železničním spodku III. třídy. Poznámka: 1. V cenách jsou započteny náklady na hloubení a uložení výzisku na terén nebo naložení na dopravní prostředek a uložení na úložišti.</t>
  </si>
  <si>
    <t>749</t>
  </si>
  <si>
    <t>5915010020</t>
  </si>
  <si>
    <t>Těžení zeminy nebo horniny železničního spodku II. třídy</t>
  </si>
  <si>
    <t>1451423902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</si>
  <si>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</si>
  <si>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750</t>
  </si>
  <si>
    <t>5915010030</t>
  </si>
  <si>
    <t>Těžení zeminy nebo horniny železničního spodku III. třídy</t>
  </si>
  <si>
    <t>-1260888462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</si>
  <si>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</si>
  <si>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751</t>
  </si>
  <si>
    <t>5915015020</t>
  </si>
  <si>
    <t>Svahování zemního tělesa železničního spodku v zářezu</t>
  </si>
  <si>
    <t>318724160</t>
  </si>
  <si>
    <t>Svahování zemního tělesa železničního spodku v zářezu. Poznámka: 1. V cenách jsou započteny náklady na svahování železničního tělesa a uložení výzisku na terén nebo naložení na dopravní prostředek.</t>
  </si>
  <si>
    <t>752</t>
  </si>
  <si>
    <t>5915025010</t>
  </si>
  <si>
    <t>Úprava vrstvy KL po snesení kolejového roštu koleje nebo výhybky</t>
  </si>
  <si>
    <t>735294179</t>
  </si>
  <si>
    <t>Úprava vrstvy KL po snesení kolejového roštu koleje nebo výhybky. Poznámka: 1. V cenách jsou započteny náklady na rozhrnutí a urovnání KL a terénu z důvodu rušení trati.</t>
  </si>
  <si>
    <t>753</t>
  </si>
  <si>
    <t>5915030020</t>
  </si>
  <si>
    <t>Bourání drobných staveb železničního spodku montážních jam</t>
  </si>
  <si>
    <t>-1725332387</t>
  </si>
  <si>
    <t>Bourání drobných staveb železničního spodku montážních jam. Poznámka: 1. V cenách jsou započteny náklady na vybourání zdiva, uložení na terén, naložení na dopravní prostředek a uložení na skládce. 2. V cenách nejsou obsaženy náklady na dopravu a skládkovné.</t>
  </si>
  <si>
    <t>754</t>
  </si>
  <si>
    <t>5916005010</t>
  </si>
  <si>
    <t>Úklid veřejných prostor v prostoru nástupiště ostrovního</t>
  </si>
  <si>
    <t>1511850648</t>
  </si>
  <si>
    <t>Úklid veřejných prostor v prostoru nástupiště ostrovního. Poznámka: 1. V cenách jsou započteny náklady na úklid od nečistot a odpadků a naložení odpadu na dopravní prostředek. 2. V cenách nejsou obsaženy náklady na odklízení sněhu a ledu, dopravu a skládkovné.</t>
  </si>
  <si>
    <t>755</t>
  </si>
  <si>
    <t>5916005020</t>
  </si>
  <si>
    <t>Úklid veřejných prostor v prostoru nástupiště úrovňového</t>
  </si>
  <si>
    <t>-1899188753</t>
  </si>
  <si>
    <t>Úklid veřejných prostor v prostoru nástupiště úrovňového. Poznámka: 1. V cenách jsou započteny náklady na úklid od nečistot a odpadků a naložení odpadu na dopravní prostředek. 2. V cenách nejsou obsaženy náklady na odklízení sněhu a ledu, dopravu a skládkovné.</t>
  </si>
  <si>
    <t>756</t>
  </si>
  <si>
    <t>5916005030</t>
  </si>
  <si>
    <t>Úklid veřejných prostor v prostoru nástupiště přístřešku</t>
  </si>
  <si>
    <t>-974370645</t>
  </si>
  <si>
    <t>Úklid veřejných prostor v prostoru nástupiště přístřešku. Poznámka: 1. V cenách jsou započteny náklady na úklid od nečistot a odpadků a naložení odpadu na dopravní prostředek. 2. V cenách nejsou obsaženy náklady na odklízení sněhu a ledu, dopravu a skládkovné.</t>
  </si>
  <si>
    <t>757</t>
  </si>
  <si>
    <t>5916005040</t>
  </si>
  <si>
    <t>Úklid veřejných prostor v prostoru nástupiště odpadků v kolejišti</t>
  </si>
  <si>
    <t>2118787879</t>
  </si>
  <si>
    <t>Úklid veřejných prostor v prostoru nástupiště odpadků v kolejišti. Poznámka: 1. V cenách jsou započteny náklady na úklid od nečistot a odpadků a naložení odpadu na dopravní prostředek. 2. V cenách nejsou obsaženy náklady na odklízení sněhu a ledu, dopravu a skládkovné.</t>
  </si>
  <si>
    <t>758</t>
  </si>
  <si>
    <t>5916005050</t>
  </si>
  <si>
    <t>Úklid veřejných prostor v prostoru nástupiště vyprázdnění odpadkových košů</t>
  </si>
  <si>
    <t>-841827068</t>
  </si>
  <si>
    <t>Úklid veřejných prostor v prostoru nástupiště vyprázdnění odpadkových košů. Poznámka: 1. V cenách jsou započteny náklady na úklid od nečistot a odpadků a naložení odpadu na dopravní prostředek. 2. V cenách nejsou obsaženy náklady na odklízení sněhu a ledu, dopravu a skládkovné.</t>
  </si>
  <si>
    <t>759</t>
  </si>
  <si>
    <t>5917060010</t>
  </si>
  <si>
    <t>Sorpční textilie pro zachycení úkapů v koleji výměna</t>
  </si>
  <si>
    <t>1673772882</t>
  </si>
  <si>
    <t>Sorpční textilie pro zachycení úkapů v koleji výměna. Poznámka: 1. V cenách jsou započteny náklady na manipulaci a naložení výzisku na dopravní prostředek. 2. V cenách nejsou obsaženy náklady na dodávku materiálu, dopravu a skládkovné.</t>
  </si>
  <si>
    <t>760</t>
  </si>
  <si>
    <t>5917060020</t>
  </si>
  <si>
    <t>Sorpční textilie pro zachycení úkapů v koleji demontáž-vyjmutí</t>
  </si>
  <si>
    <t>-196877031</t>
  </si>
  <si>
    <t>Sorpční textilie pro zachycení úkapů v koleji demontáž-vyjmutí. Poznámka: 1. V cenách jsou započteny náklady na manipulaci a naložení výzisku na dopravní prostředek. 2. V cenách nejsou obsaženy náklady na dodávku materiálu, dopravu a skládkovné.</t>
  </si>
  <si>
    <t>761</t>
  </si>
  <si>
    <t>5917060030</t>
  </si>
  <si>
    <t>Sorpční textilie pro zachycení úkapů v koleji montáž-vložení</t>
  </si>
  <si>
    <t>-1536227145</t>
  </si>
  <si>
    <t>Sorpční textilie pro zachycení úkapů v koleji montáž-vložení. Poznámka: 1. V cenách jsou započteny náklady na manipulaci a naložení výzisku na dopravní prostředek. 2. V cenách nejsou obsaženy náklady na dodávku materiálu, dopravu a skládkovné.</t>
  </si>
  <si>
    <t>762</t>
  </si>
  <si>
    <t>5917060040</t>
  </si>
  <si>
    <t>Sorpční textilie pro zachycení úkapů v koleji zřízení</t>
  </si>
  <si>
    <t>-1281545614</t>
  </si>
  <si>
    <t>Sorpční textilie pro zachycení úkapů v koleji zřízení. Poznámka: 1. V cenách jsou započteny náklady na manipulaci a naložení výzisku na dopravní prostředek. 2. V cenách nejsou obsaženy náklady na dodávku materiálu, dopravu a skládkovné.</t>
  </si>
  <si>
    <t>763</t>
  </si>
  <si>
    <t>5999005010</t>
  </si>
  <si>
    <t>Třídění spojovacích a upevňovacích součástí</t>
  </si>
  <si>
    <t>578883358</t>
  </si>
  <si>
    <t>Třídění spojovacích a upevňovacích součástí. Poznámka: 1. V cenách jsou započteny náklady na manipulaci, vytřídění a uložení materiálu na úložiště nebo do skladu.</t>
  </si>
  <si>
    <t>764</t>
  </si>
  <si>
    <t>5999005020</t>
  </si>
  <si>
    <t>Třídění pražců a kolejnicových podpor</t>
  </si>
  <si>
    <t>-1172825535</t>
  </si>
  <si>
    <t>Třídění pražců a kolejnicových podpor. Poznámka: 1. V cenách jsou započteny náklady na manipulaci, vytřídění a uložení materiálu na úložiště nebo do skladu.</t>
  </si>
  <si>
    <t>765</t>
  </si>
  <si>
    <t>5999005030</t>
  </si>
  <si>
    <t>Třídění kolejnic</t>
  </si>
  <si>
    <t>-48253529</t>
  </si>
  <si>
    <t>Třídění kolejnic. Poznámka: 1. V cenách jsou započteny náklady na manipulaci, vytřídění a uložení materiálu na úložiště nebo do skladu.</t>
  </si>
  <si>
    <t>766</t>
  </si>
  <si>
    <t>5999005060</t>
  </si>
  <si>
    <t>Třídění ostatního materiálu</t>
  </si>
  <si>
    <t>-1668111157</t>
  </si>
  <si>
    <t>Třídění ostatního materiálu. Poznámka: 1. V cenách jsou započteny náklady na manipulaci, vytřídění a uložení materiálu na úložiště nebo do skladu.</t>
  </si>
  <si>
    <t>767</t>
  </si>
  <si>
    <t>5999010010</t>
  </si>
  <si>
    <t>Vyjmutí a snesení konstrukcí nebo dílů hmotnosti do 10 t</t>
  </si>
  <si>
    <t>1770920981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</si>
  <si>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</si>
  <si>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768</t>
  </si>
  <si>
    <t>5999010020</t>
  </si>
  <si>
    <t>Vyjmutí a snesení konstrukcí nebo dílů hmotnosti přes 10 do 20 t</t>
  </si>
  <si>
    <t>-16214997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</si>
  <si>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</si>
  <si>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769</t>
  </si>
  <si>
    <t>5999010030</t>
  </si>
  <si>
    <t>Vyjmutí a snesení konstrukcí nebo dílů hmotnosti přes 20 t</t>
  </si>
  <si>
    <t>1761981982</t>
  </si>
  <si>
    <t>Vyjmutí a snesení konstrukcí nebo dílů hmotnosti přes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</si>
  <si>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770</t>
  </si>
  <si>
    <t>5999015010</t>
  </si>
  <si>
    <t>Vložení konstrukcí nebo dílů hmotnosti do 10 t</t>
  </si>
  <si>
    <t>1777231492</t>
  </si>
  <si>
    <t>Vložení konstrukcí nebo dílů hmotnosti do 10 t. Poznámka: 1. V cenách jsou započteny náklady na vložení konstrukce podle technologického postupu, přeprava v místě technologické manipulace. Položka obsahuje náklady na práce v blízkosti trakčního vedení.</t>
  </si>
  <si>
    <t>771</t>
  </si>
  <si>
    <t>5999015020</t>
  </si>
  <si>
    <t>Vložení konstrukcí nebo dílů hmotnosti přes 10 do 20 t</t>
  </si>
  <si>
    <t>-1765739332</t>
  </si>
  <si>
    <t>Vložení konstrukcí nebo dílů hmotnosti přes 10 do 20 t. Poznámka: 1. V cenách jsou započteny náklady na vložení konstrukce podle technologického postupu, přeprava v místě technologické manipulace. Položka obsahuje náklady na práce v blízkosti trakčního vedení.</t>
  </si>
  <si>
    <t>772</t>
  </si>
  <si>
    <t>5999015030</t>
  </si>
  <si>
    <t>Vložení konstrukcí nebo dílů hmotnosti přes 20 t</t>
  </si>
  <si>
    <t>-59770354</t>
  </si>
  <si>
    <t>Vložení konstrukcí nebo dílů hmotnosti přes 20 t. Poznámka: 1. V cenách jsou započteny náklady na vložení konstrukce podle technologického postupu, přeprava v místě technologické manipulace. Položka obsahuje náklady na práce v blízkosti trakčního vedení.</t>
  </si>
  <si>
    <t>773</t>
  </si>
  <si>
    <t>9901000200</t>
  </si>
  <si>
    <t>Doprava dodávek zhotovitele, dodávek objednatele nebo výzisku mechanizací o nosnosti do 3,5 t do 20 km</t>
  </si>
  <si>
    <t>262144</t>
  </si>
  <si>
    <t>899897967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</si>
  <si>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</si>
  <si>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774</t>
  </si>
  <si>
    <t>9901000400</t>
  </si>
  <si>
    <t>Doprava dodávek zhotovitele, dodávek objednatele nebo výzisku mechanizací o nosnosti do 3,5 t do 40 km</t>
  </si>
  <si>
    <t>424126165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</si>
  <si>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</si>
  <si>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775</t>
  </si>
  <si>
    <t>9901000500</t>
  </si>
  <si>
    <t>Doprava dodávek zhotovitele, dodávek objednatele nebo výzisku mechanizací o nosnosti do 3,5 t do 60 km</t>
  </si>
  <si>
    <t>-124164125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</si>
  <si>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</si>
  <si>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776</t>
  </si>
  <si>
    <t>9901000600</t>
  </si>
  <si>
    <t>Doprava dodávek zhotovitele, dodávek objednatele nebo výzisku mechanizací o nosnosti do 3,5 t do 80 km</t>
  </si>
  <si>
    <t>-383494549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</si>
  <si>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</si>
  <si>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777</t>
  </si>
  <si>
    <t>9901000700</t>
  </si>
  <si>
    <t>Doprava dodávek zhotovitele, dodávek objednatele nebo výzisku mechanizací o nosnosti do 3,5 t do 100 km</t>
  </si>
  <si>
    <t>-1929247615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</si>
  <si>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</si>
  <si>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778</t>
  </si>
  <si>
    <t>9901000800</t>
  </si>
  <si>
    <t>Doprava dodávek zhotovitele, dodávek objednatele nebo výzisku mechanizací o nosnosti do 3,5 t do 150 km</t>
  </si>
  <si>
    <t>942190625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</si>
  <si>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</si>
  <si>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779</t>
  </si>
  <si>
    <t>9901000900</t>
  </si>
  <si>
    <t>Doprava dodávek zhotovitele, dodávek objednatele nebo výzisku mechanizací o nosnosti do 3,5 t do 200 km</t>
  </si>
  <si>
    <t>230025974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</si>
  <si>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</si>
  <si>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780</t>
  </si>
  <si>
    <t>9902100200</t>
  </si>
  <si>
    <t>Doprava dodávek zhotovitele, dodávek objednatele nebo výzisku mechanizací přes 3,5 t sypanin  do 20 km</t>
  </si>
  <si>
    <t>26736569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</si>
  <si>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</si>
  <si>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781</t>
  </si>
  <si>
    <t>9902100400</t>
  </si>
  <si>
    <t>Doprava dodávek zhotovitele, dodávek objednatele nebo výzisku mechanizací přes 3,5 t sypanin  do 40 km</t>
  </si>
  <si>
    <t>810199552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</si>
  <si>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</si>
  <si>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782</t>
  </si>
  <si>
    <t>9902100500</t>
  </si>
  <si>
    <t>Doprava dodávek zhotovitele, dodávek objednatele nebo výzisku mechanizací přes 3,5 t sypanin  do 60 km</t>
  </si>
  <si>
    <t>-787228845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</si>
  <si>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</si>
  <si>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783</t>
  </si>
  <si>
    <t>9902100600</t>
  </si>
  <si>
    <t>Doprava dodávek zhotovitele, dodávek objednatele nebo výzisku mechanizací přes 3,5 t sypanin  do 80 km</t>
  </si>
  <si>
    <t>746092306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</si>
  <si>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</si>
  <si>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784</t>
  </si>
  <si>
    <t>9902100700</t>
  </si>
  <si>
    <t>Doprava dodávek zhotovitele, dodávek objednatele nebo výzisku mechanizací přes 3,5 t sypanin  do 100 km</t>
  </si>
  <si>
    <t>1716634846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</si>
  <si>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</si>
  <si>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785</t>
  </si>
  <si>
    <t>9902100800</t>
  </si>
  <si>
    <t>Doprava dodávek zhotovitele, dodávek objednatele nebo výzisku mechanizací přes 3,5 t sypanin  do 150 km</t>
  </si>
  <si>
    <t>82352113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</si>
  <si>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</si>
  <si>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786</t>
  </si>
  <si>
    <t>9902100900</t>
  </si>
  <si>
    <t>Doprava dodávek zhotovitele, dodávek objednatele nebo výzisku mechanizací přes 3,5 t sypanin  do 200 km</t>
  </si>
  <si>
    <t>2003512913</t>
  </si>
  <si>
    <t>Doprava dodávek zhotovitele, dodávek objednatele nebo výzisku mechanizací přes 3,5 t sypanin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</si>
  <si>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787</t>
  </si>
  <si>
    <t>9902200200</t>
  </si>
  <si>
    <t>Doprava dodávek zhotovitele, dodávek objednatele nebo výzisku mechanizací přes 3,5 t objemnějšího kusového materiálu do 20 km</t>
  </si>
  <si>
    <t>-104625995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</si>
  <si>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</si>
  <si>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788</t>
  </si>
  <si>
    <t>9902200400</t>
  </si>
  <si>
    <t>Doprava dodávek zhotovitele, dodávek objednatele nebo výzisku mechanizací přes 3,5 t objemnějšího kusového materiálu do 40 km</t>
  </si>
  <si>
    <t>370068158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</si>
  <si>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</si>
  <si>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789</t>
  </si>
  <si>
    <t>9902200500</t>
  </si>
  <si>
    <t>Doprava dodávek zhotovitele, dodávek objednatele nebo výzisku mechanizací přes 3,5 t objemnějšího kusového materiálu do 60 km</t>
  </si>
  <si>
    <t>-2006537101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</si>
  <si>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</si>
  <si>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790</t>
  </si>
  <si>
    <t>9902200600</t>
  </si>
  <si>
    <t>Doprava dodávek zhotovitele, dodávek objednatele nebo výzisku mechanizací přes 3,5 t objemnějšího kusového materiálu do 80 km</t>
  </si>
  <si>
    <t>-373115404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</si>
  <si>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</si>
  <si>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791</t>
  </si>
  <si>
    <t>9902200700</t>
  </si>
  <si>
    <t>Doprava dodávek zhotovitele, dodávek objednatele nebo výzisku mechanizací přes 3,5 t objemnějšího kusového materiálu do 100 km</t>
  </si>
  <si>
    <t>1926243672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</si>
  <si>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</si>
  <si>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792</t>
  </si>
  <si>
    <t>9902200800</t>
  </si>
  <si>
    <t>Doprava dodávek zhotovitele, dodávek objednatele nebo výzisku mechanizací přes 3,5 t objemnějšího kusového materiálu do 150 km</t>
  </si>
  <si>
    <t>1060130792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</si>
  <si>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</si>
  <si>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793</t>
  </si>
  <si>
    <t>9902200900</t>
  </si>
  <si>
    <t>Doprava dodávek zhotovitele, dodávek objednatele nebo výzisku mechanizací přes 3,5 t objemnějšího kusového materiálu do 200 km</t>
  </si>
  <si>
    <t>-2128859980</t>
  </si>
  <si>
    <t>Doprava dodávek zhotovitele, dodávek objednatele nebo výzisku mechanizací přes 3,5 t objemnějšího kusového materiálu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</si>
  <si>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794</t>
  </si>
  <si>
    <t>9902900100</t>
  </si>
  <si>
    <t>Naložení  sypanin, drobného kusového materiálu, suti</t>
  </si>
  <si>
    <t>1048917832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</si>
  <si>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</si>
  <si>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795</t>
  </si>
  <si>
    <t>9902900200</t>
  </si>
  <si>
    <t>Naložení  objemnějšího kusového materiálu, vybouraných hmot</t>
  </si>
  <si>
    <t>371412250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</si>
  <si>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</si>
  <si>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796</t>
  </si>
  <si>
    <t>9903100100</t>
  </si>
  <si>
    <t>Přeprava mechanizace na místo prováděných prací o hmotnosti do 12 t přes 50 do 100 km</t>
  </si>
  <si>
    <t>-186682704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</si>
  <si>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</si>
  <si>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797</t>
  </si>
  <si>
    <t>9903200100</t>
  </si>
  <si>
    <t>Přeprava mechanizace na místo prováděných prací o hmotnosti přes 12 t přes 50 do 100 km</t>
  </si>
  <si>
    <t>-1985965209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</si>
  <si>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</si>
  <si>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798</t>
  </si>
  <si>
    <t>9909000100</t>
  </si>
  <si>
    <t>Poplatek za uložení suti nebo hmot na oficiální skládku</t>
  </si>
  <si>
    <t>-1187836189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</si>
  <si>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</si>
  <si>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799</t>
  </si>
  <si>
    <t>9909000200</t>
  </si>
  <si>
    <t>Poplatek za uložení nebezpečného odpadu na oficiální skládku</t>
  </si>
  <si>
    <t>-173435635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</si>
  <si>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</si>
  <si>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800</t>
  </si>
  <si>
    <t>9909000300</t>
  </si>
  <si>
    <t>Poplatek za likvidaci dřevěných kolejnicových podpor</t>
  </si>
  <si>
    <t>-492702805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</si>
  <si>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</si>
  <si>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801</t>
  </si>
  <si>
    <t>9909000400</t>
  </si>
  <si>
    <t>Poplatek za likvidaci plastových součástí</t>
  </si>
  <si>
    <t>1111811704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</si>
  <si>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</si>
  <si>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802</t>
  </si>
  <si>
    <t>9909000500</t>
  </si>
  <si>
    <t>Poplatek uložení odpadu betonových prefabrikátů</t>
  </si>
  <si>
    <t>-1518445846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</si>
  <si>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</si>
  <si>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803</t>
  </si>
  <si>
    <t>9909000600</t>
  </si>
  <si>
    <t>Poplatek za recyklaci odpadu</t>
  </si>
  <si>
    <t>-587727512</t>
  </si>
  <si>
    <t>Poplatek za recyklaci odpadu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</si>
  <si>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804</t>
  </si>
  <si>
    <t>021211001</t>
  </si>
  <si>
    <t>Průzkumné práce pro opravy Doplňující laboratorní rozbor kontaminace zeminy nebo kol. lože</t>
  </si>
  <si>
    <t>1024</t>
  </si>
  <si>
    <t>-1180837729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</si>
  <si>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</si>
  <si>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805</t>
  </si>
  <si>
    <t>022101001</t>
  </si>
  <si>
    <t>Geodetické práce Geodetické práce před opravou</t>
  </si>
  <si>
    <t>%</t>
  </si>
  <si>
    <t>-423609324</t>
  </si>
  <si>
    <t>806</t>
  </si>
  <si>
    <t>022101011</t>
  </si>
  <si>
    <t>Geodetické práce Geodetické práce v průběhu opravy</t>
  </si>
  <si>
    <t>422865697</t>
  </si>
  <si>
    <t>807</t>
  </si>
  <si>
    <t>022101021</t>
  </si>
  <si>
    <t>Geodetické práce Geodetické práce po ukončení opravy</t>
  </si>
  <si>
    <t>-1575062126</t>
  </si>
  <si>
    <t>808</t>
  </si>
  <si>
    <t>022121001</t>
  </si>
  <si>
    <t>Geodetické práce Diagnostika technické infrastruktury Vytýčení trasy inženýrských sítí</t>
  </si>
  <si>
    <t>-1177573653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</si>
  <si>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</si>
  <si>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809</t>
  </si>
  <si>
    <t>033101001</t>
  </si>
  <si>
    <t>Provozní vlivy Rušení prací silničním provozem při výskytu aut za směnu 8,5 hod. do 250</t>
  </si>
  <si>
    <t>1137227558</t>
  </si>
  <si>
    <t>810</t>
  </si>
  <si>
    <t>033101011</t>
  </si>
  <si>
    <t>Provozní vlivy Rušení prací silničním provozem při výskytu aut za směnu 8,5 hod. přes 250 do 500</t>
  </si>
  <si>
    <t>1459209938</t>
  </si>
  <si>
    <t>811</t>
  </si>
  <si>
    <t>033121001</t>
  </si>
  <si>
    <t>Provozní vlivy Rušení prací železničním provozem širá trať nebo dopravny s kolejovým rozvětvením s počtem vlaků za směnu 8,5 hod. do 25</t>
  </si>
  <si>
    <t>1057907343</t>
  </si>
  <si>
    <t>812</t>
  </si>
  <si>
    <t>033121011</t>
  </si>
  <si>
    <t>Provozní vlivy Rušení prací železničním provozem širá trať nebo dopravny s kolejovým rozvětvením s počtem vlaků za směnu 8,5 hod. přes 25 do 50</t>
  </si>
  <si>
    <t>855186429</t>
  </si>
  <si>
    <t>813</t>
  </si>
  <si>
    <t>033121021</t>
  </si>
  <si>
    <t>Provozní vlivy Rušení prací železničním provozem širá trať nebo dopravny s kolejovým rozvětvením s počtem vlaků za směnu 8,5 hod. přes 50 do 100</t>
  </si>
  <si>
    <t>-1416585595</t>
  </si>
  <si>
    <t>814</t>
  </si>
  <si>
    <t>033131001</t>
  </si>
  <si>
    <t>Provozní vlivy Organizační zajištění prací při zřizování a udržování BK kolejí a výhybek</t>
  </si>
  <si>
    <t>1451768986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</si>
  <si>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</si>
  <si>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815</t>
  </si>
  <si>
    <t>034111001</t>
  </si>
  <si>
    <t>Další náklady na pracovníky Zákonné příplatky ke mzdě za práci o sobotách, nedělích a státem uznaných svátcích</t>
  </si>
  <si>
    <t>Kč/hod</t>
  </si>
  <si>
    <t>-374423832</t>
  </si>
  <si>
    <t>816</t>
  </si>
  <si>
    <t>034111011</t>
  </si>
  <si>
    <t>Další náklady na pracovníky Zákonné příplatky ke mzdě za práci v noci</t>
  </si>
  <si>
    <t>1126193153</t>
  </si>
  <si>
    <t>817</t>
  </si>
  <si>
    <t>M</t>
  </si>
  <si>
    <t>5955101000</t>
  </si>
  <si>
    <t>Kamenivo drcené štěrk frakce 31,5/63 třídy BI</t>
  </si>
  <si>
    <t>-1866366433</t>
  </si>
  <si>
    <t>818</t>
  </si>
  <si>
    <t>5955101012</t>
  </si>
  <si>
    <t>Kamenivo drcené štěrk frakce 16/32</t>
  </si>
  <si>
    <t>-310183258</t>
  </si>
  <si>
    <t>819</t>
  </si>
  <si>
    <t>5955101013</t>
  </si>
  <si>
    <t>Kamenivo drcené štěrkodrť frakce 0/4</t>
  </si>
  <si>
    <t>-1551829324</t>
  </si>
  <si>
    <t>820</t>
  </si>
  <si>
    <t>5955101020</t>
  </si>
  <si>
    <t>Kamenivo drcené štěrkodrť frakce 0/32</t>
  </si>
  <si>
    <t>976820446</t>
  </si>
  <si>
    <t>821</t>
  </si>
  <si>
    <t>5955101025</t>
  </si>
  <si>
    <t>Kamenivo drcené drť frakce 4/8</t>
  </si>
  <si>
    <t>350890899</t>
  </si>
  <si>
    <t>822</t>
  </si>
  <si>
    <t>5955101030</t>
  </si>
  <si>
    <t>Kamenivo drcené drť frakce 8/16</t>
  </si>
  <si>
    <t>-1956033709</t>
  </si>
  <si>
    <t>823</t>
  </si>
  <si>
    <t>5955101050</t>
  </si>
  <si>
    <t>Lomový kámen netříděný pro zásypy</t>
  </si>
  <si>
    <t>-1432426370</t>
  </si>
  <si>
    <t>824</t>
  </si>
  <si>
    <t>5956101000</t>
  </si>
  <si>
    <t>Pražec dřevěný příčný nevystrojený dub 2600x260x160 mm</t>
  </si>
  <si>
    <t>-255761312</t>
  </si>
  <si>
    <t>825</t>
  </si>
  <si>
    <t>5956101005</t>
  </si>
  <si>
    <t>Pražec dřevěný příčný nevystrojený dub 2600x260x150 mm</t>
  </si>
  <si>
    <t>-367689376</t>
  </si>
  <si>
    <t>826</t>
  </si>
  <si>
    <t>5956101010</t>
  </si>
  <si>
    <t>Pražec dřevěný příčný nevystrojený buk 2600x260x160 mm</t>
  </si>
  <si>
    <t>1610880392</t>
  </si>
  <si>
    <t>827</t>
  </si>
  <si>
    <t>5956101015</t>
  </si>
  <si>
    <t>Pražec dřevěný příčný nevystrojený buk 2600x260x150 mm</t>
  </si>
  <si>
    <t>-360938663</t>
  </si>
  <si>
    <t>828</t>
  </si>
  <si>
    <t>5956104000</t>
  </si>
  <si>
    <t>Pozednice dub</t>
  </si>
  <si>
    <t>-1882591211</t>
  </si>
  <si>
    <t>829</t>
  </si>
  <si>
    <t>5956104005</t>
  </si>
  <si>
    <t>Pozednice buk</t>
  </si>
  <si>
    <t>-929263121</t>
  </si>
  <si>
    <t>830</t>
  </si>
  <si>
    <t>5956113000</t>
  </si>
  <si>
    <t>Podpory podélné buk</t>
  </si>
  <si>
    <t>1497552538</t>
  </si>
  <si>
    <t>831</t>
  </si>
  <si>
    <t>5956113005</t>
  </si>
  <si>
    <t>Podpory podélné dub</t>
  </si>
  <si>
    <t>-447430274</t>
  </si>
  <si>
    <t>832</t>
  </si>
  <si>
    <t>5956116000</t>
  </si>
  <si>
    <t>Pražce dřevěné výhybkové dub skupina 3 160x260</t>
  </si>
  <si>
    <t>1537137453</t>
  </si>
  <si>
    <t>833</t>
  </si>
  <si>
    <t>5956116005</t>
  </si>
  <si>
    <t>Pražce dřevěné výhybkové dub skupina 4 150x260</t>
  </si>
  <si>
    <t>-965373782</t>
  </si>
  <si>
    <t>834</t>
  </si>
  <si>
    <t>5956119015</t>
  </si>
  <si>
    <t>Pražec dřevěný výhybkový dub skupina 3 2500x260x160</t>
  </si>
  <si>
    <t>-806885488</t>
  </si>
  <si>
    <t>835</t>
  </si>
  <si>
    <t>5956119020</t>
  </si>
  <si>
    <t>Pražec dřevěný výhybkový dub skupina 3 2600x260x160</t>
  </si>
  <si>
    <t>-1659027185</t>
  </si>
  <si>
    <t>836</t>
  </si>
  <si>
    <t>5956119025</t>
  </si>
  <si>
    <t>Pražec dřevěný výhybkový dub skupina 3 2700x260x160</t>
  </si>
  <si>
    <t>-1182349690</t>
  </si>
  <si>
    <t>837</t>
  </si>
  <si>
    <t>5956119030</t>
  </si>
  <si>
    <t>Pražec dřevěný výhybkový dub skupina 3 2800x260x160</t>
  </si>
  <si>
    <t>-703783856</t>
  </si>
  <si>
    <t>838</t>
  </si>
  <si>
    <t>5956119035</t>
  </si>
  <si>
    <t>Pražec dřevěný výhybkový dub skupina 3 2900x260x160</t>
  </si>
  <si>
    <t>221118364</t>
  </si>
  <si>
    <t>839</t>
  </si>
  <si>
    <t>5956119040</t>
  </si>
  <si>
    <t>Pražec dřevěný výhybkový dub skupina 3 3000x260x160</t>
  </si>
  <si>
    <t>1096378310</t>
  </si>
  <si>
    <t>840</t>
  </si>
  <si>
    <t>5956119045</t>
  </si>
  <si>
    <t>Pražec dřevěný výhybkový dub skupina 3 3100x260x160</t>
  </si>
  <si>
    <t>1964189273</t>
  </si>
  <si>
    <t>841</t>
  </si>
  <si>
    <t>5956119050</t>
  </si>
  <si>
    <t>Pražec dřevěný výhybkový dub skupina 3 3200x260x160</t>
  </si>
  <si>
    <t>2094482742</t>
  </si>
  <si>
    <t>842</t>
  </si>
  <si>
    <t>5956119055</t>
  </si>
  <si>
    <t>Pražec dřevěný výhybkový dub skupina 3 3300x260x160</t>
  </si>
  <si>
    <t>1999876912</t>
  </si>
  <si>
    <t>843</t>
  </si>
  <si>
    <t>5956119060</t>
  </si>
  <si>
    <t>Pražec dřevěný výhybkový dub skupina 3 3400x260x160</t>
  </si>
  <si>
    <t>1778494235</t>
  </si>
  <si>
    <t>844</t>
  </si>
  <si>
    <t>5956119065</t>
  </si>
  <si>
    <t>Pražec dřevěný výhybkový dub skupina 3 3500x260x160</t>
  </si>
  <si>
    <t>-868559228</t>
  </si>
  <si>
    <t>845</t>
  </si>
  <si>
    <t>5956119070</t>
  </si>
  <si>
    <t>Pražec dřevěný výhybkový dub skupina 3 3600x260x160</t>
  </si>
  <si>
    <t>-810620460</t>
  </si>
  <si>
    <t>846</t>
  </si>
  <si>
    <t>5956119075</t>
  </si>
  <si>
    <t>Pražec dřevěný výhybkový dub skupina 3 3700x260x160</t>
  </si>
  <si>
    <t>-817929219</t>
  </si>
  <si>
    <t>847</t>
  </si>
  <si>
    <t>5956119080</t>
  </si>
  <si>
    <t>Pražec dřevěný výhybkový dub skupina 3 3800x260x160</t>
  </si>
  <si>
    <t>801017677</t>
  </si>
  <si>
    <t>848</t>
  </si>
  <si>
    <t>5956119085</t>
  </si>
  <si>
    <t>Pražec dřevěný výhybkový dub skupina 3 3900x260x160</t>
  </si>
  <si>
    <t>-416108178</t>
  </si>
  <si>
    <t>849</t>
  </si>
  <si>
    <t>5956119090</t>
  </si>
  <si>
    <t>Pražec dřevěný výhybkový dub skupina 3 4000x260x160</t>
  </si>
  <si>
    <t>-1119807422</t>
  </si>
  <si>
    <t>850</t>
  </si>
  <si>
    <t>5956119095</t>
  </si>
  <si>
    <t>Pražec dřevěný výhybkový dub skupina 3 4100x260x160</t>
  </si>
  <si>
    <t>-485096378</t>
  </si>
  <si>
    <t>851</t>
  </si>
  <si>
    <t>5956119100</t>
  </si>
  <si>
    <t>Pražec dřevěný výhybkový dub skupina 3 4200x260x160</t>
  </si>
  <si>
    <t>-322486805</t>
  </si>
  <si>
    <t>852</t>
  </si>
  <si>
    <t>5956119105</t>
  </si>
  <si>
    <t>Pražec dřevěný výhybkový dub skupina 3 4300x260x160</t>
  </si>
  <si>
    <t>951830399</t>
  </si>
  <si>
    <t>853</t>
  </si>
  <si>
    <t>5956119110</t>
  </si>
  <si>
    <t>Pražec dřevěný výhybkový dub skupina 3 4400x260x160</t>
  </si>
  <si>
    <t>-1270634414</t>
  </si>
  <si>
    <t>854</t>
  </si>
  <si>
    <t>5956119115</t>
  </si>
  <si>
    <t>Pražec dřevěný výhybkový dub skupina 3 4500x260x160</t>
  </si>
  <si>
    <t>1348987942</t>
  </si>
  <si>
    <t>855</t>
  </si>
  <si>
    <t>5956119120</t>
  </si>
  <si>
    <t>Pražec dřevěný výhybkový dub skupina 3 4600x260x160</t>
  </si>
  <si>
    <t>196153082</t>
  </si>
  <si>
    <t>856</t>
  </si>
  <si>
    <t>5956119125</t>
  </si>
  <si>
    <t>Pražec dřevěný výhybkový dub skupina 3 4700x260x160</t>
  </si>
  <si>
    <t>-365734348</t>
  </si>
  <si>
    <t>857</t>
  </si>
  <si>
    <t>5956119130</t>
  </si>
  <si>
    <t>Pražec dřevěný výhybkový dub skupina 3 4800x260x160</t>
  </si>
  <si>
    <t>-367909392</t>
  </si>
  <si>
    <t>858</t>
  </si>
  <si>
    <t>5956119135</t>
  </si>
  <si>
    <t>Pražec dřevěný výhybkový dub skupina 3 4900x260x160</t>
  </si>
  <si>
    <t>-1850430106</t>
  </si>
  <si>
    <t>859</t>
  </si>
  <si>
    <t>5956119140</t>
  </si>
  <si>
    <t>Pražec dřevěný výhybkový dub skupina 3 5000x260x160</t>
  </si>
  <si>
    <t>-1211939690</t>
  </si>
  <si>
    <t>860</t>
  </si>
  <si>
    <t>5956119145</t>
  </si>
  <si>
    <t>Pražec dřevěný výhybkový dub skupina 3 5100x260x160</t>
  </si>
  <si>
    <t>124929897</t>
  </si>
  <si>
    <t>861</t>
  </si>
  <si>
    <t>5956119150</t>
  </si>
  <si>
    <t>Pražec dřevěný výhybkový dub skupina 3 5200x260x160</t>
  </si>
  <si>
    <t>454892084</t>
  </si>
  <si>
    <t>862</t>
  </si>
  <si>
    <t>5956119155</t>
  </si>
  <si>
    <t>Pražec dřevěný výhybkový dub skupina 3 5300x260x160</t>
  </si>
  <si>
    <t>2041966213</t>
  </si>
  <si>
    <t>863</t>
  </si>
  <si>
    <t>5956119160</t>
  </si>
  <si>
    <t>Pražec dřevěný výhybkový dub skupina 3 5400x260x160</t>
  </si>
  <si>
    <t>-166750770</t>
  </si>
  <si>
    <t>864</t>
  </si>
  <si>
    <t>5956119165</t>
  </si>
  <si>
    <t>Pražec dřevěný výhybkový dub skupina 3 5500x260x160</t>
  </si>
  <si>
    <t>-263227248</t>
  </si>
  <si>
    <t>865</t>
  </si>
  <si>
    <t>5956131000</t>
  </si>
  <si>
    <t>Vystrojení pražce dřevěného kolíčky do dřevěných pražců</t>
  </si>
  <si>
    <t>-185530783</t>
  </si>
  <si>
    <t>866</t>
  </si>
  <si>
    <t>5956131005</t>
  </si>
  <si>
    <t>Vystrojení pražce dřevěného protištěpná destička pro pražec (105x210)</t>
  </si>
  <si>
    <t>-2081432792</t>
  </si>
  <si>
    <t>867</t>
  </si>
  <si>
    <t>5956140005</t>
  </si>
  <si>
    <t>Pražec betonový příčný nevystrojený tv. B 91S/2 (S)</t>
  </si>
  <si>
    <t>1280400764</t>
  </si>
  <si>
    <t>868</t>
  </si>
  <si>
    <t>5956140015</t>
  </si>
  <si>
    <t>Pražec betonový příčný nevystrojený tv. B03 (S)</t>
  </si>
  <si>
    <t>1543977861</t>
  </si>
  <si>
    <t>869</t>
  </si>
  <si>
    <t>5956140020</t>
  </si>
  <si>
    <t>Pražec betonový příčný nevystrojený tv. SB 8 P</t>
  </si>
  <si>
    <t>511335190</t>
  </si>
  <si>
    <t>870</t>
  </si>
  <si>
    <t>5956140025</t>
  </si>
  <si>
    <t>Pražec betonový příčný vystrojený včetně kompletů tv. B 91S/1 (UIC)</t>
  </si>
  <si>
    <t>769885879</t>
  </si>
  <si>
    <t>871</t>
  </si>
  <si>
    <t>5956140030</t>
  </si>
  <si>
    <t>Pražec betonový příčný vystrojený včetně kompletů tv. B 91S/2 (S)</t>
  </si>
  <si>
    <t>1663113986</t>
  </si>
  <si>
    <t>872</t>
  </si>
  <si>
    <t>5956140040</t>
  </si>
  <si>
    <t>Pražec betonový příčný vystrojený včetně kompletů tv. B03 (S)</t>
  </si>
  <si>
    <t>-1603122776</t>
  </si>
  <si>
    <t>873</t>
  </si>
  <si>
    <t>5956140045</t>
  </si>
  <si>
    <t>Pražec betonový příčný vystrojený včetně kompletů tv. SB 8 P upevnění tuhé-ŽS4</t>
  </si>
  <si>
    <t>-1425105517</t>
  </si>
  <si>
    <t>874</t>
  </si>
  <si>
    <t>5957101000</t>
  </si>
  <si>
    <t>Kolejnice třídy R260 tv. 60 E2 délky 25,000 m</t>
  </si>
  <si>
    <t>-1586469017</t>
  </si>
  <si>
    <t>875</t>
  </si>
  <si>
    <t>5957101050</t>
  </si>
  <si>
    <t>Kolejnice třídy R260 tv. 49 E1 délky 25,000 m</t>
  </si>
  <si>
    <t>345168314</t>
  </si>
  <si>
    <t>876</t>
  </si>
  <si>
    <t>5957110000</t>
  </si>
  <si>
    <t>Kolejnice tv. 60 E2, třídy R260</t>
  </si>
  <si>
    <t>1508070854</t>
  </si>
  <si>
    <t>877</t>
  </si>
  <si>
    <t>5957110030</t>
  </si>
  <si>
    <t>Kolejnice tv. 49 E 1, třídy R260</t>
  </si>
  <si>
    <t>639402882</t>
  </si>
  <si>
    <t>878</t>
  </si>
  <si>
    <t>5957119005</t>
  </si>
  <si>
    <t>Lepený izolovaný styk tv. UIC60 s tepelně zpracovanou hlavou délky 3,50 m</t>
  </si>
  <si>
    <t>-2064078250</t>
  </si>
  <si>
    <t>879</t>
  </si>
  <si>
    <t>5957119030</t>
  </si>
  <si>
    <t>Lepený izolovaný styk tv. UIC60 s tepelně zpracovanou hlavou délky 4,00 m</t>
  </si>
  <si>
    <t>-710063632</t>
  </si>
  <si>
    <t>880</t>
  </si>
  <si>
    <t>5957119055</t>
  </si>
  <si>
    <t>Lepený izolovaný styk tv. UIC60 s tepelně zpracovanou hlavou délky 4,50 m</t>
  </si>
  <si>
    <t>703992082</t>
  </si>
  <si>
    <t>881</t>
  </si>
  <si>
    <t>5957119080</t>
  </si>
  <si>
    <t>Lepený izolovaný styk tv. UIC60 s tepelně zpracovanou hlavou délky 5,00 m</t>
  </si>
  <si>
    <t>-241319024</t>
  </si>
  <si>
    <t>882</t>
  </si>
  <si>
    <t>5957122080</t>
  </si>
  <si>
    <t>Lepený izolovaný styk tv. UIC60 z kolejnic vyšší jakosti délky 5,00 m</t>
  </si>
  <si>
    <t>1339142472</t>
  </si>
  <si>
    <t>883</t>
  </si>
  <si>
    <t>5957134005</t>
  </si>
  <si>
    <t>Lepený izolovaný styk tv. S49 s tepelně zpracovanou hlavou délky 3,50 m</t>
  </si>
  <si>
    <t>-1721578659</t>
  </si>
  <si>
    <t>884</t>
  </si>
  <si>
    <t>5957134030</t>
  </si>
  <si>
    <t>Lepený izolovaný styk tv. S49 s tepelně zpracovanou hlavou délky 4,00 m</t>
  </si>
  <si>
    <t>-1340535571</t>
  </si>
  <si>
    <t>885</t>
  </si>
  <si>
    <t>5957134055</t>
  </si>
  <si>
    <t>Lepený izolovaný styk tv. S49 s tepelně zpracovanou hlavou délky 4,50 m</t>
  </si>
  <si>
    <t>1931275426</t>
  </si>
  <si>
    <t>886</t>
  </si>
  <si>
    <t>5957134080</t>
  </si>
  <si>
    <t>Lepený izolovaný styk tv. S49 s tepelně zpracovanou hlavou délky 5,00 m</t>
  </si>
  <si>
    <t>725368396</t>
  </si>
  <si>
    <t>887</t>
  </si>
  <si>
    <t>5958101000</t>
  </si>
  <si>
    <t>Součásti spojovací kolejnicové spojky tv. T4 730 mm</t>
  </si>
  <si>
    <t>-516327592</t>
  </si>
  <si>
    <t>888</t>
  </si>
  <si>
    <t>5958101005</t>
  </si>
  <si>
    <t>Součásti spojovací kolejnicové spojky tv. S 730 mm</t>
  </si>
  <si>
    <t>-1282775860</t>
  </si>
  <si>
    <t>889</t>
  </si>
  <si>
    <t>5958101030</t>
  </si>
  <si>
    <t>Součásti spojovací kolejnicové spojky tv. U60I zesílená</t>
  </si>
  <si>
    <t>-881923952</t>
  </si>
  <si>
    <t>890</t>
  </si>
  <si>
    <t>5958101055</t>
  </si>
  <si>
    <t>Součásti spojovací kolejnicové spojky přechodové tv. S49/A pravá vnější</t>
  </si>
  <si>
    <t>895035741</t>
  </si>
  <si>
    <t>891</t>
  </si>
  <si>
    <t>5958101060</t>
  </si>
  <si>
    <t>Součásti spojovací kolejnicové spojky přechodové tv. S49/A pravá vnitřní</t>
  </si>
  <si>
    <t>-1055282351</t>
  </si>
  <si>
    <t>892</t>
  </si>
  <si>
    <t>5958101065</t>
  </si>
  <si>
    <t>Součásti spojovací kolejnicové spojky přechodové tv. S49/A levá vnější</t>
  </si>
  <si>
    <t>228236642</t>
  </si>
  <si>
    <t>893</t>
  </si>
  <si>
    <t>5958101070</t>
  </si>
  <si>
    <t>Součásti spojovací kolejnicové spojky přechodové tv. S49/A levá vnitřní</t>
  </si>
  <si>
    <t>-553682829</t>
  </si>
  <si>
    <t>894</t>
  </si>
  <si>
    <t>5958101135</t>
  </si>
  <si>
    <t>Součásti spojovací kolejnicové spojky přechodové tv. UIC60/S49 pravá vnější</t>
  </si>
  <si>
    <t>-2001335364</t>
  </si>
  <si>
    <t>895</t>
  </si>
  <si>
    <t>5958101140</t>
  </si>
  <si>
    <t>Součásti spojovací kolejnicové spojky přechodové tv. UIC60/S49 pravá vnitřní</t>
  </si>
  <si>
    <t>-52703003</t>
  </si>
  <si>
    <t>896</t>
  </si>
  <si>
    <t>5958101145</t>
  </si>
  <si>
    <t>Součásti spojovací kolejnicové spojky přechodové tv. UIC60/S49 levá vnější</t>
  </si>
  <si>
    <t>2127133693</t>
  </si>
  <si>
    <t>897</t>
  </si>
  <si>
    <t>5958101150</t>
  </si>
  <si>
    <t>Součásti spojovací kolejnicové spojky přechodové tv. UIC60/S49 levá vnitřní</t>
  </si>
  <si>
    <t>1794159548</t>
  </si>
  <si>
    <t>898</t>
  </si>
  <si>
    <t>5958101155</t>
  </si>
  <si>
    <t>Součásti spojovací plastové spojky pro opravu LIS (alkamid) tv. UIC 60/6D</t>
  </si>
  <si>
    <t>834005777</t>
  </si>
  <si>
    <t>899</t>
  </si>
  <si>
    <t>5958101170</t>
  </si>
  <si>
    <t>Součásti spojovací plastové spojky pro opravu LIS (alkamid) tv. S 49 60/6D/N  výr.po r. 1994</t>
  </si>
  <si>
    <t>-977460175</t>
  </si>
  <si>
    <t>900</t>
  </si>
  <si>
    <t>5958101175</t>
  </si>
  <si>
    <t>Součásti spojovací plastové spojky pro opravu LIS (alkamid) tv. S49/4D pro montáž ve styk.koleji</t>
  </si>
  <si>
    <t>-92913159</t>
  </si>
  <si>
    <t>901</t>
  </si>
  <si>
    <t>5958101180</t>
  </si>
  <si>
    <t>Součásti spojovací plastové spojky pro IS (alkamid) tv. UIC60</t>
  </si>
  <si>
    <t>-774514173</t>
  </si>
  <si>
    <t>902</t>
  </si>
  <si>
    <t>5958101190</t>
  </si>
  <si>
    <t>Součásti spojovací plastové spojky pro IS (alkamid) tv. S49</t>
  </si>
  <si>
    <t>2090478895</t>
  </si>
  <si>
    <t>903</t>
  </si>
  <si>
    <t>5958101195</t>
  </si>
  <si>
    <t>Součásti spojovací plastové spojky pro IS (alkamid) tv. T</t>
  </si>
  <si>
    <t>637068102</t>
  </si>
  <si>
    <t>904</t>
  </si>
  <si>
    <t>5958101200</t>
  </si>
  <si>
    <t>Součásti spojovací plastové spojky pro IS (alkamid) tv. A</t>
  </si>
  <si>
    <t>1477221410</t>
  </si>
  <si>
    <t>905</t>
  </si>
  <si>
    <t>5958104000</t>
  </si>
  <si>
    <t>Izolační profilové vložky pro IS tv. UIC 60 - 5mm</t>
  </si>
  <si>
    <t>-610250212</t>
  </si>
  <si>
    <t>906</t>
  </si>
  <si>
    <t>5958104010</t>
  </si>
  <si>
    <t>Izolační profilové vložky pro IS tv. S 49,T - 5mm</t>
  </si>
  <si>
    <t>880253922</t>
  </si>
  <si>
    <t>907</t>
  </si>
  <si>
    <t>5958104015</t>
  </si>
  <si>
    <t>Izolační profilové vložky pro IS tv. A</t>
  </si>
  <si>
    <t>528662007</t>
  </si>
  <si>
    <t>908</t>
  </si>
  <si>
    <t>5958104020</t>
  </si>
  <si>
    <t>Izolační profilové vložky pro IS ocelové podložky pro plastové spojky IS PU pro izolovaný styk UIC A=300 mm,  B=356mm</t>
  </si>
  <si>
    <t>1270720324</t>
  </si>
  <si>
    <t>909</t>
  </si>
  <si>
    <t>5958104030</t>
  </si>
  <si>
    <t>Izolační profilové vložky pro IS ocelové podložky pro plastové spojky IS PT pro izolovaný styk T  A=250 mm,  B=306mm</t>
  </si>
  <si>
    <t>-1049126383</t>
  </si>
  <si>
    <t>910</t>
  </si>
  <si>
    <t>5958104035</t>
  </si>
  <si>
    <t>Izolační profilové vložky pro IS ocelové podložky pro plastové spojky IS PS pro izolovaný styk S  A=165 mm,  B=221mm</t>
  </si>
  <si>
    <t>-1855823908</t>
  </si>
  <si>
    <t>911</t>
  </si>
  <si>
    <t>5958104040</t>
  </si>
  <si>
    <t>Izolační profilové vložky pro IS ocelové podložky pro plastové spojky IS PA pro izolovaný styk A  A=270 mm,  B=326mm</t>
  </si>
  <si>
    <t>-189877554</t>
  </si>
  <si>
    <t>912</t>
  </si>
  <si>
    <t>5958104050</t>
  </si>
  <si>
    <t>Izolační profilové vložky pro IS ocelové podložky pro plastové spojky IS P1 50x50mm pod pružné kroužky</t>
  </si>
  <si>
    <t>623359294</t>
  </si>
  <si>
    <t>913</t>
  </si>
  <si>
    <t>5958107000</t>
  </si>
  <si>
    <t>Šroub spojkový M24 x 120 mm</t>
  </si>
  <si>
    <t>-1195204563</t>
  </si>
  <si>
    <t>914</t>
  </si>
  <si>
    <t>5958107010</t>
  </si>
  <si>
    <t>Šroub spojkový M24 x 165 mm</t>
  </si>
  <si>
    <t>-592478728</t>
  </si>
  <si>
    <t>915</t>
  </si>
  <si>
    <t>5958116005</t>
  </si>
  <si>
    <t>Matice M22</t>
  </si>
  <si>
    <t>-2078143248</t>
  </si>
  <si>
    <t>916</t>
  </si>
  <si>
    <t>5958119015</t>
  </si>
  <si>
    <t>Šroub zápustný s nosem M24x80 mm</t>
  </si>
  <si>
    <t>106256581</t>
  </si>
  <si>
    <t>917</t>
  </si>
  <si>
    <t>5958119020</t>
  </si>
  <si>
    <t>Šroub zápustný s nosem M24x100 mm</t>
  </si>
  <si>
    <t>171124579</t>
  </si>
  <si>
    <t>918</t>
  </si>
  <si>
    <t>5958122000</t>
  </si>
  <si>
    <t>Šrouby abnormální M24x85 mm abnormální</t>
  </si>
  <si>
    <t>-27422800</t>
  </si>
  <si>
    <t>919</t>
  </si>
  <si>
    <t>5958122005</t>
  </si>
  <si>
    <t>Šrouby abnormální M24x95 mm abnormální</t>
  </si>
  <si>
    <t>1766761425</t>
  </si>
  <si>
    <t>920</t>
  </si>
  <si>
    <t>5958122010</t>
  </si>
  <si>
    <t>Šrouby abnormální M24x70 mm se šestihrannou hlavou</t>
  </si>
  <si>
    <t>-1582317535</t>
  </si>
  <si>
    <t>921</t>
  </si>
  <si>
    <t>5958122015</t>
  </si>
  <si>
    <t>Šrouby abnormální M24x90 mm se šestihrannou hlavou</t>
  </si>
  <si>
    <t>1347896161</t>
  </si>
  <si>
    <t>922</t>
  </si>
  <si>
    <t>5958122020</t>
  </si>
  <si>
    <t>Šrouby abnormální M24x140 mm se šestihrannou hlavou</t>
  </si>
  <si>
    <t>-356664452</t>
  </si>
  <si>
    <t>923</t>
  </si>
  <si>
    <t>5958122025</t>
  </si>
  <si>
    <t>Šrouby abnormální M24x70 mm se šestihrannou hlavou do stěžejky</t>
  </si>
  <si>
    <t>1970487282</t>
  </si>
  <si>
    <t>924</t>
  </si>
  <si>
    <t>5958125000</t>
  </si>
  <si>
    <t>Komplety s antikorozní úpravou Skl 14 (svěrka Skl14, vrtule R1, podložka Uls7)</t>
  </si>
  <si>
    <t>1156198369</t>
  </si>
  <si>
    <t>925</t>
  </si>
  <si>
    <t>5958125010</t>
  </si>
  <si>
    <t>Komplety s antikorozní úpravou ŽS 4 (svěrka ŽS4, šroub RS 1, matice M24, podložka Fe6)</t>
  </si>
  <si>
    <t>1604334813</t>
  </si>
  <si>
    <t>926</t>
  </si>
  <si>
    <t>5958128000</t>
  </si>
  <si>
    <t>Komplety Skl 14  (svěrka Skl 14, vrtule R1,podložka Uls7)</t>
  </si>
  <si>
    <t>1515682087</t>
  </si>
  <si>
    <t>927</t>
  </si>
  <si>
    <t>5958128005</t>
  </si>
  <si>
    <t>Komplety Skl 24 (šroub RS 0, matice M 22, podložka Uls 6)</t>
  </si>
  <si>
    <t>-2098175211</t>
  </si>
  <si>
    <t>928</t>
  </si>
  <si>
    <t>5958128010</t>
  </si>
  <si>
    <t>Komplety ŽS 4 (šroub RS 1, matice M 24, podložka Fe6, svěrka ŽS4)</t>
  </si>
  <si>
    <t>1398550782</t>
  </si>
  <si>
    <t>929</t>
  </si>
  <si>
    <t>5958131020</t>
  </si>
  <si>
    <t>Součásti upevňovací s antikorozní úpravou svěrka ŽS 4</t>
  </si>
  <si>
    <t>388878338</t>
  </si>
  <si>
    <t>930</t>
  </si>
  <si>
    <t>5958131025</t>
  </si>
  <si>
    <t>Součásti upevňovací s antikorozní úpravou svěrka ŽS 4 úprava pro žlábek z kolejnic</t>
  </si>
  <si>
    <t>220747082</t>
  </si>
  <si>
    <t>931</t>
  </si>
  <si>
    <t>5958131040</t>
  </si>
  <si>
    <t>Součásti upevňovací s antikorozní úpravou šroub svěrkový RS 1 (M22x80)</t>
  </si>
  <si>
    <t>1007115065</t>
  </si>
  <si>
    <t>932</t>
  </si>
  <si>
    <t>5958131050</t>
  </si>
  <si>
    <t>Součásti upevňovací s antikorozní úpravou vrtule R1(145)</t>
  </si>
  <si>
    <t>-729210359</t>
  </si>
  <si>
    <t>933</t>
  </si>
  <si>
    <t>5958131055</t>
  </si>
  <si>
    <t>Součásti upevňovací s antikorozní úpravou vrtule R2 (160)</t>
  </si>
  <si>
    <t>-1761665766</t>
  </si>
  <si>
    <t>934</t>
  </si>
  <si>
    <t>5958131065</t>
  </si>
  <si>
    <t>Součásti upevňovací s antikorozní úpravou matice M24</t>
  </si>
  <si>
    <t>-794736331</t>
  </si>
  <si>
    <t>935</t>
  </si>
  <si>
    <t>5958131070</t>
  </si>
  <si>
    <t>Součásti upevňovací s antikorozní úpravou kroužek pružný dvojitý Fe 6</t>
  </si>
  <si>
    <t>1280903692</t>
  </si>
  <si>
    <t>936</t>
  </si>
  <si>
    <t>5958134010</t>
  </si>
  <si>
    <t>Součásti upevňovací svěrka Skl 14</t>
  </si>
  <si>
    <t>391892796</t>
  </si>
  <si>
    <t>937</t>
  </si>
  <si>
    <t>5958134020</t>
  </si>
  <si>
    <t>Součásti upevňovací svěrka Skl 24</t>
  </si>
  <si>
    <t>-264374369</t>
  </si>
  <si>
    <t>938</t>
  </si>
  <si>
    <t>5958134025</t>
  </si>
  <si>
    <t>Součásti upevňovací svěrka ŽS 4</t>
  </si>
  <si>
    <t>1624927515</t>
  </si>
  <si>
    <t>939</t>
  </si>
  <si>
    <t>5958134040</t>
  </si>
  <si>
    <t>Součásti upevňovací kroužek pružný dvojitý Fe 6</t>
  </si>
  <si>
    <t>275634766</t>
  </si>
  <si>
    <t>940</t>
  </si>
  <si>
    <t>5958134041</t>
  </si>
  <si>
    <t>Součásti upevňovací šroub svěrkový T5</t>
  </si>
  <si>
    <t>1765101940</t>
  </si>
  <si>
    <t>941</t>
  </si>
  <si>
    <t>5958134042</t>
  </si>
  <si>
    <t>Součásti upevňovací šroub svěrkový T10 M24x80</t>
  </si>
  <si>
    <t>-1407213865</t>
  </si>
  <si>
    <t>942</t>
  </si>
  <si>
    <t>5958134044</t>
  </si>
  <si>
    <t>Součásti upevňovací šroub svěrkový RS 1 (M24x80)</t>
  </si>
  <si>
    <t>945348566</t>
  </si>
  <si>
    <t>943</t>
  </si>
  <si>
    <t>5958134070</t>
  </si>
  <si>
    <t>Součásti upevňovací kotva litinová Pandrol-fastclip</t>
  </si>
  <si>
    <t>1900043937</t>
  </si>
  <si>
    <t>944</t>
  </si>
  <si>
    <t>5958134075</t>
  </si>
  <si>
    <t>Součásti upevňovací vrtule R1(145)</t>
  </si>
  <si>
    <t>-531152386</t>
  </si>
  <si>
    <t>945</t>
  </si>
  <si>
    <t>5958134080</t>
  </si>
  <si>
    <t>Součásti upevňovací vrtule R2 (160)</t>
  </si>
  <si>
    <t>1347379496</t>
  </si>
  <si>
    <t>946</t>
  </si>
  <si>
    <t>5958134115</t>
  </si>
  <si>
    <t>Součásti upevňovací matice M24</t>
  </si>
  <si>
    <t>1027333419</t>
  </si>
  <si>
    <t>947</t>
  </si>
  <si>
    <t>5958134120</t>
  </si>
  <si>
    <t>Součásti upevňovací matice M24 samojistná</t>
  </si>
  <si>
    <t>-1473127198</t>
  </si>
  <si>
    <t>948</t>
  </si>
  <si>
    <t>5958134125</t>
  </si>
  <si>
    <t>Součásti upevňovací podložka Uls 6</t>
  </si>
  <si>
    <t>-241420749</t>
  </si>
  <si>
    <t>949</t>
  </si>
  <si>
    <t>5958134130</t>
  </si>
  <si>
    <t>Součásti upevňovací podložka Uls 7</t>
  </si>
  <si>
    <t>-895761882</t>
  </si>
  <si>
    <t>950</t>
  </si>
  <si>
    <t>5958134140</t>
  </si>
  <si>
    <t>Součásti upevňovací vložka M</t>
  </si>
  <si>
    <t>-1099863045</t>
  </si>
  <si>
    <t>951</t>
  </si>
  <si>
    <t>5958140000</t>
  </si>
  <si>
    <t>Podkladnice žebrová tv. S4</t>
  </si>
  <si>
    <t>1675359728</t>
  </si>
  <si>
    <t>952</t>
  </si>
  <si>
    <t>5958140005</t>
  </si>
  <si>
    <t>Podkladnice žebrová tv. S4pl</t>
  </si>
  <si>
    <t>-1756034164</t>
  </si>
  <si>
    <t>953</t>
  </si>
  <si>
    <t>5958140007</t>
  </si>
  <si>
    <t>Podkladnice žebrová tv. S4 dvojitá</t>
  </si>
  <si>
    <t>-1314015275</t>
  </si>
  <si>
    <t>954</t>
  </si>
  <si>
    <t>5958149005</t>
  </si>
  <si>
    <t>Přídržnice Kn60 koleje</t>
  </si>
  <si>
    <t>-1961683831</t>
  </si>
  <si>
    <t>955</t>
  </si>
  <si>
    <t>5958155000</t>
  </si>
  <si>
    <t>Úhlové vodicí vložky Wfp 14K 600 základní 12</t>
  </si>
  <si>
    <t>1370277263</t>
  </si>
  <si>
    <t>956</t>
  </si>
  <si>
    <t>5958158005</t>
  </si>
  <si>
    <t>Podložka pryžová pod patu kolejnice S49  183/126/6</t>
  </si>
  <si>
    <t>1082300063</t>
  </si>
  <si>
    <t>957</t>
  </si>
  <si>
    <t>5958158025</t>
  </si>
  <si>
    <t>Podložka pryžová pod patu kolejnice WS7 149x152x7 (Vossloh)</t>
  </si>
  <si>
    <t>-406094496</t>
  </si>
  <si>
    <t>958</t>
  </si>
  <si>
    <t>5958158030</t>
  </si>
  <si>
    <t>Podložka pryžová pod patu kolejnice WU 7 174x152x7 (Vossloh)</t>
  </si>
  <si>
    <t>868639658</t>
  </si>
  <si>
    <t>959</t>
  </si>
  <si>
    <t>5958158060</t>
  </si>
  <si>
    <t>Podložka polyetylenová pod podkladnici 330/170/2 (tv. T5)</t>
  </si>
  <si>
    <t>-324085542</t>
  </si>
  <si>
    <t>960</t>
  </si>
  <si>
    <t>5958158065</t>
  </si>
  <si>
    <t>Podložka polyetylenová pod podkladnici 430/130/2 (ŽT)</t>
  </si>
  <si>
    <t>417346164</t>
  </si>
  <si>
    <t>961</t>
  </si>
  <si>
    <t>5958158070</t>
  </si>
  <si>
    <t>Podložka polyetylenová pod podkladnici 380/160/2 (S4, R4)</t>
  </si>
  <si>
    <t>2016978813</t>
  </si>
  <si>
    <t>962</t>
  </si>
  <si>
    <t>5958158075</t>
  </si>
  <si>
    <t>Podložka z penefolu pod podkladnici 390/170/5</t>
  </si>
  <si>
    <t>-57109163</t>
  </si>
  <si>
    <t>963</t>
  </si>
  <si>
    <t>5958158080</t>
  </si>
  <si>
    <t>Podložka z penefolu pod podkladnici 390/210/5</t>
  </si>
  <si>
    <t>986258930</t>
  </si>
  <si>
    <t>964</t>
  </si>
  <si>
    <t>5958173000</t>
  </si>
  <si>
    <t>Polyetylenové pásy v kotoučích</t>
  </si>
  <si>
    <t>327914204</t>
  </si>
  <si>
    <t>965</t>
  </si>
  <si>
    <t>5958179005</t>
  </si>
  <si>
    <t>Hmoždinka regenerační vložka do dřevěných pražců</t>
  </si>
  <si>
    <t>-1923520627</t>
  </si>
  <si>
    <t>966</t>
  </si>
  <si>
    <t>5958179010</t>
  </si>
  <si>
    <t>Hmoždinka excentrická plnoprofilová regenerační vložka</t>
  </si>
  <si>
    <t>-369202625</t>
  </si>
  <si>
    <t>967</t>
  </si>
  <si>
    <t>5958185000</t>
  </si>
  <si>
    <t>Profilová vložky plastová pro IS 5 mm tv. UIC 60</t>
  </si>
  <si>
    <t>-1327926649</t>
  </si>
  <si>
    <t>968</t>
  </si>
  <si>
    <t>5958185010</t>
  </si>
  <si>
    <t>Profilová vložky plastová pro IS 5 mm tv. S 49, T</t>
  </si>
  <si>
    <t>-834346264</t>
  </si>
  <si>
    <t>969</t>
  </si>
  <si>
    <t>5958185015</t>
  </si>
  <si>
    <t>Profilová vložky plastová pro IS 5 mm tv. A</t>
  </si>
  <si>
    <t>-71947597</t>
  </si>
  <si>
    <t>970</t>
  </si>
  <si>
    <t>5958185020</t>
  </si>
  <si>
    <t>Profilová vložky plastová pro IS 8 mm tv. UIC 60</t>
  </si>
  <si>
    <t>1135335678</t>
  </si>
  <si>
    <t>971</t>
  </si>
  <si>
    <t>5958185030</t>
  </si>
  <si>
    <t>Profilová vložky plastová pro IS 8 mm tv. S 49, T</t>
  </si>
  <si>
    <t>789118747</t>
  </si>
  <si>
    <t>972</t>
  </si>
  <si>
    <t>5958185035</t>
  </si>
  <si>
    <t>Profilová vložky plastová pro IS 8 mm tv. A</t>
  </si>
  <si>
    <t>-1866664053</t>
  </si>
  <si>
    <t>973</t>
  </si>
  <si>
    <t>5960101000</t>
  </si>
  <si>
    <t>Pražcové kotvy TDHB pro pražec betonový B 91</t>
  </si>
  <si>
    <t>-10718497</t>
  </si>
  <si>
    <t>974</t>
  </si>
  <si>
    <t>5960101005</t>
  </si>
  <si>
    <t>Pražcové kotvy TDHB pro pražec betonový SB 8</t>
  </si>
  <si>
    <t>-666475895</t>
  </si>
  <si>
    <t>975</t>
  </si>
  <si>
    <t>5960101010</t>
  </si>
  <si>
    <t>Pražcové kotvy TDHB pro pražec betonový SB 6</t>
  </si>
  <si>
    <t>-185273726</t>
  </si>
  <si>
    <t>976</t>
  </si>
  <si>
    <t>5960101015</t>
  </si>
  <si>
    <t>Pražcové kotvy TDHB pro pražec betonový SB 5</t>
  </si>
  <si>
    <t>-202736493</t>
  </si>
  <si>
    <t>977</t>
  </si>
  <si>
    <t>5960101030</t>
  </si>
  <si>
    <t>Pražcové kotvy TDHB pro pražec betonový B 03</t>
  </si>
  <si>
    <t>-179855108</t>
  </si>
  <si>
    <t>978</t>
  </si>
  <si>
    <t>5960101040</t>
  </si>
  <si>
    <t>Pražcové kotvy TDHB pro pražec dřevěný</t>
  </si>
  <si>
    <t>1290801986</t>
  </si>
  <si>
    <t>979</t>
  </si>
  <si>
    <t>5961101000</t>
  </si>
  <si>
    <t>Mazací a konzervační postředky Biosynt</t>
  </si>
  <si>
    <t>litr</t>
  </si>
  <si>
    <t>1843490939</t>
  </si>
  <si>
    <t>980</t>
  </si>
  <si>
    <t>5962101045</t>
  </si>
  <si>
    <t>Návěstidlo konec nástupiště</t>
  </si>
  <si>
    <t>1552242253</t>
  </si>
  <si>
    <t>981</t>
  </si>
  <si>
    <t>5962101050</t>
  </si>
  <si>
    <t>Návěstidlo tabule před zastávkou</t>
  </si>
  <si>
    <t>-1652212738</t>
  </si>
  <si>
    <t>982</t>
  </si>
  <si>
    <t>5962101090</t>
  </si>
  <si>
    <t>Návěstidlo sloupek s návěstí pískejte</t>
  </si>
  <si>
    <t>-89494344</t>
  </si>
  <si>
    <t>983</t>
  </si>
  <si>
    <t>5962113000</t>
  </si>
  <si>
    <t>Sloupek ocelový pozinkovaný 70 mm</t>
  </si>
  <si>
    <t>855549118</t>
  </si>
  <si>
    <t>984</t>
  </si>
  <si>
    <t>5962113005</t>
  </si>
  <si>
    <t>Sloupek ocelový pozinkovaný 60 mm</t>
  </si>
  <si>
    <t>-1186789401</t>
  </si>
  <si>
    <t>985</t>
  </si>
  <si>
    <t>5962114000</t>
  </si>
  <si>
    <t>Výstroj sloupku objímka 50 až 100 mm kompletní</t>
  </si>
  <si>
    <t>-1852522087</t>
  </si>
  <si>
    <t>986</t>
  </si>
  <si>
    <t>5962114005</t>
  </si>
  <si>
    <t>Výstroj sloupku objímka 100 až 150 mm kompletní</t>
  </si>
  <si>
    <t>-550027922</t>
  </si>
  <si>
    <t>987</t>
  </si>
  <si>
    <t>5962114015</t>
  </si>
  <si>
    <t>Výstroj sloupku víčko plast 70 mm</t>
  </si>
  <si>
    <t>-536585845</t>
  </si>
  <si>
    <t>988</t>
  </si>
  <si>
    <t>5962114020</t>
  </si>
  <si>
    <t>Výstroj sloupku víčko plast 60 mm</t>
  </si>
  <si>
    <t>-109176698</t>
  </si>
  <si>
    <t>989</t>
  </si>
  <si>
    <t>5962114025</t>
  </si>
  <si>
    <t>Výstroj sloupku patka hliníková kompletní (4 otvory)</t>
  </si>
  <si>
    <t>541305454</t>
  </si>
  <si>
    <t>990</t>
  </si>
  <si>
    <t>5963101050</t>
  </si>
  <si>
    <t>Přejezd celopryžový Strail spínací táhlo střední 1200 mm</t>
  </si>
  <si>
    <t>131005160</t>
  </si>
  <si>
    <t>991</t>
  </si>
  <si>
    <t>5963101085</t>
  </si>
  <si>
    <t>Přejezd celopryžový Strail spínací táhlo 1200 mm</t>
  </si>
  <si>
    <t>140009204</t>
  </si>
  <si>
    <t>992</t>
  </si>
  <si>
    <t>5963101090</t>
  </si>
  <si>
    <t>Přejezd celopryžový Strail spínací táhlo 900 mm</t>
  </si>
  <si>
    <t>1768665284</t>
  </si>
  <si>
    <t>993</t>
  </si>
  <si>
    <t>5963101135</t>
  </si>
  <si>
    <t>Přejezd celopryžový Strail pojistka proti posuvu</t>
  </si>
  <si>
    <t>-63935209</t>
  </si>
  <si>
    <t>994</t>
  </si>
  <si>
    <t>5963104040</t>
  </si>
  <si>
    <t>Přejezd železobetonový panel vnější</t>
  </si>
  <si>
    <t>-1664961749</t>
  </si>
  <si>
    <t>995</t>
  </si>
  <si>
    <t>5963104045</t>
  </si>
  <si>
    <t>Přejezd železobetonový panel vnitřní</t>
  </si>
  <si>
    <t>1386365813</t>
  </si>
  <si>
    <t>996</t>
  </si>
  <si>
    <t>5963104050</t>
  </si>
  <si>
    <t>Přejezd železobetonový náběhový klín</t>
  </si>
  <si>
    <t>1814547593</t>
  </si>
  <si>
    <t>997</t>
  </si>
  <si>
    <t>5963110010</t>
  </si>
  <si>
    <t>Přejezd Intermont panel 1285x3000x170 ŽPP 1</t>
  </si>
  <si>
    <t>335743227</t>
  </si>
  <si>
    <t>998</t>
  </si>
  <si>
    <t>5963110015</t>
  </si>
  <si>
    <t>Přejezd Intermont panel 600x3000x170 ŽPP 2</t>
  </si>
  <si>
    <t>-290015770</t>
  </si>
  <si>
    <t>999</t>
  </si>
  <si>
    <t>5963110020</t>
  </si>
  <si>
    <t>Přejezd Intermont panel 1284x1480x170 ŽPP 3 pro pěší</t>
  </si>
  <si>
    <t>-480288714</t>
  </si>
  <si>
    <t>1000</t>
  </si>
  <si>
    <t>5963110025</t>
  </si>
  <si>
    <t>Přejezd Intermont panel 600x1480x170 ŽPP 4 pro pěší</t>
  </si>
  <si>
    <t>-1637956775</t>
  </si>
  <si>
    <t>1001</t>
  </si>
  <si>
    <t>5963131000</t>
  </si>
  <si>
    <t>Přechod pro pěší dřevěný z fošen</t>
  </si>
  <si>
    <t>-1918768862</t>
  </si>
  <si>
    <t>1002</t>
  </si>
  <si>
    <t>5963134000</t>
  </si>
  <si>
    <t>Náběhový klín dřevěný</t>
  </si>
  <si>
    <t>1526913163</t>
  </si>
  <si>
    <t>1003</t>
  </si>
  <si>
    <t>5963146000</t>
  </si>
  <si>
    <t>Asfaltový beton ACO 11S 50/70 střednězrnný-obrusná vrstva</t>
  </si>
  <si>
    <t>-332580149</t>
  </si>
  <si>
    <t>1004</t>
  </si>
  <si>
    <t>5963146005</t>
  </si>
  <si>
    <t>Asfaltový beton ACO 8 50/70 jemnozrnný-obrusná vrstva</t>
  </si>
  <si>
    <t>311333065</t>
  </si>
  <si>
    <t>1005</t>
  </si>
  <si>
    <t>5963146010</t>
  </si>
  <si>
    <t>Asfaltový beton ACL 16S 50/70 hrubozrnný-ložní vrstva</t>
  </si>
  <si>
    <t>-136081346</t>
  </si>
  <si>
    <t>1006</t>
  </si>
  <si>
    <t>5963152000</t>
  </si>
  <si>
    <t>Asfaltová zálivka pro trhliny a spáry</t>
  </si>
  <si>
    <t>kg</t>
  </si>
  <si>
    <t>-867449920</t>
  </si>
  <si>
    <t>1007</t>
  </si>
  <si>
    <t>5963155005</t>
  </si>
  <si>
    <t>Asfaltová páska těsnící</t>
  </si>
  <si>
    <t>429741807</t>
  </si>
  <si>
    <t>1008</t>
  </si>
  <si>
    <t>5964103005</t>
  </si>
  <si>
    <t>Drenážní plastové díly trubka celoperforovaná DN 150 mm</t>
  </si>
  <si>
    <t>-1942489167</t>
  </si>
  <si>
    <t>1009</t>
  </si>
  <si>
    <t>5964103010</t>
  </si>
  <si>
    <t>Drenážní plastové díly trubka celoperforovaná DN 200 mm</t>
  </si>
  <si>
    <t>726790285</t>
  </si>
  <si>
    <t>1010</t>
  </si>
  <si>
    <t>5964103015</t>
  </si>
  <si>
    <t>Drenážní plastové díly trubka celoperforovaná DN 250 mm</t>
  </si>
  <si>
    <t>-1197400274</t>
  </si>
  <si>
    <t>1011</t>
  </si>
  <si>
    <t>5964103025</t>
  </si>
  <si>
    <t>Drenážní plastové díly trubka s částečnou perforací DN 125 mm</t>
  </si>
  <si>
    <t>-156603451</t>
  </si>
  <si>
    <t>1012</t>
  </si>
  <si>
    <t>5964103030</t>
  </si>
  <si>
    <t>Drenážní plastové díly trubka s částečnou perforací DN 160 mm</t>
  </si>
  <si>
    <t>2012001143</t>
  </si>
  <si>
    <t>1013</t>
  </si>
  <si>
    <t>5964103035</t>
  </si>
  <si>
    <t>Drenážní plastové díly trubka s částečnou perforací DN 250 mm</t>
  </si>
  <si>
    <t>2140872031</t>
  </si>
  <si>
    <t>1014</t>
  </si>
  <si>
    <t>5964103045</t>
  </si>
  <si>
    <t>Drenážní plastové díly spojka-spojovací nátrubek DN 150 mm</t>
  </si>
  <si>
    <t>554891373</t>
  </si>
  <si>
    <t>1015</t>
  </si>
  <si>
    <t>5964103050</t>
  </si>
  <si>
    <t>Drenážní plastové díly spojka-spojovací nátrubek DN 200 mm</t>
  </si>
  <si>
    <t>-1689995966</t>
  </si>
  <si>
    <t>1016</t>
  </si>
  <si>
    <t>5964103055</t>
  </si>
  <si>
    <t>Drenážní plastové díly spojka-spojovací nátrubek DN 250 mm</t>
  </si>
  <si>
    <t>-152873328</t>
  </si>
  <si>
    <t>1017</t>
  </si>
  <si>
    <t>5964103065</t>
  </si>
  <si>
    <t>Drenážní plastové díly koleno 90° DN 150 mm</t>
  </si>
  <si>
    <t>323429675</t>
  </si>
  <si>
    <t>1018</t>
  </si>
  <si>
    <t>5964103070</t>
  </si>
  <si>
    <t>Drenážní plastové díly koleno 90° DN 200 mm</t>
  </si>
  <si>
    <t>437364212</t>
  </si>
  <si>
    <t>1019</t>
  </si>
  <si>
    <t>5964103075</t>
  </si>
  <si>
    <t>Drenážní plastové díly koleno 90° DN 250 mm</t>
  </si>
  <si>
    <t>767274887</t>
  </si>
  <si>
    <t>1020</t>
  </si>
  <si>
    <t>5964103085</t>
  </si>
  <si>
    <t>Drenážní plastové díly koleno 45° DN 150 mm</t>
  </si>
  <si>
    <t>-686720571</t>
  </si>
  <si>
    <t>1021</t>
  </si>
  <si>
    <t>5964103090</t>
  </si>
  <si>
    <t>Drenážní plastové díly koleno 45° DN 200 mm</t>
  </si>
  <si>
    <t>-1067261589</t>
  </si>
  <si>
    <t>1022</t>
  </si>
  <si>
    <t>5964103095</t>
  </si>
  <si>
    <t>Drenážní plastové díly koleno 45° DN 250 mm</t>
  </si>
  <si>
    <t>-29344104</t>
  </si>
  <si>
    <t>1023</t>
  </si>
  <si>
    <t>5964103105</t>
  </si>
  <si>
    <t>Drenážní plastové díly T kus DN 150 mm</t>
  </si>
  <si>
    <t>83644037</t>
  </si>
  <si>
    <t>5964103110</t>
  </si>
  <si>
    <t>Drenážní plastové díly T kus DN 200 mm</t>
  </si>
  <si>
    <t>-753976307</t>
  </si>
  <si>
    <t>1025</t>
  </si>
  <si>
    <t>5964103115</t>
  </si>
  <si>
    <t>Drenážní plastové díly T kus DN 250 mm</t>
  </si>
  <si>
    <t>552649745</t>
  </si>
  <si>
    <t>1026</t>
  </si>
  <si>
    <t>5964103135</t>
  </si>
  <si>
    <t>Drenážní plastové díly krytka šachty plastová D 400</t>
  </si>
  <si>
    <t>388976953</t>
  </si>
  <si>
    <t>1027</t>
  </si>
  <si>
    <t>5964104005</t>
  </si>
  <si>
    <t>Kanalizační díly plastové trubka hladká DN 200</t>
  </si>
  <si>
    <t>-178200686</t>
  </si>
  <si>
    <t>1028</t>
  </si>
  <si>
    <t>5964104015</t>
  </si>
  <si>
    <t>Kanalizační díly plastové trubka hladká DN 300</t>
  </si>
  <si>
    <t>174237093</t>
  </si>
  <si>
    <t>1029</t>
  </si>
  <si>
    <t>5964104030</t>
  </si>
  <si>
    <t>Kanalizační díly plastové trubka s kompaktní stěnou DN 200</t>
  </si>
  <si>
    <t>-900887894</t>
  </si>
  <si>
    <t>1030</t>
  </si>
  <si>
    <t>5964104040</t>
  </si>
  <si>
    <t>Kanalizační díly plastové trubka s kompaktní stěnou DN 300</t>
  </si>
  <si>
    <t>287590499</t>
  </si>
  <si>
    <t>1031</t>
  </si>
  <si>
    <t>5964104055</t>
  </si>
  <si>
    <t>Kanalizační díly plastové koleno 15° DN 200</t>
  </si>
  <si>
    <t>1873763695</t>
  </si>
  <si>
    <t>1032</t>
  </si>
  <si>
    <t>5964104065</t>
  </si>
  <si>
    <t>Kanalizační díly plastové koleno 15° DN 300</t>
  </si>
  <si>
    <t>-306608186</t>
  </si>
  <si>
    <t>1033</t>
  </si>
  <si>
    <t>5964104080</t>
  </si>
  <si>
    <t>Kanalizační díly plastové koleno 45° DN 200</t>
  </si>
  <si>
    <t>-1920770664</t>
  </si>
  <si>
    <t>1034</t>
  </si>
  <si>
    <t>5964104090</t>
  </si>
  <si>
    <t>Kanalizační díly plastové koleno 45° DN 300</t>
  </si>
  <si>
    <t>1839814093</t>
  </si>
  <si>
    <t>1035</t>
  </si>
  <si>
    <t>5964104105</t>
  </si>
  <si>
    <t>Kanalizační díly plastové odbočka 45° DN 200</t>
  </si>
  <si>
    <t>-734530621</t>
  </si>
  <si>
    <t>1036</t>
  </si>
  <si>
    <t>5964104115</t>
  </si>
  <si>
    <t>Kanalizační díly plastové odbočka 45° DN 300</t>
  </si>
  <si>
    <t>1550473196</t>
  </si>
  <si>
    <t>1037</t>
  </si>
  <si>
    <t>5964104130</t>
  </si>
  <si>
    <t>Kanalizační díly plastové odbočka 90° DN 200</t>
  </si>
  <si>
    <t>-2045214483</t>
  </si>
  <si>
    <t>1038</t>
  </si>
  <si>
    <t>5964104140</t>
  </si>
  <si>
    <t>Kanalizační díly plastové odbočka 90° DN 300</t>
  </si>
  <si>
    <t>866053864</t>
  </si>
  <si>
    <t>1039</t>
  </si>
  <si>
    <t>5964104150</t>
  </si>
  <si>
    <t>Kanalizační díly plastové Krycí víko šachty plastové pochůzné</t>
  </si>
  <si>
    <t>-1926559320</t>
  </si>
  <si>
    <t>1040</t>
  </si>
  <si>
    <t>5964104165</t>
  </si>
  <si>
    <t>Kanalizační díly plastové Šachtové dno přímé DN 200 - jeden vtok a výtok</t>
  </si>
  <si>
    <t>2054511625</t>
  </si>
  <si>
    <t>1041</t>
  </si>
  <si>
    <t>5964104170</t>
  </si>
  <si>
    <t>Kanalizační díly plastové Šachtové dno přímé DN 300 - jeden vtok a výtok</t>
  </si>
  <si>
    <t>1083913345</t>
  </si>
  <si>
    <t>1042</t>
  </si>
  <si>
    <t>5964105060</t>
  </si>
  <si>
    <t>Díly pro odvodnění betonové skruž kruhová pro jímku vsakovací DN 2 000mm/síla stěny 150mm</t>
  </si>
  <si>
    <t>-524563794</t>
  </si>
  <si>
    <t>1043</t>
  </si>
  <si>
    <t>5964105080</t>
  </si>
  <si>
    <t>Díly pro odvodnění betonové deska zákrytová 2 300 mm</t>
  </si>
  <si>
    <t>588856732</t>
  </si>
  <si>
    <t>1044</t>
  </si>
  <si>
    <t>5964119010</t>
  </si>
  <si>
    <t>Příkopová tvárnice TZZ 4a</t>
  </si>
  <si>
    <t>520284478</t>
  </si>
  <si>
    <t>1045</t>
  </si>
  <si>
    <t>5964121000</t>
  </si>
  <si>
    <t>Prahová vpusť výztužné vč. mříží</t>
  </si>
  <si>
    <t>-1710682052</t>
  </si>
  <si>
    <t>1046</t>
  </si>
  <si>
    <t>5964129000</t>
  </si>
  <si>
    <t>Odvodňovací ECO žlaby betonové</t>
  </si>
  <si>
    <t>-1582633700</t>
  </si>
  <si>
    <t>1047</t>
  </si>
  <si>
    <t>5964147000</t>
  </si>
  <si>
    <t>Nástupištní díly blok úložný U65</t>
  </si>
  <si>
    <t>1724044103</t>
  </si>
  <si>
    <t>1048</t>
  </si>
  <si>
    <t>5964147015</t>
  </si>
  <si>
    <t>Nástupištní díly podložka pod tvárnici Tischer</t>
  </si>
  <si>
    <t>-1651017592</t>
  </si>
  <si>
    <t>1049</t>
  </si>
  <si>
    <t>5964147020</t>
  </si>
  <si>
    <t>Nástupištní díly tvárnice Tischer B</t>
  </si>
  <si>
    <t>614628610</t>
  </si>
  <si>
    <t>1050</t>
  </si>
  <si>
    <t>5964147035</t>
  </si>
  <si>
    <t>Nástupištní díly konzolová deska K 150</t>
  </si>
  <si>
    <t>707984668</t>
  </si>
  <si>
    <t>1051</t>
  </si>
  <si>
    <t>5964151000</t>
  </si>
  <si>
    <t>Dlažba zámková hladká cihla</t>
  </si>
  <si>
    <t>558245896</t>
  </si>
  <si>
    <t>1052</t>
  </si>
  <si>
    <t>5964151005</t>
  </si>
  <si>
    <t>Dlažba zámková hladká kostka</t>
  </si>
  <si>
    <t>-755946951</t>
  </si>
  <si>
    <t>1053</t>
  </si>
  <si>
    <t>5964151010</t>
  </si>
  <si>
    <t>Dlažba zámková hladká íčko</t>
  </si>
  <si>
    <t>1329968569</t>
  </si>
  <si>
    <t>1054</t>
  </si>
  <si>
    <t>5964151015</t>
  </si>
  <si>
    <t>Dlažba zámková hladká vlnka</t>
  </si>
  <si>
    <t>-2134540255</t>
  </si>
  <si>
    <t>1055</t>
  </si>
  <si>
    <t>5964153000</t>
  </si>
  <si>
    <t>Dlaždice betonová 40x40</t>
  </si>
  <si>
    <t>-1381187013</t>
  </si>
  <si>
    <t>1056</t>
  </si>
  <si>
    <t>5964157000</t>
  </si>
  <si>
    <t>Zatravňovací tvárnice 60x40x10</t>
  </si>
  <si>
    <t>-848177473</t>
  </si>
  <si>
    <t>1057</t>
  </si>
  <si>
    <t>5964159005</t>
  </si>
  <si>
    <t>Obrubník chodníkový</t>
  </si>
  <si>
    <t>-1283246032</t>
  </si>
  <si>
    <t>1058</t>
  </si>
  <si>
    <t>5964161010</t>
  </si>
  <si>
    <t>Beton lehce zhutnitelný C 20/25;X0 F5 2 285 2 765</t>
  </si>
  <si>
    <t>1629054125</t>
  </si>
  <si>
    <t>1059</t>
  </si>
  <si>
    <t>5964161015</t>
  </si>
  <si>
    <t>Beton lehce zhutnitelný C 20/25;XC2 vyhovuje i XC1 F5 2 365 2 862</t>
  </si>
  <si>
    <t>473234751</t>
  </si>
  <si>
    <t>1060</t>
  </si>
  <si>
    <t>5964161025</t>
  </si>
  <si>
    <t>Beton lehce zhutnitelný C 25/30;XC2 vyhovuje i XC1 F5 2 410 2 916</t>
  </si>
  <si>
    <t>-56396285</t>
  </si>
  <si>
    <t>1061</t>
  </si>
  <si>
    <t>5964163000</t>
  </si>
  <si>
    <t>Řezivo fošny</t>
  </si>
  <si>
    <t>1666702854</t>
  </si>
  <si>
    <t>1062</t>
  </si>
  <si>
    <t>5964163005</t>
  </si>
  <si>
    <t>Řezivo hranoly</t>
  </si>
  <si>
    <t>-2120961000</t>
  </si>
  <si>
    <t>1063</t>
  </si>
  <si>
    <t>5964163010</t>
  </si>
  <si>
    <t>Řezivo prkna</t>
  </si>
  <si>
    <t>1346582285</t>
  </si>
  <si>
    <t>1064</t>
  </si>
  <si>
    <t>5964165000</t>
  </si>
  <si>
    <t>Betonová patka sloupku malá prefabrikát</t>
  </si>
  <si>
    <t>-1042855973</t>
  </si>
  <si>
    <t>1065</t>
  </si>
  <si>
    <t>5964167005</t>
  </si>
  <si>
    <t>Sloupek plotní PVC délka/průměr 2500/50 mm</t>
  </si>
  <si>
    <t>1169603834</t>
  </si>
  <si>
    <t>1066</t>
  </si>
  <si>
    <t>5964167015</t>
  </si>
  <si>
    <t>Sloupek plotní PVC délka/průměr 3000/50 mm</t>
  </si>
  <si>
    <t>2076374133</t>
  </si>
  <si>
    <t>1067</t>
  </si>
  <si>
    <t>5964167065</t>
  </si>
  <si>
    <t>Sloupek plotní pozink délka/průměr 2500/50 mm</t>
  </si>
  <si>
    <t>-454595979</t>
  </si>
  <si>
    <t>1068</t>
  </si>
  <si>
    <t>5964167075</t>
  </si>
  <si>
    <t>Sloupek plotní pozink délka/průměr 3000/50 mm</t>
  </si>
  <si>
    <t>191116995</t>
  </si>
  <si>
    <t>1069</t>
  </si>
  <si>
    <t>5964167085</t>
  </si>
  <si>
    <t>Sloupek plotní pozink délka/průměr 2500/60 mm</t>
  </si>
  <si>
    <t>-91622948</t>
  </si>
  <si>
    <t>1070</t>
  </si>
  <si>
    <t>5964167095</t>
  </si>
  <si>
    <t>Sloupek plotní pozink délka/průměr 3000/60 mm</t>
  </si>
  <si>
    <t>-1882654474</t>
  </si>
  <si>
    <t>1071</t>
  </si>
  <si>
    <t>5964169005</t>
  </si>
  <si>
    <t>Vzpěra 2500/50 mm</t>
  </si>
  <si>
    <t>-1586100524</t>
  </si>
  <si>
    <t>1072</t>
  </si>
  <si>
    <t>5964171000</t>
  </si>
  <si>
    <t>Krytka sloupku 50 mm</t>
  </si>
  <si>
    <t>312824338</t>
  </si>
  <si>
    <t>1073</t>
  </si>
  <si>
    <t>5964171005</t>
  </si>
  <si>
    <t>Krytka sloupku 60 mm</t>
  </si>
  <si>
    <t>616236500</t>
  </si>
  <si>
    <t>1074</t>
  </si>
  <si>
    <t>5964173005</t>
  </si>
  <si>
    <t>Plotové pletivo 2,5 mm, 60x60 mm; PVC výška 150</t>
  </si>
  <si>
    <t>2110007155</t>
  </si>
  <si>
    <t>1075</t>
  </si>
  <si>
    <t>5964173010</t>
  </si>
  <si>
    <t>Plotové pletivo 2,5 mm, 60x60 mm; PVC výška 180</t>
  </si>
  <si>
    <t>-1597129146</t>
  </si>
  <si>
    <t>1076</t>
  </si>
  <si>
    <t>5964173020</t>
  </si>
  <si>
    <t>Plotové pletivo 2,5 mm, 60x60 mm; pozink výška 150</t>
  </si>
  <si>
    <t>1861055382</t>
  </si>
  <si>
    <t>1077</t>
  </si>
  <si>
    <t>5964173025</t>
  </si>
  <si>
    <t>Plotové pletivo 2,5 mm, 60x60 mm; pozink výška 180</t>
  </si>
  <si>
    <t>-1660077494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</si>
</sst>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18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1" fillId="0" borderId="14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9" fillId="0" borderId="19" xfId="0" applyNumberFormat="1" applyFont="1" applyBorder="1" applyAlignment="1">
      <alignment vertical="center"/>
    </xf>
    <xf numFmtId="4" fontId="19" fillId="0" borderId="20" xfId="0" applyNumberFormat="1" applyFont="1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4" fontId="19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3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right" vertical="center"/>
    </xf>
    <xf numFmtId="0" fontId="12" fillId="4" borderId="8" xfId="0" applyFont="1" applyFill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6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3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3" fillId="4" borderId="7" xfId="0" applyFont="1" applyFill="1" applyBorder="1" applyAlignment="1" applyProtection="1">
      <alignment horizontal="right" vertical="center"/>
    </xf>
    <xf numFmtId="0" fontId="3" fillId="4" borderId="7" xfId="0" applyFont="1" applyFill="1" applyBorder="1" applyAlignment="1" applyProtection="1">
      <alignment horizontal="center" vertical="center"/>
    </xf>
    <xf numFmtId="4" fontId="3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0" fontId="12" fillId="4" borderId="0" xfId="0" applyFont="1" applyFill="1" applyAlignment="1" applyProtection="1">
      <alignment horizontal="left" vertical="center"/>
    </xf>
    <xf numFmtId="0" fontId="12" fillId="4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12" fillId="4" borderId="16" xfId="0" applyFont="1" applyFill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3" fillId="0" borderId="16" xfId="0" applyFont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166" fontId="21" fillId="0" borderId="12" xfId="0" applyNumberFormat="1" applyFont="1" applyBorder="1" applyAlignment="1" applyProtection="1"/>
    <xf numFmtId="166" fontId="21" fillId="0" borderId="13" xfId="0" applyNumberFormat="1" applyFont="1" applyBorder="1" applyAlignment="1" applyProtection="1"/>
    <xf numFmtId="4" fontId="10" fillId="0" borderId="0" xfId="0" applyNumberFormat="1" applyFont="1" applyAlignment="1" applyProtection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4" fillId="0" borderId="22" xfId="0" applyFont="1" applyBorder="1" applyAlignment="1" applyProtection="1">
      <alignment horizontal="center" vertical="center"/>
    </xf>
    <xf numFmtId="49" fontId="24" fillId="0" borderId="22" xfId="0" applyNumberFormat="1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left" vertical="center" wrapText="1"/>
    </xf>
    <xf numFmtId="0" fontId="24" fillId="0" borderId="22" xfId="0" applyFont="1" applyBorder="1" applyAlignment="1" applyProtection="1">
      <alignment horizontal="center" vertical="center" wrapText="1"/>
    </xf>
    <xf numFmtId="167" fontId="24" fillId="0" borderId="22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24" fillId="0" borderId="14" xfId="0" applyFont="1" applyBorder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5" workbookViewId="0">
      <selection activeCell="AG54" sqref="AG54:AM5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6" t="s">
        <v>0</v>
      </c>
      <c r="AZ1" s="6" t="s">
        <v>1</v>
      </c>
      <c r="BA1" s="6" t="s">
        <v>2</v>
      </c>
      <c r="BB1" s="6" t="s">
        <v>1</v>
      </c>
      <c r="BT1" s="6" t="s">
        <v>3</v>
      </c>
      <c r="BU1" s="6" t="s">
        <v>3</v>
      </c>
      <c r="BV1" s="6" t="s">
        <v>4</v>
      </c>
    </row>
    <row r="2" spans="1:74" ht="36.950000000000003" customHeight="1">
      <c r="AR2" s="74" t="s">
        <v>5</v>
      </c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S2" s="7" t="s">
        <v>6</v>
      </c>
      <c r="BT2" s="7" t="s">
        <v>7</v>
      </c>
    </row>
    <row r="3" spans="1:74" ht="6.95" customHeight="1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10"/>
      <c r="BS3" s="7" t="s">
        <v>6</v>
      </c>
      <c r="BT3" s="7" t="s">
        <v>8</v>
      </c>
    </row>
    <row r="4" spans="1:74" ht="24.95" customHeight="1">
      <c r="B4" s="10"/>
      <c r="D4" s="11" t="s">
        <v>9</v>
      </c>
      <c r="AR4" s="10"/>
      <c r="AS4" s="12" t="s">
        <v>10</v>
      </c>
      <c r="BS4" s="7" t="s">
        <v>11</v>
      </c>
    </row>
    <row r="5" spans="1:74" ht="12" customHeight="1">
      <c r="B5" s="10"/>
      <c r="D5" s="13" t="s">
        <v>12</v>
      </c>
      <c r="K5" s="71" t="s">
        <v>13</v>
      </c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R5" s="10"/>
      <c r="BS5" s="7" t="s">
        <v>6</v>
      </c>
    </row>
    <row r="6" spans="1:74" ht="36.950000000000003" customHeight="1">
      <c r="B6" s="10"/>
      <c r="D6" s="14" t="s">
        <v>14</v>
      </c>
      <c r="K6" s="73" t="s">
        <v>15</v>
      </c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2"/>
      <c r="AN6" s="72"/>
      <c r="AO6" s="72"/>
      <c r="AR6" s="10"/>
      <c r="BS6" s="7" t="s">
        <v>6</v>
      </c>
    </row>
    <row r="7" spans="1:74" ht="12" customHeight="1">
      <c r="B7" s="10"/>
      <c r="D7" s="15" t="s">
        <v>16</v>
      </c>
      <c r="K7" s="7" t="s">
        <v>1</v>
      </c>
      <c r="AK7" s="15" t="s">
        <v>17</v>
      </c>
      <c r="AN7" s="7" t="s">
        <v>1</v>
      </c>
      <c r="AR7" s="10"/>
      <c r="BS7" s="7" t="s">
        <v>6</v>
      </c>
    </row>
    <row r="8" spans="1:74" ht="12" customHeight="1">
      <c r="B8" s="10"/>
      <c r="D8" s="15" t="s">
        <v>18</v>
      </c>
      <c r="K8" s="7" t="s">
        <v>19</v>
      </c>
      <c r="AK8" s="15" t="s">
        <v>20</v>
      </c>
      <c r="AN8" s="7" t="s">
        <v>21</v>
      </c>
      <c r="AR8" s="10"/>
      <c r="BS8" s="7" t="s">
        <v>6</v>
      </c>
    </row>
    <row r="9" spans="1:74" ht="14.45" customHeight="1">
      <c r="B9" s="10"/>
      <c r="AR9" s="10"/>
      <c r="BS9" s="7" t="s">
        <v>6</v>
      </c>
    </row>
    <row r="10" spans="1:74" ht="12" customHeight="1">
      <c r="B10" s="10"/>
      <c r="D10" s="15" t="s">
        <v>22</v>
      </c>
      <c r="AK10" s="15" t="s">
        <v>23</v>
      </c>
      <c r="AN10" s="7" t="s">
        <v>1</v>
      </c>
      <c r="AR10" s="10"/>
      <c r="BS10" s="7" t="s">
        <v>6</v>
      </c>
    </row>
    <row r="11" spans="1:74" ht="18.399999999999999" customHeight="1">
      <c r="B11" s="10"/>
      <c r="E11" s="7" t="s">
        <v>24</v>
      </c>
      <c r="AK11" s="15" t="s">
        <v>25</v>
      </c>
      <c r="AN11" s="7" t="s">
        <v>1</v>
      </c>
      <c r="AR11" s="10"/>
      <c r="BS11" s="7" t="s">
        <v>6</v>
      </c>
    </row>
    <row r="12" spans="1:74" ht="6.95" customHeight="1">
      <c r="B12" s="10"/>
      <c r="AR12" s="10"/>
      <c r="BS12" s="7" t="s">
        <v>6</v>
      </c>
    </row>
    <row r="13" spans="1:74" ht="12" customHeight="1">
      <c r="B13" s="10"/>
      <c r="D13" s="15" t="s">
        <v>26</v>
      </c>
      <c r="AK13" s="15" t="s">
        <v>23</v>
      </c>
      <c r="AN13" s="7" t="s">
        <v>1</v>
      </c>
      <c r="AR13" s="10"/>
      <c r="BS13" s="7" t="s">
        <v>6</v>
      </c>
    </row>
    <row r="14" spans="1:74">
      <c r="B14" s="10"/>
      <c r="E14" s="7" t="s">
        <v>27</v>
      </c>
      <c r="AK14" s="15" t="s">
        <v>25</v>
      </c>
      <c r="AN14" s="7" t="s">
        <v>1</v>
      </c>
      <c r="AR14" s="10"/>
      <c r="BS14" s="7" t="s">
        <v>6</v>
      </c>
    </row>
    <row r="15" spans="1:74" ht="6.95" customHeight="1">
      <c r="B15" s="10"/>
      <c r="AR15" s="10"/>
      <c r="BS15" s="7" t="s">
        <v>3</v>
      </c>
    </row>
    <row r="16" spans="1:74" ht="12" customHeight="1">
      <c r="B16" s="10"/>
      <c r="D16" s="15" t="s">
        <v>28</v>
      </c>
      <c r="AK16" s="15" t="s">
        <v>23</v>
      </c>
      <c r="AN16" s="7" t="s">
        <v>1</v>
      </c>
      <c r="AR16" s="10"/>
      <c r="BS16" s="7" t="s">
        <v>3</v>
      </c>
    </row>
    <row r="17" spans="2:71" ht="18.399999999999999" customHeight="1">
      <c r="B17" s="10"/>
      <c r="E17" s="7" t="s">
        <v>27</v>
      </c>
      <c r="AK17" s="15" t="s">
        <v>25</v>
      </c>
      <c r="AN17" s="7" t="s">
        <v>1</v>
      </c>
      <c r="AR17" s="10"/>
      <c r="BS17" s="7" t="s">
        <v>29</v>
      </c>
    </row>
    <row r="18" spans="2:71" ht="6.95" customHeight="1">
      <c r="B18" s="10"/>
      <c r="AR18" s="10"/>
      <c r="BS18" s="7" t="s">
        <v>6</v>
      </c>
    </row>
    <row r="19" spans="2:71" ht="12" customHeight="1">
      <c r="B19" s="10"/>
      <c r="D19" s="15" t="s">
        <v>30</v>
      </c>
      <c r="AK19" s="15" t="s">
        <v>23</v>
      </c>
      <c r="AN19" s="7" t="s">
        <v>1</v>
      </c>
      <c r="AR19" s="10"/>
      <c r="BS19" s="7" t="s">
        <v>6</v>
      </c>
    </row>
    <row r="20" spans="2:71" ht="18.399999999999999" customHeight="1">
      <c r="B20" s="10"/>
      <c r="E20" s="7" t="s">
        <v>31</v>
      </c>
      <c r="AK20" s="15" t="s">
        <v>25</v>
      </c>
      <c r="AN20" s="7" t="s">
        <v>1</v>
      </c>
      <c r="AR20" s="10"/>
      <c r="BS20" s="7" t="s">
        <v>29</v>
      </c>
    </row>
    <row r="21" spans="2:71" ht="6.95" customHeight="1">
      <c r="B21" s="10"/>
      <c r="AR21" s="10"/>
    </row>
    <row r="22" spans="2:71" ht="12" customHeight="1">
      <c r="B22" s="10"/>
      <c r="D22" s="15" t="s">
        <v>32</v>
      </c>
      <c r="AR22" s="10"/>
    </row>
    <row r="23" spans="2:71" ht="16.5" customHeight="1">
      <c r="B23" s="10"/>
      <c r="E23" s="75" t="s">
        <v>1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75"/>
      <c r="AI23" s="75"/>
      <c r="AJ23" s="75"/>
      <c r="AK23" s="75"/>
      <c r="AL23" s="75"/>
      <c r="AM23" s="75"/>
      <c r="AN23" s="75"/>
      <c r="AR23" s="10"/>
    </row>
    <row r="24" spans="2:71" ht="6.95" customHeight="1">
      <c r="B24" s="10"/>
      <c r="AR24" s="10"/>
    </row>
    <row r="25" spans="2:71" ht="6.95" customHeight="1">
      <c r="B25" s="10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R25" s="10"/>
    </row>
    <row r="26" spans="2:71" s="1" customFormat="1" ht="25.9" customHeight="1">
      <c r="B26" s="17"/>
      <c r="D26" s="18" t="s">
        <v>33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76">
        <f>ROUND(AG54,2)</f>
        <v>16928179.899999999</v>
      </c>
      <c r="AL26" s="77"/>
      <c r="AM26" s="77"/>
      <c r="AN26" s="77"/>
      <c r="AO26" s="77"/>
      <c r="AR26" s="17"/>
    </row>
    <row r="27" spans="2:71" s="1" customFormat="1" ht="6.95" customHeight="1">
      <c r="B27" s="17"/>
      <c r="AR27" s="17"/>
    </row>
    <row r="28" spans="2:71" s="1" customFormat="1">
      <c r="B28" s="17"/>
      <c r="L28" s="70" t="s">
        <v>34</v>
      </c>
      <c r="M28" s="70"/>
      <c r="N28" s="70"/>
      <c r="O28" s="70"/>
      <c r="P28" s="70"/>
      <c r="W28" s="70" t="s">
        <v>35</v>
      </c>
      <c r="X28" s="70"/>
      <c r="Y28" s="70"/>
      <c r="Z28" s="70"/>
      <c r="AA28" s="70"/>
      <c r="AB28" s="70"/>
      <c r="AC28" s="70"/>
      <c r="AD28" s="70"/>
      <c r="AE28" s="70"/>
      <c r="AK28" s="70" t="s">
        <v>36</v>
      </c>
      <c r="AL28" s="70"/>
      <c r="AM28" s="70"/>
      <c r="AN28" s="70"/>
      <c r="AO28" s="70"/>
      <c r="AR28" s="17"/>
    </row>
    <row r="29" spans="2:71" s="2" customFormat="1" ht="14.45" customHeight="1">
      <c r="B29" s="20"/>
      <c r="D29" s="15" t="s">
        <v>37</v>
      </c>
      <c r="F29" s="15" t="s">
        <v>38</v>
      </c>
      <c r="L29" s="69">
        <v>0.21</v>
      </c>
      <c r="M29" s="68"/>
      <c r="N29" s="68"/>
      <c r="O29" s="68"/>
      <c r="P29" s="68"/>
      <c r="W29" s="67">
        <f>ROUND(AZ54, 2)</f>
        <v>16928179.899999999</v>
      </c>
      <c r="X29" s="68"/>
      <c r="Y29" s="68"/>
      <c r="Z29" s="68"/>
      <c r="AA29" s="68"/>
      <c r="AB29" s="68"/>
      <c r="AC29" s="68"/>
      <c r="AD29" s="68"/>
      <c r="AE29" s="68"/>
      <c r="AK29" s="67">
        <f>ROUND(AV54, 2)</f>
        <v>3554917.78</v>
      </c>
      <c r="AL29" s="68"/>
      <c r="AM29" s="68"/>
      <c r="AN29" s="68"/>
      <c r="AO29" s="68"/>
      <c r="AR29" s="20"/>
    </row>
    <row r="30" spans="2:71" s="2" customFormat="1" ht="14.45" customHeight="1">
      <c r="B30" s="20"/>
      <c r="F30" s="15" t="s">
        <v>39</v>
      </c>
      <c r="L30" s="69">
        <v>0.15</v>
      </c>
      <c r="M30" s="68"/>
      <c r="N30" s="68"/>
      <c r="O30" s="68"/>
      <c r="P30" s="68"/>
      <c r="W30" s="67">
        <f>ROUND(BA54, 2)</f>
        <v>0</v>
      </c>
      <c r="X30" s="68"/>
      <c r="Y30" s="68"/>
      <c r="Z30" s="68"/>
      <c r="AA30" s="68"/>
      <c r="AB30" s="68"/>
      <c r="AC30" s="68"/>
      <c r="AD30" s="68"/>
      <c r="AE30" s="68"/>
      <c r="AK30" s="67">
        <f>ROUND(AW54, 2)</f>
        <v>0</v>
      </c>
      <c r="AL30" s="68"/>
      <c r="AM30" s="68"/>
      <c r="AN30" s="68"/>
      <c r="AO30" s="68"/>
      <c r="AR30" s="20"/>
    </row>
    <row r="31" spans="2:71" s="2" customFormat="1" ht="14.45" hidden="1" customHeight="1">
      <c r="B31" s="20"/>
      <c r="F31" s="15" t="s">
        <v>40</v>
      </c>
      <c r="L31" s="69">
        <v>0.21</v>
      </c>
      <c r="M31" s="68"/>
      <c r="N31" s="68"/>
      <c r="O31" s="68"/>
      <c r="P31" s="68"/>
      <c r="W31" s="67">
        <f>ROUND(BB54, 2)</f>
        <v>0</v>
      </c>
      <c r="X31" s="68"/>
      <c r="Y31" s="68"/>
      <c r="Z31" s="68"/>
      <c r="AA31" s="68"/>
      <c r="AB31" s="68"/>
      <c r="AC31" s="68"/>
      <c r="AD31" s="68"/>
      <c r="AE31" s="68"/>
      <c r="AK31" s="67">
        <v>0</v>
      </c>
      <c r="AL31" s="68"/>
      <c r="AM31" s="68"/>
      <c r="AN31" s="68"/>
      <c r="AO31" s="68"/>
      <c r="AR31" s="20"/>
    </row>
    <row r="32" spans="2:71" s="2" customFormat="1" ht="14.45" hidden="1" customHeight="1">
      <c r="B32" s="20"/>
      <c r="F32" s="15" t="s">
        <v>41</v>
      </c>
      <c r="L32" s="69">
        <v>0.15</v>
      </c>
      <c r="M32" s="68"/>
      <c r="N32" s="68"/>
      <c r="O32" s="68"/>
      <c r="P32" s="68"/>
      <c r="W32" s="67">
        <f>ROUND(BC54, 2)</f>
        <v>0</v>
      </c>
      <c r="X32" s="68"/>
      <c r="Y32" s="68"/>
      <c r="Z32" s="68"/>
      <c r="AA32" s="68"/>
      <c r="AB32" s="68"/>
      <c r="AC32" s="68"/>
      <c r="AD32" s="68"/>
      <c r="AE32" s="68"/>
      <c r="AK32" s="67">
        <v>0</v>
      </c>
      <c r="AL32" s="68"/>
      <c r="AM32" s="68"/>
      <c r="AN32" s="68"/>
      <c r="AO32" s="68"/>
      <c r="AR32" s="20"/>
    </row>
    <row r="33" spans="2:44" s="2" customFormat="1" ht="14.45" hidden="1" customHeight="1">
      <c r="B33" s="20"/>
      <c r="F33" s="15" t="s">
        <v>42</v>
      </c>
      <c r="L33" s="69">
        <v>0</v>
      </c>
      <c r="M33" s="68"/>
      <c r="N33" s="68"/>
      <c r="O33" s="68"/>
      <c r="P33" s="68"/>
      <c r="W33" s="67">
        <f>ROUND(BD54, 2)</f>
        <v>0</v>
      </c>
      <c r="X33" s="68"/>
      <c r="Y33" s="68"/>
      <c r="Z33" s="68"/>
      <c r="AA33" s="68"/>
      <c r="AB33" s="68"/>
      <c r="AC33" s="68"/>
      <c r="AD33" s="68"/>
      <c r="AE33" s="68"/>
      <c r="AK33" s="67">
        <v>0</v>
      </c>
      <c r="AL33" s="68"/>
      <c r="AM33" s="68"/>
      <c r="AN33" s="68"/>
      <c r="AO33" s="68"/>
      <c r="AR33" s="20"/>
    </row>
    <row r="34" spans="2:44" s="1" customFormat="1" ht="6.95" customHeight="1">
      <c r="B34" s="17"/>
      <c r="AR34" s="17"/>
    </row>
    <row r="35" spans="2:44" s="1" customFormat="1" ht="25.9" customHeight="1">
      <c r="B35" s="17"/>
      <c r="C35" s="21"/>
      <c r="D35" s="22" t="s">
        <v>43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4" t="s">
        <v>44</v>
      </c>
      <c r="U35" s="23"/>
      <c r="V35" s="23"/>
      <c r="W35" s="23"/>
      <c r="X35" s="63" t="s">
        <v>45</v>
      </c>
      <c r="Y35" s="64"/>
      <c r="Z35" s="64"/>
      <c r="AA35" s="64"/>
      <c r="AB35" s="64"/>
      <c r="AC35" s="23"/>
      <c r="AD35" s="23"/>
      <c r="AE35" s="23"/>
      <c r="AF35" s="23"/>
      <c r="AG35" s="23"/>
      <c r="AH35" s="23"/>
      <c r="AI35" s="23"/>
      <c r="AJ35" s="23"/>
      <c r="AK35" s="65">
        <f>SUM(AK26:AK33)</f>
        <v>20483097.68</v>
      </c>
      <c r="AL35" s="64"/>
      <c r="AM35" s="64"/>
      <c r="AN35" s="64"/>
      <c r="AO35" s="66"/>
      <c r="AP35" s="21"/>
      <c r="AQ35" s="21"/>
      <c r="AR35" s="17"/>
    </row>
    <row r="36" spans="2:44" s="1" customFormat="1" ht="6.95" customHeight="1">
      <c r="B36" s="17"/>
      <c r="AR36" s="17"/>
    </row>
    <row r="37" spans="2:44" s="1" customFormat="1" ht="6.95" customHeight="1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17"/>
    </row>
    <row r="41" spans="2:44" s="1" customFormat="1" ht="6.95" customHeight="1">
      <c r="B41" s="27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  <c r="AM41" s="28"/>
      <c r="AN41" s="28"/>
      <c r="AO41" s="28"/>
      <c r="AP41" s="28"/>
      <c r="AQ41" s="28"/>
      <c r="AR41" s="17"/>
    </row>
    <row r="42" spans="2:44" s="1" customFormat="1" ht="24.95" customHeight="1">
      <c r="B42" s="17"/>
      <c r="C42" s="11" t="s">
        <v>46</v>
      </c>
      <c r="AR42" s="17"/>
    </row>
    <row r="43" spans="2:44" s="1" customFormat="1" ht="6.95" customHeight="1">
      <c r="B43" s="17"/>
      <c r="AR43" s="17"/>
    </row>
    <row r="44" spans="2:44" s="1" customFormat="1" ht="12" customHeight="1">
      <c r="B44" s="17"/>
      <c r="C44" s="15" t="s">
        <v>12</v>
      </c>
      <c r="L44" s="1" t="str">
        <f>K5</f>
        <v>65419035</v>
      </c>
      <c r="AR44" s="17"/>
    </row>
    <row r="45" spans="2:44" s="3" customFormat="1" ht="36.950000000000003" customHeight="1">
      <c r="B45" s="29"/>
      <c r="C45" s="30" t="s">
        <v>14</v>
      </c>
      <c r="L45" s="88" t="str">
        <f>K6</f>
        <v>Údržba, opravy a odstraňování závad u ST v obvodu OŘ Plzeň 2019/2020 - oblast Plzeň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R45" s="29"/>
    </row>
    <row r="46" spans="2:44" s="1" customFormat="1" ht="6.95" customHeight="1">
      <c r="B46" s="17"/>
      <c r="AR46" s="17"/>
    </row>
    <row r="47" spans="2:44" s="1" customFormat="1" ht="12" customHeight="1">
      <c r="B47" s="17"/>
      <c r="C47" s="15" t="s">
        <v>18</v>
      </c>
      <c r="L47" s="31" t="str">
        <f>IF(K8="","",K8)</f>
        <v>Obvod ST Plzeň</v>
      </c>
      <c r="AI47" s="15" t="s">
        <v>20</v>
      </c>
      <c r="AM47" s="90" t="str">
        <f>IF(AN8= "","",AN8)</f>
        <v>25. 1. 2019</v>
      </c>
      <c r="AN47" s="90"/>
      <c r="AR47" s="17"/>
    </row>
    <row r="48" spans="2:44" s="1" customFormat="1" ht="6.95" customHeight="1">
      <c r="B48" s="17"/>
      <c r="AR48" s="17"/>
    </row>
    <row r="49" spans="1:91" s="1" customFormat="1" ht="13.7" customHeight="1">
      <c r="B49" s="17"/>
      <c r="C49" s="15" t="s">
        <v>22</v>
      </c>
      <c r="L49" s="1" t="str">
        <f>IF(E11= "","",E11)</f>
        <v>SŽDC, s.o. - OŘ Plzeň</v>
      </c>
      <c r="AI49" s="15" t="s">
        <v>28</v>
      </c>
      <c r="AM49" s="91" t="str">
        <f>IF(E17="","",E17)</f>
        <v xml:space="preserve"> </v>
      </c>
      <c r="AN49" s="92"/>
      <c r="AO49" s="92"/>
      <c r="AP49" s="92"/>
      <c r="AR49" s="17"/>
      <c r="AS49" s="93" t="s">
        <v>47</v>
      </c>
      <c r="AT49" s="94"/>
      <c r="AU49" s="32"/>
      <c r="AV49" s="32"/>
      <c r="AW49" s="32"/>
      <c r="AX49" s="32"/>
      <c r="AY49" s="32"/>
      <c r="AZ49" s="32"/>
      <c r="BA49" s="32"/>
      <c r="BB49" s="32"/>
      <c r="BC49" s="32"/>
      <c r="BD49" s="33"/>
    </row>
    <row r="50" spans="1:91" s="1" customFormat="1" ht="13.7" customHeight="1">
      <c r="B50" s="17"/>
      <c r="C50" s="15" t="s">
        <v>26</v>
      </c>
      <c r="L50" s="1" t="str">
        <f>IF(E14="","",E14)</f>
        <v xml:space="preserve"> </v>
      </c>
      <c r="AI50" s="15" t="s">
        <v>30</v>
      </c>
      <c r="AM50" s="91" t="str">
        <f>IF(E20="","",E20)</f>
        <v>Zdeněk</v>
      </c>
      <c r="AN50" s="92"/>
      <c r="AO50" s="92"/>
      <c r="AP50" s="92"/>
      <c r="AR50" s="17"/>
      <c r="AS50" s="95"/>
      <c r="AT50" s="96"/>
      <c r="AU50" s="34"/>
      <c r="AV50" s="34"/>
      <c r="AW50" s="34"/>
      <c r="AX50" s="34"/>
      <c r="AY50" s="34"/>
      <c r="AZ50" s="34"/>
      <c r="BA50" s="34"/>
      <c r="BB50" s="34"/>
      <c r="BC50" s="34"/>
      <c r="BD50" s="35"/>
    </row>
    <row r="51" spans="1:91" s="1" customFormat="1" ht="10.9" customHeight="1">
      <c r="B51" s="17"/>
      <c r="AR51" s="17"/>
      <c r="AS51" s="95"/>
      <c r="AT51" s="96"/>
      <c r="AU51" s="34"/>
      <c r="AV51" s="34"/>
      <c r="AW51" s="34"/>
      <c r="AX51" s="34"/>
      <c r="AY51" s="34"/>
      <c r="AZ51" s="34"/>
      <c r="BA51" s="34"/>
      <c r="BB51" s="34"/>
      <c r="BC51" s="34"/>
      <c r="BD51" s="35"/>
    </row>
    <row r="52" spans="1:91" s="1" customFormat="1" ht="29.25" customHeight="1">
      <c r="B52" s="17"/>
      <c r="C52" s="78" t="s">
        <v>48</v>
      </c>
      <c r="D52" s="79"/>
      <c r="E52" s="79"/>
      <c r="F52" s="79"/>
      <c r="G52" s="79"/>
      <c r="H52" s="36"/>
      <c r="I52" s="80" t="s">
        <v>49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81" t="s">
        <v>50</v>
      </c>
      <c r="AH52" s="79"/>
      <c r="AI52" s="79"/>
      <c r="AJ52" s="79"/>
      <c r="AK52" s="79"/>
      <c r="AL52" s="79"/>
      <c r="AM52" s="79"/>
      <c r="AN52" s="80" t="s">
        <v>51</v>
      </c>
      <c r="AO52" s="79"/>
      <c r="AP52" s="82"/>
      <c r="AQ52" s="37" t="s">
        <v>52</v>
      </c>
      <c r="AR52" s="17"/>
      <c r="AS52" s="38" t="s">
        <v>53</v>
      </c>
      <c r="AT52" s="39" t="s">
        <v>54</v>
      </c>
      <c r="AU52" s="39" t="s">
        <v>55</v>
      </c>
      <c r="AV52" s="39" t="s">
        <v>56</v>
      </c>
      <c r="AW52" s="39" t="s">
        <v>57</v>
      </c>
      <c r="AX52" s="39" t="s">
        <v>58</v>
      </c>
      <c r="AY52" s="39" t="s">
        <v>59</v>
      </c>
      <c r="AZ52" s="39" t="s">
        <v>60</v>
      </c>
      <c r="BA52" s="39" t="s">
        <v>61</v>
      </c>
      <c r="BB52" s="39" t="s">
        <v>62</v>
      </c>
      <c r="BC52" s="39" t="s">
        <v>63</v>
      </c>
      <c r="BD52" s="40" t="s">
        <v>64</v>
      </c>
    </row>
    <row r="53" spans="1:91" s="1" customFormat="1" ht="10.9" customHeight="1">
      <c r="B53" s="17"/>
      <c r="AR53" s="17"/>
      <c r="AS53" s="41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3"/>
    </row>
    <row r="54" spans="1:91" s="4" customFormat="1" ht="32.450000000000003" customHeight="1">
      <c r="B54" s="42"/>
      <c r="C54" s="43" t="s">
        <v>65</v>
      </c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86">
        <f>ROUND(AG55,2)</f>
        <v>16928179.899999999</v>
      </c>
      <c r="AH54" s="86"/>
      <c r="AI54" s="86"/>
      <c r="AJ54" s="86"/>
      <c r="AK54" s="86"/>
      <c r="AL54" s="86"/>
      <c r="AM54" s="86"/>
      <c r="AN54" s="87">
        <f>SUM(AG54,AT54)</f>
        <v>20483097.68</v>
      </c>
      <c r="AO54" s="87"/>
      <c r="AP54" s="87"/>
      <c r="AQ54" s="45" t="s">
        <v>1</v>
      </c>
      <c r="AR54" s="42"/>
      <c r="AS54" s="46">
        <f>ROUND(AS55,2)</f>
        <v>0</v>
      </c>
      <c r="AT54" s="47">
        <f>ROUND(SUM(AV54:AW54),2)</f>
        <v>3554917.78</v>
      </c>
      <c r="AU54" s="48">
        <f>ROUND(AU55,5)</f>
        <v>0</v>
      </c>
      <c r="AV54" s="47">
        <f>ROUND(AZ54*L29,2)</f>
        <v>3554917.78</v>
      </c>
      <c r="AW54" s="47">
        <f>ROUND(BA54*L30,2)</f>
        <v>0</v>
      </c>
      <c r="AX54" s="47">
        <f>ROUND(BB54*L29,2)</f>
        <v>0</v>
      </c>
      <c r="AY54" s="47">
        <f>ROUND(BC54*L30,2)</f>
        <v>0</v>
      </c>
      <c r="AZ54" s="47">
        <f>ROUND(AZ55,2)</f>
        <v>16928179.899999999</v>
      </c>
      <c r="BA54" s="47">
        <f>ROUND(BA55,2)</f>
        <v>0</v>
      </c>
      <c r="BB54" s="47">
        <f>ROUND(BB55,2)</f>
        <v>0</v>
      </c>
      <c r="BC54" s="47">
        <f>ROUND(BC55,2)</f>
        <v>0</v>
      </c>
      <c r="BD54" s="49">
        <f>ROUND(BD55,2)</f>
        <v>0</v>
      </c>
      <c r="BS54" s="50" t="s">
        <v>66</v>
      </c>
      <c r="BT54" s="50" t="s">
        <v>67</v>
      </c>
      <c r="BU54" s="51" t="s">
        <v>68</v>
      </c>
      <c r="BV54" s="50" t="s">
        <v>69</v>
      </c>
      <c r="BW54" s="50" t="s">
        <v>4</v>
      </c>
      <c r="BX54" s="50" t="s">
        <v>70</v>
      </c>
      <c r="CL54" s="50" t="s">
        <v>1</v>
      </c>
    </row>
    <row r="55" spans="1:91" s="5" customFormat="1" ht="16.5" customHeight="1">
      <c r="A55" s="52" t="s">
        <v>71</v>
      </c>
      <c r="B55" s="53"/>
      <c r="C55" s="54"/>
      <c r="D55" s="85" t="s">
        <v>72</v>
      </c>
      <c r="E55" s="85"/>
      <c r="F55" s="85"/>
      <c r="G55" s="85"/>
      <c r="H55" s="85"/>
      <c r="I55" s="55"/>
      <c r="J55" s="85" t="s">
        <v>73</v>
      </c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5"/>
      <c r="AC55" s="85"/>
      <c r="AD55" s="85"/>
      <c r="AE55" s="85"/>
      <c r="AF55" s="85"/>
      <c r="AG55" s="83">
        <f>'SO 1 - Soupis položek'!J30</f>
        <v>16928179.899999999</v>
      </c>
      <c r="AH55" s="84"/>
      <c r="AI55" s="84"/>
      <c r="AJ55" s="84"/>
      <c r="AK55" s="84"/>
      <c r="AL55" s="84"/>
      <c r="AM55" s="84"/>
      <c r="AN55" s="83">
        <f>SUM(AG55,AT55)</f>
        <v>20483097.68</v>
      </c>
      <c r="AO55" s="84"/>
      <c r="AP55" s="84"/>
      <c r="AQ55" s="56" t="s">
        <v>74</v>
      </c>
      <c r="AR55" s="53"/>
      <c r="AS55" s="57">
        <v>0</v>
      </c>
      <c r="AT55" s="58">
        <f>ROUND(SUM(AV55:AW55),2)</f>
        <v>3554917.78</v>
      </c>
      <c r="AU55" s="59">
        <f>'SO 1 - Soupis položek'!P79</f>
        <v>0</v>
      </c>
      <c r="AV55" s="58">
        <f>'SO 1 - Soupis položek'!J33</f>
        <v>3554917.78</v>
      </c>
      <c r="AW55" s="58">
        <f>'SO 1 - Soupis položek'!J34</f>
        <v>0</v>
      </c>
      <c r="AX55" s="58">
        <f>'SO 1 - Soupis položek'!J35</f>
        <v>0</v>
      </c>
      <c r="AY55" s="58">
        <f>'SO 1 - Soupis položek'!J36</f>
        <v>0</v>
      </c>
      <c r="AZ55" s="58">
        <f>'SO 1 - Soupis položek'!F33</f>
        <v>16928179.899999999</v>
      </c>
      <c r="BA55" s="58">
        <f>'SO 1 - Soupis položek'!F34</f>
        <v>0</v>
      </c>
      <c r="BB55" s="58">
        <f>'SO 1 - Soupis položek'!F35</f>
        <v>0</v>
      </c>
      <c r="BC55" s="58">
        <f>'SO 1 - Soupis položek'!F36</f>
        <v>0</v>
      </c>
      <c r="BD55" s="60">
        <f>'SO 1 - Soupis položek'!F37</f>
        <v>0</v>
      </c>
      <c r="BT55" s="61" t="s">
        <v>75</v>
      </c>
      <c r="BV55" s="61" t="s">
        <v>69</v>
      </c>
      <c r="BW55" s="61" t="s">
        <v>76</v>
      </c>
      <c r="BX55" s="61" t="s">
        <v>4</v>
      </c>
      <c r="CL55" s="61" t="s">
        <v>1</v>
      </c>
      <c r="CM55" s="61" t="s">
        <v>77</v>
      </c>
    </row>
    <row r="56" spans="1:91" s="1" customFormat="1" ht="30" customHeight="1">
      <c r="B56" s="17"/>
      <c r="AR56" s="17"/>
    </row>
    <row r="57" spans="1:91" s="1" customFormat="1" ht="6.95" customHeight="1">
      <c r="B57" s="25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17"/>
    </row>
  </sheetData>
  <sheetProtection password="8A0E" sheet="1" objects="1" scenarios="1"/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SO 1 - Soupis položek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234"/>
  <sheetViews>
    <sheetView showGridLines="0" tabSelected="1" topLeftCell="A146" workbookViewId="0">
      <selection activeCell="H150" sqref="H150:I150"/>
    </sheetView>
  </sheetViews>
  <sheetFormatPr defaultRowHeight="11.25"/>
  <cols>
    <col min="1" max="1" width="8.33203125" style="62" customWidth="1"/>
    <col min="2" max="2" width="1.6640625" style="62" customWidth="1"/>
    <col min="3" max="3" width="4.1640625" style="62" customWidth="1"/>
    <col min="4" max="4" width="4.33203125" style="62" customWidth="1"/>
    <col min="5" max="5" width="17.1640625" style="62" customWidth="1"/>
    <col min="6" max="6" width="100.83203125" style="62" customWidth="1"/>
    <col min="7" max="7" width="8.6640625" style="62" customWidth="1"/>
    <col min="8" max="8" width="11.1640625" style="62" customWidth="1"/>
    <col min="9" max="9" width="14.1640625" style="62" customWidth="1"/>
    <col min="10" max="10" width="23.5" style="62" customWidth="1"/>
    <col min="11" max="11" width="15.5" style="62" customWidth="1"/>
    <col min="12" max="12" width="9.33203125" style="62" customWidth="1"/>
    <col min="13" max="13" width="10.83203125" style="62" hidden="1" customWidth="1"/>
    <col min="14" max="14" width="9.33203125" style="62" hidden="1"/>
    <col min="15" max="20" width="14.1640625" style="62" hidden="1" customWidth="1"/>
    <col min="21" max="21" width="16.33203125" style="62" hidden="1" customWidth="1"/>
    <col min="22" max="22" width="12.33203125" style="62" customWidth="1"/>
    <col min="23" max="23" width="16.33203125" style="62" customWidth="1"/>
    <col min="24" max="24" width="12.33203125" style="62" customWidth="1"/>
    <col min="25" max="25" width="15" style="62" customWidth="1"/>
    <col min="26" max="26" width="11" style="62" customWidth="1"/>
    <col min="27" max="27" width="15" style="62" customWidth="1"/>
    <col min="28" max="28" width="16.33203125" style="62" customWidth="1"/>
    <col min="29" max="29" width="11" style="62" customWidth="1"/>
    <col min="30" max="30" width="15" style="62" customWidth="1"/>
    <col min="31" max="31" width="16.33203125" style="62" customWidth="1"/>
    <col min="32" max="43" width="9.33203125" style="62"/>
    <col min="44" max="65" width="9.33203125" style="62" hidden="1"/>
    <col min="66" max="16384" width="9.33203125" style="62"/>
  </cols>
  <sheetData>
    <row r="2" spans="2:46" ht="36.950000000000003" customHeight="1">
      <c r="L2" s="97" t="s">
        <v>5</v>
      </c>
      <c r="M2" s="98"/>
      <c r="N2" s="98"/>
      <c r="O2" s="98"/>
      <c r="P2" s="98"/>
      <c r="Q2" s="98"/>
      <c r="R2" s="98"/>
      <c r="S2" s="98"/>
      <c r="T2" s="98"/>
      <c r="U2" s="98"/>
      <c r="V2" s="98"/>
      <c r="AT2" s="99" t="s">
        <v>76</v>
      </c>
    </row>
    <row r="3" spans="2:46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02"/>
      <c r="AT3" s="99" t="s">
        <v>77</v>
      </c>
    </row>
    <row r="4" spans="2:46" ht="24.95" customHeight="1">
      <c r="B4" s="102"/>
      <c r="D4" s="103" t="s">
        <v>78</v>
      </c>
      <c r="L4" s="102"/>
      <c r="M4" s="104" t="s">
        <v>10</v>
      </c>
      <c r="AT4" s="99" t="s">
        <v>3</v>
      </c>
    </row>
    <row r="5" spans="2:46" ht="6.95" customHeight="1">
      <c r="B5" s="102"/>
      <c r="L5" s="102"/>
    </row>
    <row r="6" spans="2:46" ht="12" customHeight="1">
      <c r="B6" s="102"/>
      <c r="D6" s="105" t="s">
        <v>14</v>
      </c>
      <c r="L6" s="102"/>
    </row>
    <row r="7" spans="2:46" ht="16.5" customHeight="1">
      <c r="B7" s="102"/>
      <c r="E7" s="106" t="str">
        <f>'Rekapitulace stavby'!K6</f>
        <v>Údržba, opravy a odstraňování závad u ST v obvodu OŘ Plzeň 2019/2020 - oblast Plzeň</v>
      </c>
      <c r="F7" s="107"/>
      <c r="G7" s="107"/>
      <c r="H7" s="107"/>
      <c r="L7" s="102"/>
    </row>
    <row r="8" spans="2:46" s="108" customFormat="1" ht="12" customHeight="1">
      <c r="B8" s="109"/>
      <c r="D8" s="105" t="s">
        <v>79</v>
      </c>
      <c r="L8" s="109"/>
    </row>
    <row r="9" spans="2:46" s="108" customFormat="1" ht="36.950000000000003" customHeight="1">
      <c r="B9" s="109"/>
      <c r="E9" s="110" t="s">
        <v>80</v>
      </c>
      <c r="F9" s="111"/>
      <c r="G9" s="111"/>
      <c r="H9" s="111"/>
      <c r="L9" s="109"/>
    </row>
    <row r="10" spans="2:46" s="108" customFormat="1">
      <c r="B10" s="109"/>
      <c r="L10" s="109"/>
    </row>
    <row r="11" spans="2:46" s="108" customFormat="1" ht="12" customHeight="1">
      <c r="B11" s="109"/>
      <c r="D11" s="105" t="s">
        <v>16</v>
      </c>
      <c r="F11" s="99" t="s">
        <v>1</v>
      </c>
      <c r="I11" s="105" t="s">
        <v>17</v>
      </c>
      <c r="J11" s="99" t="s">
        <v>1</v>
      </c>
      <c r="L11" s="109"/>
    </row>
    <row r="12" spans="2:46" s="108" customFormat="1" ht="12" customHeight="1">
      <c r="B12" s="109"/>
      <c r="D12" s="105" t="s">
        <v>18</v>
      </c>
      <c r="F12" s="99" t="s">
        <v>19</v>
      </c>
      <c r="I12" s="105" t="s">
        <v>20</v>
      </c>
      <c r="J12" s="112" t="str">
        <f>'Rekapitulace stavby'!AN8</f>
        <v>25. 1. 2019</v>
      </c>
      <c r="L12" s="109"/>
    </row>
    <row r="13" spans="2:46" s="108" customFormat="1" ht="10.9" customHeight="1">
      <c r="B13" s="109"/>
      <c r="L13" s="109"/>
    </row>
    <row r="14" spans="2:46" s="108" customFormat="1" ht="12" customHeight="1">
      <c r="B14" s="109"/>
      <c r="D14" s="105" t="s">
        <v>22</v>
      </c>
      <c r="I14" s="105" t="s">
        <v>23</v>
      </c>
      <c r="J14" s="99" t="s">
        <v>1</v>
      </c>
      <c r="L14" s="109"/>
    </row>
    <row r="15" spans="2:46" s="108" customFormat="1" ht="18" customHeight="1">
      <c r="B15" s="109"/>
      <c r="E15" s="99" t="s">
        <v>24</v>
      </c>
      <c r="I15" s="105" t="s">
        <v>25</v>
      </c>
      <c r="J15" s="99" t="s">
        <v>1</v>
      </c>
      <c r="L15" s="109"/>
    </row>
    <row r="16" spans="2:46" s="108" customFormat="1" ht="6.95" customHeight="1">
      <c r="B16" s="109"/>
      <c r="L16" s="109"/>
    </row>
    <row r="17" spans="2:12" s="108" customFormat="1" ht="12" customHeight="1">
      <c r="B17" s="109"/>
      <c r="D17" s="105" t="s">
        <v>26</v>
      </c>
      <c r="I17" s="105" t="s">
        <v>23</v>
      </c>
      <c r="J17" s="99" t="str">
        <f>'Rekapitulace stavby'!AN13</f>
        <v/>
      </c>
      <c r="L17" s="109"/>
    </row>
    <row r="18" spans="2:12" s="108" customFormat="1" ht="18" customHeight="1">
      <c r="B18" s="109"/>
      <c r="E18" s="113" t="str">
        <f>'Rekapitulace stavby'!E14</f>
        <v xml:space="preserve"> </v>
      </c>
      <c r="F18" s="113"/>
      <c r="G18" s="113"/>
      <c r="H18" s="113"/>
      <c r="I18" s="105" t="s">
        <v>25</v>
      </c>
      <c r="J18" s="99" t="str">
        <f>'Rekapitulace stavby'!AN14</f>
        <v/>
      </c>
      <c r="L18" s="109"/>
    </row>
    <row r="19" spans="2:12" s="108" customFormat="1" ht="6.95" customHeight="1">
      <c r="B19" s="109"/>
      <c r="L19" s="109"/>
    </row>
    <row r="20" spans="2:12" s="108" customFormat="1" ht="12" customHeight="1">
      <c r="B20" s="109"/>
      <c r="D20" s="105" t="s">
        <v>28</v>
      </c>
      <c r="I20" s="105" t="s">
        <v>23</v>
      </c>
      <c r="J20" s="99" t="str">
        <f>IF('Rekapitulace stavby'!AN16="","",'Rekapitulace stavby'!AN16)</f>
        <v/>
      </c>
      <c r="L20" s="109"/>
    </row>
    <row r="21" spans="2:12" s="108" customFormat="1" ht="18" customHeight="1">
      <c r="B21" s="109"/>
      <c r="E21" s="99" t="str">
        <f>IF('Rekapitulace stavby'!E17="","",'Rekapitulace stavby'!E17)</f>
        <v xml:space="preserve"> </v>
      </c>
      <c r="I21" s="105" t="s">
        <v>25</v>
      </c>
      <c r="J21" s="99" t="str">
        <f>IF('Rekapitulace stavby'!AN17="","",'Rekapitulace stavby'!AN17)</f>
        <v/>
      </c>
      <c r="L21" s="109"/>
    </row>
    <row r="22" spans="2:12" s="108" customFormat="1" ht="6.95" customHeight="1">
      <c r="B22" s="109"/>
      <c r="L22" s="109"/>
    </row>
    <row r="23" spans="2:12" s="108" customFormat="1" ht="12" customHeight="1">
      <c r="B23" s="109"/>
      <c r="D23" s="105" t="s">
        <v>30</v>
      </c>
      <c r="I23" s="105" t="s">
        <v>23</v>
      </c>
      <c r="J23" s="99" t="s">
        <v>1</v>
      </c>
      <c r="L23" s="109"/>
    </row>
    <row r="24" spans="2:12" s="108" customFormat="1" ht="18" customHeight="1">
      <c r="B24" s="109"/>
      <c r="E24" s="99" t="s">
        <v>31</v>
      </c>
      <c r="I24" s="105" t="s">
        <v>25</v>
      </c>
      <c r="J24" s="99" t="s">
        <v>1</v>
      </c>
      <c r="L24" s="109"/>
    </row>
    <row r="25" spans="2:12" s="108" customFormat="1" ht="6.95" customHeight="1">
      <c r="B25" s="109"/>
      <c r="L25" s="109"/>
    </row>
    <row r="26" spans="2:12" s="108" customFormat="1" ht="12" customHeight="1">
      <c r="B26" s="109"/>
      <c r="D26" s="105" t="s">
        <v>32</v>
      </c>
      <c r="L26" s="109"/>
    </row>
    <row r="27" spans="2:12" s="115" customFormat="1" ht="16.5" customHeight="1">
      <c r="B27" s="114"/>
      <c r="E27" s="116" t="s">
        <v>1</v>
      </c>
      <c r="F27" s="116"/>
      <c r="G27" s="116"/>
      <c r="H27" s="116"/>
      <c r="L27" s="114"/>
    </row>
    <row r="28" spans="2:12" s="108" customFormat="1" ht="6.95" customHeight="1">
      <c r="B28" s="109"/>
      <c r="L28" s="109"/>
    </row>
    <row r="29" spans="2:12" s="108" customFormat="1" ht="6.95" customHeight="1">
      <c r="B29" s="109"/>
      <c r="D29" s="117"/>
      <c r="E29" s="117"/>
      <c r="F29" s="117"/>
      <c r="G29" s="117"/>
      <c r="H29" s="117"/>
      <c r="I29" s="117"/>
      <c r="J29" s="117"/>
      <c r="K29" s="117"/>
      <c r="L29" s="109"/>
    </row>
    <row r="30" spans="2:12" s="108" customFormat="1" ht="25.35" customHeight="1">
      <c r="B30" s="109"/>
      <c r="D30" s="118" t="s">
        <v>33</v>
      </c>
      <c r="J30" s="119">
        <f>ROUND(J79, 2)</f>
        <v>16928179.899999999</v>
      </c>
      <c r="L30" s="109"/>
    </row>
    <row r="31" spans="2:12" s="108" customFormat="1" ht="6.95" customHeight="1">
      <c r="B31" s="109"/>
      <c r="D31" s="117"/>
      <c r="E31" s="117"/>
      <c r="F31" s="117"/>
      <c r="G31" s="117"/>
      <c r="H31" s="117"/>
      <c r="I31" s="117"/>
      <c r="J31" s="117"/>
      <c r="K31" s="117"/>
      <c r="L31" s="109"/>
    </row>
    <row r="32" spans="2:12" s="108" customFormat="1" ht="14.45" customHeight="1">
      <c r="B32" s="109"/>
      <c r="F32" s="120" t="s">
        <v>35</v>
      </c>
      <c r="I32" s="120" t="s">
        <v>34</v>
      </c>
      <c r="J32" s="120" t="s">
        <v>36</v>
      </c>
      <c r="L32" s="109"/>
    </row>
    <row r="33" spans="2:12" s="108" customFormat="1" ht="14.45" customHeight="1">
      <c r="B33" s="109"/>
      <c r="D33" s="105" t="s">
        <v>37</v>
      </c>
      <c r="E33" s="105" t="s">
        <v>38</v>
      </c>
      <c r="F33" s="121">
        <f>ROUND((SUM(BE79:BE2233)),  2)</f>
        <v>16928179.899999999</v>
      </c>
      <c r="I33" s="122">
        <v>0.21</v>
      </c>
      <c r="J33" s="121">
        <f>ROUND(((SUM(BE79:BE2233))*I33),  2)</f>
        <v>3554917.78</v>
      </c>
      <c r="L33" s="109"/>
    </row>
    <row r="34" spans="2:12" s="108" customFormat="1" ht="14.45" customHeight="1">
      <c r="B34" s="109"/>
      <c r="E34" s="105" t="s">
        <v>39</v>
      </c>
      <c r="F34" s="121">
        <f>ROUND((SUM(BF79:BF2233)),  2)</f>
        <v>0</v>
      </c>
      <c r="I34" s="122">
        <v>0.15</v>
      </c>
      <c r="J34" s="121">
        <f>ROUND(((SUM(BF79:BF2233))*I34),  2)</f>
        <v>0</v>
      </c>
      <c r="L34" s="109"/>
    </row>
    <row r="35" spans="2:12" s="108" customFormat="1" ht="14.45" hidden="1" customHeight="1">
      <c r="B35" s="109"/>
      <c r="E35" s="105" t="s">
        <v>40</v>
      </c>
      <c r="F35" s="121">
        <f>ROUND((SUM(BG79:BG2233)),  2)</f>
        <v>0</v>
      </c>
      <c r="I35" s="122">
        <v>0.21</v>
      </c>
      <c r="J35" s="121">
        <f>0</f>
        <v>0</v>
      </c>
      <c r="L35" s="109"/>
    </row>
    <row r="36" spans="2:12" s="108" customFormat="1" ht="14.45" hidden="1" customHeight="1">
      <c r="B36" s="109"/>
      <c r="E36" s="105" t="s">
        <v>41</v>
      </c>
      <c r="F36" s="121">
        <f>ROUND((SUM(BH79:BH2233)),  2)</f>
        <v>0</v>
      </c>
      <c r="I36" s="122">
        <v>0.15</v>
      </c>
      <c r="J36" s="121">
        <f>0</f>
        <v>0</v>
      </c>
      <c r="L36" s="109"/>
    </row>
    <row r="37" spans="2:12" s="108" customFormat="1" ht="14.45" hidden="1" customHeight="1">
      <c r="B37" s="109"/>
      <c r="E37" s="105" t="s">
        <v>42</v>
      </c>
      <c r="F37" s="121">
        <f>ROUND((SUM(BI79:BI2233)),  2)</f>
        <v>0</v>
      </c>
      <c r="I37" s="122">
        <v>0</v>
      </c>
      <c r="J37" s="121">
        <f>0</f>
        <v>0</v>
      </c>
      <c r="L37" s="109"/>
    </row>
    <row r="38" spans="2:12" s="108" customFormat="1" ht="6.95" customHeight="1">
      <c r="B38" s="109"/>
      <c r="L38" s="109"/>
    </row>
    <row r="39" spans="2:12" s="108" customFormat="1" ht="25.35" customHeight="1">
      <c r="B39" s="109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20483097.68</v>
      </c>
      <c r="K39" s="129"/>
      <c r="L39" s="109"/>
    </row>
    <row r="40" spans="2:12" s="108" customFormat="1" ht="14.45" customHeight="1"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09"/>
    </row>
    <row r="44" spans="2:12" s="108" customFormat="1" ht="6.95" customHeight="1"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09"/>
    </row>
    <row r="45" spans="2:12" s="108" customFormat="1" ht="24.95" customHeight="1">
      <c r="B45" s="109"/>
      <c r="C45" s="103" t="s">
        <v>81</v>
      </c>
      <c r="L45" s="109"/>
    </row>
    <row r="46" spans="2:12" s="108" customFormat="1" ht="6.95" customHeight="1">
      <c r="B46" s="109"/>
      <c r="L46" s="109"/>
    </row>
    <row r="47" spans="2:12" s="108" customFormat="1" ht="12" customHeight="1">
      <c r="B47" s="109"/>
      <c r="C47" s="105" t="s">
        <v>14</v>
      </c>
      <c r="L47" s="109"/>
    </row>
    <row r="48" spans="2:12" s="108" customFormat="1" ht="16.5" customHeight="1">
      <c r="B48" s="109"/>
      <c r="E48" s="106" t="str">
        <f>E7</f>
        <v>Údržba, opravy a odstraňování závad u ST v obvodu OŘ Plzeň 2019/2020 - oblast Plzeň</v>
      </c>
      <c r="F48" s="107"/>
      <c r="G48" s="107"/>
      <c r="H48" s="107"/>
      <c r="L48" s="109"/>
    </row>
    <row r="49" spans="2:47" s="108" customFormat="1" ht="12" customHeight="1">
      <c r="B49" s="109"/>
      <c r="C49" s="105" t="s">
        <v>79</v>
      </c>
      <c r="L49" s="109"/>
    </row>
    <row r="50" spans="2:47" s="108" customFormat="1" ht="16.5" customHeight="1">
      <c r="B50" s="109"/>
      <c r="E50" s="110" t="str">
        <f>E9</f>
        <v>SO 1 - Soupis položek</v>
      </c>
      <c r="F50" s="111"/>
      <c r="G50" s="111"/>
      <c r="H50" s="111"/>
      <c r="L50" s="109"/>
    </row>
    <row r="51" spans="2:47" s="108" customFormat="1" ht="6.95" customHeight="1">
      <c r="B51" s="109"/>
      <c r="L51" s="109"/>
    </row>
    <row r="52" spans="2:47" s="108" customFormat="1" ht="12" customHeight="1">
      <c r="B52" s="109"/>
      <c r="C52" s="105" t="s">
        <v>18</v>
      </c>
      <c r="F52" s="99" t="str">
        <f>F12</f>
        <v>Obvod ST Plzeň</v>
      </c>
      <c r="I52" s="105" t="s">
        <v>20</v>
      </c>
      <c r="J52" s="112" t="str">
        <f>IF(J12="","",J12)</f>
        <v>25. 1. 2019</v>
      </c>
      <c r="L52" s="109"/>
    </row>
    <row r="53" spans="2:47" s="108" customFormat="1" ht="6.95" customHeight="1">
      <c r="B53" s="109"/>
      <c r="L53" s="109"/>
    </row>
    <row r="54" spans="2:47" s="108" customFormat="1" ht="13.7" customHeight="1">
      <c r="B54" s="109"/>
      <c r="C54" s="105" t="s">
        <v>22</v>
      </c>
      <c r="F54" s="99" t="str">
        <f>E15</f>
        <v>SŽDC, s.o. - OŘ Plzeň</v>
      </c>
      <c r="I54" s="105" t="s">
        <v>28</v>
      </c>
      <c r="J54" s="134" t="str">
        <f>E21</f>
        <v xml:space="preserve"> </v>
      </c>
      <c r="L54" s="109"/>
    </row>
    <row r="55" spans="2:47" s="108" customFormat="1" ht="13.7" customHeight="1">
      <c r="B55" s="109"/>
      <c r="C55" s="105" t="s">
        <v>26</v>
      </c>
      <c r="F55" s="99" t="str">
        <f>IF(E18="","",E18)</f>
        <v xml:space="preserve"> </v>
      </c>
      <c r="I55" s="105" t="s">
        <v>30</v>
      </c>
      <c r="J55" s="134" t="str">
        <f>E24</f>
        <v>Zdeněk</v>
      </c>
      <c r="L55" s="109"/>
    </row>
    <row r="56" spans="2:47" s="108" customFormat="1" ht="10.35" customHeight="1">
      <c r="B56" s="109"/>
      <c r="L56" s="109"/>
    </row>
    <row r="57" spans="2:47" s="108" customFormat="1" ht="29.25" customHeight="1">
      <c r="B57" s="109"/>
      <c r="C57" s="135" t="s">
        <v>82</v>
      </c>
      <c r="D57" s="123"/>
      <c r="E57" s="123"/>
      <c r="F57" s="123"/>
      <c r="G57" s="123"/>
      <c r="H57" s="123"/>
      <c r="I57" s="123"/>
      <c r="J57" s="136" t="s">
        <v>83</v>
      </c>
      <c r="K57" s="123"/>
      <c r="L57" s="109"/>
    </row>
    <row r="58" spans="2:47" s="108" customFormat="1" ht="10.35" customHeight="1">
      <c r="B58" s="109"/>
      <c r="L58" s="109"/>
    </row>
    <row r="59" spans="2:47" s="108" customFormat="1" ht="22.9" customHeight="1">
      <c r="B59" s="109"/>
      <c r="C59" s="137" t="s">
        <v>84</v>
      </c>
      <c r="J59" s="119">
        <f>J79</f>
        <v>16928179.900000002</v>
      </c>
      <c r="L59" s="109"/>
      <c r="AU59" s="99" t="s">
        <v>85</v>
      </c>
    </row>
    <row r="60" spans="2:47" s="108" customFormat="1" ht="21.75" customHeight="1">
      <c r="B60" s="109"/>
      <c r="L60" s="109"/>
    </row>
    <row r="61" spans="2:47" s="108" customFormat="1" ht="6.95" customHeight="1">
      <c r="B61" s="130"/>
      <c r="C61" s="131"/>
      <c r="D61" s="131"/>
      <c r="E61" s="131"/>
      <c r="F61" s="131"/>
      <c r="G61" s="131"/>
      <c r="H61" s="131"/>
      <c r="I61" s="131"/>
      <c r="J61" s="131"/>
      <c r="K61" s="131"/>
      <c r="L61" s="109"/>
    </row>
    <row r="65" spans="2:65" s="108" customFormat="1" ht="6.95" customHeight="1">
      <c r="B65" s="132"/>
      <c r="C65" s="133"/>
      <c r="D65" s="133"/>
      <c r="E65" s="133"/>
      <c r="F65" s="133"/>
      <c r="G65" s="133"/>
      <c r="H65" s="133"/>
      <c r="I65" s="133"/>
      <c r="J65" s="133"/>
      <c r="K65" s="133"/>
      <c r="L65" s="109"/>
    </row>
    <row r="66" spans="2:65" s="108" customFormat="1" ht="24.95" customHeight="1">
      <c r="B66" s="109"/>
      <c r="C66" s="103" t="s">
        <v>86</v>
      </c>
      <c r="L66" s="109"/>
    </row>
    <row r="67" spans="2:65" s="108" customFormat="1" ht="6.95" customHeight="1">
      <c r="B67" s="109"/>
      <c r="L67" s="109"/>
    </row>
    <row r="68" spans="2:65" s="108" customFormat="1" ht="12" customHeight="1">
      <c r="B68" s="109"/>
      <c r="C68" s="105" t="s">
        <v>14</v>
      </c>
      <c r="L68" s="109"/>
    </row>
    <row r="69" spans="2:65" s="108" customFormat="1" ht="16.5" customHeight="1">
      <c r="B69" s="109"/>
      <c r="E69" s="106" t="str">
        <f>E7</f>
        <v>Údržba, opravy a odstraňování závad u ST v obvodu OŘ Plzeň 2019/2020 - oblast Plzeň</v>
      </c>
      <c r="F69" s="107"/>
      <c r="G69" s="107"/>
      <c r="H69" s="107"/>
      <c r="L69" s="109"/>
    </row>
    <row r="70" spans="2:65" s="108" customFormat="1" ht="12" customHeight="1">
      <c r="B70" s="109"/>
      <c r="C70" s="105" t="s">
        <v>79</v>
      </c>
      <c r="L70" s="109"/>
    </row>
    <row r="71" spans="2:65" s="108" customFormat="1" ht="16.5" customHeight="1">
      <c r="B71" s="109"/>
      <c r="E71" s="110" t="str">
        <f>E9</f>
        <v>SO 1 - Soupis položek</v>
      </c>
      <c r="F71" s="111"/>
      <c r="G71" s="111"/>
      <c r="H71" s="111"/>
      <c r="L71" s="109"/>
    </row>
    <row r="72" spans="2:65" s="108" customFormat="1" ht="6.95" customHeight="1">
      <c r="B72" s="109"/>
      <c r="L72" s="109"/>
    </row>
    <row r="73" spans="2:65" s="108" customFormat="1" ht="12" customHeight="1">
      <c r="B73" s="109"/>
      <c r="C73" s="105" t="s">
        <v>18</v>
      </c>
      <c r="F73" s="99" t="str">
        <f>F12</f>
        <v>Obvod ST Plzeň</v>
      </c>
      <c r="I73" s="105" t="s">
        <v>20</v>
      </c>
      <c r="J73" s="112" t="str">
        <f>IF(J12="","",J12)</f>
        <v>25. 1. 2019</v>
      </c>
      <c r="L73" s="109"/>
    </row>
    <row r="74" spans="2:65" s="108" customFormat="1" ht="6.95" customHeight="1">
      <c r="B74" s="109"/>
      <c r="L74" s="109"/>
    </row>
    <row r="75" spans="2:65" s="108" customFormat="1" ht="13.7" customHeight="1">
      <c r="B75" s="109"/>
      <c r="C75" s="105" t="s">
        <v>22</v>
      </c>
      <c r="F75" s="99" t="str">
        <f>E15</f>
        <v>SŽDC, s.o. - OŘ Plzeň</v>
      </c>
      <c r="I75" s="105" t="s">
        <v>28</v>
      </c>
      <c r="J75" s="134" t="str">
        <f>E21</f>
        <v xml:space="preserve"> </v>
      </c>
      <c r="L75" s="109"/>
    </row>
    <row r="76" spans="2:65" s="108" customFormat="1" ht="13.7" customHeight="1">
      <c r="B76" s="109"/>
      <c r="C76" s="105" t="s">
        <v>26</v>
      </c>
      <c r="F76" s="99" t="str">
        <f>IF(E18="","",E18)</f>
        <v xml:space="preserve"> </v>
      </c>
      <c r="I76" s="105" t="s">
        <v>30</v>
      </c>
      <c r="J76" s="134" t="str">
        <f>E24</f>
        <v>Zdeněk</v>
      </c>
      <c r="L76" s="109"/>
    </row>
    <row r="77" spans="2:65" s="108" customFormat="1" ht="10.35" customHeight="1">
      <c r="B77" s="109"/>
      <c r="L77" s="109"/>
    </row>
    <row r="78" spans="2:65" s="145" customFormat="1" ht="29.25" customHeight="1">
      <c r="B78" s="138"/>
      <c r="C78" s="139" t="s">
        <v>87</v>
      </c>
      <c r="D78" s="140" t="s">
        <v>52</v>
      </c>
      <c r="E78" s="140" t="s">
        <v>48</v>
      </c>
      <c r="F78" s="140" t="s">
        <v>49</v>
      </c>
      <c r="G78" s="140" t="s">
        <v>88</v>
      </c>
      <c r="H78" s="140" t="s">
        <v>89</v>
      </c>
      <c r="I78" s="140" t="s">
        <v>90</v>
      </c>
      <c r="J78" s="140" t="s">
        <v>83</v>
      </c>
      <c r="K78" s="141" t="s">
        <v>91</v>
      </c>
      <c r="L78" s="138"/>
      <c r="M78" s="142" t="s">
        <v>1</v>
      </c>
      <c r="N78" s="143" t="s">
        <v>37</v>
      </c>
      <c r="O78" s="143" t="s">
        <v>92</v>
      </c>
      <c r="P78" s="143" t="s">
        <v>93</v>
      </c>
      <c r="Q78" s="143" t="s">
        <v>94</v>
      </c>
      <c r="R78" s="143" t="s">
        <v>95</v>
      </c>
      <c r="S78" s="143" t="s">
        <v>96</v>
      </c>
      <c r="T78" s="144" t="s">
        <v>97</v>
      </c>
    </row>
    <row r="79" spans="2:65" s="108" customFormat="1" ht="22.9" customHeight="1">
      <c r="B79" s="109"/>
      <c r="C79" s="146" t="s">
        <v>98</v>
      </c>
      <c r="J79" s="147">
        <f>BK79</f>
        <v>16928179.900000002</v>
      </c>
      <c r="L79" s="109"/>
      <c r="M79" s="148"/>
      <c r="N79" s="117"/>
      <c r="O79" s="117"/>
      <c r="P79" s="149">
        <f>SUM(P80:P2233)</f>
        <v>0</v>
      </c>
      <c r="Q79" s="117"/>
      <c r="R79" s="149">
        <f>SUM(R80:R2233)</f>
        <v>42.448939999999979</v>
      </c>
      <c r="S79" s="117"/>
      <c r="T79" s="150">
        <f>SUM(T80:T2233)</f>
        <v>0</v>
      </c>
      <c r="AT79" s="99" t="s">
        <v>66</v>
      </c>
      <c r="AU79" s="99" t="s">
        <v>85</v>
      </c>
      <c r="BK79" s="151">
        <f>SUM(BK80:BK2233)</f>
        <v>16928179.900000002</v>
      </c>
    </row>
    <row r="80" spans="2:65" s="108" customFormat="1" ht="22.5" customHeight="1">
      <c r="B80" s="109"/>
      <c r="C80" s="152" t="s">
        <v>75</v>
      </c>
      <c r="D80" s="152" t="s">
        <v>99</v>
      </c>
      <c r="E80" s="153" t="s">
        <v>100</v>
      </c>
      <c r="F80" s="154" t="s">
        <v>101</v>
      </c>
      <c r="G80" s="155" t="s">
        <v>102</v>
      </c>
      <c r="H80" s="156">
        <v>1</v>
      </c>
      <c r="I80" s="157">
        <v>521</v>
      </c>
      <c r="J80" s="157">
        <f>ROUND(I80*H80,2)</f>
        <v>521</v>
      </c>
      <c r="K80" s="154" t="s">
        <v>103</v>
      </c>
      <c r="L80" s="109"/>
      <c r="M80" s="158" t="s">
        <v>1</v>
      </c>
      <c r="N80" s="159" t="s">
        <v>38</v>
      </c>
      <c r="O80" s="160">
        <v>0</v>
      </c>
      <c r="P80" s="160">
        <f>O80*H80</f>
        <v>0</v>
      </c>
      <c r="Q80" s="160">
        <v>0</v>
      </c>
      <c r="R80" s="160">
        <f>Q80*H80</f>
        <v>0</v>
      </c>
      <c r="S80" s="160">
        <v>0</v>
      </c>
      <c r="T80" s="161">
        <f>S80*H80</f>
        <v>0</v>
      </c>
      <c r="AR80" s="99" t="s">
        <v>104</v>
      </c>
      <c r="AT80" s="99" t="s">
        <v>99</v>
      </c>
      <c r="AU80" s="99" t="s">
        <v>67</v>
      </c>
      <c r="AY80" s="99" t="s">
        <v>105</v>
      </c>
      <c r="BE80" s="162">
        <f>IF(N80="základní",J80,0)</f>
        <v>521</v>
      </c>
      <c r="BF80" s="162">
        <f>IF(N80="snížená",J80,0)</f>
        <v>0</v>
      </c>
      <c r="BG80" s="162">
        <f>IF(N80="zákl. přenesená",J80,0)</f>
        <v>0</v>
      </c>
      <c r="BH80" s="162">
        <f>IF(N80="sníž. přenesená",J80,0)</f>
        <v>0</v>
      </c>
      <c r="BI80" s="162">
        <f>IF(N80="nulová",J80,0)</f>
        <v>0</v>
      </c>
      <c r="BJ80" s="99" t="s">
        <v>75</v>
      </c>
      <c r="BK80" s="162">
        <f>ROUND(I80*H80,2)</f>
        <v>521</v>
      </c>
      <c r="BL80" s="99" t="s">
        <v>104</v>
      </c>
      <c r="BM80" s="99" t="s">
        <v>106</v>
      </c>
    </row>
    <row r="81" spans="2:65" s="108" customFormat="1" ht="29.25">
      <c r="B81" s="109"/>
      <c r="D81" s="163" t="s">
        <v>107</v>
      </c>
      <c r="F81" s="164" t="s">
        <v>108</v>
      </c>
      <c r="L81" s="109"/>
      <c r="M81" s="165"/>
      <c r="N81" s="166"/>
      <c r="O81" s="166"/>
      <c r="P81" s="166"/>
      <c r="Q81" s="166"/>
      <c r="R81" s="166"/>
      <c r="S81" s="166"/>
      <c r="T81" s="167"/>
      <c r="AT81" s="99" t="s">
        <v>107</v>
      </c>
      <c r="AU81" s="99" t="s">
        <v>67</v>
      </c>
    </row>
    <row r="82" spans="2:65" s="108" customFormat="1" ht="22.5" customHeight="1">
      <c r="B82" s="109"/>
      <c r="C82" s="152" t="s">
        <v>77</v>
      </c>
      <c r="D82" s="152" t="s">
        <v>99</v>
      </c>
      <c r="E82" s="153" t="s">
        <v>109</v>
      </c>
      <c r="F82" s="154" t="s">
        <v>110</v>
      </c>
      <c r="G82" s="155" t="s">
        <v>111</v>
      </c>
      <c r="H82" s="156">
        <v>1</v>
      </c>
      <c r="I82" s="157">
        <v>650</v>
      </c>
      <c r="J82" s="157">
        <f>ROUND(I82*H82,2)</f>
        <v>650</v>
      </c>
      <c r="K82" s="154" t="s">
        <v>103</v>
      </c>
      <c r="L82" s="109"/>
      <c r="M82" s="158" t="s">
        <v>1</v>
      </c>
      <c r="N82" s="159" t="s">
        <v>38</v>
      </c>
      <c r="O82" s="160">
        <v>0</v>
      </c>
      <c r="P82" s="160">
        <f>O82*H82</f>
        <v>0</v>
      </c>
      <c r="Q82" s="160">
        <v>0</v>
      </c>
      <c r="R82" s="160">
        <f>Q82*H82</f>
        <v>0</v>
      </c>
      <c r="S82" s="160">
        <v>0</v>
      </c>
      <c r="T82" s="161">
        <f>S82*H82</f>
        <v>0</v>
      </c>
      <c r="AR82" s="99" t="s">
        <v>104</v>
      </c>
      <c r="AT82" s="99" t="s">
        <v>99</v>
      </c>
      <c r="AU82" s="99" t="s">
        <v>67</v>
      </c>
      <c r="AY82" s="99" t="s">
        <v>105</v>
      </c>
      <c r="BE82" s="162">
        <f>IF(N82="základní",J82,0)</f>
        <v>650</v>
      </c>
      <c r="BF82" s="162">
        <f>IF(N82="snížená",J82,0)</f>
        <v>0</v>
      </c>
      <c r="BG82" s="162">
        <f>IF(N82="zákl. přenesená",J82,0)</f>
        <v>0</v>
      </c>
      <c r="BH82" s="162">
        <f>IF(N82="sníž. přenesená",J82,0)</f>
        <v>0</v>
      </c>
      <c r="BI82" s="162">
        <f>IF(N82="nulová",J82,0)</f>
        <v>0</v>
      </c>
      <c r="BJ82" s="99" t="s">
        <v>75</v>
      </c>
      <c r="BK82" s="162">
        <f>ROUND(I82*H82,2)</f>
        <v>650</v>
      </c>
      <c r="BL82" s="99" t="s">
        <v>104</v>
      </c>
      <c r="BM82" s="99" t="s">
        <v>112</v>
      </c>
    </row>
    <row r="83" spans="2:65" s="108" customFormat="1" ht="29.25">
      <c r="B83" s="109"/>
      <c r="D83" s="163" t="s">
        <v>107</v>
      </c>
      <c r="F83" s="164" t="s">
        <v>113</v>
      </c>
      <c r="L83" s="109"/>
      <c r="M83" s="165"/>
      <c r="N83" s="166"/>
      <c r="O83" s="166"/>
      <c r="P83" s="166"/>
      <c r="Q83" s="166"/>
      <c r="R83" s="166"/>
      <c r="S83" s="166"/>
      <c r="T83" s="167"/>
      <c r="AT83" s="99" t="s">
        <v>107</v>
      </c>
      <c r="AU83" s="99" t="s">
        <v>67</v>
      </c>
    </row>
    <row r="84" spans="2:65" s="108" customFormat="1" ht="22.5" customHeight="1">
      <c r="B84" s="109"/>
      <c r="C84" s="152" t="s">
        <v>114</v>
      </c>
      <c r="D84" s="152" t="s">
        <v>99</v>
      </c>
      <c r="E84" s="153" t="s">
        <v>115</v>
      </c>
      <c r="F84" s="154" t="s">
        <v>116</v>
      </c>
      <c r="G84" s="155" t="s">
        <v>111</v>
      </c>
      <c r="H84" s="156">
        <v>1</v>
      </c>
      <c r="I84" s="157">
        <v>947</v>
      </c>
      <c r="J84" s="157">
        <f>ROUND(I84*H84,2)</f>
        <v>947</v>
      </c>
      <c r="K84" s="154" t="s">
        <v>103</v>
      </c>
      <c r="L84" s="109"/>
      <c r="M84" s="158" t="s">
        <v>1</v>
      </c>
      <c r="N84" s="159" t="s">
        <v>38</v>
      </c>
      <c r="O84" s="160">
        <v>0</v>
      </c>
      <c r="P84" s="160">
        <f>O84*H84</f>
        <v>0</v>
      </c>
      <c r="Q84" s="160">
        <v>0</v>
      </c>
      <c r="R84" s="160">
        <f>Q84*H84</f>
        <v>0</v>
      </c>
      <c r="S84" s="160">
        <v>0</v>
      </c>
      <c r="T84" s="161">
        <f>S84*H84</f>
        <v>0</v>
      </c>
      <c r="AR84" s="99" t="s">
        <v>104</v>
      </c>
      <c r="AT84" s="99" t="s">
        <v>99</v>
      </c>
      <c r="AU84" s="99" t="s">
        <v>67</v>
      </c>
      <c r="AY84" s="99" t="s">
        <v>105</v>
      </c>
      <c r="BE84" s="162">
        <f>IF(N84="základní",J84,0)</f>
        <v>947</v>
      </c>
      <c r="BF84" s="162">
        <f>IF(N84="snížená",J84,0)</f>
        <v>0</v>
      </c>
      <c r="BG84" s="162">
        <f>IF(N84="zákl. přenesená",J84,0)</f>
        <v>0</v>
      </c>
      <c r="BH84" s="162">
        <f>IF(N84="sníž. přenesená",J84,0)</f>
        <v>0</v>
      </c>
      <c r="BI84" s="162">
        <f>IF(N84="nulová",J84,0)</f>
        <v>0</v>
      </c>
      <c r="BJ84" s="99" t="s">
        <v>75</v>
      </c>
      <c r="BK84" s="162">
        <f>ROUND(I84*H84,2)</f>
        <v>947</v>
      </c>
      <c r="BL84" s="99" t="s">
        <v>104</v>
      </c>
      <c r="BM84" s="99" t="s">
        <v>117</v>
      </c>
    </row>
    <row r="85" spans="2:65" s="108" customFormat="1" ht="29.25">
      <c r="B85" s="109"/>
      <c r="D85" s="163" t="s">
        <v>107</v>
      </c>
      <c r="F85" s="164" t="s">
        <v>118</v>
      </c>
      <c r="L85" s="109"/>
      <c r="M85" s="165"/>
      <c r="N85" s="166"/>
      <c r="O85" s="166"/>
      <c r="P85" s="166"/>
      <c r="Q85" s="166"/>
      <c r="R85" s="166"/>
      <c r="S85" s="166"/>
      <c r="T85" s="167"/>
      <c r="AT85" s="99" t="s">
        <v>107</v>
      </c>
      <c r="AU85" s="99" t="s">
        <v>67</v>
      </c>
    </row>
    <row r="86" spans="2:65" s="108" customFormat="1" ht="22.5" customHeight="1">
      <c r="B86" s="109"/>
      <c r="C86" s="152" t="s">
        <v>104</v>
      </c>
      <c r="D86" s="152" t="s">
        <v>99</v>
      </c>
      <c r="E86" s="153" t="s">
        <v>119</v>
      </c>
      <c r="F86" s="154" t="s">
        <v>120</v>
      </c>
      <c r="G86" s="155" t="s">
        <v>111</v>
      </c>
      <c r="H86" s="156">
        <v>1</v>
      </c>
      <c r="I86" s="157">
        <v>1010</v>
      </c>
      <c r="J86" s="157">
        <f>ROUND(I86*H86,2)</f>
        <v>1010</v>
      </c>
      <c r="K86" s="154" t="s">
        <v>103</v>
      </c>
      <c r="L86" s="109"/>
      <c r="M86" s="158" t="s">
        <v>1</v>
      </c>
      <c r="N86" s="159" t="s">
        <v>38</v>
      </c>
      <c r="O86" s="160">
        <v>0</v>
      </c>
      <c r="P86" s="160">
        <f>O86*H86</f>
        <v>0</v>
      </c>
      <c r="Q86" s="160">
        <v>0</v>
      </c>
      <c r="R86" s="160">
        <f>Q86*H86</f>
        <v>0</v>
      </c>
      <c r="S86" s="160">
        <v>0</v>
      </c>
      <c r="T86" s="161">
        <f>S86*H86</f>
        <v>0</v>
      </c>
      <c r="AR86" s="99" t="s">
        <v>104</v>
      </c>
      <c r="AT86" s="99" t="s">
        <v>99</v>
      </c>
      <c r="AU86" s="99" t="s">
        <v>67</v>
      </c>
      <c r="AY86" s="99" t="s">
        <v>105</v>
      </c>
      <c r="BE86" s="162">
        <f>IF(N86="základní",J86,0)</f>
        <v>1010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99" t="s">
        <v>75</v>
      </c>
      <c r="BK86" s="162">
        <f>ROUND(I86*H86,2)</f>
        <v>1010</v>
      </c>
      <c r="BL86" s="99" t="s">
        <v>104</v>
      </c>
      <c r="BM86" s="99" t="s">
        <v>121</v>
      </c>
    </row>
    <row r="87" spans="2:65" s="108" customFormat="1" ht="29.25">
      <c r="B87" s="109"/>
      <c r="D87" s="163" t="s">
        <v>107</v>
      </c>
      <c r="F87" s="164" t="s">
        <v>122</v>
      </c>
      <c r="L87" s="109"/>
      <c r="M87" s="165"/>
      <c r="N87" s="166"/>
      <c r="O87" s="166"/>
      <c r="P87" s="166"/>
      <c r="Q87" s="166"/>
      <c r="R87" s="166"/>
      <c r="S87" s="166"/>
      <c r="T87" s="167"/>
      <c r="AT87" s="99" t="s">
        <v>107</v>
      </c>
      <c r="AU87" s="99" t="s">
        <v>67</v>
      </c>
    </row>
    <row r="88" spans="2:65" s="108" customFormat="1" ht="22.5" customHeight="1">
      <c r="B88" s="109"/>
      <c r="C88" s="152" t="s">
        <v>123</v>
      </c>
      <c r="D88" s="152" t="s">
        <v>99</v>
      </c>
      <c r="E88" s="153" t="s">
        <v>124</v>
      </c>
      <c r="F88" s="154" t="s">
        <v>125</v>
      </c>
      <c r="G88" s="155" t="s">
        <v>111</v>
      </c>
      <c r="H88" s="156">
        <v>1</v>
      </c>
      <c r="I88" s="157">
        <v>1460</v>
      </c>
      <c r="J88" s="157">
        <f>ROUND(I88*H88,2)</f>
        <v>1460</v>
      </c>
      <c r="K88" s="154" t="s">
        <v>103</v>
      </c>
      <c r="L88" s="109"/>
      <c r="M88" s="158" t="s">
        <v>1</v>
      </c>
      <c r="N88" s="159" t="s">
        <v>38</v>
      </c>
      <c r="O88" s="160">
        <v>0</v>
      </c>
      <c r="P88" s="160">
        <f>O88*H88</f>
        <v>0</v>
      </c>
      <c r="Q88" s="160">
        <v>0</v>
      </c>
      <c r="R88" s="160">
        <f>Q88*H88</f>
        <v>0</v>
      </c>
      <c r="S88" s="160">
        <v>0</v>
      </c>
      <c r="T88" s="161">
        <f>S88*H88</f>
        <v>0</v>
      </c>
      <c r="AR88" s="99" t="s">
        <v>104</v>
      </c>
      <c r="AT88" s="99" t="s">
        <v>99</v>
      </c>
      <c r="AU88" s="99" t="s">
        <v>67</v>
      </c>
      <c r="AY88" s="99" t="s">
        <v>105</v>
      </c>
      <c r="BE88" s="162">
        <f>IF(N88="základní",J88,0)</f>
        <v>1460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99" t="s">
        <v>75</v>
      </c>
      <c r="BK88" s="162">
        <f>ROUND(I88*H88,2)</f>
        <v>1460</v>
      </c>
      <c r="BL88" s="99" t="s">
        <v>104</v>
      </c>
      <c r="BM88" s="99" t="s">
        <v>126</v>
      </c>
    </row>
    <row r="89" spans="2:65" s="108" customFormat="1" ht="29.25">
      <c r="B89" s="109"/>
      <c r="D89" s="163" t="s">
        <v>107</v>
      </c>
      <c r="F89" s="164" t="s">
        <v>127</v>
      </c>
      <c r="L89" s="109"/>
      <c r="M89" s="165"/>
      <c r="N89" s="166"/>
      <c r="O89" s="166"/>
      <c r="P89" s="166"/>
      <c r="Q89" s="166"/>
      <c r="R89" s="166"/>
      <c r="S89" s="166"/>
      <c r="T89" s="167"/>
      <c r="AT89" s="99" t="s">
        <v>107</v>
      </c>
      <c r="AU89" s="99" t="s">
        <v>67</v>
      </c>
    </row>
    <row r="90" spans="2:65" s="108" customFormat="1" ht="22.5" customHeight="1">
      <c r="B90" s="109"/>
      <c r="C90" s="152" t="s">
        <v>128</v>
      </c>
      <c r="D90" s="152" t="s">
        <v>99</v>
      </c>
      <c r="E90" s="153" t="s">
        <v>129</v>
      </c>
      <c r="F90" s="154" t="s">
        <v>130</v>
      </c>
      <c r="G90" s="155" t="s">
        <v>111</v>
      </c>
      <c r="H90" s="156">
        <v>1</v>
      </c>
      <c r="I90" s="157">
        <v>1590</v>
      </c>
      <c r="J90" s="157">
        <f>ROUND(I90*H90,2)</f>
        <v>1590</v>
      </c>
      <c r="K90" s="154" t="s">
        <v>103</v>
      </c>
      <c r="L90" s="109"/>
      <c r="M90" s="158" t="s">
        <v>1</v>
      </c>
      <c r="N90" s="159" t="s">
        <v>38</v>
      </c>
      <c r="O90" s="160">
        <v>0</v>
      </c>
      <c r="P90" s="160">
        <f>O90*H90</f>
        <v>0</v>
      </c>
      <c r="Q90" s="160">
        <v>0</v>
      </c>
      <c r="R90" s="160">
        <f>Q90*H90</f>
        <v>0</v>
      </c>
      <c r="S90" s="160">
        <v>0</v>
      </c>
      <c r="T90" s="161">
        <f>S90*H90</f>
        <v>0</v>
      </c>
      <c r="AR90" s="99" t="s">
        <v>104</v>
      </c>
      <c r="AT90" s="99" t="s">
        <v>99</v>
      </c>
      <c r="AU90" s="99" t="s">
        <v>67</v>
      </c>
      <c r="AY90" s="99" t="s">
        <v>105</v>
      </c>
      <c r="BE90" s="162">
        <f>IF(N90="základní",J90,0)</f>
        <v>1590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99" t="s">
        <v>75</v>
      </c>
      <c r="BK90" s="162">
        <f>ROUND(I90*H90,2)</f>
        <v>1590</v>
      </c>
      <c r="BL90" s="99" t="s">
        <v>104</v>
      </c>
      <c r="BM90" s="99" t="s">
        <v>131</v>
      </c>
    </row>
    <row r="91" spans="2:65" s="108" customFormat="1" ht="29.25">
      <c r="B91" s="109"/>
      <c r="D91" s="163" t="s">
        <v>107</v>
      </c>
      <c r="F91" s="164" t="s">
        <v>132</v>
      </c>
      <c r="L91" s="109"/>
      <c r="M91" s="165"/>
      <c r="N91" s="166"/>
      <c r="O91" s="166"/>
      <c r="P91" s="166"/>
      <c r="Q91" s="166"/>
      <c r="R91" s="166"/>
      <c r="S91" s="166"/>
      <c r="T91" s="167"/>
      <c r="AT91" s="99" t="s">
        <v>107</v>
      </c>
      <c r="AU91" s="99" t="s">
        <v>67</v>
      </c>
    </row>
    <row r="92" spans="2:65" s="108" customFormat="1" ht="22.5" customHeight="1">
      <c r="B92" s="109"/>
      <c r="C92" s="152" t="s">
        <v>133</v>
      </c>
      <c r="D92" s="152" t="s">
        <v>99</v>
      </c>
      <c r="E92" s="153" t="s">
        <v>134</v>
      </c>
      <c r="F92" s="154" t="s">
        <v>135</v>
      </c>
      <c r="G92" s="155" t="s">
        <v>136</v>
      </c>
      <c r="H92" s="156">
        <v>1</v>
      </c>
      <c r="I92" s="157">
        <v>21.6</v>
      </c>
      <c r="J92" s="157">
        <f>ROUND(I92*H92,2)</f>
        <v>21.6</v>
      </c>
      <c r="K92" s="154" t="s">
        <v>103</v>
      </c>
      <c r="L92" s="109"/>
      <c r="M92" s="158" t="s">
        <v>1</v>
      </c>
      <c r="N92" s="159" t="s">
        <v>38</v>
      </c>
      <c r="O92" s="160">
        <v>0</v>
      </c>
      <c r="P92" s="160">
        <f>O92*H92</f>
        <v>0</v>
      </c>
      <c r="Q92" s="160">
        <v>0</v>
      </c>
      <c r="R92" s="160">
        <f>Q92*H92</f>
        <v>0</v>
      </c>
      <c r="S92" s="160">
        <v>0</v>
      </c>
      <c r="T92" s="161">
        <f>S92*H92</f>
        <v>0</v>
      </c>
      <c r="AR92" s="99" t="s">
        <v>104</v>
      </c>
      <c r="AT92" s="99" t="s">
        <v>99</v>
      </c>
      <c r="AU92" s="99" t="s">
        <v>67</v>
      </c>
      <c r="AY92" s="99" t="s">
        <v>105</v>
      </c>
      <c r="BE92" s="162">
        <f>IF(N92="základní",J92,0)</f>
        <v>21.6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99" t="s">
        <v>75</v>
      </c>
      <c r="BK92" s="162">
        <f>ROUND(I92*H92,2)</f>
        <v>21.6</v>
      </c>
      <c r="BL92" s="99" t="s">
        <v>104</v>
      </c>
      <c r="BM92" s="99" t="s">
        <v>137</v>
      </c>
    </row>
    <row r="93" spans="2:65" s="108" customFormat="1" ht="19.5">
      <c r="B93" s="109"/>
      <c r="D93" s="163" t="s">
        <v>107</v>
      </c>
      <c r="F93" s="164" t="s">
        <v>138</v>
      </c>
      <c r="L93" s="109"/>
      <c r="M93" s="165"/>
      <c r="N93" s="166"/>
      <c r="O93" s="166"/>
      <c r="P93" s="166"/>
      <c r="Q93" s="166"/>
      <c r="R93" s="166"/>
      <c r="S93" s="166"/>
      <c r="T93" s="167"/>
      <c r="AT93" s="99" t="s">
        <v>107</v>
      </c>
      <c r="AU93" s="99" t="s">
        <v>67</v>
      </c>
    </row>
    <row r="94" spans="2:65" s="108" customFormat="1" ht="22.5" customHeight="1">
      <c r="B94" s="109"/>
      <c r="C94" s="152" t="s">
        <v>139</v>
      </c>
      <c r="D94" s="152" t="s">
        <v>99</v>
      </c>
      <c r="E94" s="153" t="s">
        <v>140</v>
      </c>
      <c r="F94" s="154" t="s">
        <v>141</v>
      </c>
      <c r="G94" s="155" t="s">
        <v>136</v>
      </c>
      <c r="H94" s="156">
        <v>1</v>
      </c>
      <c r="I94" s="157">
        <v>7.19</v>
      </c>
      <c r="J94" s="157">
        <f>ROUND(I94*H94,2)</f>
        <v>7.19</v>
      </c>
      <c r="K94" s="154" t="s">
        <v>103</v>
      </c>
      <c r="L94" s="109"/>
      <c r="M94" s="158" t="s">
        <v>1</v>
      </c>
      <c r="N94" s="159" t="s">
        <v>38</v>
      </c>
      <c r="O94" s="160">
        <v>0</v>
      </c>
      <c r="P94" s="160">
        <f>O94*H94</f>
        <v>0</v>
      </c>
      <c r="Q94" s="160">
        <v>0</v>
      </c>
      <c r="R94" s="160">
        <f>Q94*H94</f>
        <v>0</v>
      </c>
      <c r="S94" s="160">
        <v>0</v>
      </c>
      <c r="T94" s="161">
        <f>S94*H94</f>
        <v>0</v>
      </c>
      <c r="AR94" s="99" t="s">
        <v>104</v>
      </c>
      <c r="AT94" s="99" t="s">
        <v>99</v>
      </c>
      <c r="AU94" s="99" t="s">
        <v>67</v>
      </c>
      <c r="AY94" s="99" t="s">
        <v>105</v>
      </c>
      <c r="BE94" s="162">
        <f>IF(N94="základní",J94,0)</f>
        <v>7.19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99" t="s">
        <v>75</v>
      </c>
      <c r="BK94" s="162">
        <f>ROUND(I94*H94,2)</f>
        <v>7.19</v>
      </c>
      <c r="BL94" s="99" t="s">
        <v>104</v>
      </c>
      <c r="BM94" s="99" t="s">
        <v>142</v>
      </c>
    </row>
    <row r="95" spans="2:65" s="108" customFormat="1" ht="19.5">
      <c r="B95" s="109"/>
      <c r="D95" s="163" t="s">
        <v>107</v>
      </c>
      <c r="F95" s="164" t="s">
        <v>143</v>
      </c>
      <c r="L95" s="109"/>
      <c r="M95" s="165"/>
      <c r="N95" s="166"/>
      <c r="O95" s="166"/>
      <c r="P95" s="166"/>
      <c r="Q95" s="166"/>
      <c r="R95" s="166"/>
      <c r="S95" s="166"/>
      <c r="T95" s="167"/>
      <c r="AT95" s="99" t="s">
        <v>107</v>
      </c>
      <c r="AU95" s="99" t="s">
        <v>67</v>
      </c>
    </row>
    <row r="96" spans="2:65" s="108" customFormat="1" ht="22.5" customHeight="1">
      <c r="B96" s="109"/>
      <c r="C96" s="152" t="s">
        <v>144</v>
      </c>
      <c r="D96" s="152" t="s">
        <v>99</v>
      </c>
      <c r="E96" s="153" t="s">
        <v>145</v>
      </c>
      <c r="F96" s="154" t="s">
        <v>146</v>
      </c>
      <c r="G96" s="155" t="s">
        <v>136</v>
      </c>
      <c r="H96" s="156">
        <v>1</v>
      </c>
      <c r="I96" s="157">
        <v>10.8</v>
      </c>
      <c r="J96" s="157">
        <f>ROUND(I96*H96,2)</f>
        <v>10.8</v>
      </c>
      <c r="K96" s="154" t="s">
        <v>103</v>
      </c>
      <c r="L96" s="109"/>
      <c r="M96" s="158" t="s">
        <v>1</v>
      </c>
      <c r="N96" s="159" t="s">
        <v>38</v>
      </c>
      <c r="O96" s="160">
        <v>0</v>
      </c>
      <c r="P96" s="160">
        <f>O96*H96</f>
        <v>0</v>
      </c>
      <c r="Q96" s="160">
        <v>0</v>
      </c>
      <c r="R96" s="160">
        <f>Q96*H96</f>
        <v>0</v>
      </c>
      <c r="S96" s="160">
        <v>0</v>
      </c>
      <c r="T96" s="161">
        <f>S96*H96</f>
        <v>0</v>
      </c>
      <c r="AR96" s="99" t="s">
        <v>104</v>
      </c>
      <c r="AT96" s="99" t="s">
        <v>99</v>
      </c>
      <c r="AU96" s="99" t="s">
        <v>67</v>
      </c>
      <c r="AY96" s="99" t="s">
        <v>105</v>
      </c>
      <c r="BE96" s="162">
        <f>IF(N96="základní",J96,0)</f>
        <v>10.8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99" t="s">
        <v>75</v>
      </c>
      <c r="BK96" s="162">
        <f>ROUND(I96*H96,2)</f>
        <v>10.8</v>
      </c>
      <c r="BL96" s="99" t="s">
        <v>104</v>
      </c>
      <c r="BM96" s="99" t="s">
        <v>147</v>
      </c>
    </row>
    <row r="97" spans="2:65" s="108" customFormat="1" ht="19.5">
      <c r="B97" s="109"/>
      <c r="D97" s="163" t="s">
        <v>107</v>
      </c>
      <c r="F97" s="164" t="s">
        <v>148</v>
      </c>
      <c r="L97" s="109"/>
      <c r="M97" s="165"/>
      <c r="N97" s="166"/>
      <c r="O97" s="166"/>
      <c r="P97" s="166"/>
      <c r="Q97" s="166"/>
      <c r="R97" s="166"/>
      <c r="S97" s="166"/>
      <c r="T97" s="167"/>
      <c r="AT97" s="99" t="s">
        <v>107</v>
      </c>
      <c r="AU97" s="99" t="s">
        <v>67</v>
      </c>
    </row>
    <row r="98" spans="2:65" s="108" customFormat="1" ht="22.5" customHeight="1">
      <c r="B98" s="109"/>
      <c r="C98" s="152" t="s">
        <v>149</v>
      </c>
      <c r="D98" s="152" t="s">
        <v>99</v>
      </c>
      <c r="E98" s="153" t="s">
        <v>150</v>
      </c>
      <c r="F98" s="154" t="s">
        <v>151</v>
      </c>
      <c r="G98" s="155" t="s">
        <v>136</v>
      </c>
      <c r="H98" s="156">
        <v>1</v>
      </c>
      <c r="I98" s="157">
        <v>3.59</v>
      </c>
      <c r="J98" s="157">
        <f>ROUND(I98*H98,2)</f>
        <v>3.59</v>
      </c>
      <c r="K98" s="154" t="s">
        <v>103</v>
      </c>
      <c r="L98" s="109"/>
      <c r="M98" s="158" t="s">
        <v>1</v>
      </c>
      <c r="N98" s="159" t="s">
        <v>38</v>
      </c>
      <c r="O98" s="160">
        <v>0</v>
      </c>
      <c r="P98" s="160">
        <f>O98*H98</f>
        <v>0</v>
      </c>
      <c r="Q98" s="160">
        <v>0</v>
      </c>
      <c r="R98" s="160">
        <f>Q98*H98</f>
        <v>0</v>
      </c>
      <c r="S98" s="160">
        <v>0</v>
      </c>
      <c r="T98" s="161">
        <f>S98*H98</f>
        <v>0</v>
      </c>
      <c r="AR98" s="99" t="s">
        <v>104</v>
      </c>
      <c r="AT98" s="99" t="s">
        <v>99</v>
      </c>
      <c r="AU98" s="99" t="s">
        <v>67</v>
      </c>
      <c r="AY98" s="99" t="s">
        <v>105</v>
      </c>
      <c r="BE98" s="162">
        <f>IF(N98="základní",J98,0)</f>
        <v>3.59</v>
      </c>
      <c r="BF98" s="162">
        <f>IF(N98="snížená",J98,0)</f>
        <v>0</v>
      </c>
      <c r="BG98" s="162">
        <f>IF(N98="zákl. přenesená",J98,0)</f>
        <v>0</v>
      </c>
      <c r="BH98" s="162">
        <f>IF(N98="sníž. přenesená",J98,0)</f>
        <v>0</v>
      </c>
      <c r="BI98" s="162">
        <f>IF(N98="nulová",J98,0)</f>
        <v>0</v>
      </c>
      <c r="BJ98" s="99" t="s">
        <v>75</v>
      </c>
      <c r="BK98" s="162">
        <f>ROUND(I98*H98,2)</f>
        <v>3.59</v>
      </c>
      <c r="BL98" s="99" t="s">
        <v>104</v>
      </c>
      <c r="BM98" s="99" t="s">
        <v>152</v>
      </c>
    </row>
    <row r="99" spans="2:65" s="108" customFormat="1" ht="19.5">
      <c r="B99" s="109"/>
      <c r="D99" s="163" t="s">
        <v>107</v>
      </c>
      <c r="F99" s="164" t="s">
        <v>153</v>
      </c>
      <c r="L99" s="109"/>
      <c r="M99" s="165"/>
      <c r="N99" s="166"/>
      <c r="O99" s="166"/>
      <c r="P99" s="166"/>
      <c r="Q99" s="166"/>
      <c r="R99" s="166"/>
      <c r="S99" s="166"/>
      <c r="T99" s="167"/>
      <c r="AT99" s="99" t="s">
        <v>107</v>
      </c>
      <c r="AU99" s="99" t="s">
        <v>67</v>
      </c>
    </row>
    <row r="100" spans="2:65" s="108" customFormat="1" ht="22.5" customHeight="1">
      <c r="B100" s="109"/>
      <c r="C100" s="152" t="s">
        <v>154</v>
      </c>
      <c r="D100" s="152" t="s">
        <v>99</v>
      </c>
      <c r="E100" s="153" t="s">
        <v>155</v>
      </c>
      <c r="F100" s="154" t="s">
        <v>156</v>
      </c>
      <c r="G100" s="155" t="s">
        <v>136</v>
      </c>
      <c r="H100" s="156">
        <v>1</v>
      </c>
      <c r="I100" s="157">
        <v>32.299999999999997</v>
      </c>
      <c r="J100" s="157">
        <f>ROUND(I100*H100,2)</f>
        <v>32.299999999999997</v>
      </c>
      <c r="K100" s="154" t="s">
        <v>103</v>
      </c>
      <c r="L100" s="109"/>
      <c r="M100" s="158" t="s">
        <v>1</v>
      </c>
      <c r="N100" s="159" t="s">
        <v>38</v>
      </c>
      <c r="O100" s="160">
        <v>0</v>
      </c>
      <c r="P100" s="160">
        <f>O100*H100</f>
        <v>0</v>
      </c>
      <c r="Q100" s="160">
        <v>0</v>
      </c>
      <c r="R100" s="160">
        <f>Q100*H100</f>
        <v>0</v>
      </c>
      <c r="S100" s="160">
        <v>0</v>
      </c>
      <c r="T100" s="161">
        <f>S100*H100</f>
        <v>0</v>
      </c>
      <c r="AR100" s="99" t="s">
        <v>104</v>
      </c>
      <c r="AT100" s="99" t="s">
        <v>99</v>
      </c>
      <c r="AU100" s="99" t="s">
        <v>67</v>
      </c>
      <c r="AY100" s="99" t="s">
        <v>105</v>
      </c>
      <c r="BE100" s="162">
        <f>IF(N100="základní",J100,0)</f>
        <v>32.299999999999997</v>
      </c>
      <c r="BF100" s="162">
        <f>IF(N100="snížená",J100,0)</f>
        <v>0</v>
      </c>
      <c r="BG100" s="162">
        <f>IF(N100="zákl. přenesená",J100,0)</f>
        <v>0</v>
      </c>
      <c r="BH100" s="162">
        <f>IF(N100="sníž. přenesená",J100,0)</f>
        <v>0</v>
      </c>
      <c r="BI100" s="162">
        <f>IF(N100="nulová",J100,0)</f>
        <v>0</v>
      </c>
      <c r="BJ100" s="99" t="s">
        <v>75</v>
      </c>
      <c r="BK100" s="162">
        <f>ROUND(I100*H100,2)</f>
        <v>32.299999999999997</v>
      </c>
      <c r="BL100" s="99" t="s">
        <v>104</v>
      </c>
      <c r="BM100" s="99" t="s">
        <v>157</v>
      </c>
    </row>
    <row r="101" spans="2:65" s="108" customFormat="1" ht="29.25">
      <c r="B101" s="109"/>
      <c r="D101" s="163" t="s">
        <v>107</v>
      </c>
      <c r="F101" s="164" t="s">
        <v>158</v>
      </c>
      <c r="L101" s="109"/>
      <c r="M101" s="165"/>
      <c r="N101" s="166"/>
      <c r="O101" s="166"/>
      <c r="P101" s="166"/>
      <c r="Q101" s="166"/>
      <c r="R101" s="166"/>
      <c r="S101" s="166"/>
      <c r="T101" s="167"/>
      <c r="AT101" s="99" t="s">
        <v>107</v>
      </c>
      <c r="AU101" s="99" t="s">
        <v>67</v>
      </c>
    </row>
    <row r="102" spans="2:65" s="108" customFormat="1" ht="22.5" customHeight="1">
      <c r="B102" s="109"/>
      <c r="C102" s="152" t="s">
        <v>159</v>
      </c>
      <c r="D102" s="152" t="s">
        <v>99</v>
      </c>
      <c r="E102" s="153" t="s">
        <v>160</v>
      </c>
      <c r="F102" s="154" t="s">
        <v>161</v>
      </c>
      <c r="G102" s="155" t="s">
        <v>136</v>
      </c>
      <c r="H102" s="156">
        <v>1</v>
      </c>
      <c r="I102" s="157">
        <v>35.9</v>
      </c>
      <c r="J102" s="157">
        <f>ROUND(I102*H102,2)</f>
        <v>35.9</v>
      </c>
      <c r="K102" s="154" t="s">
        <v>103</v>
      </c>
      <c r="L102" s="109"/>
      <c r="M102" s="158" t="s">
        <v>1</v>
      </c>
      <c r="N102" s="159" t="s">
        <v>38</v>
      </c>
      <c r="O102" s="160">
        <v>0</v>
      </c>
      <c r="P102" s="160">
        <f>O102*H102</f>
        <v>0</v>
      </c>
      <c r="Q102" s="160">
        <v>0</v>
      </c>
      <c r="R102" s="160">
        <f>Q102*H102</f>
        <v>0</v>
      </c>
      <c r="S102" s="160">
        <v>0</v>
      </c>
      <c r="T102" s="161">
        <f>S102*H102</f>
        <v>0</v>
      </c>
      <c r="AR102" s="99" t="s">
        <v>104</v>
      </c>
      <c r="AT102" s="99" t="s">
        <v>99</v>
      </c>
      <c r="AU102" s="99" t="s">
        <v>67</v>
      </c>
      <c r="AY102" s="99" t="s">
        <v>105</v>
      </c>
      <c r="BE102" s="162">
        <f>IF(N102="základní",J102,0)</f>
        <v>35.9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99" t="s">
        <v>75</v>
      </c>
      <c r="BK102" s="162">
        <f>ROUND(I102*H102,2)</f>
        <v>35.9</v>
      </c>
      <c r="BL102" s="99" t="s">
        <v>104</v>
      </c>
      <c r="BM102" s="99" t="s">
        <v>162</v>
      </c>
    </row>
    <row r="103" spans="2:65" s="108" customFormat="1" ht="29.25">
      <c r="B103" s="109"/>
      <c r="D103" s="163" t="s">
        <v>107</v>
      </c>
      <c r="F103" s="164" t="s">
        <v>163</v>
      </c>
      <c r="L103" s="109"/>
      <c r="M103" s="165"/>
      <c r="N103" s="166"/>
      <c r="O103" s="166"/>
      <c r="P103" s="166"/>
      <c r="Q103" s="166"/>
      <c r="R103" s="166"/>
      <c r="S103" s="166"/>
      <c r="T103" s="167"/>
      <c r="AT103" s="99" t="s">
        <v>107</v>
      </c>
      <c r="AU103" s="99" t="s">
        <v>67</v>
      </c>
    </row>
    <row r="104" spans="2:65" s="108" customFormat="1" ht="22.5" customHeight="1">
      <c r="B104" s="109"/>
      <c r="C104" s="152" t="s">
        <v>164</v>
      </c>
      <c r="D104" s="152" t="s">
        <v>99</v>
      </c>
      <c r="E104" s="153" t="s">
        <v>165</v>
      </c>
      <c r="F104" s="154" t="s">
        <v>166</v>
      </c>
      <c r="G104" s="155" t="s">
        <v>136</v>
      </c>
      <c r="H104" s="156">
        <v>1</v>
      </c>
      <c r="I104" s="157">
        <v>39.5</v>
      </c>
      <c r="J104" s="157">
        <f>ROUND(I104*H104,2)</f>
        <v>39.5</v>
      </c>
      <c r="K104" s="154" t="s">
        <v>103</v>
      </c>
      <c r="L104" s="109"/>
      <c r="M104" s="158" t="s">
        <v>1</v>
      </c>
      <c r="N104" s="159" t="s">
        <v>38</v>
      </c>
      <c r="O104" s="160">
        <v>0</v>
      </c>
      <c r="P104" s="160">
        <f>O104*H104</f>
        <v>0</v>
      </c>
      <c r="Q104" s="160">
        <v>0</v>
      </c>
      <c r="R104" s="160">
        <f>Q104*H104</f>
        <v>0</v>
      </c>
      <c r="S104" s="160">
        <v>0</v>
      </c>
      <c r="T104" s="161">
        <f>S104*H104</f>
        <v>0</v>
      </c>
      <c r="AR104" s="99" t="s">
        <v>104</v>
      </c>
      <c r="AT104" s="99" t="s">
        <v>99</v>
      </c>
      <c r="AU104" s="99" t="s">
        <v>67</v>
      </c>
      <c r="AY104" s="99" t="s">
        <v>105</v>
      </c>
      <c r="BE104" s="162">
        <f>IF(N104="základní",J104,0)</f>
        <v>39.5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99" t="s">
        <v>75</v>
      </c>
      <c r="BK104" s="162">
        <f>ROUND(I104*H104,2)</f>
        <v>39.5</v>
      </c>
      <c r="BL104" s="99" t="s">
        <v>104</v>
      </c>
      <c r="BM104" s="99" t="s">
        <v>167</v>
      </c>
    </row>
    <row r="105" spans="2:65" s="108" customFormat="1" ht="29.25">
      <c r="B105" s="109"/>
      <c r="D105" s="163" t="s">
        <v>107</v>
      </c>
      <c r="F105" s="164" t="s">
        <v>168</v>
      </c>
      <c r="L105" s="109"/>
      <c r="M105" s="165"/>
      <c r="N105" s="166"/>
      <c r="O105" s="166"/>
      <c r="P105" s="166"/>
      <c r="Q105" s="166"/>
      <c r="R105" s="166"/>
      <c r="S105" s="166"/>
      <c r="T105" s="167"/>
      <c r="AT105" s="99" t="s">
        <v>107</v>
      </c>
      <c r="AU105" s="99" t="s">
        <v>67</v>
      </c>
    </row>
    <row r="106" spans="2:65" s="108" customFormat="1" ht="22.5" customHeight="1">
      <c r="B106" s="109"/>
      <c r="C106" s="152" t="s">
        <v>169</v>
      </c>
      <c r="D106" s="152" t="s">
        <v>99</v>
      </c>
      <c r="E106" s="153" t="s">
        <v>170</v>
      </c>
      <c r="F106" s="154" t="s">
        <v>171</v>
      </c>
      <c r="G106" s="155" t="s">
        <v>136</v>
      </c>
      <c r="H106" s="156">
        <v>1</v>
      </c>
      <c r="I106" s="157">
        <v>46.7</v>
      </c>
      <c r="J106" s="157">
        <f>ROUND(I106*H106,2)</f>
        <v>46.7</v>
      </c>
      <c r="K106" s="154" t="s">
        <v>103</v>
      </c>
      <c r="L106" s="109"/>
      <c r="M106" s="158" t="s">
        <v>1</v>
      </c>
      <c r="N106" s="159" t="s">
        <v>38</v>
      </c>
      <c r="O106" s="160">
        <v>0</v>
      </c>
      <c r="P106" s="160">
        <f>O106*H106</f>
        <v>0</v>
      </c>
      <c r="Q106" s="160">
        <v>0</v>
      </c>
      <c r="R106" s="160">
        <f>Q106*H106</f>
        <v>0</v>
      </c>
      <c r="S106" s="160">
        <v>0</v>
      </c>
      <c r="T106" s="161">
        <f>S106*H106</f>
        <v>0</v>
      </c>
      <c r="AR106" s="99" t="s">
        <v>104</v>
      </c>
      <c r="AT106" s="99" t="s">
        <v>99</v>
      </c>
      <c r="AU106" s="99" t="s">
        <v>67</v>
      </c>
      <c r="AY106" s="99" t="s">
        <v>105</v>
      </c>
      <c r="BE106" s="162">
        <f>IF(N106="základní",J106,0)</f>
        <v>46.7</v>
      </c>
      <c r="BF106" s="162">
        <f>IF(N106="snížená",J106,0)</f>
        <v>0</v>
      </c>
      <c r="BG106" s="162">
        <f>IF(N106="zákl. přenesená",J106,0)</f>
        <v>0</v>
      </c>
      <c r="BH106" s="162">
        <f>IF(N106="sníž. přenesená",J106,0)</f>
        <v>0</v>
      </c>
      <c r="BI106" s="162">
        <f>IF(N106="nulová",J106,0)</f>
        <v>0</v>
      </c>
      <c r="BJ106" s="99" t="s">
        <v>75</v>
      </c>
      <c r="BK106" s="162">
        <f>ROUND(I106*H106,2)</f>
        <v>46.7</v>
      </c>
      <c r="BL106" s="99" t="s">
        <v>104</v>
      </c>
      <c r="BM106" s="99" t="s">
        <v>172</v>
      </c>
    </row>
    <row r="107" spans="2:65" s="108" customFormat="1" ht="29.25">
      <c r="B107" s="109"/>
      <c r="D107" s="163" t="s">
        <v>107</v>
      </c>
      <c r="F107" s="164" t="s">
        <v>173</v>
      </c>
      <c r="L107" s="109"/>
      <c r="M107" s="165"/>
      <c r="N107" s="166"/>
      <c r="O107" s="166"/>
      <c r="P107" s="166"/>
      <c r="Q107" s="166"/>
      <c r="R107" s="166"/>
      <c r="S107" s="166"/>
      <c r="T107" s="167"/>
      <c r="AT107" s="99" t="s">
        <v>107</v>
      </c>
      <c r="AU107" s="99" t="s">
        <v>67</v>
      </c>
    </row>
    <row r="108" spans="2:65" s="108" customFormat="1" ht="22.5" customHeight="1">
      <c r="B108" s="109"/>
      <c r="C108" s="152" t="s">
        <v>8</v>
      </c>
      <c r="D108" s="152" t="s">
        <v>99</v>
      </c>
      <c r="E108" s="153" t="s">
        <v>174</v>
      </c>
      <c r="F108" s="154" t="s">
        <v>175</v>
      </c>
      <c r="G108" s="155" t="s">
        <v>102</v>
      </c>
      <c r="H108" s="156">
        <v>1</v>
      </c>
      <c r="I108" s="157">
        <v>431</v>
      </c>
      <c r="J108" s="157">
        <f>ROUND(I108*H108,2)</f>
        <v>431</v>
      </c>
      <c r="K108" s="154" t="s">
        <v>103</v>
      </c>
      <c r="L108" s="109"/>
      <c r="M108" s="158" t="s">
        <v>1</v>
      </c>
      <c r="N108" s="159" t="s">
        <v>38</v>
      </c>
      <c r="O108" s="160">
        <v>0</v>
      </c>
      <c r="P108" s="160">
        <f>O108*H108</f>
        <v>0</v>
      </c>
      <c r="Q108" s="160">
        <v>0</v>
      </c>
      <c r="R108" s="160">
        <f>Q108*H108</f>
        <v>0</v>
      </c>
      <c r="S108" s="160">
        <v>0</v>
      </c>
      <c r="T108" s="161">
        <f>S108*H108</f>
        <v>0</v>
      </c>
      <c r="AR108" s="99" t="s">
        <v>104</v>
      </c>
      <c r="AT108" s="99" t="s">
        <v>99</v>
      </c>
      <c r="AU108" s="99" t="s">
        <v>67</v>
      </c>
      <c r="AY108" s="99" t="s">
        <v>105</v>
      </c>
      <c r="BE108" s="162">
        <f>IF(N108="základní",J108,0)</f>
        <v>431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99" t="s">
        <v>75</v>
      </c>
      <c r="BK108" s="162">
        <f>ROUND(I108*H108,2)</f>
        <v>431</v>
      </c>
      <c r="BL108" s="99" t="s">
        <v>104</v>
      </c>
      <c r="BM108" s="99" t="s">
        <v>176</v>
      </c>
    </row>
    <row r="109" spans="2:65" s="108" customFormat="1" ht="39">
      <c r="B109" s="109"/>
      <c r="D109" s="163" t="s">
        <v>107</v>
      </c>
      <c r="F109" s="164" t="s">
        <v>177</v>
      </c>
      <c r="L109" s="109"/>
      <c r="M109" s="165"/>
      <c r="N109" s="166"/>
      <c r="O109" s="166"/>
      <c r="P109" s="166"/>
      <c r="Q109" s="166"/>
      <c r="R109" s="166"/>
      <c r="S109" s="166"/>
      <c r="T109" s="167"/>
      <c r="AT109" s="99" t="s">
        <v>107</v>
      </c>
      <c r="AU109" s="99" t="s">
        <v>67</v>
      </c>
    </row>
    <row r="110" spans="2:65" s="108" customFormat="1" ht="22.5" customHeight="1">
      <c r="B110" s="109"/>
      <c r="C110" s="152" t="s">
        <v>178</v>
      </c>
      <c r="D110" s="152" t="s">
        <v>99</v>
      </c>
      <c r="E110" s="153" t="s">
        <v>179</v>
      </c>
      <c r="F110" s="154" t="s">
        <v>180</v>
      </c>
      <c r="G110" s="155" t="s">
        <v>102</v>
      </c>
      <c r="H110" s="156">
        <v>1</v>
      </c>
      <c r="I110" s="157">
        <v>431</v>
      </c>
      <c r="J110" s="157">
        <f>ROUND(I110*H110,2)</f>
        <v>431</v>
      </c>
      <c r="K110" s="154" t="s">
        <v>103</v>
      </c>
      <c r="L110" s="109"/>
      <c r="M110" s="158" t="s">
        <v>1</v>
      </c>
      <c r="N110" s="159" t="s">
        <v>38</v>
      </c>
      <c r="O110" s="160">
        <v>0</v>
      </c>
      <c r="P110" s="160">
        <f>O110*H110</f>
        <v>0</v>
      </c>
      <c r="Q110" s="160">
        <v>0</v>
      </c>
      <c r="R110" s="160">
        <f>Q110*H110</f>
        <v>0</v>
      </c>
      <c r="S110" s="160">
        <v>0</v>
      </c>
      <c r="T110" s="161">
        <f>S110*H110</f>
        <v>0</v>
      </c>
      <c r="AR110" s="99" t="s">
        <v>104</v>
      </c>
      <c r="AT110" s="99" t="s">
        <v>99</v>
      </c>
      <c r="AU110" s="99" t="s">
        <v>67</v>
      </c>
      <c r="AY110" s="99" t="s">
        <v>105</v>
      </c>
      <c r="BE110" s="162">
        <f>IF(N110="základní",J110,0)</f>
        <v>431</v>
      </c>
      <c r="BF110" s="162">
        <f>IF(N110="snížená",J110,0)</f>
        <v>0</v>
      </c>
      <c r="BG110" s="162">
        <f>IF(N110="zákl. přenesená",J110,0)</f>
        <v>0</v>
      </c>
      <c r="BH110" s="162">
        <f>IF(N110="sníž. přenesená",J110,0)</f>
        <v>0</v>
      </c>
      <c r="BI110" s="162">
        <f>IF(N110="nulová",J110,0)</f>
        <v>0</v>
      </c>
      <c r="BJ110" s="99" t="s">
        <v>75</v>
      </c>
      <c r="BK110" s="162">
        <f>ROUND(I110*H110,2)</f>
        <v>431</v>
      </c>
      <c r="BL110" s="99" t="s">
        <v>104</v>
      </c>
      <c r="BM110" s="99" t="s">
        <v>181</v>
      </c>
    </row>
    <row r="111" spans="2:65" s="108" customFormat="1" ht="39">
      <c r="B111" s="109"/>
      <c r="D111" s="163" t="s">
        <v>107</v>
      </c>
      <c r="F111" s="164" t="s">
        <v>182</v>
      </c>
      <c r="L111" s="109"/>
      <c r="M111" s="165"/>
      <c r="N111" s="166"/>
      <c r="O111" s="166"/>
      <c r="P111" s="166"/>
      <c r="Q111" s="166"/>
      <c r="R111" s="166"/>
      <c r="S111" s="166"/>
      <c r="T111" s="167"/>
      <c r="AT111" s="99" t="s">
        <v>107</v>
      </c>
      <c r="AU111" s="99" t="s">
        <v>67</v>
      </c>
    </row>
    <row r="112" spans="2:65" s="108" customFormat="1" ht="22.5" customHeight="1">
      <c r="B112" s="109"/>
      <c r="C112" s="152" t="s">
        <v>183</v>
      </c>
      <c r="D112" s="152" t="s">
        <v>99</v>
      </c>
      <c r="E112" s="153" t="s">
        <v>184</v>
      </c>
      <c r="F112" s="154" t="s">
        <v>185</v>
      </c>
      <c r="G112" s="155" t="s">
        <v>136</v>
      </c>
      <c r="H112" s="156">
        <v>1</v>
      </c>
      <c r="I112" s="157">
        <v>69.3</v>
      </c>
      <c r="J112" s="157">
        <f>ROUND(I112*H112,2)</f>
        <v>69.3</v>
      </c>
      <c r="K112" s="154" t="s">
        <v>103</v>
      </c>
      <c r="L112" s="109"/>
      <c r="M112" s="158" t="s">
        <v>1</v>
      </c>
      <c r="N112" s="159" t="s">
        <v>38</v>
      </c>
      <c r="O112" s="160">
        <v>0</v>
      </c>
      <c r="P112" s="160">
        <f>O112*H112</f>
        <v>0</v>
      </c>
      <c r="Q112" s="160">
        <v>0</v>
      </c>
      <c r="R112" s="160">
        <f>Q112*H112</f>
        <v>0</v>
      </c>
      <c r="S112" s="160">
        <v>0</v>
      </c>
      <c r="T112" s="161">
        <f>S112*H112</f>
        <v>0</v>
      </c>
      <c r="AR112" s="99" t="s">
        <v>104</v>
      </c>
      <c r="AT112" s="99" t="s">
        <v>99</v>
      </c>
      <c r="AU112" s="99" t="s">
        <v>67</v>
      </c>
      <c r="AY112" s="99" t="s">
        <v>105</v>
      </c>
      <c r="BE112" s="162">
        <f>IF(N112="základní",J112,0)</f>
        <v>69.3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99" t="s">
        <v>75</v>
      </c>
      <c r="BK112" s="162">
        <f>ROUND(I112*H112,2)</f>
        <v>69.3</v>
      </c>
      <c r="BL112" s="99" t="s">
        <v>104</v>
      </c>
      <c r="BM112" s="99" t="s">
        <v>186</v>
      </c>
    </row>
    <row r="113" spans="2:65" s="108" customFormat="1" ht="19.5">
      <c r="B113" s="109"/>
      <c r="D113" s="163" t="s">
        <v>107</v>
      </c>
      <c r="F113" s="164" t="s">
        <v>187</v>
      </c>
      <c r="L113" s="109"/>
      <c r="M113" s="165"/>
      <c r="N113" s="166"/>
      <c r="O113" s="166"/>
      <c r="P113" s="166"/>
      <c r="Q113" s="166"/>
      <c r="R113" s="166"/>
      <c r="S113" s="166"/>
      <c r="T113" s="167"/>
      <c r="AT113" s="99" t="s">
        <v>107</v>
      </c>
      <c r="AU113" s="99" t="s">
        <v>67</v>
      </c>
    </row>
    <row r="114" spans="2:65" s="108" customFormat="1" ht="22.5" customHeight="1">
      <c r="B114" s="109"/>
      <c r="C114" s="152" t="s">
        <v>188</v>
      </c>
      <c r="D114" s="152" t="s">
        <v>99</v>
      </c>
      <c r="E114" s="153" t="s">
        <v>189</v>
      </c>
      <c r="F114" s="154" t="s">
        <v>190</v>
      </c>
      <c r="G114" s="155" t="s">
        <v>111</v>
      </c>
      <c r="H114" s="156">
        <v>1</v>
      </c>
      <c r="I114" s="157">
        <v>455</v>
      </c>
      <c r="J114" s="157">
        <f>ROUND(I114*H114,2)</f>
        <v>455</v>
      </c>
      <c r="K114" s="154" t="s">
        <v>103</v>
      </c>
      <c r="L114" s="109"/>
      <c r="M114" s="158" t="s">
        <v>1</v>
      </c>
      <c r="N114" s="159" t="s">
        <v>38</v>
      </c>
      <c r="O114" s="160">
        <v>0</v>
      </c>
      <c r="P114" s="160">
        <f>O114*H114</f>
        <v>0</v>
      </c>
      <c r="Q114" s="160">
        <v>0</v>
      </c>
      <c r="R114" s="160">
        <f>Q114*H114</f>
        <v>0</v>
      </c>
      <c r="S114" s="160">
        <v>0</v>
      </c>
      <c r="T114" s="161">
        <f>S114*H114</f>
        <v>0</v>
      </c>
      <c r="AR114" s="99" t="s">
        <v>104</v>
      </c>
      <c r="AT114" s="99" t="s">
        <v>99</v>
      </c>
      <c r="AU114" s="99" t="s">
        <v>67</v>
      </c>
      <c r="AY114" s="99" t="s">
        <v>105</v>
      </c>
      <c r="BE114" s="162">
        <f>IF(N114="základní",J114,0)</f>
        <v>455</v>
      </c>
      <c r="BF114" s="162">
        <f>IF(N114="snížená",J114,0)</f>
        <v>0</v>
      </c>
      <c r="BG114" s="162">
        <f>IF(N114="zákl. přenesená",J114,0)</f>
        <v>0</v>
      </c>
      <c r="BH114" s="162">
        <f>IF(N114="sníž. přenesená",J114,0)</f>
        <v>0</v>
      </c>
      <c r="BI114" s="162">
        <f>IF(N114="nulová",J114,0)</f>
        <v>0</v>
      </c>
      <c r="BJ114" s="99" t="s">
        <v>75</v>
      </c>
      <c r="BK114" s="162">
        <f>ROUND(I114*H114,2)</f>
        <v>455</v>
      </c>
      <c r="BL114" s="99" t="s">
        <v>104</v>
      </c>
      <c r="BM114" s="99" t="s">
        <v>191</v>
      </c>
    </row>
    <row r="115" spans="2:65" s="108" customFormat="1" ht="39">
      <c r="B115" s="109"/>
      <c r="D115" s="163" t="s">
        <v>107</v>
      </c>
      <c r="F115" s="164" t="s">
        <v>192</v>
      </c>
      <c r="L115" s="109"/>
      <c r="M115" s="165"/>
      <c r="N115" s="166"/>
      <c r="O115" s="166"/>
      <c r="P115" s="166"/>
      <c r="Q115" s="166"/>
      <c r="R115" s="166"/>
      <c r="S115" s="166"/>
      <c r="T115" s="167"/>
      <c r="AT115" s="99" t="s">
        <v>107</v>
      </c>
      <c r="AU115" s="99" t="s">
        <v>67</v>
      </c>
    </row>
    <row r="116" spans="2:65" s="108" customFormat="1" ht="22.5" customHeight="1">
      <c r="B116" s="109"/>
      <c r="C116" s="152" t="s">
        <v>193</v>
      </c>
      <c r="D116" s="152" t="s">
        <v>99</v>
      </c>
      <c r="E116" s="153" t="s">
        <v>194</v>
      </c>
      <c r="F116" s="154" t="s">
        <v>195</v>
      </c>
      <c r="G116" s="155" t="s">
        <v>111</v>
      </c>
      <c r="H116" s="156">
        <v>1</v>
      </c>
      <c r="I116" s="157">
        <v>580</v>
      </c>
      <c r="J116" s="157">
        <f>ROUND(I116*H116,2)</f>
        <v>580</v>
      </c>
      <c r="K116" s="154" t="s">
        <v>103</v>
      </c>
      <c r="L116" s="109"/>
      <c r="M116" s="158" t="s">
        <v>1</v>
      </c>
      <c r="N116" s="159" t="s">
        <v>38</v>
      </c>
      <c r="O116" s="160">
        <v>0</v>
      </c>
      <c r="P116" s="160">
        <f>O116*H116</f>
        <v>0</v>
      </c>
      <c r="Q116" s="160">
        <v>0</v>
      </c>
      <c r="R116" s="160">
        <f>Q116*H116</f>
        <v>0</v>
      </c>
      <c r="S116" s="160">
        <v>0</v>
      </c>
      <c r="T116" s="161">
        <f>S116*H116</f>
        <v>0</v>
      </c>
      <c r="AR116" s="99" t="s">
        <v>104</v>
      </c>
      <c r="AT116" s="99" t="s">
        <v>99</v>
      </c>
      <c r="AU116" s="99" t="s">
        <v>67</v>
      </c>
      <c r="AY116" s="99" t="s">
        <v>105</v>
      </c>
      <c r="BE116" s="162">
        <f>IF(N116="základní",J116,0)</f>
        <v>580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99" t="s">
        <v>75</v>
      </c>
      <c r="BK116" s="162">
        <f>ROUND(I116*H116,2)</f>
        <v>580</v>
      </c>
      <c r="BL116" s="99" t="s">
        <v>104</v>
      </c>
      <c r="BM116" s="99" t="s">
        <v>196</v>
      </c>
    </row>
    <row r="117" spans="2:65" s="108" customFormat="1" ht="39">
      <c r="B117" s="109"/>
      <c r="D117" s="163" t="s">
        <v>107</v>
      </c>
      <c r="F117" s="164" t="s">
        <v>197</v>
      </c>
      <c r="L117" s="109"/>
      <c r="M117" s="165"/>
      <c r="N117" s="166"/>
      <c r="O117" s="166"/>
      <c r="P117" s="166"/>
      <c r="Q117" s="166"/>
      <c r="R117" s="166"/>
      <c r="S117" s="166"/>
      <c r="T117" s="167"/>
      <c r="AT117" s="99" t="s">
        <v>107</v>
      </c>
      <c r="AU117" s="99" t="s">
        <v>67</v>
      </c>
    </row>
    <row r="118" spans="2:65" s="108" customFormat="1" ht="22.5" customHeight="1">
      <c r="B118" s="109"/>
      <c r="C118" s="152" t="s">
        <v>198</v>
      </c>
      <c r="D118" s="152" t="s">
        <v>99</v>
      </c>
      <c r="E118" s="153" t="s">
        <v>199</v>
      </c>
      <c r="F118" s="154" t="s">
        <v>200</v>
      </c>
      <c r="G118" s="155" t="s">
        <v>111</v>
      </c>
      <c r="H118" s="156">
        <v>1</v>
      </c>
      <c r="I118" s="157">
        <v>1450</v>
      </c>
      <c r="J118" s="157">
        <f>ROUND(I118*H118,2)</f>
        <v>1450</v>
      </c>
      <c r="K118" s="154" t="s">
        <v>103</v>
      </c>
      <c r="L118" s="109"/>
      <c r="M118" s="158" t="s">
        <v>1</v>
      </c>
      <c r="N118" s="159" t="s">
        <v>38</v>
      </c>
      <c r="O118" s="160">
        <v>0</v>
      </c>
      <c r="P118" s="160">
        <f>O118*H118</f>
        <v>0</v>
      </c>
      <c r="Q118" s="160">
        <v>0</v>
      </c>
      <c r="R118" s="160">
        <f>Q118*H118</f>
        <v>0</v>
      </c>
      <c r="S118" s="160">
        <v>0</v>
      </c>
      <c r="T118" s="161">
        <f>S118*H118</f>
        <v>0</v>
      </c>
      <c r="AR118" s="99" t="s">
        <v>104</v>
      </c>
      <c r="AT118" s="99" t="s">
        <v>99</v>
      </c>
      <c r="AU118" s="99" t="s">
        <v>67</v>
      </c>
      <c r="AY118" s="99" t="s">
        <v>105</v>
      </c>
      <c r="BE118" s="162">
        <f>IF(N118="základní",J118,0)</f>
        <v>1450</v>
      </c>
      <c r="BF118" s="162">
        <f>IF(N118="snížená",J118,0)</f>
        <v>0</v>
      </c>
      <c r="BG118" s="162">
        <f>IF(N118="zákl. přenesená",J118,0)</f>
        <v>0</v>
      </c>
      <c r="BH118" s="162">
        <f>IF(N118="sníž. přenesená",J118,0)</f>
        <v>0</v>
      </c>
      <c r="BI118" s="162">
        <f>IF(N118="nulová",J118,0)</f>
        <v>0</v>
      </c>
      <c r="BJ118" s="99" t="s">
        <v>75</v>
      </c>
      <c r="BK118" s="162">
        <f>ROUND(I118*H118,2)</f>
        <v>1450</v>
      </c>
      <c r="BL118" s="99" t="s">
        <v>104</v>
      </c>
      <c r="BM118" s="99" t="s">
        <v>201</v>
      </c>
    </row>
    <row r="119" spans="2:65" s="108" customFormat="1" ht="39">
      <c r="B119" s="109"/>
      <c r="D119" s="163" t="s">
        <v>107</v>
      </c>
      <c r="F119" s="164" t="s">
        <v>202</v>
      </c>
      <c r="L119" s="109"/>
      <c r="M119" s="165"/>
      <c r="N119" s="166"/>
      <c r="O119" s="166"/>
      <c r="P119" s="166"/>
      <c r="Q119" s="166"/>
      <c r="R119" s="166"/>
      <c r="S119" s="166"/>
      <c r="T119" s="167"/>
      <c r="AT119" s="99" t="s">
        <v>107</v>
      </c>
      <c r="AU119" s="99" t="s">
        <v>67</v>
      </c>
    </row>
    <row r="120" spans="2:65" s="108" customFormat="1" ht="22.5" customHeight="1">
      <c r="B120" s="109"/>
      <c r="C120" s="152" t="s">
        <v>7</v>
      </c>
      <c r="D120" s="152" t="s">
        <v>99</v>
      </c>
      <c r="E120" s="153" t="s">
        <v>203</v>
      </c>
      <c r="F120" s="154" t="s">
        <v>204</v>
      </c>
      <c r="G120" s="155" t="s">
        <v>111</v>
      </c>
      <c r="H120" s="156">
        <v>1</v>
      </c>
      <c r="I120" s="157">
        <v>2420</v>
      </c>
      <c r="J120" s="157">
        <f>ROUND(I120*H120,2)</f>
        <v>2420</v>
      </c>
      <c r="K120" s="154" t="s">
        <v>103</v>
      </c>
      <c r="L120" s="109"/>
      <c r="M120" s="158" t="s">
        <v>1</v>
      </c>
      <c r="N120" s="159" t="s">
        <v>38</v>
      </c>
      <c r="O120" s="160">
        <v>0</v>
      </c>
      <c r="P120" s="160">
        <f>O120*H120</f>
        <v>0</v>
      </c>
      <c r="Q120" s="160">
        <v>0</v>
      </c>
      <c r="R120" s="160">
        <f>Q120*H120</f>
        <v>0</v>
      </c>
      <c r="S120" s="160">
        <v>0</v>
      </c>
      <c r="T120" s="161">
        <f>S120*H120</f>
        <v>0</v>
      </c>
      <c r="AR120" s="99" t="s">
        <v>104</v>
      </c>
      <c r="AT120" s="99" t="s">
        <v>99</v>
      </c>
      <c r="AU120" s="99" t="s">
        <v>67</v>
      </c>
      <c r="AY120" s="99" t="s">
        <v>105</v>
      </c>
      <c r="BE120" s="162">
        <f>IF(N120="základní",J120,0)</f>
        <v>2420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99" t="s">
        <v>75</v>
      </c>
      <c r="BK120" s="162">
        <f>ROUND(I120*H120,2)</f>
        <v>2420</v>
      </c>
      <c r="BL120" s="99" t="s">
        <v>104</v>
      </c>
      <c r="BM120" s="99" t="s">
        <v>205</v>
      </c>
    </row>
    <row r="121" spans="2:65" s="108" customFormat="1" ht="39">
      <c r="B121" s="109"/>
      <c r="D121" s="163" t="s">
        <v>107</v>
      </c>
      <c r="F121" s="164" t="s">
        <v>206</v>
      </c>
      <c r="L121" s="109"/>
      <c r="M121" s="165"/>
      <c r="N121" s="166"/>
      <c r="O121" s="166"/>
      <c r="P121" s="166"/>
      <c r="Q121" s="166"/>
      <c r="R121" s="166"/>
      <c r="S121" s="166"/>
      <c r="T121" s="167"/>
      <c r="AT121" s="99" t="s">
        <v>107</v>
      </c>
      <c r="AU121" s="99" t="s">
        <v>67</v>
      </c>
    </row>
    <row r="122" spans="2:65" s="108" customFormat="1" ht="22.5" customHeight="1">
      <c r="B122" s="109"/>
      <c r="C122" s="152" t="s">
        <v>207</v>
      </c>
      <c r="D122" s="152" t="s">
        <v>99</v>
      </c>
      <c r="E122" s="153" t="s">
        <v>208</v>
      </c>
      <c r="F122" s="154" t="s">
        <v>209</v>
      </c>
      <c r="G122" s="155" t="s">
        <v>111</v>
      </c>
      <c r="H122" s="156">
        <v>1</v>
      </c>
      <c r="I122" s="157">
        <v>480</v>
      </c>
      <c r="J122" s="157">
        <f>ROUND(I122*H122,2)</f>
        <v>480</v>
      </c>
      <c r="K122" s="154" t="s">
        <v>103</v>
      </c>
      <c r="L122" s="109"/>
      <c r="M122" s="158" t="s">
        <v>1</v>
      </c>
      <c r="N122" s="159" t="s">
        <v>38</v>
      </c>
      <c r="O122" s="160">
        <v>0</v>
      </c>
      <c r="P122" s="160">
        <f>O122*H122</f>
        <v>0</v>
      </c>
      <c r="Q122" s="160">
        <v>0</v>
      </c>
      <c r="R122" s="160">
        <f>Q122*H122</f>
        <v>0</v>
      </c>
      <c r="S122" s="160">
        <v>0</v>
      </c>
      <c r="T122" s="161">
        <f>S122*H122</f>
        <v>0</v>
      </c>
      <c r="AR122" s="99" t="s">
        <v>104</v>
      </c>
      <c r="AT122" s="99" t="s">
        <v>99</v>
      </c>
      <c r="AU122" s="99" t="s">
        <v>67</v>
      </c>
      <c r="AY122" s="99" t="s">
        <v>105</v>
      </c>
      <c r="BE122" s="162">
        <f>IF(N122="základní",J122,0)</f>
        <v>480</v>
      </c>
      <c r="BF122" s="162">
        <f>IF(N122="snížená",J122,0)</f>
        <v>0</v>
      </c>
      <c r="BG122" s="162">
        <f>IF(N122="zákl. přenesená",J122,0)</f>
        <v>0</v>
      </c>
      <c r="BH122" s="162">
        <f>IF(N122="sníž. přenesená",J122,0)</f>
        <v>0</v>
      </c>
      <c r="BI122" s="162">
        <f>IF(N122="nulová",J122,0)</f>
        <v>0</v>
      </c>
      <c r="BJ122" s="99" t="s">
        <v>75</v>
      </c>
      <c r="BK122" s="162">
        <f>ROUND(I122*H122,2)</f>
        <v>480</v>
      </c>
      <c r="BL122" s="99" t="s">
        <v>104</v>
      </c>
      <c r="BM122" s="99" t="s">
        <v>210</v>
      </c>
    </row>
    <row r="123" spans="2:65" s="108" customFormat="1" ht="39">
      <c r="B123" s="109"/>
      <c r="D123" s="163" t="s">
        <v>107</v>
      </c>
      <c r="F123" s="164" t="s">
        <v>211</v>
      </c>
      <c r="L123" s="109"/>
      <c r="M123" s="165"/>
      <c r="N123" s="166"/>
      <c r="O123" s="166"/>
      <c r="P123" s="166"/>
      <c r="Q123" s="166"/>
      <c r="R123" s="166"/>
      <c r="S123" s="166"/>
      <c r="T123" s="167"/>
      <c r="AT123" s="99" t="s">
        <v>107</v>
      </c>
      <c r="AU123" s="99" t="s">
        <v>67</v>
      </c>
    </row>
    <row r="124" spans="2:65" s="108" customFormat="1" ht="22.5" customHeight="1">
      <c r="B124" s="109"/>
      <c r="C124" s="152" t="s">
        <v>212</v>
      </c>
      <c r="D124" s="152" t="s">
        <v>99</v>
      </c>
      <c r="E124" s="153" t="s">
        <v>213</v>
      </c>
      <c r="F124" s="154" t="s">
        <v>214</v>
      </c>
      <c r="G124" s="155" t="s">
        <v>111</v>
      </c>
      <c r="H124" s="156">
        <v>1</v>
      </c>
      <c r="I124" s="157">
        <v>608</v>
      </c>
      <c r="J124" s="157">
        <f>ROUND(I124*H124,2)</f>
        <v>608</v>
      </c>
      <c r="K124" s="154" t="s">
        <v>103</v>
      </c>
      <c r="L124" s="109"/>
      <c r="M124" s="158" t="s">
        <v>1</v>
      </c>
      <c r="N124" s="159" t="s">
        <v>38</v>
      </c>
      <c r="O124" s="160">
        <v>0</v>
      </c>
      <c r="P124" s="160">
        <f>O124*H124</f>
        <v>0</v>
      </c>
      <c r="Q124" s="160">
        <v>0</v>
      </c>
      <c r="R124" s="160">
        <f>Q124*H124</f>
        <v>0</v>
      </c>
      <c r="S124" s="160">
        <v>0</v>
      </c>
      <c r="T124" s="161">
        <f>S124*H124</f>
        <v>0</v>
      </c>
      <c r="AR124" s="99" t="s">
        <v>104</v>
      </c>
      <c r="AT124" s="99" t="s">
        <v>99</v>
      </c>
      <c r="AU124" s="99" t="s">
        <v>67</v>
      </c>
      <c r="AY124" s="99" t="s">
        <v>105</v>
      </c>
      <c r="BE124" s="162">
        <f>IF(N124="základní",J124,0)</f>
        <v>608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99" t="s">
        <v>75</v>
      </c>
      <c r="BK124" s="162">
        <f>ROUND(I124*H124,2)</f>
        <v>608</v>
      </c>
      <c r="BL124" s="99" t="s">
        <v>104</v>
      </c>
      <c r="BM124" s="99" t="s">
        <v>215</v>
      </c>
    </row>
    <row r="125" spans="2:65" s="108" customFormat="1" ht="39">
      <c r="B125" s="109"/>
      <c r="D125" s="163" t="s">
        <v>107</v>
      </c>
      <c r="F125" s="164" t="s">
        <v>216</v>
      </c>
      <c r="L125" s="109"/>
      <c r="M125" s="165"/>
      <c r="N125" s="166"/>
      <c r="O125" s="166"/>
      <c r="P125" s="166"/>
      <c r="Q125" s="166"/>
      <c r="R125" s="166"/>
      <c r="S125" s="166"/>
      <c r="T125" s="167"/>
      <c r="AT125" s="99" t="s">
        <v>107</v>
      </c>
      <c r="AU125" s="99" t="s">
        <v>67</v>
      </c>
    </row>
    <row r="126" spans="2:65" s="108" customFormat="1" ht="22.5" customHeight="1">
      <c r="B126" s="109"/>
      <c r="C126" s="152" t="s">
        <v>217</v>
      </c>
      <c r="D126" s="152" t="s">
        <v>99</v>
      </c>
      <c r="E126" s="153" t="s">
        <v>218</v>
      </c>
      <c r="F126" s="154" t="s">
        <v>219</v>
      </c>
      <c r="G126" s="155" t="s">
        <v>111</v>
      </c>
      <c r="H126" s="156">
        <v>1</v>
      </c>
      <c r="I126" s="157">
        <v>1520</v>
      </c>
      <c r="J126" s="157">
        <f>ROUND(I126*H126,2)</f>
        <v>1520</v>
      </c>
      <c r="K126" s="154" t="s">
        <v>103</v>
      </c>
      <c r="L126" s="109"/>
      <c r="M126" s="158" t="s">
        <v>1</v>
      </c>
      <c r="N126" s="159" t="s">
        <v>38</v>
      </c>
      <c r="O126" s="160">
        <v>0</v>
      </c>
      <c r="P126" s="160">
        <f>O126*H126</f>
        <v>0</v>
      </c>
      <c r="Q126" s="160">
        <v>0</v>
      </c>
      <c r="R126" s="160">
        <f>Q126*H126</f>
        <v>0</v>
      </c>
      <c r="S126" s="160">
        <v>0</v>
      </c>
      <c r="T126" s="161">
        <f>S126*H126</f>
        <v>0</v>
      </c>
      <c r="AR126" s="99" t="s">
        <v>104</v>
      </c>
      <c r="AT126" s="99" t="s">
        <v>99</v>
      </c>
      <c r="AU126" s="99" t="s">
        <v>67</v>
      </c>
      <c r="AY126" s="99" t="s">
        <v>105</v>
      </c>
      <c r="BE126" s="162">
        <f>IF(N126="základní",J126,0)</f>
        <v>1520</v>
      </c>
      <c r="BF126" s="162">
        <f>IF(N126="snížená",J126,0)</f>
        <v>0</v>
      </c>
      <c r="BG126" s="162">
        <f>IF(N126="zákl. přenesená",J126,0)</f>
        <v>0</v>
      </c>
      <c r="BH126" s="162">
        <f>IF(N126="sníž. přenesená",J126,0)</f>
        <v>0</v>
      </c>
      <c r="BI126" s="162">
        <f>IF(N126="nulová",J126,0)</f>
        <v>0</v>
      </c>
      <c r="BJ126" s="99" t="s">
        <v>75</v>
      </c>
      <c r="BK126" s="162">
        <f>ROUND(I126*H126,2)</f>
        <v>1520</v>
      </c>
      <c r="BL126" s="99" t="s">
        <v>104</v>
      </c>
      <c r="BM126" s="99" t="s">
        <v>220</v>
      </c>
    </row>
    <row r="127" spans="2:65" s="108" customFormat="1" ht="39">
      <c r="B127" s="109"/>
      <c r="D127" s="163" t="s">
        <v>107</v>
      </c>
      <c r="F127" s="164" t="s">
        <v>221</v>
      </c>
      <c r="L127" s="109"/>
      <c r="M127" s="165"/>
      <c r="N127" s="166"/>
      <c r="O127" s="166"/>
      <c r="P127" s="166"/>
      <c r="Q127" s="166"/>
      <c r="R127" s="166"/>
      <c r="S127" s="166"/>
      <c r="T127" s="167"/>
      <c r="AT127" s="99" t="s">
        <v>107</v>
      </c>
      <c r="AU127" s="99" t="s">
        <v>67</v>
      </c>
    </row>
    <row r="128" spans="2:65" s="108" customFormat="1" ht="22.5" customHeight="1">
      <c r="B128" s="109"/>
      <c r="C128" s="152" t="s">
        <v>222</v>
      </c>
      <c r="D128" s="152" t="s">
        <v>99</v>
      </c>
      <c r="E128" s="153" t="s">
        <v>223</v>
      </c>
      <c r="F128" s="154" t="s">
        <v>224</v>
      </c>
      <c r="G128" s="155" t="s">
        <v>111</v>
      </c>
      <c r="H128" s="156">
        <v>1</v>
      </c>
      <c r="I128" s="157">
        <v>2550</v>
      </c>
      <c r="J128" s="157">
        <f>ROUND(I128*H128,2)</f>
        <v>2550</v>
      </c>
      <c r="K128" s="154" t="s">
        <v>103</v>
      </c>
      <c r="L128" s="109"/>
      <c r="M128" s="158" t="s">
        <v>1</v>
      </c>
      <c r="N128" s="159" t="s">
        <v>38</v>
      </c>
      <c r="O128" s="160">
        <v>0</v>
      </c>
      <c r="P128" s="160">
        <f>O128*H128</f>
        <v>0</v>
      </c>
      <c r="Q128" s="160">
        <v>0</v>
      </c>
      <c r="R128" s="160">
        <f>Q128*H128</f>
        <v>0</v>
      </c>
      <c r="S128" s="160">
        <v>0</v>
      </c>
      <c r="T128" s="161">
        <f>S128*H128</f>
        <v>0</v>
      </c>
      <c r="AR128" s="99" t="s">
        <v>104</v>
      </c>
      <c r="AT128" s="99" t="s">
        <v>99</v>
      </c>
      <c r="AU128" s="99" t="s">
        <v>67</v>
      </c>
      <c r="AY128" s="99" t="s">
        <v>105</v>
      </c>
      <c r="BE128" s="162">
        <f>IF(N128="základní",J128,0)</f>
        <v>2550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99" t="s">
        <v>75</v>
      </c>
      <c r="BK128" s="162">
        <f>ROUND(I128*H128,2)</f>
        <v>2550</v>
      </c>
      <c r="BL128" s="99" t="s">
        <v>104</v>
      </c>
      <c r="BM128" s="99" t="s">
        <v>225</v>
      </c>
    </row>
    <row r="129" spans="2:65" s="108" customFormat="1" ht="39">
      <c r="B129" s="109"/>
      <c r="D129" s="163" t="s">
        <v>107</v>
      </c>
      <c r="F129" s="164" t="s">
        <v>226</v>
      </c>
      <c r="L129" s="109"/>
      <c r="M129" s="165"/>
      <c r="N129" s="166"/>
      <c r="O129" s="166"/>
      <c r="P129" s="166"/>
      <c r="Q129" s="166"/>
      <c r="R129" s="166"/>
      <c r="S129" s="166"/>
      <c r="T129" s="167"/>
      <c r="AT129" s="99" t="s">
        <v>107</v>
      </c>
      <c r="AU129" s="99" t="s">
        <v>67</v>
      </c>
    </row>
    <row r="130" spans="2:65" s="108" customFormat="1" ht="22.5" customHeight="1">
      <c r="B130" s="109"/>
      <c r="C130" s="152" t="s">
        <v>227</v>
      </c>
      <c r="D130" s="152" t="s">
        <v>99</v>
      </c>
      <c r="E130" s="153" t="s">
        <v>228</v>
      </c>
      <c r="F130" s="154" t="s">
        <v>229</v>
      </c>
      <c r="G130" s="155" t="s">
        <v>136</v>
      </c>
      <c r="H130" s="156">
        <v>1</v>
      </c>
      <c r="I130" s="157">
        <v>57.5</v>
      </c>
      <c r="J130" s="157">
        <f>ROUND(I130*H130,2)</f>
        <v>57.5</v>
      </c>
      <c r="K130" s="154" t="s">
        <v>103</v>
      </c>
      <c r="L130" s="109"/>
      <c r="M130" s="158" t="s">
        <v>1</v>
      </c>
      <c r="N130" s="159" t="s">
        <v>38</v>
      </c>
      <c r="O130" s="160">
        <v>0</v>
      </c>
      <c r="P130" s="160">
        <f>O130*H130</f>
        <v>0</v>
      </c>
      <c r="Q130" s="160">
        <v>0</v>
      </c>
      <c r="R130" s="160">
        <f>Q130*H130</f>
        <v>0</v>
      </c>
      <c r="S130" s="160">
        <v>0</v>
      </c>
      <c r="T130" s="161">
        <f>S130*H130</f>
        <v>0</v>
      </c>
      <c r="AR130" s="99" t="s">
        <v>104</v>
      </c>
      <c r="AT130" s="99" t="s">
        <v>99</v>
      </c>
      <c r="AU130" s="99" t="s">
        <v>67</v>
      </c>
      <c r="AY130" s="99" t="s">
        <v>105</v>
      </c>
      <c r="BE130" s="162">
        <f>IF(N130="základní",J130,0)</f>
        <v>57.5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99" t="s">
        <v>75</v>
      </c>
      <c r="BK130" s="162">
        <f>ROUND(I130*H130,2)</f>
        <v>57.5</v>
      </c>
      <c r="BL130" s="99" t="s">
        <v>104</v>
      </c>
      <c r="BM130" s="99" t="s">
        <v>230</v>
      </c>
    </row>
    <row r="131" spans="2:65" s="108" customFormat="1" ht="29.25">
      <c r="B131" s="109"/>
      <c r="D131" s="163" t="s">
        <v>107</v>
      </c>
      <c r="F131" s="164" t="s">
        <v>231</v>
      </c>
      <c r="L131" s="109"/>
      <c r="M131" s="165"/>
      <c r="N131" s="166"/>
      <c r="O131" s="166"/>
      <c r="P131" s="166"/>
      <c r="Q131" s="166"/>
      <c r="R131" s="166"/>
      <c r="S131" s="166"/>
      <c r="T131" s="167"/>
      <c r="AT131" s="99" t="s">
        <v>107</v>
      </c>
      <c r="AU131" s="99" t="s">
        <v>67</v>
      </c>
    </row>
    <row r="132" spans="2:65" s="108" customFormat="1" ht="22.5" customHeight="1">
      <c r="B132" s="109"/>
      <c r="C132" s="152" t="s">
        <v>232</v>
      </c>
      <c r="D132" s="152" t="s">
        <v>99</v>
      </c>
      <c r="E132" s="153" t="s">
        <v>233</v>
      </c>
      <c r="F132" s="154" t="s">
        <v>234</v>
      </c>
      <c r="G132" s="155" t="s">
        <v>136</v>
      </c>
      <c r="H132" s="156">
        <v>1</v>
      </c>
      <c r="I132" s="157">
        <v>77.5</v>
      </c>
      <c r="J132" s="157">
        <f>ROUND(I132*H132,2)</f>
        <v>77.5</v>
      </c>
      <c r="K132" s="154" t="s">
        <v>103</v>
      </c>
      <c r="L132" s="109"/>
      <c r="M132" s="158" t="s">
        <v>1</v>
      </c>
      <c r="N132" s="159" t="s">
        <v>38</v>
      </c>
      <c r="O132" s="160">
        <v>0</v>
      </c>
      <c r="P132" s="160">
        <f>O132*H132</f>
        <v>0</v>
      </c>
      <c r="Q132" s="160">
        <v>0</v>
      </c>
      <c r="R132" s="160">
        <f>Q132*H132</f>
        <v>0</v>
      </c>
      <c r="S132" s="160">
        <v>0</v>
      </c>
      <c r="T132" s="161">
        <f>S132*H132</f>
        <v>0</v>
      </c>
      <c r="AR132" s="99" t="s">
        <v>104</v>
      </c>
      <c r="AT132" s="99" t="s">
        <v>99</v>
      </c>
      <c r="AU132" s="99" t="s">
        <v>67</v>
      </c>
      <c r="AY132" s="99" t="s">
        <v>105</v>
      </c>
      <c r="BE132" s="162">
        <f>IF(N132="základní",J132,0)</f>
        <v>77.5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99" t="s">
        <v>75</v>
      </c>
      <c r="BK132" s="162">
        <f>ROUND(I132*H132,2)</f>
        <v>77.5</v>
      </c>
      <c r="BL132" s="99" t="s">
        <v>104</v>
      </c>
      <c r="BM132" s="99" t="s">
        <v>235</v>
      </c>
    </row>
    <row r="133" spans="2:65" s="108" customFormat="1" ht="29.25">
      <c r="B133" s="109"/>
      <c r="D133" s="163" t="s">
        <v>107</v>
      </c>
      <c r="F133" s="164" t="s">
        <v>236</v>
      </c>
      <c r="L133" s="109"/>
      <c r="M133" s="165"/>
      <c r="N133" s="166"/>
      <c r="O133" s="166"/>
      <c r="P133" s="166"/>
      <c r="Q133" s="166"/>
      <c r="R133" s="166"/>
      <c r="S133" s="166"/>
      <c r="T133" s="167"/>
      <c r="AT133" s="99" t="s">
        <v>107</v>
      </c>
      <c r="AU133" s="99" t="s">
        <v>67</v>
      </c>
    </row>
    <row r="134" spans="2:65" s="108" customFormat="1" ht="22.5" customHeight="1">
      <c r="B134" s="109"/>
      <c r="C134" s="152" t="s">
        <v>237</v>
      </c>
      <c r="D134" s="152" t="s">
        <v>99</v>
      </c>
      <c r="E134" s="153" t="s">
        <v>238</v>
      </c>
      <c r="F134" s="154" t="s">
        <v>239</v>
      </c>
      <c r="G134" s="155" t="s">
        <v>136</v>
      </c>
      <c r="H134" s="156">
        <v>1</v>
      </c>
      <c r="I134" s="157">
        <v>31.7</v>
      </c>
      <c r="J134" s="157">
        <f>ROUND(I134*H134,2)</f>
        <v>31.7</v>
      </c>
      <c r="K134" s="154" t="s">
        <v>103</v>
      </c>
      <c r="L134" s="109"/>
      <c r="M134" s="158" t="s">
        <v>1</v>
      </c>
      <c r="N134" s="159" t="s">
        <v>38</v>
      </c>
      <c r="O134" s="160">
        <v>0</v>
      </c>
      <c r="P134" s="160">
        <f>O134*H134</f>
        <v>0</v>
      </c>
      <c r="Q134" s="160">
        <v>0</v>
      </c>
      <c r="R134" s="160">
        <f>Q134*H134</f>
        <v>0</v>
      </c>
      <c r="S134" s="160">
        <v>0</v>
      </c>
      <c r="T134" s="161">
        <f>S134*H134</f>
        <v>0</v>
      </c>
      <c r="AR134" s="99" t="s">
        <v>104</v>
      </c>
      <c r="AT134" s="99" t="s">
        <v>99</v>
      </c>
      <c r="AU134" s="99" t="s">
        <v>67</v>
      </c>
      <c r="AY134" s="99" t="s">
        <v>105</v>
      </c>
      <c r="BE134" s="162">
        <f>IF(N134="základní",J134,0)</f>
        <v>31.7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99" t="s">
        <v>75</v>
      </c>
      <c r="BK134" s="162">
        <f>ROUND(I134*H134,2)</f>
        <v>31.7</v>
      </c>
      <c r="BL134" s="99" t="s">
        <v>104</v>
      </c>
      <c r="BM134" s="99" t="s">
        <v>240</v>
      </c>
    </row>
    <row r="135" spans="2:65" s="108" customFormat="1" ht="19.5">
      <c r="B135" s="109"/>
      <c r="D135" s="163" t="s">
        <v>107</v>
      </c>
      <c r="F135" s="164" t="s">
        <v>241</v>
      </c>
      <c r="L135" s="109"/>
      <c r="M135" s="165"/>
      <c r="N135" s="166"/>
      <c r="O135" s="166"/>
      <c r="P135" s="166"/>
      <c r="Q135" s="166"/>
      <c r="R135" s="166"/>
      <c r="S135" s="166"/>
      <c r="T135" s="167"/>
      <c r="AT135" s="99" t="s">
        <v>107</v>
      </c>
      <c r="AU135" s="99" t="s">
        <v>67</v>
      </c>
    </row>
    <row r="136" spans="2:65" s="108" customFormat="1" ht="22.5" customHeight="1">
      <c r="B136" s="109"/>
      <c r="C136" s="152" t="s">
        <v>242</v>
      </c>
      <c r="D136" s="152" t="s">
        <v>99</v>
      </c>
      <c r="E136" s="153" t="s">
        <v>243</v>
      </c>
      <c r="F136" s="154" t="s">
        <v>244</v>
      </c>
      <c r="G136" s="155" t="s">
        <v>136</v>
      </c>
      <c r="H136" s="156">
        <v>1</v>
      </c>
      <c r="I136" s="157">
        <v>6.34</v>
      </c>
      <c r="J136" s="157">
        <f>ROUND(I136*H136,2)</f>
        <v>6.34</v>
      </c>
      <c r="K136" s="154" t="s">
        <v>103</v>
      </c>
      <c r="L136" s="109"/>
      <c r="M136" s="158" t="s">
        <v>1</v>
      </c>
      <c r="N136" s="159" t="s">
        <v>38</v>
      </c>
      <c r="O136" s="160">
        <v>0</v>
      </c>
      <c r="P136" s="160">
        <f>O136*H136</f>
        <v>0</v>
      </c>
      <c r="Q136" s="160">
        <v>0</v>
      </c>
      <c r="R136" s="160">
        <f>Q136*H136</f>
        <v>0</v>
      </c>
      <c r="S136" s="160">
        <v>0</v>
      </c>
      <c r="T136" s="161">
        <f>S136*H136</f>
        <v>0</v>
      </c>
      <c r="AR136" s="99" t="s">
        <v>104</v>
      </c>
      <c r="AT136" s="99" t="s">
        <v>99</v>
      </c>
      <c r="AU136" s="99" t="s">
        <v>67</v>
      </c>
      <c r="AY136" s="99" t="s">
        <v>105</v>
      </c>
      <c r="BE136" s="162">
        <f>IF(N136="základní",J136,0)</f>
        <v>6.34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99" t="s">
        <v>75</v>
      </c>
      <c r="BK136" s="162">
        <f>ROUND(I136*H136,2)</f>
        <v>6.34</v>
      </c>
      <c r="BL136" s="99" t="s">
        <v>104</v>
      </c>
      <c r="BM136" s="99" t="s">
        <v>245</v>
      </c>
    </row>
    <row r="137" spans="2:65" s="108" customFormat="1" ht="29.25">
      <c r="B137" s="109"/>
      <c r="D137" s="163" t="s">
        <v>107</v>
      </c>
      <c r="F137" s="164" t="s">
        <v>246</v>
      </c>
      <c r="L137" s="109"/>
      <c r="M137" s="165"/>
      <c r="N137" s="166"/>
      <c r="O137" s="166"/>
      <c r="P137" s="166"/>
      <c r="Q137" s="166"/>
      <c r="R137" s="166"/>
      <c r="S137" s="166"/>
      <c r="T137" s="167"/>
      <c r="AT137" s="99" t="s">
        <v>107</v>
      </c>
      <c r="AU137" s="99" t="s">
        <v>67</v>
      </c>
    </row>
    <row r="138" spans="2:65" s="108" customFormat="1" ht="22.5" customHeight="1">
      <c r="B138" s="109"/>
      <c r="C138" s="152" t="s">
        <v>247</v>
      </c>
      <c r="D138" s="152" t="s">
        <v>99</v>
      </c>
      <c r="E138" s="153" t="s">
        <v>248</v>
      </c>
      <c r="F138" s="154" t="s">
        <v>249</v>
      </c>
      <c r="G138" s="155" t="s">
        <v>136</v>
      </c>
      <c r="H138" s="156">
        <v>1</v>
      </c>
      <c r="I138" s="157">
        <v>7.75</v>
      </c>
      <c r="J138" s="157">
        <f>ROUND(I138*H138,2)</f>
        <v>7.75</v>
      </c>
      <c r="K138" s="154" t="s">
        <v>103</v>
      </c>
      <c r="L138" s="109"/>
      <c r="M138" s="158" t="s">
        <v>1</v>
      </c>
      <c r="N138" s="159" t="s">
        <v>38</v>
      </c>
      <c r="O138" s="160">
        <v>0</v>
      </c>
      <c r="P138" s="160">
        <f>O138*H138</f>
        <v>0</v>
      </c>
      <c r="Q138" s="160">
        <v>0</v>
      </c>
      <c r="R138" s="160">
        <f>Q138*H138</f>
        <v>0</v>
      </c>
      <c r="S138" s="160">
        <v>0</v>
      </c>
      <c r="T138" s="161">
        <f>S138*H138</f>
        <v>0</v>
      </c>
      <c r="AR138" s="99" t="s">
        <v>104</v>
      </c>
      <c r="AT138" s="99" t="s">
        <v>99</v>
      </c>
      <c r="AU138" s="99" t="s">
        <v>67</v>
      </c>
      <c r="AY138" s="99" t="s">
        <v>105</v>
      </c>
      <c r="BE138" s="162">
        <f>IF(N138="základní",J138,0)</f>
        <v>7.75</v>
      </c>
      <c r="BF138" s="162">
        <f>IF(N138="snížená",J138,0)</f>
        <v>0</v>
      </c>
      <c r="BG138" s="162">
        <f>IF(N138="zákl. přenesená",J138,0)</f>
        <v>0</v>
      </c>
      <c r="BH138" s="162">
        <f>IF(N138="sníž. přenesená",J138,0)</f>
        <v>0</v>
      </c>
      <c r="BI138" s="162">
        <f>IF(N138="nulová",J138,0)</f>
        <v>0</v>
      </c>
      <c r="BJ138" s="99" t="s">
        <v>75</v>
      </c>
      <c r="BK138" s="162">
        <f>ROUND(I138*H138,2)</f>
        <v>7.75</v>
      </c>
      <c r="BL138" s="99" t="s">
        <v>104</v>
      </c>
      <c r="BM138" s="99" t="s">
        <v>250</v>
      </c>
    </row>
    <row r="139" spans="2:65" s="108" customFormat="1" ht="29.25">
      <c r="B139" s="109"/>
      <c r="D139" s="163" t="s">
        <v>107</v>
      </c>
      <c r="F139" s="164" t="s">
        <v>251</v>
      </c>
      <c r="L139" s="109"/>
      <c r="M139" s="165"/>
      <c r="N139" s="166"/>
      <c r="O139" s="166"/>
      <c r="P139" s="166"/>
      <c r="Q139" s="166"/>
      <c r="R139" s="166"/>
      <c r="S139" s="166"/>
      <c r="T139" s="167"/>
      <c r="AT139" s="99" t="s">
        <v>107</v>
      </c>
      <c r="AU139" s="99" t="s">
        <v>67</v>
      </c>
    </row>
    <row r="140" spans="2:65" s="108" customFormat="1" ht="22.5" customHeight="1">
      <c r="B140" s="109"/>
      <c r="C140" s="152" t="s">
        <v>252</v>
      </c>
      <c r="D140" s="152" t="s">
        <v>99</v>
      </c>
      <c r="E140" s="153" t="s">
        <v>253</v>
      </c>
      <c r="F140" s="154" t="s">
        <v>254</v>
      </c>
      <c r="G140" s="155" t="s">
        <v>255</v>
      </c>
      <c r="H140" s="156">
        <v>1</v>
      </c>
      <c r="I140" s="157">
        <v>322</v>
      </c>
      <c r="J140" s="157">
        <f>ROUND(I140*H140,2)</f>
        <v>322</v>
      </c>
      <c r="K140" s="154" t="s">
        <v>103</v>
      </c>
      <c r="L140" s="109"/>
      <c r="M140" s="158" t="s">
        <v>1</v>
      </c>
      <c r="N140" s="159" t="s">
        <v>38</v>
      </c>
      <c r="O140" s="160">
        <v>0</v>
      </c>
      <c r="P140" s="160">
        <f>O140*H140</f>
        <v>0</v>
      </c>
      <c r="Q140" s="160">
        <v>0</v>
      </c>
      <c r="R140" s="160">
        <f>Q140*H140</f>
        <v>0</v>
      </c>
      <c r="S140" s="160">
        <v>0</v>
      </c>
      <c r="T140" s="161">
        <f>S140*H140</f>
        <v>0</v>
      </c>
      <c r="AR140" s="99" t="s">
        <v>104</v>
      </c>
      <c r="AT140" s="99" t="s">
        <v>99</v>
      </c>
      <c r="AU140" s="99" t="s">
        <v>67</v>
      </c>
      <c r="AY140" s="99" t="s">
        <v>105</v>
      </c>
      <c r="BE140" s="162">
        <f>IF(N140="základní",J140,0)</f>
        <v>322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99" t="s">
        <v>75</v>
      </c>
      <c r="BK140" s="162">
        <f>ROUND(I140*H140,2)</f>
        <v>322</v>
      </c>
      <c r="BL140" s="99" t="s">
        <v>104</v>
      </c>
      <c r="BM140" s="99" t="s">
        <v>256</v>
      </c>
    </row>
    <row r="141" spans="2:65" s="108" customFormat="1" ht="19.5">
      <c r="B141" s="109"/>
      <c r="D141" s="163" t="s">
        <v>107</v>
      </c>
      <c r="F141" s="164" t="s">
        <v>257</v>
      </c>
      <c r="L141" s="109"/>
      <c r="M141" s="165"/>
      <c r="N141" s="166"/>
      <c r="O141" s="166"/>
      <c r="P141" s="166"/>
      <c r="Q141" s="166"/>
      <c r="R141" s="166"/>
      <c r="S141" s="166"/>
      <c r="T141" s="167"/>
      <c r="AT141" s="99" t="s">
        <v>107</v>
      </c>
      <c r="AU141" s="99" t="s">
        <v>67</v>
      </c>
    </row>
    <row r="142" spans="2:65" s="108" customFormat="1" ht="22.5" customHeight="1">
      <c r="B142" s="109"/>
      <c r="C142" s="152" t="s">
        <v>258</v>
      </c>
      <c r="D142" s="152" t="s">
        <v>99</v>
      </c>
      <c r="E142" s="153" t="s">
        <v>259</v>
      </c>
      <c r="F142" s="154" t="s">
        <v>260</v>
      </c>
      <c r="G142" s="155" t="s">
        <v>255</v>
      </c>
      <c r="H142" s="156">
        <v>1</v>
      </c>
      <c r="I142" s="157">
        <v>469</v>
      </c>
      <c r="J142" s="157">
        <f>ROUND(I142*H142,2)</f>
        <v>469</v>
      </c>
      <c r="K142" s="154" t="s">
        <v>103</v>
      </c>
      <c r="L142" s="109"/>
      <c r="M142" s="158" t="s">
        <v>1</v>
      </c>
      <c r="N142" s="159" t="s">
        <v>38</v>
      </c>
      <c r="O142" s="160">
        <v>0</v>
      </c>
      <c r="P142" s="160">
        <f>O142*H142</f>
        <v>0</v>
      </c>
      <c r="Q142" s="160">
        <v>0</v>
      </c>
      <c r="R142" s="160">
        <f>Q142*H142</f>
        <v>0</v>
      </c>
      <c r="S142" s="160">
        <v>0</v>
      </c>
      <c r="T142" s="161">
        <f>S142*H142</f>
        <v>0</v>
      </c>
      <c r="AR142" s="99" t="s">
        <v>104</v>
      </c>
      <c r="AT142" s="99" t="s">
        <v>99</v>
      </c>
      <c r="AU142" s="99" t="s">
        <v>67</v>
      </c>
      <c r="AY142" s="99" t="s">
        <v>105</v>
      </c>
      <c r="BE142" s="162">
        <f>IF(N142="základní",J142,0)</f>
        <v>469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99" t="s">
        <v>75</v>
      </c>
      <c r="BK142" s="162">
        <f>ROUND(I142*H142,2)</f>
        <v>469</v>
      </c>
      <c r="BL142" s="99" t="s">
        <v>104</v>
      </c>
      <c r="BM142" s="99" t="s">
        <v>261</v>
      </c>
    </row>
    <row r="143" spans="2:65" s="108" customFormat="1" ht="19.5">
      <c r="B143" s="109"/>
      <c r="D143" s="163" t="s">
        <v>107</v>
      </c>
      <c r="F143" s="164" t="s">
        <v>262</v>
      </c>
      <c r="L143" s="109"/>
      <c r="M143" s="165"/>
      <c r="N143" s="166"/>
      <c r="O143" s="166"/>
      <c r="P143" s="166"/>
      <c r="Q143" s="166"/>
      <c r="R143" s="166"/>
      <c r="S143" s="166"/>
      <c r="T143" s="167"/>
      <c r="AT143" s="99" t="s">
        <v>107</v>
      </c>
      <c r="AU143" s="99" t="s">
        <v>67</v>
      </c>
    </row>
    <row r="144" spans="2:65" s="108" customFormat="1" ht="22.5" customHeight="1">
      <c r="B144" s="109"/>
      <c r="C144" s="152" t="s">
        <v>263</v>
      </c>
      <c r="D144" s="152" t="s">
        <v>99</v>
      </c>
      <c r="E144" s="153" t="s">
        <v>264</v>
      </c>
      <c r="F144" s="154" t="s">
        <v>265</v>
      </c>
      <c r="G144" s="155" t="s">
        <v>255</v>
      </c>
      <c r="H144" s="156">
        <v>1</v>
      </c>
      <c r="I144" s="157">
        <v>698</v>
      </c>
      <c r="J144" s="157">
        <f>ROUND(I144*H144,2)</f>
        <v>698</v>
      </c>
      <c r="K144" s="154" t="s">
        <v>103</v>
      </c>
      <c r="L144" s="109"/>
      <c r="M144" s="158" t="s">
        <v>1</v>
      </c>
      <c r="N144" s="159" t="s">
        <v>38</v>
      </c>
      <c r="O144" s="160">
        <v>0</v>
      </c>
      <c r="P144" s="160">
        <f>O144*H144</f>
        <v>0</v>
      </c>
      <c r="Q144" s="160">
        <v>0</v>
      </c>
      <c r="R144" s="160">
        <f>Q144*H144</f>
        <v>0</v>
      </c>
      <c r="S144" s="160">
        <v>0</v>
      </c>
      <c r="T144" s="161">
        <f>S144*H144</f>
        <v>0</v>
      </c>
      <c r="AR144" s="99" t="s">
        <v>104</v>
      </c>
      <c r="AT144" s="99" t="s">
        <v>99</v>
      </c>
      <c r="AU144" s="99" t="s">
        <v>67</v>
      </c>
      <c r="AY144" s="99" t="s">
        <v>105</v>
      </c>
      <c r="BE144" s="162">
        <f>IF(N144="základní",J144,0)</f>
        <v>698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99" t="s">
        <v>75</v>
      </c>
      <c r="BK144" s="162">
        <f>ROUND(I144*H144,2)</f>
        <v>698</v>
      </c>
      <c r="BL144" s="99" t="s">
        <v>104</v>
      </c>
      <c r="BM144" s="99" t="s">
        <v>266</v>
      </c>
    </row>
    <row r="145" spans="2:65" s="108" customFormat="1" ht="39">
      <c r="B145" s="109"/>
      <c r="D145" s="163" t="s">
        <v>107</v>
      </c>
      <c r="F145" s="164" t="s">
        <v>267</v>
      </c>
      <c r="L145" s="109"/>
      <c r="M145" s="165"/>
      <c r="N145" s="166"/>
      <c r="O145" s="166"/>
      <c r="P145" s="166"/>
      <c r="Q145" s="166"/>
      <c r="R145" s="166"/>
      <c r="S145" s="166"/>
      <c r="T145" s="167"/>
      <c r="AT145" s="99" t="s">
        <v>107</v>
      </c>
      <c r="AU145" s="99" t="s">
        <v>67</v>
      </c>
    </row>
    <row r="146" spans="2:65" s="108" customFormat="1" ht="22.5" customHeight="1">
      <c r="B146" s="109"/>
      <c r="C146" s="152" t="s">
        <v>268</v>
      </c>
      <c r="D146" s="152" t="s">
        <v>99</v>
      </c>
      <c r="E146" s="153" t="s">
        <v>269</v>
      </c>
      <c r="F146" s="154" t="s">
        <v>270</v>
      </c>
      <c r="G146" s="155" t="s">
        <v>255</v>
      </c>
      <c r="H146" s="156">
        <v>1</v>
      </c>
      <c r="I146" s="157">
        <v>749</v>
      </c>
      <c r="J146" s="157">
        <f>ROUND(I146*H146,2)</f>
        <v>749</v>
      </c>
      <c r="K146" s="154" t="s">
        <v>103</v>
      </c>
      <c r="L146" s="109"/>
      <c r="M146" s="158" t="s">
        <v>1</v>
      </c>
      <c r="N146" s="159" t="s">
        <v>38</v>
      </c>
      <c r="O146" s="160">
        <v>0</v>
      </c>
      <c r="P146" s="160">
        <f>O146*H146</f>
        <v>0</v>
      </c>
      <c r="Q146" s="160">
        <v>0</v>
      </c>
      <c r="R146" s="160">
        <f>Q146*H146</f>
        <v>0</v>
      </c>
      <c r="S146" s="160">
        <v>0</v>
      </c>
      <c r="T146" s="161">
        <f>S146*H146</f>
        <v>0</v>
      </c>
      <c r="AR146" s="99" t="s">
        <v>104</v>
      </c>
      <c r="AT146" s="99" t="s">
        <v>99</v>
      </c>
      <c r="AU146" s="99" t="s">
        <v>67</v>
      </c>
      <c r="AY146" s="99" t="s">
        <v>105</v>
      </c>
      <c r="BE146" s="162">
        <f>IF(N146="základní",J146,0)</f>
        <v>749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99" t="s">
        <v>75</v>
      </c>
      <c r="BK146" s="162">
        <f>ROUND(I146*H146,2)</f>
        <v>749</v>
      </c>
      <c r="BL146" s="99" t="s">
        <v>104</v>
      </c>
      <c r="BM146" s="99" t="s">
        <v>271</v>
      </c>
    </row>
    <row r="147" spans="2:65" s="108" customFormat="1" ht="39">
      <c r="B147" s="109"/>
      <c r="D147" s="163" t="s">
        <v>107</v>
      </c>
      <c r="F147" s="164" t="s">
        <v>272</v>
      </c>
      <c r="L147" s="109"/>
      <c r="M147" s="165"/>
      <c r="N147" s="166"/>
      <c r="O147" s="166"/>
      <c r="P147" s="166"/>
      <c r="Q147" s="166"/>
      <c r="R147" s="166"/>
      <c r="S147" s="166"/>
      <c r="T147" s="167"/>
      <c r="AT147" s="99" t="s">
        <v>107</v>
      </c>
      <c r="AU147" s="99" t="s">
        <v>67</v>
      </c>
    </row>
    <row r="148" spans="2:65" s="108" customFormat="1" ht="22.5" customHeight="1">
      <c r="B148" s="109"/>
      <c r="C148" s="152" t="s">
        <v>273</v>
      </c>
      <c r="D148" s="152" t="s">
        <v>99</v>
      </c>
      <c r="E148" s="153" t="s">
        <v>274</v>
      </c>
      <c r="F148" s="154" t="s">
        <v>275</v>
      </c>
      <c r="G148" s="155" t="s">
        <v>255</v>
      </c>
      <c r="H148" s="156">
        <v>1</v>
      </c>
      <c r="I148" s="157">
        <v>797</v>
      </c>
      <c r="J148" s="157">
        <f>ROUND(I148*H148,2)</f>
        <v>797</v>
      </c>
      <c r="K148" s="154" t="s">
        <v>103</v>
      </c>
      <c r="L148" s="109"/>
      <c r="M148" s="158" t="s">
        <v>1</v>
      </c>
      <c r="N148" s="159" t="s">
        <v>38</v>
      </c>
      <c r="O148" s="160">
        <v>0</v>
      </c>
      <c r="P148" s="160">
        <f>O148*H148</f>
        <v>0</v>
      </c>
      <c r="Q148" s="160">
        <v>0</v>
      </c>
      <c r="R148" s="160">
        <f>Q148*H148</f>
        <v>0</v>
      </c>
      <c r="S148" s="160">
        <v>0</v>
      </c>
      <c r="T148" s="161">
        <f>S148*H148</f>
        <v>0</v>
      </c>
      <c r="AR148" s="99" t="s">
        <v>104</v>
      </c>
      <c r="AT148" s="99" t="s">
        <v>99</v>
      </c>
      <c r="AU148" s="99" t="s">
        <v>67</v>
      </c>
      <c r="AY148" s="99" t="s">
        <v>105</v>
      </c>
      <c r="BE148" s="162">
        <f>IF(N148="základní",J148,0)</f>
        <v>797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99" t="s">
        <v>75</v>
      </c>
      <c r="BK148" s="162">
        <f>ROUND(I148*H148,2)</f>
        <v>797</v>
      </c>
      <c r="BL148" s="99" t="s">
        <v>104</v>
      </c>
      <c r="BM148" s="99" t="s">
        <v>276</v>
      </c>
    </row>
    <row r="149" spans="2:65" s="108" customFormat="1" ht="39">
      <c r="B149" s="109"/>
      <c r="D149" s="163" t="s">
        <v>107</v>
      </c>
      <c r="F149" s="164" t="s">
        <v>277</v>
      </c>
      <c r="L149" s="109"/>
      <c r="M149" s="165"/>
      <c r="N149" s="166"/>
      <c r="O149" s="166"/>
      <c r="P149" s="166"/>
      <c r="Q149" s="166"/>
      <c r="R149" s="166"/>
      <c r="S149" s="166"/>
      <c r="T149" s="167"/>
      <c r="AT149" s="99" t="s">
        <v>107</v>
      </c>
      <c r="AU149" s="99" t="s">
        <v>67</v>
      </c>
    </row>
    <row r="150" spans="2:65" s="108" customFormat="1" ht="22.5" customHeight="1">
      <c r="B150" s="109"/>
      <c r="C150" s="152" t="s">
        <v>278</v>
      </c>
      <c r="D150" s="152" t="s">
        <v>99</v>
      </c>
      <c r="E150" s="153" t="s">
        <v>279</v>
      </c>
      <c r="F150" s="154" t="s">
        <v>280</v>
      </c>
      <c r="G150" s="155" t="s">
        <v>255</v>
      </c>
      <c r="H150" s="156">
        <v>1</v>
      </c>
      <c r="I150" s="157">
        <v>926</v>
      </c>
      <c r="J150" s="157">
        <f>ROUND(I150*H150,2)</f>
        <v>926</v>
      </c>
      <c r="K150" s="154" t="s">
        <v>103</v>
      </c>
      <c r="L150" s="109"/>
      <c r="M150" s="158" t="s">
        <v>1</v>
      </c>
      <c r="N150" s="159" t="s">
        <v>38</v>
      </c>
      <c r="O150" s="160">
        <v>0</v>
      </c>
      <c r="P150" s="160">
        <f>O150*H150</f>
        <v>0</v>
      </c>
      <c r="Q150" s="160">
        <v>0</v>
      </c>
      <c r="R150" s="160">
        <f>Q150*H150</f>
        <v>0</v>
      </c>
      <c r="S150" s="160">
        <v>0</v>
      </c>
      <c r="T150" s="161">
        <f>S150*H150</f>
        <v>0</v>
      </c>
      <c r="AR150" s="99" t="s">
        <v>104</v>
      </c>
      <c r="AT150" s="99" t="s">
        <v>99</v>
      </c>
      <c r="AU150" s="99" t="s">
        <v>67</v>
      </c>
      <c r="AY150" s="99" t="s">
        <v>105</v>
      </c>
      <c r="BE150" s="162">
        <f>IF(N150="základní",J150,0)</f>
        <v>926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99" t="s">
        <v>75</v>
      </c>
      <c r="BK150" s="162">
        <f>ROUND(I150*H150,2)</f>
        <v>926</v>
      </c>
      <c r="BL150" s="99" t="s">
        <v>104</v>
      </c>
      <c r="BM150" s="99" t="s">
        <v>281</v>
      </c>
    </row>
    <row r="151" spans="2:65" s="108" customFormat="1" ht="39">
      <c r="B151" s="109"/>
      <c r="D151" s="163" t="s">
        <v>107</v>
      </c>
      <c r="F151" s="164" t="s">
        <v>282</v>
      </c>
      <c r="L151" s="109"/>
      <c r="M151" s="165"/>
      <c r="N151" s="166"/>
      <c r="O151" s="166"/>
      <c r="P151" s="166"/>
      <c r="Q151" s="166"/>
      <c r="R151" s="166"/>
      <c r="S151" s="166"/>
      <c r="T151" s="167"/>
      <c r="AT151" s="99" t="s">
        <v>107</v>
      </c>
      <c r="AU151" s="99" t="s">
        <v>67</v>
      </c>
    </row>
    <row r="152" spans="2:65" s="108" customFormat="1" ht="22.5" customHeight="1">
      <c r="B152" s="109"/>
      <c r="C152" s="152" t="s">
        <v>283</v>
      </c>
      <c r="D152" s="152" t="s">
        <v>99</v>
      </c>
      <c r="E152" s="153" t="s">
        <v>284</v>
      </c>
      <c r="F152" s="154" t="s">
        <v>285</v>
      </c>
      <c r="G152" s="155" t="s">
        <v>255</v>
      </c>
      <c r="H152" s="156">
        <v>1</v>
      </c>
      <c r="I152" s="157">
        <v>521</v>
      </c>
      <c r="J152" s="157">
        <f>ROUND(I152*H152,2)</f>
        <v>521</v>
      </c>
      <c r="K152" s="154" t="s">
        <v>103</v>
      </c>
      <c r="L152" s="109"/>
      <c r="M152" s="158" t="s">
        <v>1</v>
      </c>
      <c r="N152" s="159" t="s">
        <v>38</v>
      </c>
      <c r="O152" s="160">
        <v>0</v>
      </c>
      <c r="P152" s="160">
        <f>O152*H152</f>
        <v>0</v>
      </c>
      <c r="Q152" s="160">
        <v>0</v>
      </c>
      <c r="R152" s="160">
        <f>Q152*H152</f>
        <v>0</v>
      </c>
      <c r="S152" s="160">
        <v>0</v>
      </c>
      <c r="T152" s="161">
        <f>S152*H152</f>
        <v>0</v>
      </c>
      <c r="AR152" s="99" t="s">
        <v>104</v>
      </c>
      <c r="AT152" s="99" t="s">
        <v>99</v>
      </c>
      <c r="AU152" s="99" t="s">
        <v>67</v>
      </c>
      <c r="AY152" s="99" t="s">
        <v>105</v>
      </c>
      <c r="BE152" s="162">
        <f>IF(N152="základní",J152,0)</f>
        <v>521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99" t="s">
        <v>75</v>
      </c>
      <c r="BK152" s="162">
        <f>ROUND(I152*H152,2)</f>
        <v>521</v>
      </c>
      <c r="BL152" s="99" t="s">
        <v>104</v>
      </c>
      <c r="BM152" s="99" t="s">
        <v>286</v>
      </c>
    </row>
    <row r="153" spans="2:65" s="108" customFormat="1" ht="39">
      <c r="B153" s="109"/>
      <c r="D153" s="163" t="s">
        <v>107</v>
      </c>
      <c r="F153" s="164" t="s">
        <v>287</v>
      </c>
      <c r="L153" s="109"/>
      <c r="M153" s="165"/>
      <c r="N153" s="166"/>
      <c r="O153" s="166"/>
      <c r="P153" s="166"/>
      <c r="Q153" s="166"/>
      <c r="R153" s="166"/>
      <c r="S153" s="166"/>
      <c r="T153" s="167"/>
      <c r="AT153" s="99" t="s">
        <v>107</v>
      </c>
      <c r="AU153" s="99" t="s">
        <v>67</v>
      </c>
    </row>
    <row r="154" spans="2:65" s="108" customFormat="1" ht="22.5" customHeight="1">
      <c r="B154" s="109"/>
      <c r="C154" s="152" t="s">
        <v>288</v>
      </c>
      <c r="D154" s="152" t="s">
        <v>99</v>
      </c>
      <c r="E154" s="153" t="s">
        <v>289</v>
      </c>
      <c r="F154" s="154" t="s">
        <v>290</v>
      </c>
      <c r="G154" s="155" t="s">
        <v>255</v>
      </c>
      <c r="H154" s="156">
        <v>1</v>
      </c>
      <c r="I154" s="157">
        <v>563</v>
      </c>
      <c r="J154" s="157">
        <f>ROUND(I154*H154,2)</f>
        <v>563</v>
      </c>
      <c r="K154" s="154" t="s">
        <v>103</v>
      </c>
      <c r="L154" s="109"/>
      <c r="M154" s="158" t="s">
        <v>1</v>
      </c>
      <c r="N154" s="159" t="s">
        <v>38</v>
      </c>
      <c r="O154" s="160">
        <v>0</v>
      </c>
      <c r="P154" s="160">
        <f>O154*H154</f>
        <v>0</v>
      </c>
      <c r="Q154" s="160">
        <v>0</v>
      </c>
      <c r="R154" s="160">
        <f>Q154*H154</f>
        <v>0</v>
      </c>
      <c r="S154" s="160">
        <v>0</v>
      </c>
      <c r="T154" s="161">
        <f>S154*H154</f>
        <v>0</v>
      </c>
      <c r="AR154" s="99" t="s">
        <v>104</v>
      </c>
      <c r="AT154" s="99" t="s">
        <v>99</v>
      </c>
      <c r="AU154" s="99" t="s">
        <v>67</v>
      </c>
      <c r="AY154" s="99" t="s">
        <v>105</v>
      </c>
      <c r="BE154" s="162">
        <f>IF(N154="základní",J154,0)</f>
        <v>563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99" t="s">
        <v>75</v>
      </c>
      <c r="BK154" s="162">
        <f>ROUND(I154*H154,2)</f>
        <v>563</v>
      </c>
      <c r="BL154" s="99" t="s">
        <v>104</v>
      </c>
      <c r="BM154" s="99" t="s">
        <v>291</v>
      </c>
    </row>
    <row r="155" spans="2:65" s="108" customFormat="1" ht="39">
      <c r="B155" s="109"/>
      <c r="D155" s="163" t="s">
        <v>107</v>
      </c>
      <c r="F155" s="164" t="s">
        <v>292</v>
      </c>
      <c r="L155" s="109"/>
      <c r="M155" s="165"/>
      <c r="N155" s="166"/>
      <c r="O155" s="166"/>
      <c r="P155" s="166"/>
      <c r="Q155" s="166"/>
      <c r="R155" s="166"/>
      <c r="S155" s="166"/>
      <c r="T155" s="167"/>
      <c r="AT155" s="99" t="s">
        <v>107</v>
      </c>
      <c r="AU155" s="99" t="s">
        <v>67</v>
      </c>
    </row>
    <row r="156" spans="2:65" s="108" customFormat="1" ht="22.5" customHeight="1">
      <c r="B156" s="109"/>
      <c r="C156" s="152" t="s">
        <v>293</v>
      </c>
      <c r="D156" s="152" t="s">
        <v>99</v>
      </c>
      <c r="E156" s="153" t="s">
        <v>294</v>
      </c>
      <c r="F156" s="154" t="s">
        <v>295</v>
      </c>
      <c r="G156" s="155" t="s">
        <v>255</v>
      </c>
      <c r="H156" s="156">
        <v>1</v>
      </c>
      <c r="I156" s="157">
        <v>592</v>
      </c>
      <c r="J156" s="157">
        <f>ROUND(I156*H156,2)</f>
        <v>592</v>
      </c>
      <c r="K156" s="154" t="s">
        <v>103</v>
      </c>
      <c r="L156" s="109"/>
      <c r="M156" s="158" t="s">
        <v>1</v>
      </c>
      <c r="N156" s="159" t="s">
        <v>38</v>
      </c>
      <c r="O156" s="160">
        <v>0</v>
      </c>
      <c r="P156" s="160">
        <f>O156*H156</f>
        <v>0</v>
      </c>
      <c r="Q156" s="160">
        <v>0</v>
      </c>
      <c r="R156" s="160">
        <f>Q156*H156</f>
        <v>0</v>
      </c>
      <c r="S156" s="160">
        <v>0</v>
      </c>
      <c r="T156" s="161">
        <f>S156*H156</f>
        <v>0</v>
      </c>
      <c r="AR156" s="99" t="s">
        <v>104</v>
      </c>
      <c r="AT156" s="99" t="s">
        <v>99</v>
      </c>
      <c r="AU156" s="99" t="s">
        <v>67</v>
      </c>
      <c r="AY156" s="99" t="s">
        <v>105</v>
      </c>
      <c r="BE156" s="162">
        <f>IF(N156="základní",J156,0)</f>
        <v>592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99" t="s">
        <v>75</v>
      </c>
      <c r="BK156" s="162">
        <f>ROUND(I156*H156,2)</f>
        <v>592</v>
      </c>
      <c r="BL156" s="99" t="s">
        <v>104</v>
      </c>
      <c r="BM156" s="99" t="s">
        <v>296</v>
      </c>
    </row>
    <row r="157" spans="2:65" s="108" customFormat="1" ht="39">
      <c r="B157" s="109"/>
      <c r="D157" s="163" t="s">
        <v>107</v>
      </c>
      <c r="F157" s="164" t="s">
        <v>297</v>
      </c>
      <c r="L157" s="109"/>
      <c r="M157" s="165"/>
      <c r="N157" s="166"/>
      <c r="O157" s="166"/>
      <c r="P157" s="166"/>
      <c r="Q157" s="166"/>
      <c r="R157" s="166"/>
      <c r="S157" s="166"/>
      <c r="T157" s="167"/>
      <c r="AT157" s="99" t="s">
        <v>107</v>
      </c>
      <c r="AU157" s="99" t="s">
        <v>67</v>
      </c>
    </row>
    <row r="158" spans="2:65" s="108" customFormat="1" ht="22.5" customHeight="1">
      <c r="B158" s="109"/>
      <c r="C158" s="152" t="s">
        <v>298</v>
      </c>
      <c r="D158" s="152" t="s">
        <v>99</v>
      </c>
      <c r="E158" s="153" t="s">
        <v>299</v>
      </c>
      <c r="F158" s="154" t="s">
        <v>300</v>
      </c>
      <c r="G158" s="155" t="s">
        <v>255</v>
      </c>
      <c r="H158" s="156">
        <v>1</v>
      </c>
      <c r="I158" s="157">
        <v>694</v>
      </c>
      <c r="J158" s="157">
        <f>ROUND(I158*H158,2)</f>
        <v>694</v>
      </c>
      <c r="K158" s="154" t="s">
        <v>103</v>
      </c>
      <c r="L158" s="109"/>
      <c r="M158" s="158" t="s">
        <v>1</v>
      </c>
      <c r="N158" s="159" t="s">
        <v>38</v>
      </c>
      <c r="O158" s="160">
        <v>0</v>
      </c>
      <c r="P158" s="160">
        <f>O158*H158</f>
        <v>0</v>
      </c>
      <c r="Q158" s="160">
        <v>0</v>
      </c>
      <c r="R158" s="160">
        <f>Q158*H158</f>
        <v>0</v>
      </c>
      <c r="S158" s="160">
        <v>0</v>
      </c>
      <c r="T158" s="161">
        <f>S158*H158</f>
        <v>0</v>
      </c>
      <c r="AR158" s="99" t="s">
        <v>104</v>
      </c>
      <c r="AT158" s="99" t="s">
        <v>99</v>
      </c>
      <c r="AU158" s="99" t="s">
        <v>67</v>
      </c>
      <c r="AY158" s="99" t="s">
        <v>105</v>
      </c>
      <c r="BE158" s="162">
        <f>IF(N158="základní",J158,0)</f>
        <v>694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99" t="s">
        <v>75</v>
      </c>
      <c r="BK158" s="162">
        <f>ROUND(I158*H158,2)</f>
        <v>694</v>
      </c>
      <c r="BL158" s="99" t="s">
        <v>104</v>
      </c>
      <c r="BM158" s="99" t="s">
        <v>301</v>
      </c>
    </row>
    <row r="159" spans="2:65" s="108" customFormat="1" ht="39">
      <c r="B159" s="109"/>
      <c r="D159" s="163" t="s">
        <v>107</v>
      </c>
      <c r="F159" s="164" t="s">
        <v>302</v>
      </c>
      <c r="L159" s="109"/>
      <c r="M159" s="165"/>
      <c r="N159" s="166"/>
      <c r="O159" s="166"/>
      <c r="P159" s="166"/>
      <c r="Q159" s="166"/>
      <c r="R159" s="166"/>
      <c r="S159" s="166"/>
      <c r="T159" s="167"/>
      <c r="AT159" s="99" t="s">
        <v>107</v>
      </c>
      <c r="AU159" s="99" t="s">
        <v>67</v>
      </c>
    </row>
    <row r="160" spans="2:65" s="108" customFormat="1" ht="22.5" customHeight="1">
      <c r="B160" s="109"/>
      <c r="C160" s="152" t="s">
        <v>303</v>
      </c>
      <c r="D160" s="152" t="s">
        <v>99</v>
      </c>
      <c r="E160" s="153" t="s">
        <v>304</v>
      </c>
      <c r="F160" s="154" t="s">
        <v>305</v>
      </c>
      <c r="G160" s="155" t="s">
        <v>306</v>
      </c>
      <c r="H160" s="156">
        <v>1</v>
      </c>
      <c r="I160" s="157">
        <v>3360</v>
      </c>
      <c r="J160" s="157">
        <f>ROUND(I160*H160,2)</f>
        <v>3360</v>
      </c>
      <c r="K160" s="154" t="s">
        <v>103</v>
      </c>
      <c r="L160" s="109"/>
      <c r="M160" s="158" t="s">
        <v>1</v>
      </c>
      <c r="N160" s="159" t="s">
        <v>38</v>
      </c>
      <c r="O160" s="160">
        <v>0</v>
      </c>
      <c r="P160" s="160">
        <f>O160*H160</f>
        <v>0</v>
      </c>
      <c r="Q160" s="160">
        <v>0</v>
      </c>
      <c r="R160" s="160">
        <f>Q160*H160</f>
        <v>0</v>
      </c>
      <c r="S160" s="160">
        <v>0</v>
      </c>
      <c r="T160" s="161">
        <f>S160*H160</f>
        <v>0</v>
      </c>
      <c r="AR160" s="99" t="s">
        <v>104</v>
      </c>
      <c r="AT160" s="99" t="s">
        <v>99</v>
      </c>
      <c r="AU160" s="99" t="s">
        <v>67</v>
      </c>
      <c r="AY160" s="99" t="s">
        <v>105</v>
      </c>
      <c r="BE160" s="162">
        <f>IF(N160="základní",J160,0)</f>
        <v>3360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99" t="s">
        <v>75</v>
      </c>
      <c r="BK160" s="162">
        <f>ROUND(I160*H160,2)</f>
        <v>3360</v>
      </c>
      <c r="BL160" s="99" t="s">
        <v>104</v>
      </c>
      <c r="BM160" s="99" t="s">
        <v>307</v>
      </c>
    </row>
    <row r="161" spans="2:65" s="108" customFormat="1" ht="58.5">
      <c r="B161" s="109"/>
      <c r="D161" s="163" t="s">
        <v>107</v>
      </c>
      <c r="F161" s="164" t="s">
        <v>308</v>
      </c>
      <c r="L161" s="109"/>
      <c r="M161" s="165"/>
      <c r="N161" s="166"/>
      <c r="O161" s="166"/>
      <c r="P161" s="166"/>
      <c r="Q161" s="166"/>
      <c r="R161" s="166"/>
      <c r="S161" s="166"/>
      <c r="T161" s="167"/>
      <c r="AT161" s="99" t="s">
        <v>107</v>
      </c>
      <c r="AU161" s="99" t="s">
        <v>67</v>
      </c>
    </row>
    <row r="162" spans="2:65" s="108" customFormat="1" ht="22.5" customHeight="1">
      <c r="B162" s="109"/>
      <c r="C162" s="152" t="s">
        <v>309</v>
      </c>
      <c r="D162" s="152" t="s">
        <v>99</v>
      </c>
      <c r="E162" s="153" t="s">
        <v>310</v>
      </c>
      <c r="F162" s="154" t="s">
        <v>311</v>
      </c>
      <c r="G162" s="155" t="s">
        <v>306</v>
      </c>
      <c r="H162" s="156">
        <v>1</v>
      </c>
      <c r="I162" s="157">
        <v>3010</v>
      </c>
      <c r="J162" s="157">
        <f>ROUND(I162*H162,2)</f>
        <v>3010</v>
      </c>
      <c r="K162" s="154" t="s">
        <v>103</v>
      </c>
      <c r="L162" s="109"/>
      <c r="M162" s="158" t="s">
        <v>1</v>
      </c>
      <c r="N162" s="159" t="s">
        <v>38</v>
      </c>
      <c r="O162" s="160">
        <v>0</v>
      </c>
      <c r="P162" s="160">
        <f>O162*H162</f>
        <v>0</v>
      </c>
      <c r="Q162" s="160">
        <v>0</v>
      </c>
      <c r="R162" s="160">
        <f>Q162*H162</f>
        <v>0</v>
      </c>
      <c r="S162" s="160">
        <v>0</v>
      </c>
      <c r="T162" s="161">
        <f>S162*H162</f>
        <v>0</v>
      </c>
      <c r="AR162" s="99" t="s">
        <v>104</v>
      </c>
      <c r="AT162" s="99" t="s">
        <v>99</v>
      </c>
      <c r="AU162" s="99" t="s">
        <v>67</v>
      </c>
      <c r="AY162" s="99" t="s">
        <v>105</v>
      </c>
      <c r="BE162" s="162">
        <f>IF(N162="základní",J162,0)</f>
        <v>3010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99" t="s">
        <v>75</v>
      </c>
      <c r="BK162" s="162">
        <f>ROUND(I162*H162,2)</f>
        <v>3010</v>
      </c>
      <c r="BL162" s="99" t="s">
        <v>104</v>
      </c>
      <c r="BM162" s="99" t="s">
        <v>312</v>
      </c>
    </row>
    <row r="163" spans="2:65" s="108" customFormat="1" ht="58.5">
      <c r="B163" s="109"/>
      <c r="D163" s="163" t="s">
        <v>107</v>
      </c>
      <c r="F163" s="164" t="s">
        <v>313</v>
      </c>
      <c r="L163" s="109"/>
      <c r="M163" s="165"/>
      <c r="N163" s="166"/>
      <c r="O163" s="166"/>
      <c r="P163" s="166"/>
      <c r="Q163" s="166"/>
      <c r="R163" s="166"/>
      <c r="S163" s="166"/>
      <c r="T163" s="167"/>
      <c r="AT163" s="99" t="s">
        <v>107</v>
      </c>
      <c r="AU163" s="99" t="s">
        <v>67</v>
      </c>
    </row>
    <row r="164" spans="2:65" s="108" customFormat="1" ht="22.5" customHeight="1">
      <c r="B164" s="109"/>
      <c r="C164" s="152" t="s">
        <v>314</v>
      </c>
      <c r="D164" s="152" t="s">
        <v>99</v>
      </c>
      <c r="E164" s="153" t="s">
        <v>315</v>
      </c>
      <c r="F164" s="154" t="s">
        <v>316</v>
      </c>
      <c r="G164" s="155" t="s">
        <v>255</v>
      </c>
      <c r="H164" s="156">
        <v>1</v>
      </c>
      <c r="I164" s="157">
        <v>239</v>
      </c>
      <c r="J164" s="157">
        <f>ROUND(I164*H164,2)</f>
        <v>239</v>
      </c>
      <c r="K164" s="154" t="s">
        <v>103</v>
      </c>
      <c r="L164" s="109"/>
      <c r="M164" s="158" t="s">
        <v>1</v>
      </c>
      <c r="N164" s="159" t="s">
        <v>38</v>
      </c>
      <c r="O164" s="160">
        <v>0</v>
      </c>
      <c r="P164" s="160">
        <f>O164*H164</f>
        <v>0</v>
      </c>
      <c r="Q164" s="160">
        <v>0</v>
      </c>
      <c r="R164" s="160">
        <f>Q164*H164</f>
        <v>0</v>
      </c>
      <c r="S164" s="160">
        <v>0</v>
      </c>
      <c r="T164" s="161">
        <f>S164*H164</f>
        <v>0</v>
      </c>
      <c r="AR164" s="99" t="s">
        <v>104</v>
      </c>
      <c r="AT164" s="99" t="s">
        <v>99</v>
      </c>
      <c r="AU164" s="99" t="s">
        <v>67</v>
      </c>
      <c r="AY164" s="99" t="s">
        <v>105</v>
      </c>
      <c r="BE164" s="162">
        <f>IF(N164="základní",J164,0)</f>
        <v>239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99" t="s">
        <v>75</v>
      </c>
      <c r="BK164" s="162">
        <f>ROUND(I164*H164,2)</f>
        <v>239</v>
      </c>
      <c r="BL164" s="99" t="s">
        <v>104</v>
      </c>
      <c r="BM164" s="99" t="s">
        <v>317</v>
      </c>
    </row>
    <row r="165" spans="2:65" s="108" customFormat="1" ht="29.25">
      <c r="B165" s="109"/>
      <c r="D165" s="163" t="s">
        <v>107</v>
      </c>
      <c r="F165" s="164" t="s">
        <v>318</v>
      </c>
      <c r="L165" s="109"/>
      <c r="M165" s="165"/>
      <c r="N165" s="166"/>
      <c r="O165" s="166"/>
      <c r="P165" s="166"/>
      <c r="Q165" s="166"/>
      <c r="R165" s="166"/>
      <c r="S165" s="166"/>
      <c r="T165" s="167"/>
      <c r="AT165" s="99" t="s">
        <v>107</v>
      </c>
      <c r="AU165" s="99" t="s">
        <v>67</v>
      </c>
    </row>
    <row r="166" spans="2:65" s="108" customFormat="1" ht="22.5" customHeight="1">
      <c r="B166" s="109"/>
      <c r="C166" s="152" t="s">
        <v>319</v>
      </c>
      <c r="D166" s="152" t="s">
        <v>99</v>
      </c>
      <c r="E166" s="153" t="s">
        <v>320</v>
      </c>
      <c r="F166" s="154" t="s">
        <v>321</v>
      </c>
      <c r="G166" s="155" t="s">
        <v>255</v>
      </c>
      <c r="H166" s="156">
        <v>1</v>
      </c>
      <c r="I166" s="157">
        <v>239</v>
      </c>
      <c r="J166" s="157">
        <f>ROUND(I166*H166,2)</f>
        <v>239</v>
      </c>
      <c r="K166" s="154" t="s">
        <v>103</v>
      </c>
      <c r="L166" s="109"/>
      <c r="M166" s="158" t="s">
        <v>1</v>
      </c>
      <c r="N166" s="159" t="s">
        <v>38</v>
      </c>
      <c r="O166" s="160">
        <v>0</v>
      </c>
      <c r="P166" s="160">
        <f>O166*H166</f>
        <v>0</v>
      </c>
      <c r="Q166" s="160">
        <v>0</v>
      </c>
      <c r="R166" s="160">
        <f>Q166*H166</f>
        <v>0</v>
      </c>
      <c r="S166" s="160">
        <v>0</v>
      </c>
      <c r="T166" s="161">
        <f>S166*H166</f>
        <v>0</v>
      </c>
      <c r="AR166" s="99" t="s">
        <v>104</v>
      </c>
      <c r="AT166" s="99" t="s">
        <v>99</v>
      </c>
      <c r="AU166" s="99" t="s">
        <v>67</v>
      </c>
      <c r="AY166" s="99" t="s">
        <v>105</v>
      </c>
      <c r="BE166" s="162">
        <f>IF(N166="základní",J166,0)</f>
        <v>239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99" t="s">
        <v>75</v>
      </c>
      <c r="BK166" s="162">
        <f>ROUND(I166*H166,2)</f>
        <v>239</v>
      </c>
      <c r="BL166" s="99" t="s">
        <v>104</v>
      </c>
      <c r="BM166" s="99" t="s">
        <v>322</v>
      </c>
    </row>
    <row r="167" spans="2:65" s="108" customFormat="1" ht="29.25">
      <c r="B167" s="109"/>
      <c r="D167" s="163" t="s">
        <v>107</v>
      </c>
      <c r="F167" s="164" t="s">
        <v>323</v>
      </c>
      <c r="L167" s="109"/>
      <c r="M167" s="165"/>
      <c r="N167" s="166"/>
      <c r="O167" s="166"/>
      <c r="P167" s="166"/>
      <c r="Q167" s="166"/>
      <c r="R167" s="166"/>
      <c r="S167" s="166"/>
      <c r="T167" s="167"/>
      <c r="AT167" s="99" t="s">
        <v>107</v>
      </c>
      <c r="AU167" s="99" t="s">
        <v>67</v>
      </c>
    </row>
    <row r="168" spans="2:65" s="108" customFormat="1" ht="22.5" customHeight="1">
      <c r="B168" s="109"/>
      <c r="C168" s="152" t="s">
        <v>324</v>
      </c>
      <c r="D168" s="152" t="s">
        <v>99</v>
      </c>
      <c r="E168" s="153" t="s">
        <v>325</v>
      </c>
      <c r="F168" s="154" t="s">
        <v>326</v>
      </c>
      <c r="G168" s="155" t="s">
        <v>255</v>
      </c>
      <c r="H168" s="156">
        <v>1</v>
      </c>
      <c r="I168" s="157">
        <v>519</v>
      </c>
      <c r="J168" s="157">
        <f>ROUND(I168*H168,2)</f>
        <v>519</v>
      </c>
      <c r="K168" s="154" t="s">
        <v>103</v>
      </c>
      <c r="L168" s="109"/>
      <c r="M168" s="158" t="s">
        <v>1</v>
      </c>
      <c r="N168" s="159" t="s">
        <v>38</v>
      </c>
      <c r="O168" s="160">
        <v>0</v>
      </c>
      <c r="P168" s="160">
        <f>O168*H168</f>
        <v>0</v>
      </c>
      <c r="Q168" s="160">
        <v>0</v>
      </c>
      <c r="R168" s="160">
        <f>Q168*H168</f>
        <v>0</v>
      </c>
      <c r="S168" s="160">
        <v>0</v>
      </c>
      <c r="T168" s="161">
        <f>S168*H168</f>
        <v>0</v>
      </c>
      <c r="AR168" s="99" t="s">
        <v>104</v>
      </c>
      <c r="AT168" s="99" t="s">
        <v>99</v>
      </c>
      <c r="AU168" s="99" t="s">
        <v>67</v>
      </c>
      <c r="AY168" s="99" t="s">
        <v>105</v>
      </c>
      <c r="BE168" s="162">
        <f>IF(N168="základní",J168,0)</f>
        <v>519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99" t="s">
        <v>75</v>
      </c>
      <c r="BK168" s="162">
        <f>ROUND(I168*H168,2)</f>
        <v>519</v>
      </c>
      <c r="BL168" s="99" t="s">
        <v>104</v>
      </c>
      <c r="BM168" s="99" t="s">
        <v>327</v>
      </c>
    </row>
    <row r="169" spans="2:65" s="108" customFormat="1" ht="39">
      <c r="B169" s="109"/>
      <c r="D169" s="163" t="s">
        <v>107</v>
      </c>
      <c r="F169" s="164" t="s">
        <v>328</v>
      </c>
      <c r="L169" s="109"/>
      <c r="M169" s="165"/>
      <c r="N169" s="166"/>
      <c r="O169" s="166"/>
      <c r="P169" s="166"/>
      <c r="Q169" s="166"/>
      <c r="R169" s="166"/>
      <c r="S169" s="166"/>
      <c r="T169" s="167"/>
      <c r="AT169" s="99" t="s">
        <v>107</v>
      </c>
      <c r="AU169" s="99" t="s">
        <v>67</v>
      </c>
    </row>
    <row r="170" spans="2:65" s="108" customFormat="1" ht="22.5" customHeight="1">
      <c r="B170" s="109"/>
      <c r="C170" s="152" t="s">
        <v>329</v>
      </c>
      <c r="D170" s="152" t="s">
        <v>99</v>
      </c>
      <c r="E170" s="153" t="s">
        <v>330</v>
      </c>
      <c r="F170" s="154" t="s">
        <v>331</v>
      </c>
      <c r="G170" s="155" t="s">
        <v>255</v>
      </c>
      <c r="H170" s="156">
        <v>1</v>
      </c>
      <c r="I170" s="157">
        <v>519</v>
      </c>
      <c r="J170" s="157">
        <f>ROUND(I170*H170,2)</f>
        <v>519</v>
      </c>
      <c r="K170" s="154" t="s">
        <v>103</v>
      </c>
      <c r="L170" s="109"/>
      <c r="M170" s="158" t="s">
        <v>1</v>
      </c>
      <c r="N170" s="159" t="s">
        <v>38</v>
      </c>
      <c r="O170" s="160">
        <v>0</v>
      </c>
      <c r="P170" s="160">
        <f>O170*H170</f>
        <v>0</v>
      </c>
      <c r="Q170" s="160">
        <v>0</v>
      </c>
      <c r="R170" s="160">
        <f>Q170*H170</f>
        <v>0</v>
      </c>
      <c r="S170" s="160">
        <v>0</v>
      </c>
      <c r="T170" s="161">
        <f>S170*H170</f>
        <v>0</v>
      </c>
      <c r="AR170" s="99" t="s">
        <v>104</v>
      </c>
      <c r="AT170" s="99" t="s">
        <v>99</v>
      </c>
      <c r="AU170" s="99" t="s">
        <v>67</v>
      </c>
      <c r="AY170" s="99" t="s">
        <v>105</v>
      </c>
      <c r="BE170" s="162">
        <f>IF(N170="základní",J170,0)</f>
        <v>519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99" t="s">
        <v>75</v>
      </c>
      <c r="BK170" s="162">
        <f>ROUND(I170*H170,2)</f>
        <v>519</v>
      </c>
      <c r="BL170" s="99" t="s">
        <v>104</v>
      </c>
      <c r="BM170" s="99" t="s">
        <v>332</v>
      </c>
    </row>
    <row r="171" spans="2:65" s="108" customFormat="1" ht="39">
      <c r="B171" s="109"/>
      <c r="D171" s="163" t="s">
        <v>107</v>
      </c>
      <c r="F171" s="164" t="s">
        <v>333</v>
      </c>
      <c r="L171" s="109"/>
      <c r="M171" s="165"/>
      <c r="N171" s="166"/>
      <c r="O171" s="166"/>
      <c r="P171" s="166"/>
      <c r="Q171" s="166"/>
      <c r="R171" s="166"/>
      <c r="S171" s="166"/>
      <c r="T171" s="167"/>
      <c r="AT171" s="99" t="s">
        <v>107</v>
      </c>
      <c r="AU171" s="99" t="s">
        <v>67</v>
      </c>
    </row>
    <row r="172" spans="2:65" s="108" customFormat="1" ht="22.5" customHeight="1">
      <c r="B172" s="109"/>
      <c r="C172" s="152" t="s">
        <v>334</v>
      </c>
      <c r="D172" s="152" t="s">
        <v>99</v>
      </c>
      <c r="E172" s="153" t="s">
        <v>335</v>
      </c>
      <c r="F172" s="154" t="s">
        <v>336</v>
      </c>
      <c r="G172" s="155" t="s">
        <v>136</v>
      </c>
      <c r="H172" s="156">
        <v>1</v>
      </c>
      <c r="I172" s="157">
        <v>55.6</v>
      </c>
      <c r="J172" s="157">
        <f>ROUND(I172*H172,2)</f>
        <v>55.6</v>
      </c>
      <c r="K172" s="154" t="s">
        <v>103</v>
      </c>
      <c r="L172" s="109"/>
      <c r="M172" s="158" t="s">
        <v>1</v>
      </c>
      <c r="N172" s="159" t="s">
        <v>38</v>
      </c>
      <c r="O172" s="160">
        <v>0</v>
      </c>
      <c r="P172" s="160">
        <f>O172*H172</f>
        <v>0</v>
      </c>
      <c r="Q172" s="160">
        <v>0</v>
      </c>
      <c r="R172" s="160">
        <f>Q172*H172</f>
        <v>0</v>
      </c>
      <c r="S172" s="160">
        <v>0</v>
      </c>
      <c r="T172" s="161">
        <f>S172*H172</f>
        <v>0</v>
      </c>
      <c r="AR172" s="99" t="s">
        <v>104</v>
      </c>
      <c r="AT172" s="99" t="s">
        <v>99</v>
      </c>
      <c r="AU172" s="99" t="s">
        <v>67</v>
      </c>
      <c r="AY172" s="99" t="s">
        <v>105</v>
      </c>
      <c r="BE172" s="162">
        <f>IF(N172="základní",J172,0)</f>
        <v>55.6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99" t="s">
        <v>75</v>
      </c>
      <c r="BK172" s="162">
        <f>ROUND(I172*H172,2)</f>
        <v>55.6</v>
      </c>
      <c r="BL172" s="99" t="s">
        <v>104</v>
      </c>
      <c r="BM172" s="99" t="s">
        <v>337</v>
      </c>
    </row>
    <row r="173" spans="2:65" s="108" customFormat="1" ht="19.5">
      <c r="B173" s="109"/>
      <c r="D173" s="163" t="s">
        <v>107</v>
      </c>
      <c r="F173" s="164" t="s">
        <v>338</v>
      </c>
      <c r="L173" s="109"/>
      <c r="M173" s="165"/>
      <c r="N173" s="166"/>
      <c r="O173" s="166"/>
      <c r="P173" s="166"/>
      <c r="Q173" s="166"/>
      <c r="R173" s="166"/>
      <c r="S173" s="166"/>
      <c r="T173" s="167"/>
      <c r="AT173" s="99" t="s">
        <v>107</v>
      </c>
      <c r="AU173" s="99" t="s">
        <v>67</v>
      </c>
    </row>
    <row r="174" spans="2:65" s="108" customFormat="1" ht="22.5" customHeight="1">
      <c r="B174" s="109"/>
      <c r="C174" s="152" t="s">
        <v>339</v>
      </c>
      <c r="D174" s="152" t="s">
        <v>99</v>
      </c>
      <c r="E174" s="153" t="s">
        <v>340</v>
      </c>
      <c r="F174" s="154" t="s">
        <v>341</v>
      </c>
      <c r="G174" s="155" t="s">
        <v>136</v>
      </c>
      <c r="H174" s="156">
        <v>1</v>
      </c>
      <c r="I174" s="157">
        <v>55.6</v>
      </c>
      <c r="J174" s="157">
        <f>ROUND(I174*H174,2)</f>
        <v>55.6</v>
      </c>
      <c r="K174" s="154" t="s">
        <v>103</v>
      </c>
      <c r="L174" s="109"/>
      <c r="M174" s="158" t="s">
        <v>1</v>
      </c>
      <c r="N174" s="159" t="s">
        <v>38</v>
      </c>
      <c r="O174" s="160">
        <v>0</v>
      </c>
      <c r="P174" s="160">
        <f>O174*H174</f>
        <v>0</v>
      </c>
      <c r="Q174" s="160">
        <v>0</v>
      </c>
      <c r="R174" s="160">
        <f>Q174*H174</f>
        <v>0</v>
      </c>
      <c r="S174" s="160">
        <v>0</v>
      </c>
      <c r="T174" s="161">
        <f>S174*H174</f>
        <v>0</v>
      </c>
      <c r="AR174" s="99" t="s">
        <v>104</v>
      </c>
      <c r="AT174" s="99" t="s">
        <v>99</v>
      </c>
      <c r="AU174" s="99" t="s">
        <v>67</v>
      </c>
      <c r="AY174" s="99" t="s">
        <v>105</v>
      </c>
      <c r="BE174" s="162">
        <f>IF(N174="základní",J174,0)</f>
        <v>55.6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99" t="s">
        <v>75</v>
      </c>
      <c r="BK174" s="162">
        <f>ROUND(I174*H174,2)</f>
        <v>55.6</v>
      </c>
      <c r="BL174" s="99" t="s">
        <v>104</v>
      </c>
      <c r="BM174" s="99" t="s">
        <v>342</v>
      </c>
    </row>
    <row r="175" spans="2:65" s="108" customFormat="1" ht="19.5">
      <c r="B175" s="109"/>
      <c r="D175" s="163" t="s">
        <v>107</v>
      </c>
      <c r="F175" s="164" t="s">
        <v>343</v>
      </c>
      <c r="L175" s="109"/>
      <c r="M175" s="165"/>
      <c r="N175" s="166"/>
      <c r="O175" s="166"/>
      <c r="P175" s="166"/>
      <c r="Q175" s="166"/>
      <c r="R175" s="166"/>
      <c r="S175" s="166"/>
      <c r="T175" s="167"/>
      <c r="AT175" s="99" t="s">
        <v>107</v>
      </c>
      <c r="AU175" s="99" t="s">
        <v>67</v>
      </c>
    </row>
    <row r="176" spans="2:65" s="108" customFormat="1" ht="22.5" customHeight="1">
      <c r="B176" s="109"/>
      <c r="C176" s="152" t="s">
        <v>344</v>
      </c>
      <c r="D176" s="152" t="s">
        <v>99</v>
      </c>
      <c r="E176" s="153" t="s">
        <v>345</v>
      </c>
      <c r="F176" s="154" t="s">
        <v>346</v>
      </c>
      <c r="G176" s="155" t="s">
        <v>136</v>
      </c>
      <c r="H176" s="156">
        <v>1</v>
      </c>
      <c r="I176" s="157">
        <v>392</v>
      </c>
      <c r="J176" s="157">
        <f>ROUND(I176*H176,2)</f>
        <v>392</v>
      </c>
      <c r="K176" s="154" t="s">
        <v>103</v>
      </c>
      <c r="L176" s="109"/>
      <c r="M176" s="158" t="s">
        <v>1</v>
      </c>
      <c r="N176" s="159" t="s">
        <v>38</v>
      </c>
      <c r="O176" s="160">
        <v>0</v>
      </c>
      <c r="P176" s="160">
        <f>O176*H176</f>
        <v>0</v>
      </c>
      <c r="Q176" s="160">
        <v>0</v>
      </c>
      <c r="R176" s="160">
        <f>Q176*H176</f>
        <v>0</v>
      </c>
      <c r="S176" s="160">
        <v>0</v>
      </c>
      <c r="T176" s="161">
        <f>S176*H176</f>
        <v>0</v>
      </c>
      <c r="AR176" s="99" t="s">
        <v>104</v>
      </c>
      <c r="AT176" s="99" t="s">
        <v>99</v>
      </c>
      <c r="AU176" s="99" t="s">
        <v>67</v>
      </c>
      <c r="AY176" s="99" t="s">
        <v>105</v>
      </c>
      <c r="BE176" s="162">
        <f>IF(N176="základní",J176,0)</f>
        <v>392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99" t="s">
        <v>75</v>
      </c>
      <c r="BK176" s="162">
        <f>ROUND(I176*H176,2)</f>
        <v>392</v>
      </c>
      <c r="BL176" s="99" t="s">
        <v>104</v>
      </c>
      <c r="BM176" s="99" t="s">
        <v>347</v>
      </c>
    </row>
    <row r="177" spans="2:65" s="108" customFormat="1" ht="39">
      <c r="B177" s="109"/>
      <c r="D177" s="163" t="s">
        <v>107</v>
      </c>
      <c r="F177" s="164" t="s">
        <v>348</v>
      </c>
      <c r="L177" s="109"/>
      <c r="M177" s="165"/>
      <c r="N177" s="166"/>
      <c r="O177" s="166"/>
      <c r="P177" s="166"/>
      <c r="Q177" s="166"/>
      <c r="R177" s="166"/>
      <c r="S177" s="166"/>
      <c r="T177" s="167"/>
      <c r="AT177" s="99" t="s">
        <v>107</v>
      </c>
      <c r="AU177" s="99" t="s">
        <v>67</v>
      </c>
    </row>
    <row r="178" spans="2:65" s="108" customFormat="1" ht="22.5" customHeight="1">
      <c r="B178" s="109"/>
      <c r="C178" s="152" t="s">
        <v>349</v>
      </c>
      <c r="D178" s="152" t="s">
        <v>99</v>
      </c>
      <c r="E178" s="153" t="s">
        <v>350</v>
      </c>
      <c r="F178" s="154" t="s">
        <v>351</v>
      </c>
      <c r="G178" s="155" t="s">
        <v>136</v>
      </c>
      <c r="H178" s="156">
        <v>1</v>
      </c>
      <c r="I178" s="157">
        <v>418</v>
      </c>
      <c r="J178" s="157">
        <f>ROUND(I178*H178,2)</f>
        <v>418</v>
      </c>
      <c r="K178" s="154" t="s">
        <v>103</v>
      </c>
      <c r="L178" s="109"/>
      <c r="M178" s="158" t="s">
        <v>1</v>
      </c>
      <c r="N178" s="159" t="s">
        <v>38</v>
      </c>
      <c r="O178" s="160">
        <v>0</v>
      </c>
      <c r="P178" s="160">
        <f>O178*H178</f>
        <v>0</v>
      </c>
      <c r="Q178" s="160">
        <v>0</v>
      </c>
      <c r="R178" s="160">
        <f>Q178*H178</f>
        <v>0</v>
      </c>
      <c r="S178" s="160">
        <v>0</v>
      </c>
      <c r="T178" s="161">
        <f>S178*H178</f>
        <v>0</v>
      </c>
      <c r="AR178" s="99" t="s">
        <v>104</v>
      </c>
      <c r="AT178" s="99" t="s">
        <v>99</v>
      </c>
      <c r="AU178" s="99" t="s">
        <v>67</v>
      </c>
      <c r="AY178" s="99" t="s">
        <v>105</v>
      </c>
      <c r="BE178" s="162">
        <f>IF(N178="základní",J178,0)</f>
        <v>418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99" t="s">
        <v>75</v>
      </c>
      <c r="BK178" s="162">
        <f>ROUND(I178*H178,2)</f>
        <v>418</v>
      </c>
      <c r="BL178" s="99" t="s">
        <v>104</v>
      </c>
      <c r="BM178" s="99" t="s">
        <v>352</v>
      </c>
    </row>
    <row r="179" spans="2:65" s="108" customFormat="1" ht="39">
      <c r="B179" s="109"/>
      <c r="D179" s="163" t="s">
        <v>107</v>
      </c>
      <c r="F179" s="164" t="s">
        <v>353</v>
      </c>
      <c r="L179" s="109"/>
      <c r="M179" s="165"/>
      <c r="N179" s="166"/>
      <c r="O179" s="166"/>
      <c r="P179" s="166"/>
      <c r="Q179" s="166"/>
      <c r="R179" s="166"/>
      <c r="S179" s="166"/>
      <c r="T179" s="167"/>
      <c r="AT179" s="99" t="s">
        <v>107</v>
      </c>
      <c r="AU179" s="99" t="s">
        <v>67</v>
      </c>
    </row>
    <row r="180" spans="2:65" s="108" customFormat="1" ht="22.5" customHeight="1">
      <c r="B180" s="109"/>
      <c r="C180" s="152" t="s">
        <v>354</v>
      </c>
      <c r="D180" s="152" t="s">
        <v>99</v>
      </c>
      <c r="E180" s="153" t="s">
        <v>355</v>
      </c>
      <c r="F180" s="154" t="s">
        <v>356</v>
      </c>
      <c r="G180" s="155" t="s">
        <v>136</v>
      </c>
      <c r="H180" s="156">
        <v>1</v>
      </c>
      <c r="I180" s="157">
        <v>435</v>
      </c>
      <c r="J180" s="157">
        <f>ROUND(I180*H180,2)</f>
        <v>435</v>
      </c>
      <c r="K180" s="154" t="s">
        <v>103</v>
      </c>
      <c r="L180" s="109"/>
      <c r="M180" s="158" t="s">
        <v>1</v>
      </c>
      <c r="N180" s="159" t="s">
        <v>38</v>
      </c>
      <c r="O180" s="160">
        <v>0</v>
      </c>
      <c r="P180" s="160">
        <f>O180*H180</f>
        <v>0</v>
      </c>
      <c r="Q180" s="160">
        <v>0</v>
      </c>
      <c r="R180" s="160">
        <f>Q180*H180</f>
        <v>0</v>
      </c>
      <c r="S180" s="160">
        <v>0</v>
      </c>
      <c r="T180" s="161">
        <f>S180*H180</f>
        <v>0</v>
      </c>
      <c r="AR180" s="99" t="s">
        <v>104</v>
      </c>
      <c r="AT180" s="99" t="s">
        <v>99</v>
      </c>
      <c r="AU180" s="99" t="s">
        <v>67</v>
      </c>
      <c r="AY180" s="99" t="s">
        <v>105</v>
      </c>
      <c r="BE180" s="162">
        <f>IF(N180="základní",J180,0)</f>
        <v>435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99" t="s">
        <v>75</v>
      </c>
      <c r="BK180" s="162">
        <f>ROUND(I180*H180,2)</f>
        <v>435</v>
      </c>
      <c r="BL180" s="99" t="s">
        <v>104</v>
      </c>
      <c r="BM180" s="99" t="s">
        <v>357</v>
      </c>
    </row>
    <row r="181" spans="2:65" s="108" customFormat="1" ht="48.75">
      <c r="B181" s="109"/>
      <c r="D181" s="163" t="s">
        <v>107</v>
      </c>
      <c r="F181" s="164" t="s">
        <v>358</v>
      </c>
      <c r="L181" s="109"/>
      <c r="M181" s="165"/>
      <c r="N181" s="166"/>
      <c r="O181" s="166"/>
      <c r="P181" s="166"/>
      <c r="Q181" s="166"/>
      <c r="R181" s="166"/>
      <c r="S181" s="166"/>
      <c r="T181" s="167"/>
      <c r="AT181" s="99" t="s">
        <v>107</v>
      </c>
      <c r="AU181" s="99" t="s">
        <v>67</v>
      </c>
    </row>
    <row r="182" spans="2:65" s="108" customFormat="1" ht="22.5" customHeight="1">
      <c r="B182" s="109"/>
      <c r="C182" s="152" t="s">
        <v>359</v>
      </c>
      <c r="D182" s="152" t="s">
        <v>99</v>
      </c>
      <c r="E182" s="153" t="s">
        <v>360</v>
      </c>
      <c r="F182" s="154" t="s">
        <v>361</v>
      </c>
      <c r="G182" s="155" t="s">
        <v>136</v>
      </c>
      <c r="H182" s="156">
        <v>1</v>
      </c>
      <c r="I182" s="157">
        <v>461</v>
      </c>
      <c r="J182" s="157">
        <f>ROUND(I182*H182,2)</f>
        <v>461</v>
      </c>
      <c r="K182" s="154" t="s">
        <v>103</v>
      </c>
      <c r="L182" s="109"/>
      <c r="M182" s="158" t="s">
        <v>1</v>
      </c>
      <c r="N182" s="159" t="s">
        <v>38</v>
      </c>
      <c r="O182" s="160">
        <v>0</v>
      </c>
      <c r="P182" s="160">
        <f>O182*H182</f>
        <v>0</v>
      </c>
      <c r="Q182" s="160">
        <v>0</v>
      </c>
      <c r="R182" s="160">
        <f>Q182*H182</f>
        <v>0</v>
      </c>
      <c r="S182" s="160">
        <v>0</v>
      </c>
      <c r="T182" s="161">
        <f>S182*H182</f>
        <v>0</v>
      </c>
      <c r="AR182" s="99" t="s">
        <v>104</v>
      </c>
      <c r="AT182" s="99" t="s">
        <v>99</v>
      </c>
      <c r="AU182" s="99" t="s">
        <v>67</v>
      </c>
      <c r="AY182" s="99" t="s">
        <v>105</v>
      </c>
      <c r="BE182" s="162">
        <f>IF(N182="základní",J182,0)</f>
        <v>461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99" t="s">
        <v>75</v>
      </c>
      <c r="BK182" s="162">
        <f>ROUND(I182*H182,2)</f>
        <v>461</v>
      </c>
      <c r="BL182" s="99" t="s">
        <v>104</v>
      </c>
      <c r="BM182" s="99" t="s">
        <v>362</v>
      </c>
    </row>
    <row r="183" spans="2:65" s="108" customFormat="1" ht="48.75">
      <c r="B183" s="109"/>
      <c r="D183" s="163" t="s">
        <v>107</v>
      </c>
      <c r="F183" s="164" t="s">
        <v>363</v>
      </c>
      <c r="L183" s="109"/>
      <c r="M183" s="165"/>
      <c r="N183" s="166"/>
      <c r="O183" s="166"/>
      <c r="P183" s="166"/>
      <c r="Q183" s="166"/>
      <c r="R183" s="166"/>
      <c r="S183" s="166"/>
      <c r="T183" s="167"/>
      <c r="AT183" s="99" t="s">
        <v>107</v>
      </c>
      <c r="AU183" s="99" t="s">
        <v>67</v>
      </c>
    </row>
    <row r="184" spans="2:65" s="108" customFormat="1" ht="22.5" customHeight="1">
      <c r="B184" s="109"/>
      <c r="C184" s="152" t="s">
        <v>364</v>
      </c>
      <c r="D184" s="152" t="s">
        <v>99</v>
      </c>
      <c r="E184" s="153" t="s">
        <v>365</v>
      </c>
      <c r="F184" s="154" t="s">
        <v>366</v>
      </c>
      <c r="G184" s="155" t="s">
        <v>306</v>
      </c>
      <c r="H184" s="156">
        <v>1</v>
      </c>
      <c r="I184" s="157">
        <v>103</v>
      </c>
      <c r="J184" s="157">
        <f>ROUND(I184*H184,2)</f>
        <v>103</v>
      </c>
      <c r="K184" s="154" t="s">
        <v>103</v>
      </c>
      <c r="L184" s="109"/>
      <c r="M184" s="158" t="s">
        <v>1</v>
      </c>
      <c r="N184" s="159" t="s">
        <v>38</v>
      </c>
      <c r="O184" s="160">
        <v>0</v>
      </c>
      <c r="P184" s="160">
        <f>O184*H184</f>
        <v>0</v>
      </c>
      <c r="Q184" s="160">
        <v>0</v>
      </c>
      <c r="R184" s="160">
        <f>Q184*H184</f>
        <v>0</v>
      </c>
      <c r="S184" s="160">
        <v>0</v>
      </c>
      <c r="T184" s="161">
        <f>S184*H184</f>
        <v>0</v>
      </c>
      <c r="AR184" s="99" t="s">
        <v>104</v>
      </c>
      <c r="AT184" s="99" t="s">
        <v>99</v>
      </c>
      <c r="AU184" s="99" t="s">
        <v>67</v>
      </c>
      <c r="AY184" s="99" t="s">
        <v>105</v>
      </c>
      <c r="BE184" s="162">
        <f>IF(N184="základní",J184,0)</f>
        <v>103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99" t="s">
        <v>75</v>
      </c>
      <c r="BK184" s="162">
        <f>ROUND(I184*H184,2)</f>
        <v>103</v>
      </c>
      <c r="BL184" s="99" t="s">
        <v>104</v>
      </c>
      <c r="BM184" s="99" t="s">
        <v>367</v>
      </c>
    </row>
    <row r="185" spans="2:65" s="108" customFormat="1" ht="19.5">
      <c r="B185" s="109"/>
      <c r="D185" s="163" t="s">
        <v>107</v>
      </c>
      <c r="F185" s="164" t="s">
        <v>368</v>
      </c>
      <c r="L185" s="109"/>
      <c r="M185" s="165"/>
      <c r="N185" s="166"/>
      <c r="O185" s="166"/>
      <c r="P185" s="166"/>
      <c r="Q185" s="166"/>
      <c r="R185" s="166"/>
      <c r="S185" s="166"/>
      <c r="T185" s="167"/>
      <c r="AT185" s="99" t="s">
        <v>107</v>
      </c>
      <c r="AU185" s="99" t="s">
        <v>67</v>
      </c>
    </row>
    <row r="186" spans="2:65" s="108" customFormat="1" ht="22.5" customHeight="1">
      <c r="B186" s="109"/>
      <c r="C186" s="152" t="s">
        <v>369</v>
      </c>
      <c r="D186" s="152" t="s">
        <v>99</v>
      </c>
      <c r="E186" s="153" t="s">
        <v>370</v>
      </c>
      <c r="F186" s="154" t="s">
        <v>371</v>
      </c>
      <c r="G186" s="155" t="s">
        <v>306</v>
      </c>
      <c r="H186" s="156">
        <v>1</v>
      </c>
      <c r="I186" s="157">
        <v>90.4</v>
      </c>
      <c r="J186" s="157">
        <f>ROUND(I186*H186,2)</f>
        <v>90.4</v>
      </c>
      <c r="K186" s="154" t="s">
        <v>103</v>
      </c>
      <c r="L186" s="109"/>
      <c r="M186" s="158" t="s">
        <v>1</v>
      </c>
      <c r="N186" s="159" t="s">
        <v>38</v>
      </c>
      <c r="O186" s="160">
        <v>0</v>
      </c>
      <c r="P186" s="160">
        <f>O186*H186</f>
        <v>0</v>
      </c>
      <c r="Q186" s="160">
        <v>0</v>
      </c>
      <c r="R186" s="160">
        <f>Q186*H186</f>
        <v>0</v>
      </c>
      <c r="S186" s="160">
        <v>0</v>
      </c>
      <c r="T186" s="161">
        <f>S186*H186</f>
        <v>0</v>
      </c>
      <c r="AR186" s="99" t="s">
        <v>104</v>
      </c>
      <c r="AT186" s="99" t="s">
        <v>99</v>
      </c>
      <c r="AU186" s="99" t="s">
        <v>67</v>
      </c>
      <c r="AY186" s="99" t="s">
        <v>105</v>
      </c>
      <c r="BE186" s="162">
        <f>IF(N186="základní",J186,0)</f>
        <v>90.4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99" t="s">
        <v>75</v>
      </c>
      <c r="BK186" s="162">
        <f>ROUND(I186*H186,2)</f>
        <v>90.4</v>
      </c>
      <c r="BL186" s="99" t="s">
        <v>104</v>
      </c>
      <c r="BM186" s="99" t="s">
        <v>372</v>
      </c>
    </row>
    <row r="187" spans="2:65" s="108" customFormat="1" ht="19.5">
      <c r="B187" s="109"/>
      <c r="D187" s="163" t="s">
        <v>107</v>
      </c>
      <c r="F187" s="164" t="s">
        <v>373</v>
      </c>
      <c r="L187" s="109"/>
      <c r="M187" s="165"/>
      <c r="N187" s="166"/>
      <c r="O187" s="166"/>
      <c r="P187" s="166"/>
      <c r="Q187" s="166"/>
      <c r="R187" s="166"/>
      <c r="S187" s="166"/>
      <c r="T187" s="167"/>
      <c r="AT187" s="99" t="s">
        <v>107</v>
      </c>
      <c r="AU187" s="99" t="s">
        <v>67</v>
      </c>
    </row>
    <row r="188" spans="2:65" s="108" customFormat="1" ht="22.5" customHeight="1">
      <c r="B188" s="109"/>
      <c r="C188" s="152" t="s">
        <v>374</v>
      </c>
      <c r="D188" s="152" t="s">
        <v>99</v>
      </c>
      <c r="E188" s="153" t="s">
        <v>375</v>
      </c>
      <c r="F188" s="154" t="s">
        <v>376</v>
      </c>
      <c r="G188" s="155" t="s">
        <v>306</v>
      </c>
      <c r="H188" s="156">
        <v>1</v>
      </c>
      <c r="I188" s="157">
        <v>103</v>
      </c>
      <c r="J188" s="157">
        <f>ROUND(I188*H188,2)</f>
        <v>103</v>
      </c>
      <c r="K188" s="154" t="s">
        <v>103</v>
      </c>
      <c r="L188" s="109"/>
      <c r="M188" s="158" t="s">
        <v>1</v>
      </c>
      <c r="N188" s="159" t="s">
        <v>38</v>
      </c>
      <c r="O188" s="160">
        <v>0</v>
      </c>
      <c r="P188" s="160">
        <f>O188*H188</f>
        <v>0</v>
      </c>
      <c r="Q188" s="160">
        <v>0</v>
      </c>
      <c r="R188" s="160">
        <f>Q188*H188</f>
        <v>0</v>
      </c>
      <c r="S188" s="160">
        <v>0</v>
      </c>
      <c r="T188" s="161">
        <f>S188*H188</f>
        <v>0</v>
      </c>
      <c r="AR188" s="99" t="s">
        <v>104</v>
      </c>
      <c r="AT188" s="99" t="s">
        <v>99</v>
      </c>
      <c r="AU188" s="99" t="s">
        <v>67</v>
      </c>
      <c r="AY188" s="99" t="s">
        <v>105</v>
      </c>
      <c r="BE188" s="162">
        <f>IF(N188="základní",J188,0)</f>
        <v>103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99" t="s">
        <v>75</v>
      </c>
      <c r="BK188" s="162">
        <f>ROUND(I188*H188,2)</f>
        <v>103</v>
      </c>
      <c r="BL188" s="99" t="s">
        <v>104</v>
      </c>
      <c r="BM188" s="99" t="s">
        <v>377</v>
      </c>
    </row>
    <row r="189" spans="2:65" s="108" customFormat="1" ht="19.5">
      <c r="B189" s="109"/>
      <c r="D189" s="163" t="s">
        <v>107</v>
      </c>
      <c r="F189" s="164" t="s">
        <v>378</v>
      </c>
      <c r="L189" s="109"/>
      <c r="M189" s="165"/>
      <c r="N189" s="166"/>
      <c r="O189" s="166"/>
      <c r="P189" s="166"/>
      <c r="Q189" s="166"/>
      <c r="R189" s="166"/>
      <c r="S189" s="166"/>
      <c r="T189" s="167"/>
      <c r="AT189" s="99" t="s">
        <v>107</v>
      </c>
      <c r="AU189" s="99" t="s">
        <v>67</v>
      </c>
    </row>
    <row r="190" spans="2:65" s="108" customFormat="1" ht="22.5" customHeight="1">
      <c r="B190" s="109"/>
      <c r="C190" s="152" t="s">
        <v>379</v>
      </c>
      <c r="D190" s="152" t="s">
        <v>99</v>
      </c>
      <c r="E190" s="153" t="s">
        <v>380</v>
      </c>
      <c r="F190" s="154" t="s">
        <v>381</v>
      </c>
      <c r="G190" s="155" t="s">
        <v>306</v>
      </c>
      <c r="H190" s="156">
        <v>1</v>
      </c>
      <c r="I190" s="157">
        <v>90.4</v>
      </c>
      <c r="J190" s="157">
        <f>ROUND(I190*H190,2)</f>
        <v>90.4</v>
      </c>
      <c r="K190" s="154" t="s">
        <v>103</v>
      </c>
      <c r="L190" s="109"/>
      <c r="M190" s="158" t="s">
        <v>1</v>
      </c>
      <c r="N190" s="159" t="s">
        <v>38</v>
      </c>
      <c r="O190" s="160">
        <v>0</v>
      </c>
      <c r="P190" s="160">
        <f>O190*H190</f>
        <v>0</v>
      </c>
      <c r="Q190" s="160">
        <v>0</v>
      </c>
      <c r="R190" s="160">
        <f>Q190*H190</f>
        <v>0</v>
      </c>
      <c r="S190" s="160">
        <v>0</v>
      </c>
      <c r="T190" s="161">
        <f>S190*H190</f>
        <v>0</v>
      </c>
      <c r="AR190" s="99" t="s">
        <v>104</v>
      </c>
      <c r="AT190" s="99" t="s">
        <v>99</v>
      </c>
      <c r="AU190" s="99" t="s">
        <v>67</v>
      </c>
      <c r="AY190" s="99" t="s">
        <v>105</v>
      </c>
      <c r="BE190" s="162">
        <f>IF(N190="základní",J190,0)</f>
        <v>90.4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99" t="s">
        <v>75</v>
      </c>
      <c r="BK190" s="162">
        <f>ROUND(I190*H190,2)</f>
        <v>90.4</v>
      </c>
      <c r="BL190" s="99" t="s">
        <v>104</v>
      </c>
      <c r="BM190" s="99" t="s">
        <v>382</v>
      </c>
    </row>
    <row r="191" spans="2:65" s="108" customFormat="1" ht="19.5">
      <c r="B191" s="109"/>
      <c r="D191" s="163" t="s">
        <v>107</v>
      </c>
      <c r="F191" s="164" t="s">
        <v>383</v>
      </c>
      <c r="L191" s="109"/>
      <c r="M191" s="165"/>
      <c r="N191" s="166"/>
      <c r="O191" s="166"/>
      <c r="P191" s="166"/>
      <c r="Q191" s="166"/>
      <c r="R191" s="166"/>
      <c r="S191" s="166"/>
      <c r="T191" s="167"/>
      <c r="AT191" s="99" t="s">
        <v>107</v>
      </c>
      <c r="AU191" s="99" t="s">
        <v>67</v>
      </c>
    </row>
    <row r="192" spans="2:65" s="108" customFormat="1" ht="22.5" customHeight="1">
      <c r="B192" s="109"/>
      <c r="C192" s="152" t="s">
        <v>384</v>
      </c>
      <c r="D192" s="152" t="s">
        <v>99</v>
      </c>
      <c r="E192" s="153" t="s">
        <v>385</v>
      </c>
      <c r="F192" s="154" t="s">
        <v>386</v>
      </c>
      <c r="G192" s="155" t="s">
        <v>387</v>
      </c>
      <c r="H192" s="156">
        <v>1</v>
      </c>
      <c r="I192" s="157">
        <v>22000</v>
      </c>
      <c r="J192" s="157">
        <f>ROUND(I192*H192,2)</f>
        <v>22000</v>
      </c>
      <c r="K192" s="154" t="s">
        <v>103</v>
      </c>
      <c r="L192" s="109"/>
      <c r="M192" s="158" t="s">
        <v>1</v>
      </c>
      <c r="N192" s="159" t="s">
        <v>38</v>
      </c>
      <c r="O192" s="160">
        <v>0</v>
      </c>
      <c r="P192" s="160">
        <f>O192*H192</f>
        <v>0</v>
      </c>
      <c r="Q192" s="160">
        <v>0</v>
      </c>
      <c r="R192" s="160">
        <f>Q192*H192</f>
        <v>0</v>
      </c>
      <c r="S192" s="160">
        <v>0</v>
      </c>
      <c r="T192" s="161">
        <f>S192*H192</f>
        <v>0</v>
      </c>
      <c r="AR192" s="99" t="s">
        <v>104</v>
      </c>
      <c r="AT192" s="99" t="s">
        <v>99</v>
      </c>
      <c r="AU192" s="99" t="s">
        <v>67</v>
      </c>
      <c r="AY192" s="99" t="s">
        <v>105</v>
      </c>
      <c r="BE192" s="162">
        <f>IF(N192="základní",J192,0)</f>
        <v>22000</v>
      </c>
      <c r="BF192" s="162">
        <f>IF(N192="snížená",J192,0)</f>
        <v>0</v>
      </c>
      <c r="BG192" s="162">
        <f>IF(N192="zákl. přenesená",J192,0)</f>
        <v>0</v>
      </c>
      <c r="BH192" s="162">
        <f>IF(N192="sníž. přenesená",J192,0)</f>
        <v>0</v>
      </c>
      <c r="BI192" s="162">
        <f>IF(N192="nulová",J192,0)</f>
        <v>0</v>
      </c>
      <c r="BJ192" s="99" t="s">
        <v>75</v>
      </c>
      <c r="BK192" s="162">
        <f>ROUND(I192*H192,2)</f>
        <v>22000</v>
      </c>
      <c r="BL192" s="99" t="s">
        <v>104</v>
      </c>
      <c r="BM192" s="99" t="s">
        <v>388</v>
      </c>
    </row>
    <row r="193" spans="2:65" s="108" customFormat="1" ht="29.25">
      <c r="B193" s="109"/>
      <c r="D193" s="163" t="s">
        <v>107</v>
      </c>
      <c r="F193" s="164" t="s">
        <v>389</v>
      </c>
      <c r="L193" s="109"/>
      <c r="M193" s="165"/>
      <c r="N193" s="166"/>
      <c r="O193" s="166"/>
      <c r="P193" s="166"/>
      <c r="Q193" s="166"/>
      <c r="R193" s="166"/>
      <c r="S193" s="166"/>
      <c r="T193" s="167"/>
      <c r="AT193" s="99" t="s">
        <v>107</v>
      </c>
      <c r="AU193" s="99" t="s">
        <v>67</v>
      </c>
    </row>
    <row r="194" spans="2:65" s="108" customFormat="1" ht="22.5" customHeight="1">
      <c r="B194" s="109"/>
      <c r="C194" s="152" t="s">
        <v>390</v>
      </c>
      <c r="D194" s="152" t="s">
        <v>99</v>
      </c>
      <c r="E194" s="153" t="s">
        <v>391</v>
      </c>
      <c r="F194" s="154" t="s">
        <v>392</v>
      </c>
      <c r="G194" s="155" t="s">
        <v>387</v>
      </c>
      <c r="H194" s="156">
        <v>1</v>
      </c>
      <c r="I194" s="157">
        <v>21200</v>
      </c>
      <c r="J194" s="157">
        <f>ROUND(I194*H194,2)</f>
        <v>21200</v>
      </c>
      <c r="K194" s="154" t="s">
        <v>103</v>
      </c>
      <c r="L194" s="109"/>
      <c r="M194" s="158" t="s">
        <v>1</v>
      </c>
      <c r="N194" s="159" t="s">
        <v>38</v>
      </c>
      <c r="O194" s="160">
        <v>0</v>
      </c>
      <c r="P194" s="160">
        <f>O194*H194</f>
        <v>0</v>
      </c>
      <c r="Q194" s="160">
        <v>0</v>
      </c>
      <c r="R194" s="160">
        <f>Q194*H194</f>
        <v>0</v>
      </c>
      <c r="S194" s="160">
        <v>0</v>
      </c>
      <c r="T194" s="161">
        <f>S194*H194</f>
        <v>0</v>
      </c>
      <c r="AR194" s="99" t="s">
        <v>104</v>
      </c>
      <c r="AT194" s="99" t="s">
        <v>99</v>
      </c>
      <c r="AU194" s="99" t="s">
        <v>67</v>
      </c>
      <c r="AY194" s="99" t="s">
        <v>105</v>
      </c>
      <c r="BE194" s="162">
        <f>IF(N194="základní",J194,0)</f>
        <v>21200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99" t="s">
        <v>75</v>
      </c>
      <c r="BK194" s="162">
        <f>ROUND(I194*H194,2)</f>
        <v>21200</v>
      </c>
      <c r="BL194" s="99" t="s">
        <v>104</v>
      </c>
      <c r="BM194" s="99" t="s">
        <v>393</v>
      </c>
    </row>
    <row r="195" spans="2:65" s="108" customFormat="1" ht="29.25">
      <c r="B195" s="109"/>
      <c r="D195" s="163" t="s">
        <v>107</v>
      </c>
      <c r="F195" s="164" t="s">
        <v>394</v>
      </c>
      <c r="L195" s="109"/>
      <c r="M195" s="165"/>
      <c r="N195" s="166"/>
      <c r="O195" s="166"/>
      <c r="P195" s="166"/>
      <c r="Q195" s="166"/>
      <c r="R195" s="166"/>
      <c r="S195" s="166"/>
      <c r="T195" s="167"/>
      <c r="AT195" s="99" t="s">
        <v>107</v>
      </c>
      <c r="AU195" s="99" t="s">
        <v>67</v>
      </c>
    </row>
    <row r="196" spans="2:65" s="108" customFormat="1" ht="22.5" customHeight="1">
      <c r="B196" s="109"/>
      <c r="C196" s="152" t="s">
        <v>395</v>
      </c>
      <c r="D196" s="152" t="s">
        <v>99</v>
      </c>
      <c r="E196" s="153" t="s">
        <v>396</v>
      </c>
      <c r="F196" s="154" t="s">
        <v>397</v>
      </c>
      <c r="G196" s="155" t="s">
        <v>306</v>
      </c>
      <c r="H196" s="156">
        <v>1</v>
      </c>
      <c r="I196" s="157">
        <v>107</v>
      </c>
      <c r="J196" s="157">
        <f>ROUND(I196*H196,2)</f>
        <v>107</v>
      </c>
      <c r="K196" s="154" t="s">
        <v>103</v>
      </c>
      <c r="L196" s="109"/>
      <c r="M196" s="158" t="s">
        <v>1</v>
      </c>
      <c r="N196" s="159" t="s">
        <v>38</v>
      </c>
      <c r="O196" s="160">
        <v>0</v>
      </c>
      <c r="P196" s="160">
        <f>O196*H196</f>
        <v>0</v>
      </c>
      <c r="Q196" s="160">
        <v>0</v>
      </c>
      <c r="R196" s="160">
        <f>Q196*H196</f>
        <v>0</v>
      </c>
      <c r="S196" s="160">
        <v>0</v>
      </c>
      <c r="T196" s="161">
        <f>S196*H196</f>
        <v>0</v>
      </c>
      <c r="AR196" s="99" t="s">
        <v>104</v>
      </c>
      <c r="AT196" s="99" t="s">
        <v>99</v>
      </c>
      <c r="AU196" s="99" t="s">
        <v>67</v>
      </c>
      <c r="AY196" s="99" t="s">
        <v>105</v>
      </c>
      <c r="BE196" s="162">
        <f>IF(N196="základní",J196,0)</f>
        <v>107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99" t="s">
        <v>75</v>
      </c>
      <c r="BK196" s="162">
        <f>ROUND(I196*H196,2)</f>
        <v>107</v>
      </c>
      <c r="BL196" s="99" t="s">
        <v>104</v>
      </c>
      <c r="BM196" s="99" t="s">
        <v>398</v>
      </c>
    </row>
    <row r="197" spans="2:65" s="108" customFormat="1" ht="29.25">
      <c r="B197" s="109"/>
      <c r="D197" s="163" t="s">
        <v>107</v>
      </c>
      <c r="F197" s="164" t="s">
        <v>399</v>
      </c>
      <c r="L197" s="109"/>
      <c r="M197" s="165"/>
      <c r="N197" s="166"/>
      <c r="O197" s="166"/>
      <c r="P197" s="166"/>
      <c r="Q197" s="166"/>
      <c r="R197" s="166"/>
      <c r="S197" s="166"/>
      <c r="T197" s="167"/>
      <c r="AT197" s="99" t="s">
        <v>107</v>
      </c>
      <c r="AU197" s="99" t="s">
        <v>67</v>
      </c>
    </row>
    <row r="198" spans="2:65" s="108" customFormat="1" ht="22.5" customHeight="1">
      <c r="B198" s="109"/>
      <c r="C198" s="152" t="s">
        <v>400</v>
      </c>
      <c r="D198" s="152" t="s">
        <v>99</v>
      </c>
      <c r="E198" s="153" t="s">
        <v>401</v>
      </c>
      <c r="F198" s="154" t="s">
        <v>402</v>
      </c>
      <c r="G198" s="155" t="s">
        <v>306</v>
      </c>
      <c r="H198" s="156">
        <v>1</v>
      </c>
      <c r="I198" s="157">
        <v>93.7</v>
      </c>
      <c r="J198" s="157">
        <f>ROUND(I198*H198,2)</f>
        <v>93.7</v>
      </c>
      <c r="K198" s="154" t="s">
        <v>103</v>
      </c>
      <c r="L198" s="109"/>
      <c r="M198" s="158" t="s">
        <v>1</v>
      </c>
      <c r="N198" s="159" t="s">
        <v>38</v>
      </c>
      <c r="O198" s="160">
        <v>0</v>
      </c>
      <c r="P198" s="160">
        <f>O198*H198</f>
        <v>0</v>
      </c>
      <c r="Q198" s="160">
        <v>0</v>
      </c>
      <c r="R198" s="160">
        <f>Q198*H198</f>
        <v>0</v>
      </c>
      <c r="S198" s="160">
        <v>0</v>
      </c>
      <c r="T198" s="161">
        <f>S198*H198</f>
        <v>0</v>
      </c>
      <c r="AR198" s="99" t="s">
        <v>104</v>
      </c>
      <c r="AT198" s="99" t="s">
        <v>99</v>
      </c>
      <c r="AU198" s="99" t="s">
        <v>67</v>
      </c>
      <c r="AY198" s="99" t="s">
        <v>105</v>
      </c>
      <c r="BE198" s="162">
        <f>IF(N198="základní",J198,0)</f>
        <v>93.7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99" t="s">
        <v>75</v>
      </c>
      <c r="BK198" s="162">
        <f>ROUND(I198*H198,2)</f>
        <v>93.7</v>
      </c>
      <c r="BL198" s="99" t="s">
        <v>104</v>
      </c>
      <c r="BM198" s="99" t="s">
        <v>403</v>
      </c>
    </row>
    <row r="199" spans="2:65" s="108" customFormat="1" ht="29.25">
      <c r="B199" s="109"/>
      <c r="D199" s="163" t="s">
        <v>107</v>
      </c>
      <c r="F199" s="164" t="s">
        <v>404</v>
      </c>
      <c r="L199" s="109"/>
      <c r="M199" s="165"/>
      <c r="N199" s="166"/>
      <c r="O199" s="166"/>
      <c r="P199" s="166"/>
      <c r="Q199" s="166"/>
      <c r="R199" s="166"/>
      <c r="S199" s="166"/>
      <c r="T199" s="167"/>
      <c r="AT199" s="99" t="s">
        <v>107</v>
      </c>
      <c r="AU199" s="99" t="s">
        <v>67</v>
      </c>
    </row>
    <row r="200" spans="2:65" s="108" customFormat="1" ht="22.5" customHeight="1">
      <c r="B200" s="109"/>
      <c r="C200" s="152" t="s">
        <v>405</v>
      </c>
      <c r="D200" s="152" t="s">
        <v>99</v>
      </c>
      <c r="E200" s="153" t="s">
        <v>406</v>
      </c>
      <c r="F200" s="154" t="s">
        <v>407</v>
      </c>
      <c r="G200" s="155" t="s">
        <v>255</v>
      </c>
      <c r="H200" s="156">
        <v>1</v>
      </c>
      <c r="I200" s="157">
        <v>500</v>
      </c>
      <c r="J200" s="157">
        <f>ROUND(I200*H200,2)</f>
        <v>500</v>
      </c>
      <c r="K200" s="154" t="s">
        <v>103</v>
      </c>
      <c r="L200" s="109"/>
      <c r="M200" s="158" t="s">
        <v>1</v>
      </c>
      <c r="N200" s="159" t="s">
        <v>38</v>
      </c>
      <c r="O200" s="160">
        <v>0</v>
      </c>
      <c r="P200" s="160">
        <f>O200*H200</f>
        <v>0</v>
      </c>
      <c r="Q200" s="160">
        <v>0</v>
      </c>
      <c r="R200" s="160">
        <f>Q200*H200</f>
        <v>0</v>
      </c>
      <c r="S200" s="160">
        <v>0</v>
      </c>
      <c r="T200" s="161">
        <f>S200*H200</f>
        <v>0</v>
      </c>
      <c r="AR200" s="99" t="s">
        <v>104</v>
      </c>
      <c r="AT200" s="99" t="s">
        <v>99</v>
      </c>
      <c r="AU200" s="99" t="s">
        <v>67</v>
      </c>
      <c r="AY200" s="99" t="s">
        <v>105</v>
      </c>
      <c r="BE200" s="162">
        <f>IF(N200="základní",J200,0)</f>
        <v>500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99" t="s">
        <v>75</v>
      </c>
      <c r="BK200" s="162">
        <f>ROUND(I200*H200,2)</f>
        <v>500</v>
      </c>
      <c r="BL200" s="99" t="s">
        <v>104</v>
      </c>
      <c r="BM200" s="99" t="s">
        <v>408</v>
      </c>
    </row>
    <row r="201" spans="2:65" s="108" customFormat="1" ht="19.5">
      <c r="B201" s="109"/>
      <c r="D201" s="163" t="s">
        <v>107</v>
      </c>
      <c r="F201" s="164" t="s">
        <v>409</v>
      </c>
      <c r="L201" s="109"/>
      <c r="M201" s="165"/>
      <c r="N201" s="166"/>
      <c r="O201" s="166"/>
      <c r="P201" s="166"/>
      <c r="Q201" s="166"/>
      <c r="R201" s="166"/>
      <c r="S201" s="166"/>
      <c r="T201" s="167"/>
      <c r="AT201" s="99" t="s">
        <v>107</v>
      </c>
      <c r="AU201" s="99" t="s">
        <v>67</v>
      </c>
    </row>
    <row r="202" spans="2:65" s="108" customFormat="1" ht="22.5" customHeight="1">
      <c r="B202" s="109"/>
      <c r="C202" s="152" t="s">
        <v>410</v>
      </c>
      <c r="D202" s="152" t="s">
        <v>99</v>
      </c>
      <c r="E202" s="153" t="s">
        <v>411</v>
      </c>
      <c r="F202" s="154" t="s">
        <v>412</v>
      </c>
      <c r="G202" s="155" t="s">
        <v>255</v>
      </c>
      <c r="H202" s="156">
        <v>1</v>
      </c>
      <c r="I202" s="157">
        <v>551</v>
      </c>
      <c r="J202" s="157">
        <f>ROUND(I202*H202,2)</f>
        <v>551</v>
      </c>
      <c r="K202" s="154" t="s">
        <v>103</v>
      </c>
      <c r="L202" s="109"/>
      <c r="M202" s="158" t="s">
        <v>1</v>
      </c>
      <c r="N202" s="159" t="s">
        <v>38</v>
      </c>
      <c r="O202" s="160">
        <v>0</v>
      </c>
      <c r="P202" s="160">
        <f>O202*H202</f>
        <v>0</v>
      </c>
      <c r="Q202" s="160">
        <v>0</v>
      </c>
      <c r="R202" s="160">
        <f>Q202*H202</f>
        <v>0</v>
      </c>
      <c r="S202" s="160">
        <v>0</v>
      </c>
      <c r="T202" s="161">
        <f>S202*H202</f>
        <v>0</v>
      </c>
      <c r="AR202" s="99" t="s">
        <v>104</v>
      </c>
      <c r="AT202" s="99" t="s">
        <v>99</v>
      </c>
      <c r="AU202" s="99" t="s">
        <v>67</v>
      </c>
      <c r="AY202" s="99" t="s">
        <v>105</v>
      </c>
      <c r="BE202" s="162">
        <f>IF(N202="základní",J202,0)</f>
        <v>551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99" t="s">
        <v>75</v>
      </c>
      <c r="BK202" s="162">
        <f>ROUND(I202*H202,2)</f>
        <v>551</v>
      </c>
      <c r="BL202" s="99" t="s">
        <v>104</v>
      </c>
      <c r="BM202" s="99" t="s">
        <v>413</v>
      </c>
    </row>
    <row r="203" spans="2:65" s="108" customFormat="1" ht="29.25">
      <c r="B203" s="109"/>
      <c r="D203" s="163" t="s">
        <v>107</v>
      </c>
      <c r="F203" s="164" t="s">
        <v>414</v>
      </c>
      <c r="L203" s="109"/>
      <c r="M203" s="165"/>
      <c r="N203" s="166"/>
      <c r="O203" s="166"/>
      <c r="P203" s="166"/>
      <c r="Q203" s="166"/>
      <c r="R203" s="166"/>
      <c r="S203" s="166"/>
      <c r="T203" s="167"/>
      <c r="AT203" s="99" t="s">
        <v>107</v>
      </c>
      <c r="AU203" s="99" t="s">
        <v>67</v>
      </c>
    </row>
    <row r="204" spans="2:65" s="108" customFormat="1" ht="22.5" customHeight="1">
      <c r="B204" s="109"/>
      <c r="C204" s="152" t="s">
        <v>415</v>
      </c>
      <c r="D204" s="152" t="s">
        <v>99</v>
      </c>
      <c r="E204" s="153" t="s">
        <v>416</v>
      </c>
      <c r="F204" s="154" t="s">
        <v>417</v>
      </c>
      <c r="G204" s="155" t="s">
        <v>255</v>
      </c>
      <c r="H204" s="156">
        <v>1</v>
      </c>
      <c r="I204" s="157">
        <v>461</v>
      </c>
      <c r="J204" s="157">
        <f>ROUND(I204*H204,2)</f>
        <v>461</v>
      </c>
      <c r="K204" s="154" t="s">
        <v>103</v>
      </c>
      <c r="L204" s="109"/>
      <c r="M204" s="158" t="s">
        <v>1</v>
      </c>
      <c r="N204" s="159" t="s">
        <v>38</v>
      </c>
      <c r="O204" s="160">
        <v>0</v>
      </c>
      <c r="P204" s="160">
        <f>O204*H204</f>
        <v>0</v>
      </c>
      <c r="Q204" s="160">
        <v>0</v>
      </c>
      <c r="R204" s="160">
        <f>Q204*H204</f>
        <v>0</v>
      </c>
      <c r="S204" s="160">
        <v>0</v>
      </c>
      <c r="T204" s="161">
        <f>S204*H204</f>
        <v>0</v>
      </c>
      <c r="AR204" s="99" t="s">
        <v>104</v>
      </c>
      <c r="AT204" s="99" t="s">
        <v>99</v>
      </c>
      <c r="AU204" s="99" t="s">
        <v>67</v>
      </c>
      <c r="AY204" s="99" t="s">
        <v>105</v>
      </c>
      <c r="BE204" s="162">
        <f>IF(N204="základní",J204,0)</f>
        <v>461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99" t="s">
        <v>75</v>
      </c>
      <c r="BK204" s="162">
        <f>ROUND(I204*H204,2)</f>
        <v>461</v>
      </c>
      <c r="BL204" s="99" t="s">
        <v>104</v>
      </c>
      <c r="BM204" s="99" t="s">
        <v>418</v>
      </c>
    </row>
    <row r="205" spans="2:65" s="108" customFormat="1" ht="19.5">
      <c r="B205" s="109"/>
      <c r="D205" s="163" t="s">
        <v>107</v>
      </c>
      <c r="F205" s="164" t="s">
        <v>419</v>
      </c>
      <c r="L205" s="109"/>
      <c r="M205" s="165"/>
      <c r="N205" s="166"/>
      <c r="O205" s="166"/>
      <c r="P205" s="166"/>
      <c r="Q205" s="166"/>
      <c r="R205" s="166"/>
      <c r="S205" s="166"/>
      <c r="T205" s="167"/>
      <c r="AT205" s="99" t="s">
        <v>107</v>
      </c>
      <c r="AU205" s="99" t="s">
        <v>67</v>
      </c>
    </row>
    <row r="206" spans="2:65" s="108" customFormat="1" ht="22.5" customHeight="1">
      <c r="B206" s="109"/>
      <c r="C206" s="152" t="s">
        <v>420</v>
      </c>
      <c r="D206" s="152" t="s">
        <v>99</v>
      </c>
      <c r="E206" s="153" t="s">
        <v>421</v>
      </c>
      <c r="F206" s="154" t="s">
        <v>422</v>
      </c>
      <c r="G206" s="155" t="s">
        <v>255</v>
      </c>
      <c r="H206" s="156">
        <v>1</v>
      </c>
      <c r="I206" s="157">
        <v>487</v>
      </c>
      <c r="J206" s="157">
        <f>ROUND(I206*H206,2)</f>
        <v>487</v>
      </c>
      <c r="K206" s="154" t="s">
        <v>103</v>
      </c>
      <c r="L206" s="109"/>
      <c r="M206" s="158" t="s">
        <v>1</v>
      </c>
      <c r="N206" s="159" t="s">
        <v>38</v>
      </c>
      <c r="O206" s="160">
        <v>0</v>
      </c>
      <c r="P206" s="160">
        <f>O206*H206</f>
        <v>0</v>
      </c>
      <c r="Q206" s="160">
        <v>0</v>
      </c>
      <c r="R206" s="160">
        <f>Q206*H206</f>
        <v>0</v>
      </c>
      <c r="S206" s="160">
        <v>0</v>
      </c>
      <c r="T206" s="161">
        <f>S206*H206</f>
        <v>0</v>
      </c>
      <c r="AR206" s="99" t="s">
        <v>104</v>
      </c>
      <c r="AT206" s="99" t="s">
        <v>99</v>
      </c>
      <c r="AU206" s="99" t="s">
        <v>67</v>
      </c>
      <c r="AY206" s="99" t="s">
        <v>105</v>
      </c>
      <c r="BE206" s="162">
        <f>IF(N206="základní",J206,0)</f>
        <v>487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99" t="s">
        <v>75</v>
      </c>
      <c r="BK206" s="162">
        <f>ROUND(I206*H206,2)</f>
        <v>487</v>
      </c>
      <c r="BL206" s="99" t="s">
        <v>104</v>
      </c>
      <c r="BM206" s="99" t="s">
        <v>423</v>
      </c>
    </row>
    <row r="207" spans="2:65" s="108" customFormat="1" ht="29.25">
      <c r="B207" s="109"/>
      <c r="D207" s="163" t="s">
        <v>107</v>
      </c>
      <c r="F207" s="164" t="s">
        <v>424</v>
      </c>
      <c r="L207" s="109"/>
      <c r="M207" s="165"/>
      <c r="N207" s="166"/>
      <c r="O207" s="166"/>
      <c r="P207" s="166"/>
      <c r="Q207" s="166"/>
      <c r="R207" s="166"/>
      <c r="S207" s="166"/>
      <c r="T207" s="167"/>
      <c r="AT207" s="99" t="s">
        <v>107</v>
      </c>
      <c r="AU207" s="99" t="s">
        <v>67</v>
      </c>
    </row>
    <row r="208" spans="2:65" s="108" customFormat="1" ht="22.5" customHeight="1">
      <c r="B208" s="109"/>
      <c r="C208" s="152" t="s">
        <v>425</v>
      </c>
      <c r="D208" s="152" t="s">
        <v>99</v>
      </c>
      <c r="E208" s="153" t="s">
        <v>426</v>
      </c>
      <c r="F208" s="154" t="s">
        <v>427</v>
      </c>
      <c r="G208" s="155" t="s">
        <v>387</v>
      </c>
      <c r="H208" s="156">
        <v>1</v>
      </c>
      <c r="I208" s="157">
        <v>66900</v>
      </c>
      <c r="J208" s="157">
        <f>ROUND(I208*H208,2)</f>
        <v>66900</v>
      </c>
      <c r="K208" s="154" t="s">
        <v>103</v>
      </c>
      <c r="L208" s="109"/>
      <c r="M208" s="158" t="s">
        <v>1</v>
      </c>
      <c r="N208" s="159" t="s">
        <v>38</v>
      </c>
      <c r="O208" s="160">
        <v>0</v>
      </c>
      <c r="P208" s="160">
        <f>O208*H208</f>
        <v>0</v>
      </c>
      <c r="Q208" s="160">
        <v>0</v>
      </c>
      <c r="R208" s="160">
        <f>Q208*H208</f>
        <v>0</v>
      </c>
      <c r="S208" s="160">
        <v>0</v>
      </c>
      <c r="T208" s="161">
        <f>S208*H208</f>
        <v>0</v>
      </c>
      <c r="AR208" s="99" t="s">
        <v>104</v>
      </c>
      <c r="AT208" s="99" t="s">
        <v>99</v>
      </c>
      <c r="AU208" s="99" t="s">
        <v>67</v>
      </c>
      <c r="AY208" s="99" t="s">
        <v>105</v>
      </c>
      <c r="BE208" s="162">
        <f>IF(N208="základní",J208,0)</f>
        <v>66900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99" t="s">
        <v>75</v>
      </c>
      <c r="BK208" s="162">
        <f>ROUND(I208*H208,2)</f>
        <v>66900</v>
      </c>
      <c r="BL208" s="99" t="s">
        <v>104</v>
      </c>
      <c r="BM208" s="99" t="s">
        <v>428</v>
      </c>
    </row>
    <row r="209" spans="2:65" s="108" customFormat="1" ht="19.5">
      <c r="B209" s="109"/>
      <c r="D209" s="163" t="s">
        <v>107</v>
      </c>
      <c r="F209" s="164" t="s">
        <v>429</v>
      </c>
      <c r="L209" s="109"/>
      <c r="M209" s="165"/>
      <c r="N209" s="166"/>
      <c r="O209" s="166"/>
      <c r="P209" s="166"/>
      <c r="Q209" s="166"/>
      <c r="R209" s="166"/>
      <c r="S209" s="166"/>
      <c r="T209" s="167"/>
      <c r="AT209" s="99" t="s">
        <v>107</v>
      </c>
      <c r="AU209" s="99" t="s">
        <v>67</v>
      </c>
    </row>
    <row r="210" spans="2:65" s="108" customFormat="1" ht="22.5" customHeight="1">
      <c r="B210" s="109"/>
      <c r="C210" s="152" t="s">
        <v>430</v>
      </c>
      <c r="D210" s="152" t="s">
        <v>99</v>
      </c>
      <c r="E210" s="153" t="s">
        <v>431</v>
      </c>
      <c r="F210" s="154" t="s">
        <v>432</v>
      </c>
      <c r="G210" s="155" t="s">
        <v>306</v>
      </c>
      <c r="H210" s="156">
        <v>1</v>
      </c>
      <c r="I210" s="157">
        <v>68.900000000000006</v>
      </c>
      <c r="J210" s="157">
        <f>ROUND(I210*H210,2)</f>
        <v>68.900000000000006</v>
      </c>
      <c r="K210" s="154" t="s">
        <v>103</v>
      </c>
      <c r="L210" s="109"/>
      <c r="M210" s="158" t="s">
        <v>1</v>
      </c>
      <c r="N210" s="159" t="s">
        <v>38</v>
      </c>
      <c r="O210" s="160">
        <v>0</v>
      </c>
      <c r="P210" s="160">
        <f>O210*H210</f>
        <v>0</v>
      </c>
      <c r="Q210" s="160">
        <v>0</v>
      </c>
      <c r="R210" s="160">
        <f>Q210*H210</f>
        <v>0</v>
      </c>
      <c r="S210" s="160">
        <v>0</v>
      </c>
      <c r="T210" s="161">
        <f>S210*H210</f>
        <v>0</v>
      </c>
      <c r="AR210" s="99" t="s">
        <v>104</v>
      </c>
      <c r="AT210" s="99" t="s">
        <v>99</v>
      </c>
      <c r="AU210" s="99" t="s">
        <v>67</v>
      </c>
      <c r="AY210" s="99" t="s">
        <v>105</v>
      </c>
      <c r="BE210" s="162">
        <f>IF(N210="základní",J210,0)</f>
        <v>68.900000000000006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99" t="s">
        <v>75</v>
      </c>
      <c r="BK210" s="162">
        <f>ROUND(I210*H210,2)</f>
        <v>68.900000000000006</v>
      </c>
      <c r="BL210" s="99" t="s">
        <v>104</v>
      </c>
      <c r="BM210" s="99" t="s">
        <v>433</v>
      </c>
    </row>
    <row r="211" spans="2:65" s="108" customFormat="1" ht="19.5">
      <c r="B211" s="109"/>
      <c r="D211" s="163" t="s">
        <v>107</v>
      </c>
      <c r="F211" s="164" t="s">
        <v>434</v>
      </c>
      <c r="L211" s="109"/>
      <c r="M211" s="165"/>
      <c r="N211" s="166"/>
      <c r="O211" s="166"/>
      <c r="P211" s="166"/>
      <c r="Q211" s="166"/>
      <c r="R211" s="166"/>
      <c r="S211" s="166"/>
      <c r="T211" s="167"/>
      <c r="AT211" s="99" t="s">
        <v>107</v>
      </c>
      <c r="AU211" s="99" t="s">
        <v>67</v>
      </c>
    </row>
    <row r="212" spans="2:65" s="108" customFormat="1" ht="22.5" customHeight="1">
      <c r="B212" s="109"/>
      <c r="C212" s="152" t="s">
        <v>435</v>
      </c>
      <c r="D212" s="152" t="s">
        <v>99</v>
      </c>
      <c r="E212" s="153" t="s">
        <v>436</v>
      </c>
      <c r="F212" s="154" t="s">
        <v>437</v>
      </c>
      <c r="G212" s="155" t="s">
        <v>306</v>
      </c>
      <c r="H212" s="156">
        <v>1</v>
      </c>
      <c r="I212" s="157">
        <v>38.799999999999997</v>
      </c>
      <c r="J212" s="157">
        <f>ROUND(I212*H212,2)</f>
        <v>38.799999999999997</v>
      </c>
      <c r="K212" s="154" t="s">
        <v>103</v>
      </c>
      <c r="L212" s="109"/>
      <c r="M212" s="158" t="s">
        <v>1</v>
      </c>
      <c r="N212" s="159" t="s">
        <v>38</v>
      </c>
      <c r="O212" s="160">
        <v>0</v>
      </c>
      <c r="P212" s="160">
        <f>O212*H212</f>
        <v>0</v>
      </c>
      <c r="Q212" s="160">
        <v>0</v>
      </c>
      <c r="R212" s="160">
        <f>Q212*H212</f>
        <v>0</v>
      </c>
      <c r="S212" s="160">
        <v>0</v>
      </c>
      <c r="T212" s="161">
        <f>S212*H212</f>
        <v>0</v>
      </c>
      <c r="AR212" s="99" t="s">
        <v>104</v>
      </c>
      <c r="AT212" s="99" t="s">
        <v>99</v>
      </c>
      <c r="AU212" s="99" t="s">
        <v>67</v>
      </c>
      <c r="AY212" s="99" t="s">
        <v>105</v>
      </c>
      <c r="BE212" s="162">
        <f>IF(N212="základní",J212,0)</f>
        <v>38.799999999999997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99" t="s">
        <v>75</v>
      </c>
      <c r="BK212" s="162">
        <f>ROUND(I212*H212,2)</f>
        <v>38.799999999999997</v>
      </c>
      <c r="BL212" s="99" t="s">
        <v>104</v>
      </c>
      <c r="BM212" s="99" t="s">
        <v>438</v>
      </c>
    </row>
    <row r="213" spans="2:65" s="108" customFormat="1" ht="19.5">
      <c r="B213" s="109"/>
      <c r="D213" s="163" t="s">
        <v>107</v>
      </c>
      <c r="F213" s="164" t="s">
        <v>439</v>
      </c>
      <c r="L213" s="109"/>
      <c r="M213" s="165"/>
      <c r="N213" s="166"/>
      <c r="O213" s="166"/>
      <c r="P213" s="166"/>
      <c r="Q213" s="166"/>
      <c r="R213" s="166"/>
      <c r="S213" s="166"/>
      <c r="T213" s="167"/>
      <c r="AT213" s="99" t="s">
        <v>107</v>
      </c>
      <c r="AU213" s="99" t="s">
        <v>67</v>
      </c>
    </row>
    <row r="214" spans="2:65" s="108" customFormat="1" ht="22.5" customHeight="1">
      <c r="B214" s="109"/>
      <c r="C214" s="152" t="s">
        <v>440</v>
      </c>
      <c r="D214" s="152" t="s">
        <v>99</v>
      </c>
      <c r="E214" s="153" t="s">
        <v>441</v>
      </c>
      <c r="F214" s="154" t="s">
        <v>442</v>
      </c>
      <c r="G214" s="155" t="s">
        <v>111</v>
      </c>
      <c r="H214" s="156">
        <v>1</v>
      </c>
      <c r="I214" s="157">
        <v>1100</v>
      </c>
      <c r="J214" s="157">
        <f>ROUND(I214*H214,2)</f>
        <v>1100</v>
      </c>
      <c r="K214" s="154" t="s">
        <v>103</v>
      </c>
      <c r="L214" s="109"/>
      <c r="M214" s="158" t="s">
        <v>1</v>
      </c>
      <c r="N214" s="159" t="s">
        <v>38</v>
      </c>
      <c r="O214" s="160">
        <v>0</v>
      </c>
      <c r="P214" s="160">
        <f>O214*H214</f>
        <v>0</v>
      </c>
      <c r="Q214" s="160">
        <v>0</v>
      </c>
      <c r="R214" s="160">
        <f>Q214*H214</f>
        <v>0</v>
      </c>
      <c r="S214" s="160">
        <v>0</v>
      </c>
      <c r="T214" s="161">
        <f>S214*H214</f>
        <v>0</v>
      </c>
      <c r="AR214" s="99" t="s">
        <v>104</v>
      </c>
      <c r="AT214" s="99" t="s">
        <v>99</v>
      </c>
      <c r="AU214" s="99" t="s">
        <v>67</v>
      </c>
      <c r="AY214" s="99" t="s">
        <v>105</v>
      </c>
      <c r="BE214" s="162">
        <f>IF(N214="základní",J214,0)</f>
        <v>1100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99" t="s">
        <v>75</v>
      </c>
      <c r="BK214" s="162">
        <f>ROUND(I214*H214,2)</f>
        <v>1100</v>
      </c>
      <c r="BL214" s="99" t="s">
        <v>104</v>
      </c>
      <c r="BM214" s="99" t="s">
        <v>443</v>
      </c>
    </row>
    <row r="215" spans="2:65" s="108" customFormat="1" ht="48.75">
      <c r="B215" s="109"/>
      <c r="D215" s="163" t="s">
        <v>107</v>
      </c>
      <c r="F215" s="164" t="s">
        <v>444</v>
      </c>
      <c r="L215" s="109"/>
      <c r="M215" s="165"/>
      <c r="N215" s="166"/>
      <c r="O215" s="166"/>
      <c r="P215" s="166"/>
      <c r="Q215" s="166"/>
      <c r="R215" s="166"/>
      <c r="S215" s="166"/>
      <c r="T215" s="167"/>
      <c r="AT215" s="99" t="s">
        <v>107</v>
      </c>
      <c r="AU215" s="99" t="s">
        <v>67</v>
      </c>
    </row>
    <row r="216" spans="2:65" s="108" customFormat="1" ht="22.5" customHeight="1">
      <c r="B216" s="109"/>
      <c r="C216" s="152" t="s">
        <v>445</v>
      </c>
      <c r="D216" s="152" t="s">
        <v>99</v>
      </c>
      <c r="E216" s="153" t="s">
        <v>446</v>
      </c>
      <c r="F216" s="154" t="s">
        <v>447</v>
      </c>
      <c r="G216" s="155" t="s">
        <v>111</v>
      </c>
      <c r="H216" s="156">
        <v>1</v>
      </c>
      <c r="I216" s="157">
        <v>1020</v>
      </c>
      <c r="J216" s="157">
        <f>ROUND(I216*H216,2)</f>
        <v>1020</v>
      </c>
      <c r="K216" s="154" t="s">
        <v>103</v>
      </c>
      <c r="L216" s="109"/>
      <c r="M216" s="158" t="s">
        <v>1</v>
      </c>
      <c r="N216" s="159" t="s">
        <v>38</v>
      </c>
      <c r="O216" s="160">
        <v>0</v>
      </c>
      <c r="P216" s="160">
        <f>O216*H216</f>
        <v>0</v>
      </c>
      <c r="Q216" s="160">
        <v>0</v>
      </c>
      <c r="R216" s="160">
        <f>Q216*H216</f>
        <v>0</v>
      </c>
      <c r="S216" s="160">
        <v>0</v>
      </c>
      <c r="T216" s="161">
        <f>S216*H216</f>
        <v>0</v>
      </c>
      <c r="AR216" s="99" t="s">
        <v>104</v>
      </c>
      <c r="AT216" s="99" t="s">
        <v>99</v>
      </c>
      <c r="AU216" s="99" t="s">
        <v>67</v>
      </c>
      <c r="AY216" s="99" t="s">
        <v>105</v>
      </c>
      <c r="BE216" s="162">
        <f>IF(N216="základní",J216,0)</f>
        <v>1020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99" t="s">
        <v>75</v>
      </c>
      <c r="BK216" s="162">
        <f>ROUND(I216*H216,2)</f>
        <v>1020</v>
      </c>
      <c r="BL216" s="99" t="s">
        <v>104</v>
      </c>
      <c r="BM216" s="99" t="s">
        <v>448</v>
      </c>
    </row>
    <row r="217" spans="2:65" s="108" customFormat="1" ht="48.75">
      <c r="B217" s="109"/>
      <c r="D217" s="163" t="s">
        <v>107</v>
      </c>
      <c r="F217" s="164" t="s">
        <v>449</v>
      </c>
      <c r="L217" s="109"/>
      <c r="M217" s="165"/>
      <c r="N217" s="166"/>
      <c r="O217" s="166"/>
      <c r="P217" s="166"/>
      <c r="Q217" s="166"/>
      <c r="R217" s="166"/>
      <c r="S217" s="166"/>
      <c r="T217" s="167"/>
      <c r="AT217" s="99" t="s">
        <v>107</v>
      </c>
      <c r="AU217" s="99" t="s">
        <v>67</v>
      </c>
    </row>
    <row r="218" spans="2:65" s="108" customFormat="1" ht="22.5" customHeight="1">
      <c r="B218" s="109"/>
      <c r="C218" s="152" t="s">
        <v>450</v>
      </c>
      <c r="D218" s="152" t="s">
        <v>99</v>
      </c>
      <c r="E218" s="153" t="s">
        <v>451</v>
      </c>
      <c r="F218" s="154" t="s">
        <v>452</v>
      </c>
      <c r="G218" s="155" t="s">
        <v>111</v>
      </c>
      <c r="H218" s="156">
        <v>1</v>
      </c>
      <c r="I218" s="157">
        <v>1160</v>
      </c>
      <c r="J218" s="157">
        <f>ROUND(I218*H218,2)</f>
        <v>1160</v>
      </c>
      <c r="K218" s="154" t="s">
        <v>103</v>
      </c>
      <c r="L218" s="109"/>
      <c r="M218" s="158" t="s">
        <v>1</v>
      </c>
      <c r="N218" s="159" t="s">
        <v>38</v>
      </c>
      <c r="O218" s="160">
        <v>0</v>
      </c>
      <c r="P218" s="160">
        <f>O218*H218</f>
        <v>0</v>
      </c>
      <c r="Q218" s="160">
        <v>0</v>
      </c>
      <c r="R218" s="160">
        <f>Q218*H218</f>
        <v>0</v>
      </c>
      <c r="S218" s="160">
        <v>0</v>
      </c>
      <c r="T218" s="161">
        <f>S218*H218</f>
        <v>0</v>
      </c>
      <c r="AR218" s="99" t="s">
        <v>104</v>
      </c>
      <c r="AT218" s="99" t="s">
        <v>99</v>
      </c>
      <c r="AU218" s="99" t="s">
        <v>67</v>
      </c>
      <c r="AY218" s="99" t="s">
        <v>105</v>
      </c>
      <c r="BE218" s="162">
        <f>IF(N218="základní",J218,0)</f>
        <v>1160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99" t="s">
        <v>75</v>
      </c>
      <c r="BK218" s="162">
        <f>ROUND(I218*H218,2)</f>
        <v>1160</v>
      </c>
      <c r="BL218" s="99" t="s">
        <v>104</v>
      </c>
      <c r="BM218" s="99" t="s">
        <v>453</v>
      </c>
    </row>
    <row r="219" spans="2:65" s="108" customFormat="1" ht="48.75">
      <c r="B219" s="109"/>
      <c r="D219" s="163" t="s">
        <v>107</v>
      </c>
      <c r="F219" s="164" t="s">
        <v>454</v>
      </c>
      <c r="L219" s="109"/>
      <c r="M219" s="165"/>
      <c r="N219" s="166"/>
      <c r="O219" s="166"/>
      <c r="P219" s="166"/>
      <c r="Q219" s="166"/>
      <c r="R219" s="166"/>
      <c r="S219" s="166"/>
      <c r="T219" s="167"/>
      <c r="AT219" s="99" t="s">
        <v>107</v>
      </c>
      <c r="AU219" s="99" t="s">
        <v>67</v>
      </c>
    </row>
    <row r="220" spans="2:65" s="108" customFormat="1" ht="22.5" customHeight="1">
      <c r="B220" s="109"/>
      <c r="C220" s="152" t="s">
        <v>455</v>
      </c>
      <c r="D220" s="152" t="s">
        <v>99</v>
      </c>
      <c r="E220" s="153" t="s">
        <v>456</v>
      </c>
      <c r="F220" s="154" t="s">
        <v>457</v>
      </c>
      <c r="G220" s="155" t="s">
        <v>111</v>
      </c>
      <c r="H220" s="156">
        <v>1</v>
      </c>
      <c r="I220" s="157">
        <v>1220</v>
      </c>
      <c r="J220" s="157">
        <f>ROUND(I220*H220,2)</f>
        <v>1220</v>
      </c>
      <c r="K220" s="154" t="s">
        <v>103</v>
      </c>
      <c r="L220" s="109"/>
      <c r="M220" s="158" t="s">
        <v>1</v>
      </c>
      <c r="N220" s="159" t="s">
        <v>38</v>
      </c>
      <c r="O220" s="160">
        <v>0</v>
      </c>
      <c r="P220" s="160">
        <f>O220*H220</f>
        <v>0</v>
      </c>
      <c r="Q220" s="160">
        <v>0</v>
      </c>
      <c r="R220" s="160">
        <f>Q220*H220</f>
        <v>0</v>
      </c>
      <c r="S220" s="160">
        <v>0</v>
      </c>
      <c r="T220" s="161">
        <f>S220*H220</f>
        <v>0</v>
      </c>
      <c r="AR220" s="99" t="s">
        <v>104</v>
      </c>
      <c r="AT220" s="99" t="s">
        <v>99</v>
      </c>
      <c r="AU220" s="99" t="s">
        <v>67</v>
      </c>
      <c r="AY220" s="99" t="s">
        <v>105</v>
      </c>
      <c r="BE220" s="162">
        <f>IF(N220="základní",J220,0)</f>
        <v>1220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99" t="s">
        <v>75</v>
      </c>
      <c r="BK220" s="162">
        <f>ROUND(I220*H220,2)</f>
        <v>1220</v>
      </c>
      <c r="BL220" s="99" t="s">
        <v>104</v>
      </c>
      <c r="BM220" s="99" t="s">
        <v>458</v>
      </c>
    </row>
    <row r="221" spans="2:65" s="108" customFormat="1" ht="48.75">
      <c r="B221" s="109"/>
      <c r="D221" s="163" t="s">
        <v>107</v>
      </c>
      <c r="F221" s="164" t="s">
        <v>459</v>
      </c>
      <c r="L221" s="109"/>
      <c r="M221" s="165"/>
      <c r="N221" s="166"/>
      <c r="O221" s="166"/>
      <c r="P221" s="166"/>
      <c r="Q221" s="166"/>
      <c r="R221" s="166"/>
      <c r="S221" s="166"/>
      <c r="T221" s="167"/>
      <c r="AT221" s="99" t="s">
        <v>107</v>
      </c>
      <c r="AU221" s="99" t="s">
        <v>67</v>
      </c>
    </row>
    <row r="222" spans="2:65" s="108" customFormat="1" ht="22.5" customHeight="1">
      <c r="B222" s="109"/>
      <c r="C222" s="152" t="s">
        <v>460</v>
      </c>
      <c r="D222" s="152" t="s">
        <v>99</v>
      </c>
      <c r="E222" s="153" t="s">
        <v>461</v>
      </c>
      <c r="F222" s="154" t="s">
        <v>462</v>
      </c>
      <c r="G222" s="155" t="s">
        <v>111</v>
      </c>
      <c r="H222" s="156">
        <v>1</v>
      </c>
      <c r="I222" s="157">
        <v>1270</v>
      </c>
      <c r="J222" s="157">
        <f>ROUND(I222*H222,2)</f>
        <v>1270</v>
      </c>
      <c r="K222" s="154" t="s">
        <v>103</v>
      </c>
      <c r="L222" s="109"/>
      <c r="M222" s="158" t="s">
        <v>1</v>
      </c>
      <c r="N222" s="159" t="s">
        <v>38</v>
      </c>
      <c r="O222" s="160">
        <v>0</v>
      </c>
      <c r="P222" s="160">
        <f>O222*H222</f>
        <v>0</v>
      </c>
      <c r="Q222" s="160">
        <v>0</v>
      </c>
      <c r="R222" s="160">
        <f>Q222*H222</f>
        <v>0</v>
      </c>
      <c r="S222" s="160">
        <v>0</v>
      </c>
      <c r="T222" s="161">
        <f>S222*H222</f>
        <v>0</v>
      </c>
      <c r="AR222" s="99" t="s">
        <v>104</v>
      </c>
      <c r="AT222" s="99" t="s">
        <v>99</v>
      </c>
      <c r="AU222" s="99" t="s">
        <v>67</v>
      </c>
      <c r="AY222" s="99" t="s">
        <v>105</v>
      </c>
      <c r="BE222" s="162">
        <f>IF(N222="základní",J222,0)</f>
        <v>1270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99" t="s">
        <v>75</v>
      </c>
      <c r="BK222" s="162">
        <f>ROUND(I222*H222,2)</f>
        <v>1270</v>
      </c>
      <c r="BL222" s="99" t="s">
        <v>104</v>
      </c>
      <c r="BM222" s="99" t="s">
        <v>463</v>
      </c>
    </row>
    <row r="223" spans="2:65" s="108" customFormat="1" ht="48.75">
      <c r="B223" s="109"/>
      <c r="D223" s="163" t="s">
        <v>107</v>
      </c>
      <c r="F223" s="164" t="s">
        <v>464</v>
      </c>
      <c r="L223" s="109"/>
      <c r="M223" s="165"/>
      <c r="N223" s="166"/>
      <c r="O223" s="166"/>
      <c r="P223" s="166"/>
      <c r="Q223" s="166"/>
      <c r="R223" s="166"/>
      <c r="S223" s="166"/>
      <c r="T223" s="167"/>
      <c r="AT223" s="99" t="s">
        <v>107</v>
      </c>
      <c r="AU223" s="99" t="s">
        <v>67</v>
      </c>
    </row>
    <row r="224" spans="2:65" s="108" customFormat="1" ht="22.5" customHeight="1">
      <c r="B224" s="109"/>
      <c r="C224" s="152" t="s">
        <v>465</v>
      </c>
      <c r="D224" s="152" t="s">
        <v>99</v>
      </c>
      <c r="E224" s="153" t="s">
        <v>466</v>
      </c>
      <c r="F224" s="154" t="s">
        <v>467</v>
      </c>
      <c r="G224" s="155" t="s">
        <v>111</v>
      </c>
      <c r="H224" s="156">
        <v>1</v>
      </c>
      <c r="I224" s="157">
        <v>1340</v>
      </c>
      <c r="J224" s="157">
        <f>ROUND(I224*H224,2)</f>
        <v>1340</v>
      </c>
      <c r="K224" s="154" t="s">
        <v>103</v>
      </c>
      <c r="L224" s="109"/>
      <c r="M224" s="158" t="s">
        <v>1</v>
      </c>
      <c r="N224" s="159" t="s">
        <v>38</v>
      </c>
      <c r="O224" s="160">
        <v>0</v>
      </c>
      <c r="P224" s="160">
        <f>O224*H224</f>
        <v>0</v>
      </c>
      <c r="Q224" s="160">
        <v>0</v>
      </c>
      <c r="R224" s="160">
        <f>Q224*H224</f>
        <v>0</v>
      </c>
      <c r="S224" s="160">
        <v>0</v>
      </c>
      <c r="T224" s="161">
        <f>S224*H224</f>
        <v>0</v>
      </c>
      <c r="AR224" s="99" t="s">
        <v>104</v>
      </c>
      <c r="AT224" s="99" t="s">
        <v>99</v>
      </c>
      <c r="AU224" s="99" t="s">
        <v>67</v>
      </c>
      <c r="AY224" s="99" t="s">
        <v>105</v>
      </c>
      <c r="BE224" s="162">
        <f>IF(N224="základní",J224,0)</f>
        <v>1340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99" t="s">
        <v>75</v>
      </c>
      <c r="BK224" s="162">
        <f>ROUND(I224*H224,2)</f>
        <v>1340</v>
      </c>
      <c r="BL224" s="99" t="s">
        <v>104</v>
      </c>
      <c r="BM224" s="99" t="s">
        <v>468</v>
      </c>
    </row>
    <row r="225" spans="2:65" s="108" customFormat="1" ht="48.75">
      <c r="B225" s="109"/>
      <c r="D225" s="163" t="s">
        <v>107</v>
      </c>
      <c r="F225" s="164" t="s">
        <v>469</v>
      </c>
      <c r="L225" s="109"/>
      <c r="M225" s="165"/>
      <c r="N225" s="166"/>
      <c r="O225" s="166"/>
      <c r="P225" s="166"/>
      <c r="Q225" s="166"/>
      <c r="R225" s="166"/>
      <c r="S225" s="166"/>
      <c r="T225" s="167"/>
      <c r="AT225" s="99" t="s">
        <v>107</v>
      </c>
      <c r="AU225" s="99" t="s">
        <v>67</v>
      </c>
    </row>
    <row r="226" spans="2:65" s="108" customFormat="1" ht="22.5" customHeight="1">
      <c r="B226" s="109"/>
      <c r="C226" s="152" t="s">
        <v>470</v>
      </c>
      <c r="D226" s="152" t="s">
        <v>99</v>
      </c>
      <c r="E226" s="153" t="s">
        <v>471</v>
      </c>
      <c r="F226" s="154" t="s">
        <v>472</v>
      </c>
      <c r="G226" s="155" t="s">
        <v>111</v>
      </c>
      <c r="H226" s="156">
        <v>1</v>
      </c>
      <c r="I226" s="157">
        <v>1520</v>
      </c>
      <c r="J226" s="157">
        <f>ROUND(I226*H226,2)</f>
        <v>1520</v>
      </c>
      <c r="K226" s="154" t="s">
        <v>103</v>
      </c>
      <c r="L226" s="109"/>
      <c r="M226" s="158" t="s">
        <v>1</v>
      </c>
      <c r="N226" s="159" t="s">
        <v>38</v>
      </c>
      <c r="O226" s="160">
        <v>0</v>
      </c>
      <c r="P226" s="160">
        <f>O226*H226</f>
        <v>0</v>
      </c>
      <c r="Q226" s="160">
        <v>0</v>
      </c>
      <c r="R226" s="160">
        <f>Q226*H226</f>
        <v>0</v>
      </c>
      <c r="S226" s="160">
        <v>0</v>
      </c>
      <c r="T226" s="161">
        <f>S226*H226</f>
        <v>0</v>
      </c>
      <c r="AR226" s="99" t="s">
        <v>104</v>
      </c>
      <c r="AT226" s="99" t="s">
        <v>99</v>
      </c>
      <c r="AU226" s="99" t="s">
        <v>67</v>
      </c>
      <c r="AY226" s="99" t="s">
        <v>105</v>
      </c>
      <c r="BE226" s="162">
        <f>IF(N226="základní",J226,0)</f>
        <v>1520</v>
      </c>
      <c r="BF226" s="162">
        <f>IF(N226="snížená",J226,0)</f>
        <v>0</v>
      </c>
      <c r="BG226" s="162">
        <f>IF(N226="zákl. přenesená",J226,0)</f>
        <v>0</v>
      </c>
      <c r="BH226" s="162">
        <f>IF(N226="sníž. přenesená",J226,0)</f>
        <v>0</v>
      </c>
      <c r="BI226" s="162">
        <f>IF(N226="nulová",J226,0)</f>
        <v>0</v>
      </c>
      <c r="BJ226" s="99" t="s">
        <v>75</v>
      </c>
      <c r="BK226" s="162">
        <f>ROUND(I226*H226,2)</f>
        <v>1520</v>
      </c>
      <c r="BL226" s="99" t="s">
        <v>104</v>
      </c>
      <c r="BM226" s="99" t="s">
        <v>473</v>
      </c>
    </row>
    <row r="227" spans="2:65" s="108" customFormat="1" ht="48.75">
      <c r="B227" s="109"/>
      <c r="D227" s="163" t="s">
        <v>107</v>
      </c>
      <c r="F227" s="164" t="s">
        <v>474</v>
      </c>
      <c r="L227" s="109"/>
      <c r="M227" s="165"/>
      <c r="N227" s="166"/>
      <c r="O227" s="166"/>
      <c r="P227" s="166"/>
      <c r="Q227" s="166"/>
      <c r="R227" s="166"/>
      <c r="S227" s="166"/>
      <c r="T227" s="167"/>
      <c r="AT227" s="99" t="s">
        <v>107</v>
      </c>
      <c r="AU227" s="99" t="s">
        <v>67</v>
      </c>
    </row>
    <row r="228" spans="2:65" s="108" customFormat="1" ht="22.5" customHeight="1">
      <c r="B228" s="109"/>
      <c r="C228" s="152" t="s">
        <v>475</v>
      </c>
      <c r="D228" s="152" t="s">
        <v>99</v>
      </c>
      <c r="E228" s="153" t="s">
        <v>476</v>
      </c>
      <c r="F228" s="154" t="s">
        <v>477</v>
      </c>
      <c r="G228" s="155" t="s">
        <v>111</v>
      </c>
      <c r="H228" s="156">
        <v>1</v>
      </c>
      <c r="I228" s="157">
        <v>1520</v>
      </c>
      <c r="J228" s="157">
        <f>ROUND(I228*H228,2)</f>
        <v>1520</v>
      </c>
      <c r="K228" s="154" t="s">
        <v>103</v>
      </c>
      <c r="L228" s="109"/>
      <c r="M228" s="158" t="s">
        <v>1</v>
      </c>
      <c r="N228" s="159" t="s">
        <v>38</v>
      </c>
      <c r="O228" s="160">
        <v>0</v>
      </c>
      <c r="P228" s="160">
        <f>O228*H228</f>
        <v>0</v>
      </c>
      <c r="Q228" s="160">
        <v>0</v>
      </c>
      <c r="R228" s="160">
        <f>Q228*H228</f>
        <v>0</v>
      </c>
      <c r="S228" s="160">
        <v>0</v>
      </c>
      <c r="T228" s="161">
        <f>S228*H228</f>
        <v>0</v>
      </c>
      <c r="AR228" s="99" t="s">
        <v>104</v>
      </c>
      <c r="AT228" s="99" t="s">
        <v>99</v>
      </c>
      <c r="AU228" s="99" t="s">
        <v>67</v>
      </c>
      <c r="AY228" s="99" t="s">
        <v>105</v>
      </c>
      <c r="BE228" s="162">
        <f>IF(N228="základní",J228,0)</f>
        <v>1520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99" t="s">
        <v>75</v>
      </c>
      <c r="BK228" s="162">
        <f>ROUND(I228*H228,2)</f>
        <v>1520</v>
      </c>
      <c r="BL228" s="99" t="s">
        <v>104</v>
      </c>
      <c r="BM228" s="99" t="s">
        <v>478</v>
      </c>
    </row>
    <row r="229" spans="2:65" s="108" customFormat="1" ht="48.75">
      <c r="B229" s="109"/>
      <c r="D229" s="163" t="s">
        <v>107</v>
      </c>
      <c r="F229" s="164" t="s">
        <v>479</v>
      </c>
      <c r="L229" s="109"/>
      <c r="M229" s="165"/>
      <c r="N229" s="166"/>
      <c r="O229" s="166"/>
      <c r="P229" s="166"/>
      <c r="Q229" s="166"/>
      <c r="R229" s="166"/>
      <c r="S229" s="166"/>
      <c r="T229" s="167"/>
      <c r="AT229" s="99" t="s">
        <v>107</v>
      </c>
      <c r="AU229" s="99" t="s">
        <v>67</v>
      </c>
    </row>
    <row r="230" spans="2:65" s="108" customFormat="1" ht="22.5" customHeight="1">
      <c r="B230" s="109"/>
      <c r="C230" s="152" t="s">
        <v>480</v>
      </c>
      <c r="D230" s="152" t="s">
        <v>99</v>
      </c>
      <c r="E230" s="153" t="s">
        <v>481</v>
      </c>
      <c r="F230" s="154" t="s">
        <v>482</v>
      </c>
      <c r="G230" s="155" t="s">
        <v>111</v>
      </c>
      <c r="H230" s="156">
        <v>1</v>
      </c>
      <c r="I230" s="157">
        <v>2450</v>
      </c>
      <c r="J230" s="157">
        <f>ROUND(I230*H230,2)</f>
        <v>2450</v>
      </c>
      <c r="K230" s="154" t="s">
        <v>103</v>
      </c>
      <c r="L230" s="109"/>
      <c r="M230" s="158" t="s">
        <v>1</v>
      </c>
      <c r="N230" s="159" t="s">
        <v>38</v>
      </c>
      <c r="O230" s="160">
        <v>0</v>
      </c>
      <c r="P230" s="160">
        <f>O230*H230</f>
        <v>0</v>
      </c>
      <c r="Q230" s="160">
        <v>0</v>
      </c>
      <c r="R230" s="160">
        <f>Q230*H230</f>
        <v>0</v>
      </c>
      <c r="S230" s="160">
        <v>0</v>
      </c>
      <c r="T230" s="161">
        <f>S230*H230</f>
        <v>0</v>
      </c>
      <c r="AR230" s="99" t="s">
        <v>104</v>
      </c>
      <c r="AT230" s="99" t="s">
        <v>99</v>
      </c>
      <c r="AU230" s="99" t="s">
        <v>67</v>
      </c>
      <c r="AY230" s="99" t="s">
        <v>105</v>
      </c>
      <c r="BE230" s="162">
        <f>IF(N230="základní",J230,0)</f>
        <v>2450</v>
      </c>
      <c r="BF230" s="162">
        <f>IF(N230="snížená",J230,0)</f>
        <v>0</v>
      </c>
      <c r="BG230" s="162">
        <f>IF(N230="zákl. přenesená",J230,0)</f>
        <v>0</v>
      </c>
      <c r="BH230" s="162">
        <f>IF(N230="sníž. přenesená",J230,0)</f>
        <v>0</v>
      </c>
      <c r="BI230" s="162">
        <f>IF(N230="nulová",J230,0)</f>
        <v>0</v>
      </c>
      <c r="BJ230" s="99" t="s">
        <v>75</v>
      </c>
      <c r="BK230" s="162">
        <f>ROUND(I230*H230,2)</f>
        <v>2450</v>
      </c>
      <c r="BL230" s="99" t="s">
        <v>104</v>
      </c>
      <c r="BM230" s="99" t="s">
        <v>483</v>
      </c>
    </row>
    <row r="231" spans="2:65" s="108" customFormat="1" ht="48.75">
      <c r="B231" s="109"/>
      <c r="D231" s="163" t="s">
        <v>107</v>
      </c>
      <c r="F231" s="164" t="s">
        <v>484</v>
      </c>
      <c r="L231" s="109"/>
      <c r="M231" s="165"/>
      <c r="N231" s="166"/>
      <c r="O231" s="166"/>
      <c r="P231" s="166"/>
      <c r="Q231" s="166"/>
      <c r="R231" s="166"/>
      <c r="S231" s="166"/>
      <c r="T231" s="167"/>
      <c r="AT231" s="99" t="s">
        <v>107</v>
      </c>
      <c r="AU231" s="99" t="s">
        <v>67</v>
      </c>
    </row>
    <row r="232" spans="2:65" s="108" customFormat="1" ht="22.5" customHeight="1">
      <c r="B232" s="109"/>
      <c r="C232" s="152" t="s">
        <v>485</v>
      </c>
      <c r="D232" s="152" t="s">
        <v>99</v>
      </c>
      <c r="E232" s="153" t="s">
        <v>486</v>
      </c>
      <c r="F232" s="154" t="s">
        <v>487</v>
      </c>
      <c r="G232" s="155" t="s">
        <v>111</v>
      </c>
      <c r="H232" s="156">
        <v>1</v>
      </c>
      <c r="I232" s="157">
        <v>2520</v>
      </c>
      <c r="J232" s="157">
        <f>ROUND(I232*H232,2)</f>
        <v>2520</v>
      </c>
      <c r="K232" s="154" t="s">
        <v>103</v>
      </c>
      <c r="L232" s="109"/>
      <c r="M232" s="158" t="s">
        <v>1</v>
      </c>
      <c r="N232" s="159" t="s">
        <v>38</v>
      </c>
      <c r="O232" s="160">
        <v>0</v>
      </c>
      <c r="P232" s="160">
        <f>O232*H232</f>
        <v>0</v>
      </c>
      <c r="Q232" s="160">
        <v>0</v>
      </c>
      <c r="R232" s="160">
        <f>Q232*H232</f>
        <v>0</v>
      </c>
      <c r="S232" s="160">
        <v>0</v>
      </c>
      <c r="T232" s="161">
        <f>S232*H232</f>
        <v>0</v>
      </c>
      <c r="AR232" s="99" t="s">
        <v>104</v>
      </c>
      <c r="AT232" s="99" t="s">
        <v>99</v>
      </c>
      <c r="AU232" s="99" t="s">
        <v>67</v>
      </c>
      <c r="AY232" s="99" t="s">
        <v>105</v>
      </c>
      <c r="BE232" s="162">
        <f>IF(N232="základní",J232,0)</f>
        <v>2520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99" t="s">
        <v>75</v>
      </c>
      <c r="BK232" s="162">
        <f>ROUND(I232*H232,2)</f>
        <v>2520</v>
      </c>
      <c r="BL232" s="99" t="s">
        <v>104</v>
      </c>
      <c r="BM232" s="99" t="s">
        <v>488</v>
      </c>
    </row>
    <row r="233" spans="2:65" s="108" customFormat="1" ht="48.75">
      <c r="B233" s="109"/>
      <c r="D233" s="163" t="s">
        <v>107</v>
      </c>
      <c r="F233" s="164" t="s">
        <v>489</v>
      </c>
      <c r="L233" s="109"/>
      <c r="M233" s="165"/>
      <c r="N233" s="166"/>
      <c r="O233" s="166"/>
      <c r="P233" s="166"/>
      <c r="Q233" s="166"/>
      <c r="R233" s="166"/>
      <c r="S233" s="166"/>
      <c r="T233" s="167"/>
      <c r="AT233" s="99" t="s">
        <v>107</v>
      </c>
      <c r="AU233" s="99" t="s">
        <v>67</v>
      </c>
    </row>
    <row r="234" spans="2:65" s="108" customFormat="1" ht="22.5" customHeight="1">
      <c r="B234" s="109"/>
      <c r="C234" s="152" t="s">
        <v>490</v>
      </c>
      <c r="D234" s="152" t="s">
        <v>99</v>
      </c>
      <c r="E234" s="153" t="s">
        <v>491</v>
      </c>
      <c r="F234" s="154" t="s">
        <v>492</v>
      </c>
      <c r="G234" s="155" t="s">
        <v>111</v>
      </c>
      <c r="H234" s="156">
        <v>1</v>
      </c>
      <c r="I234" s="157">
        <v>2590</v>
      </c>
      <c r="J234" s="157">
        <f>ROUND(I234*H234,2)</f>
        <v>2590</v>
      </c>
      <c r="K234" s="154" t="s">
        <v>103</v>
      </c>
      <c r="L234" s="109"/>
      <c r="M234" s="158" t="s">
        <v>1</v>
      </c>
      <c r="N234" s="159" t="s">
        <v>38</v>
      </c>
      <c r="O234" s="160">
        <v>0</v>
      </c>
      <c r="P234" s="160">
        <f>O234*H234</f>
        <v>0</v>
      </c>
      <c r="Q234" s="160">
        <v>0</v>
      </c>
      <c r="R234" s="160">
        <f>Q234*H234</f>
        <v>0</v>
      </c>
      <c r="S234" s="160">
        <v>0</v>
      </c>
      <c r="T234" s="161">
        <f>S234*H234</f>
        <v>0</v>
      </c>
      <c r="AR234" s="99" t="s">
        <v>104</v>
      </c>
      <c r="AT234" s="99" t="s">
        <v>99</v>
      </c>
      <c r="AU234" s="99" t="s">
        <v>67</v>
      </c>
      <c r="AY234" s="99" t="s">
        <v>105</v>
      </c>
      <c r="BE234" s="162">
        <f>IF(N234="základní",J234,0)</f>
        <v>2590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99" t="s">
        <v>75</v>
      </c>
      <c r="BK234" s="162">
        <f>ROUND(I234*H234,2)</f>
        <v>2590</v>
      </c>
      <c r="BL234" s="99" t="s">
        <v>104</v>
      </c>
      <c r="BM234" s="99" t="s">
        <v>493</v>
      </c>
    </row>
    <row r="235" spans="2:65" s="108" customFormat="1" ht="48.75">
      <c r="B235" s="109"/>
      <c r="D235" s="163" t="s">
        <v>107</v>
      </c>
      <c r="F235" s="164" t="s">
        <v>494</v>
      </c>
      <c r="L235" s="109"/>
      <c r="M235" s="165"/>
      <c r="N235" s="166"/>
      <c r="O235" s="166"/>
      <c r="P235" s="166"/>
      <c r="Q235" s="166"/>
      <c r="R235" s="166"/>
      <c r="S235" s="166"/>
      <c r="T235" s="167"/>
      <c r="AT235" s="99" t="s">
        <v>107</v>
      </c>
      <c r="AU235" s="99" t="s">
        <v>67</v>
      </c>
    </row>
    <row r="236" spans="2:65" s="108" customFormat="1" ht="22.5" customHeight="1">
      <c r="B236" s="109"/>
      <c r="C236" s="152" t="s">
        <v>495</v>
      </c>
      <c r="D236" s="152" t="s">
        <v>99</v>
      </c>
      <c r="E236" s="153" t="s">
        <v>496</v>
      </c>
      <c r="F236" s="154" t="s">
        <v>497</v>
      </c>
      <c r="G236" s="155" t="s">
        <v>111</v>
      </c>
      <c r="H236" s="156">
        <v>1</v>
      </c>
      <c r="I236" s="157">
        <v>2670</v>
      </c>
      <c r="J236" s="157">
        <f>ROUND(I236*H236,2)</f>
        <v>2670</v>
      </c>
      <c r="K236" s="154" t="s">
        <v>103</v>
      </c>
      <c r="L236" s="109"/>
      <c r="M236" s="158" t="s">
        <v>1</v>
      </c>
      <c r="N236" s="159" t="s">
        <v>38</v>
      </c>
      <c r="O236" s="160">
        <v>0</v>
      </c>
      <c r="P236" s="160">
        <f>O236*H236</f>
        <v>0</v>
      </c>
      <c r="Q236" s="160">
        <v>0</v>
      </c>
      <c r="R236" s="160">
        <f>Q236*H236</f>
        <v>0</v>
      </c>
      <c r="S236" s="160">
        <v>0</v>
      </c>
      <c r="T236" s="161">
        <f>S236*H236</f>
        <v>0</v>
      </c>
      <c r="AR236" s="99" t="s">
        <v>104</v>
      </c>
      <c r="AT236" s="99" t="s">
        <v>99</v>
      </c>
      <c r="AU236" s="99" t="s">
        <v>67</v>
      </c>
      <c r="AY236" s="99" t="s">
        <v>105</v>
      </c>
      <c r="BE236" s="162">
        <f>IF(N236="základní",J236,0)</f>
        <v>2670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99" t="s">
        <v>75</v>
      </c>
      <c r="BK236" s="162">
        <f>ROUND(I236*H236,2)</f>
        <v>2670</v>
      </c>
      <c r="BL236" s="99" t="s">
        <v>104</v>
      </c>
      <c r="BM236" s="99" t="s">
        <v>498</v>
      </c>
    </row>
    <row r="237" spans="2:65" s="108" customFormat="1" ht="48.75">
      <c r="B237" s="109"/>
      <c r="D237" s="163" t="s">
        <v>107</v>
      </c>
      <c r="F237" s="164" t="s">
        <v>499</v>
      </c>
      <c r="L237" s="109"/>
      <c r="M237" s="165"/>
      <c r="N237" s="166"/>
      <c r="O237" s="166"/>
      <c r="P237" s="166"/>
      <c r="Q237" s="166"/>
      <c r="R237" s="166"/>
      <c r="S237" s="166"/>
      <c r="T237" s="167"/>
      <c r="AT237" s="99" t="s">
        <v>107</v>
      </c>
      <c r="AU237" s="99" t="s">
        <v>67</v>
      </c>
    </row>
    <row r="238" spans="2:65" s="108" customFormat="1" ht="22.5" customHeight="1">
      <c r="B238" s="109"/>
      <c r="C238" s="152" t="s">
        <v>500</v>
      </c>
      <c r="D238" s="152" t="s">
        <v>99</v>
      </c>
      <c r="E238" s="153" t="s">
        <v>501</v>
      </c>
      <c r="F238" s="154" t="s">
        <v>502</v>
      </c>
      <c r="G238" s="155" t="s">
        <v>111</v>
      </c>
      <c r="H238" s="156">
        <v>1</v>
      </c>
      <c r="I238" s="157">
        <v>1450</v>
      </c>
      <c r="J238" s="157">
        <f>ROUND(I238*H238,2)</f>
        <v>1450</v>
      </c>
      <c r="K238" s="154" t="s">
        <v>103</v>
      </c>
      <c r="L238" s="109"/>
      <c r="M238" s="158" t="s">
        <v>1</v>
      </c>
      <c r="N238" s="159" t="s">
        <v>38</v>
      </c>
      <c r="O238" s="160">
        <v>0</v>
      </c>
      <c r="P238" s="160">
        <f>O238*H238</f>
        <v>0</v>
      </c>
      <c r="Q238" s="160">
        <v>0</v>
      </c>
      <c r="R238" s="160">
        <f>Q238*H238</f>
        <v>0</v>
      </c>
      <c r="S238" s="160">
        <v>0</v>
      </c>
      <c r="T238" s="161">
        <f>S238*H238</f>
        <v>0</v>
      </c>
      <c r="AR238" s="99" t="s">
        <v>104</v>
      </c>
      <c r="AT238" s="99" t="s">
        <v>99</v>
      </c>
      <c r="AU238" s="99" t="s">
        <v>67</v>
      </c>
      <c r="AY238" s="99" t="s">
        <v>105</v>
      </c>
      <c r="BE238" s="162">
        <f>IF(N238="základní",J238,0)</f>
        <v>1450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99" t="s">
        <v>75</v>
      </c>
      <c r="BK238" s="162">
        <f>ROUND(I238*H238,2)</f>
        <v>1450</v>
      </c>
      <c r="BL238" s="99" t="s">
        <v>104</v>
      </c>
      <c r="BM238" s="99" t="s">
        <v>503</v>
      </c>
    </row>
    <row r="239" spans="2:65" s="108" customFormat="1" ht="48.75">
      <c r="B239" s="109"/>
      <c r="D239" s="163" t="s">
        <v>107</v>
      </c>
      <c r="F239" s="164" t="s">
        <v>504</v>
      </c>
      <c r="L239" s="109"/>
      <c r="M239" s="165"/>
      <c r="N239" s="166"/>
      <c r="O239" s="166"/>
      <c r="P239" s="166"/>
      <c r="Q239" s="166"/>
      <c r="R239" s="166"/>
      <c r="S239" s="166"/>
      <c r="T239" s="167"/>
      <c r="AT239" s="99" t="s">
        <v>107</v>
      </c>
      <c r="AU239" s="99" t="s">
        <v>67</v>
      </c>
    </row>
    <row r="240" spans="2:65" s="108" customFormat="1" ht="22.5" customHeight="1">
      <c r="B240" s="109"/>
      <c r="C240" s="152" t="s">
        <v>505</v>
      </c>
      <c r="D240" s="152" t="s">
        <v>99</v>
      </c>
      <c r="E240" s="153" t="s">
        <v>506</v>
      </c>
      <c r="F240" s="154" t="s">
        <v>507</v>
      </c>
      <c r="G240" s="155" t="s">
        <v>111</v>
      </c>
      <c r="H240" s="156">
        <v>1</v>
      </c>
      <c r="I240" s="157">
        <v>1800</v>
      </c>
      <c r="J240" s="157">
        <f>ROUND(I240*H240,2)</f>
        <v>1800</v>
      </c>
      <c r="K240" s="154" t="s">
        <v>103</v>
      </c>
      <c r="L240" s="109"/>
      <c r="M240" s="158" t="s">
        <v>1</v>
      </c>
      <c r="N240" s="159" t="s">
        <v>38</v>
      </c>
      <c r="O240" s="160">
        <v>0</v>
      </c>
      <c r="P240" s="160">
        <f>O240*H240</f>
        <v>0</v>
      </c>
      <c r="Q240" s="160">
        <v>0</v>
      </c>
      <c r="R240" s="160">
        <f>Q240*H240</f>
        <v>0</v>
      </c>
      <c r="S240" s="160">
        <v>0</v>
      </c>
      <c r="T240" s="161">
        <f>S240*H240</f>
        <v>0</v>
      </c>
      <c r="AR240" s="99" t="s">
        <v>104</v>
      </c>
      <c r="AT240" s="99" t="s">
        <v>99</v>
      </c>
      <c r="AU240" s="99" t="s">
        <v>67</v>
      </c>
      <c r="AY240" s="99" t="s">
        <v>105</v>
      </c>
      <c r="BE240" s="162">
        <f>IF(N240="základní",J240,0)</f>
        <v>1800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99" t="s">
        <v>75</v>
      </c>
      <c r="BK240" s="162">
        <f>ROUND(I240*H240,2)</f>
        <v>1800</v>
      </c>
      <c r="BL240" s="99" t="s">
        <v>104</v>
      </c>
      <c r="BM240" s="99" t="s">
        <v>508</v>
      </c>
    </row>
    <row r="241" spans="2:65" s="108" customFormat="1" ht="48.75">
      <c r="B241" s="109"/>
      <c r="D241" s="163" t="s">
        <v>107</v>
      </c>
      <c r="F241" s="164" t="s">
        <v>509</v>
      </c>
      <c r="L241" s="109"/>
      <c r="M241" s="165"/>
      <c r="N241" s="166"/>
      <c r="O241" s="166"/>
      <c r="P241" s="166"/>
      <c r="Q241" s="166"/>
      <c r="R241" s="166"/>
      <c r="S241" s="166"/>
      <c r="T241" s="167"/>
      <c r="AT241" s="99" t="s">
        <v>107</v>
      </c>
      <c r="AU241" s="99" t="s">
        <v>67</v>
      </c>
    </row>
    <row r="242" spans="2:65" s="108" customFormat="1" ht="22.5" customHeight="1">
      <c r="B242" s="109"/>
      <c r="C242" s="152" t="s">
        <v>510</v>
      </c>
      <c r="D242" s="152" t="s">
        <v>99</v>
      </c>
      <c r="E242" s="153" t="s">
        <v>511</v>
      </c>
      <c r="F242" s="154" t="s">
        <v>512</v>
      </c>
      <c r="G242" s="155" t="s">
        <v>111</v>
      </c>
      <c r="H242" s="156">
        <v>1</v>
      </c>
      <c r="I242" s="157">
        <v>2160</v>
      </c>
      <c r="J242" s="157">
        <f>ROUND(I242*H242,2)</f>
        <v>2160</v>
      </c>
      <c r="K242" s="154" t="s">
        <v>103</v>
      </c>
      <c r="L242" s="109"/>
      <c r="M242" s="158" t="s">
        <v>1</v>
      </c>
      <c r="N242" s="159" t="s">
        <v>38</v>
      </c>
      <c r="O242" s="160">
        <v>0</v>
      </c>
      <c r="P242" s="160">
        <f>O242*H242</f>
        <v>0</v>
      </c>
      <c r="Q242" s="160">
        <v>0</v>
      </c>
      <c r="R242" s="160">
        <f>Q242*H242</f>
        <v>0</v>
      </c>
      <c r="S242" s="160">
        <v>0</v>
      </c>
      <c r="T242" s="161">
        <f>S242*H242</f>
        <v>0</v>
      </c>
      <c r="AR242" s="99" t="s">
        <v>104</v>
      </c>
      <c r="AT242" s="99" t="s">
        <v>99</v>
      </c>
      <c r="AU242" s="99" t="s">
        <v>67</v>
      </c>
      <c r="AY242" s="99" t="s">
        <v>105</v>
      </c>
      <c r="BE242" s="162">
        <f>IF(N242="základní",J242,0)</f>
        <v>2160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99" t="s">
        <v>75</v>
      </c>
      <c r="BK242" s="162">
        <f>ROUND(I242*H242,2)</f>
        <v>2160</v>
      </c>
      <c r="BL242" s="99" t="s">
        <v>104</v>
      </c>
      <c r="BM242" s="99" t="s">
        <v>513</v>
      </c>
    </row>
    <row r="243" spans="2:65" s="108" customFormat="1" ht="48.75">
      <c r="B243" s="109"/>
      <c r="D243" s="163" t="s">
        <v>107</v>
      </c>
      <c r="F243" s="164" t="s">
        <v>514</v>
      </c>
      <c r="L243" s="109"/>
      <c r="M243" s="165"/>
      <c r="N243" s="166"/>
      <c r="O243" s="166"/>
      <c r="P243" s="166"/>
      <c r="Q243" s="166"/>
      <c r="R243" s="166"/>
      <c r="S243" s="166"/>
      <c r="T243" s="167"/>
      <c r="AT243" s="99" t="s">
        <v>107</v>
      </c>
      <c r="AU243" s="99" t="s">
        <v>67</v>
      </c>
    </row>
    <row r="244" spans="2:65" s="108" customFormat="1" ht="22.5" customHeight="1">
      <c r="B244" s="109"/>
      <c r="C244" s="152" t="s">
        <v>515</v>
      </c>
      <c r="D244" s="152" t="s">
        <v>99</v>
      </c>
      <c r="E244" s="153" t="s">
        <v>516</v>
      </c>
      <c r="F244" s="154" t="s">
        <v>517</v>
      </c>
      <c r="G244" s="155" t="s">
        <v>111</v>
      </c>
      <c r="H244" s="156">
        <v>1</v>
      </c>
      <c r="I244" s="157">
        <v>2070</v>
      </c>
      <c r="J244" s="157">
        <f>ROUND(I244*H244,2)</f>
        <v>2070</v>
      </c>
      <c r="K244" s="154" t="s">
        <v>103</v>
      </c>
      <c r="L244" s="109"/>
      <c r="M244" s="158" t="s">
        <v>1</v>
      </c>
      <c r="N244" s="159" t="s">
        <v>38</v>
      </c>
      <c r="O244" s="160">
        <v>0</v>
      </c>
      <c r="P244" s="160">
        <f>O244*H244</f>
        <v>0</v>
      </c>
      <c r="Q244" s="160">
        <v>0</v>
      </c>
      <c r="R244" s="160">
        <f>Q244*H244</f>
        <v>0</v>
      </c>
      <c r="S244" s="160">
        <v>0</v>
      </c>
      <c r="T244" s="161">
        <f>S244*H244</f>
        <v>0</v>
      </c>
      <c r="AR244" s="99" t="s">
        <v>104</v>
      </c>
      <c r="AT244" s="99" t="s">
        <v>99</v>
      </c>
      <c r="AU244" s="99" t="s">
        <v>67</v>
      </c>
      <c r="AY244" s="99" t="s">
        <v>105</v>
      </c>
      <c r="BE244" s="162">
        <f>IF(N244="základní",J244,0)</f>
        <v>2070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99" t="s">
        <v>75</v>
      </c>
      <c r="BK244" s="162">
        <f>ROUND(I244*H244,2)</f>
        <v>2070</v>
      </c>
      <c r="BL244" s="99" t="s">
        <v>104</v>
      </c>
      <c r="BM244" s="99" t="s">
        <v>518</v>
      </c>
    </row>
    <row r="245" spans="2:65" s="108" customFormat="1" ht="48.75">
      <c r="B245" s="109"/>
      <c r="D245" s="163" t="s">
        <v>107</v>
      </c>
      <c r="F245" s="164" t="s">
        <v>519</v>
      </c>
      <c r="L245" s="109"/>
      <c r="M245" s="165"/>
      <c r="N245" s="166"/>
      <c r="O245" s="166"/>
      <c r="P245" s="166"/>
      <c r="Q245" s="166"/>
      <c r="R245" s="166"/>
      <c r="S245" s="166"/>
      <c r="T245" s="167"/>
      <c r="AT245" s="99" t="s">
        <v>107</v>
      </c>
      <c r="AU245" s="99" t="s">
        <v>67</v>
      </c>
    </row>
    <row r="246" spans="2:65" s="108" customFormat="1" ht="22.5" customHeight="1">
      <c r="B246" s="109"/>
      <c r="C246" s="152" t="s">
        <v>520</v>
      </c>
      <c r="D246" s="152" t="s">
        <v>99</v>
      </c>
      <c r="E246" s="153" t="s">
        <v>521</v>
      </c>
      <c r="F246" s="154" t="s">
        <v>522</v>
      </c>
      <c r="G246" s="155" t="s">
        <v>111</v>
      </c>
      <c r="H246" s="156">
        <v>1</v>
      </c>
      <c r="I246" s="157">
        <v>1160</v>
      </c>
      <c r="J246" s="157">
        <f>ROUND(I246*H246,2)</f>
        <v>1160</v>
      </c>
      <c r="K246" s="154" t="s">
        <v>103</v>
      </c>
      <c r="L246" s="109"/>
      <c r="M246" s="158" t="s">
        <v>1</v>
      </c>
      <c r="N246" s="159" t="s">
        <v>38</v>
      </c>
      <c r="O246" s="160">
        <v>0</v>
      </c>
      <c r="P246" s="160">
        <f>O246*H246</f>
        <v>0</v>
      </c>
      <c r="Q246" s="160">
        <v>0</v>
      </c>
      <c r="R246" s="160">
        <f>Q246*H246</f>
        <v>0</v>
      </c>
      <c r="S246" s="160">
        <v>0</v>
      </c>
      <c r="T246" s="161">
        <f>S246*H246</f>
        <v>0</v>
      </c>
      <c r="AR246" s="99" t="s">
        <v>104</v>
      </c>
      <c r="AT246" s="99" t="s">
        <v>99</v>
      </c>
      <c r="AU246" s="99" t="s">
        <v>67</v>
      </c>
      <c r="AY246" s="99" t="s">
        <v>105</v>
      </c>
      <c r="BE246" s="162">
        <f>IF(N246="základní",J246,0)</f>
        <v>1160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99" t="s">
        <v>75</v>
      </c>
      <c r="BK246" s="162">
        <f>ROUND(I246*H246,2)</f>
        <v>1160</v>
      </c>
      <c r="BL246" s="99" t="s">
        <v>104</v>
      </c>
      <c r="BM246" s="99" t="s">
        <v>523</v>
      </c>
    </row>
    <row r="247" spans="2:65" s="108" customFormat="1" ht="48.75">
      <c r="B247" s="109"/>
      <c r="D247" s="163" t="s">
        <v>107</v>
      </c>
      <c r="F247" s="164" t="s">
        <v>524</v>
      </c>
      <c r="L247" s="109"/>
      <c r="M247" s="165"/>
      <c r="N247" s="166"/>
      <c r="O247" s="166"/>
      <c r="P247" s="166"/>
      <c r="Q247" s="166"/>
      <c r="R247" s="166"/>
      <c r="S247" s="166"/>
      <c r="T247" s="167"/>
      <c r="AT247" s="99" t="s">
        <v>107</v>
      </c>
      <c r="AU247" s="99" t="s">
        <v>67</v>
      </c>
    </row>
    <row r="248" spans="2:65" s="108" customFormat="1" ht="22.5" customHeight="1">
      <c r="B248" s="109"/>
      <c r="C248" s="152" t="s">
        <v>525</v>
      </c>
      <c r="D248" s="152" t="s">
        <v>99</v>
      </c>
      <c r="E248" s="153" t="s">
        <v>526</v>
      </c>
      <c r="F248" s="154" t="s">
        <v>527</v>
      </c>
      <c r="G248" s="155" t="s">
        <v>111</v>
      </c>
      <c r="H248" s="156">
        <v>1</v>
      </c>
      <c r="I248" s="157">
        <v>1080</v>
      </c>
      <c r="J248" s="157">
        <f>ROUND(I248*H248,2)</f>
        <v>1080</v>
      </c>
      <c r="K248" s="154" t="s">
        <v>103</v>
      </c>
      <c r="L248" s="109"/>
      <c r="M248" s="158" t="s">
        <v>1</v>
      </c>
      <c r="N248" s="159" t="s">
        <v>38</v>
      </c>
      <c r="O248" s="160">
        <v>0</v>
      </c>
      <c r="P248" s="160">
        <f>O248*H248</f>
        <v>0</v>
      </c>
      <c r="Q248" s="160">
        <v>0</v>
      </c>
      <c r="R248" s="160">
        <f>Q248*H248</f>
        <v>0</v>
      </c>
      <c r="S248" s="160">
        <v>0</v>
      </c>
      <c r="T248" s="161">
        <f>S248*H248</f>
        <v>0</v>
      </c>
      <c r="AR248" s="99" t="s">
        <v>104</v>
      </c>
      <c r="AT248" s="99" t="s">
        <v>99</v>
      </c>
      <c r="AU248" s="99" t="s">
        <v>67</v>
      </c>
      <c r="AY248" s="99" t="s">
        <v>105</v>
      </c>
      <c r="BE248" s="162">
        <f>IF(N248="základní",J248,0)</f>
        <v>1080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99" t="s">
        <v>75</v>
      </c>
      <c r="BK248" s="162">
        <f>ROUND(I248*H248,2)</f>
        <v>1080</v>
      </c>
      <c r="BL248" s="99" t="s">
        <v>104</v>
      </c>
      <c r="BM248" s="99" t="s">
        <v>528</v>
      </c>
    </row>
    <row r="249" spans="2:65" s="108" customFormat="1" ht="48.75">
      <c r="B249" s="109"/>
      <c r="D249" s="163" t="s">
        <v>107</v>
      </c>
      <c r="F249" s="164" t="s">
        <v>529</v>
      </c>
      <c r="L249" s="109"/>
      <c r="M249" s="165"/>
      <c r="N249" s="166"/>
      <c r="O249" s="166"/>
      <c r="P249" s="166"/>
      <c r="Q249" s="166"/>
      <c r="R249" s="166"/>
      <c r="S249" s="166"/>
      <c r="T249" s="167"/>
      <c r="AT249" s="99" t="s">
        <v>107</v>
      </c>
      <c r="AU249" s="99" t="s">
        <v>67</v>
      </c>
    </row>
    <row r="250" spans="2:65" s="108" customFormat="1" ht="22.5" customHeight="1">
      <c r="B250" s="109"/>
      <c r="C250" s="152" t="s">
        <v>530</v>
      </c>
      <c r="D250" s="152" t="s">
        <v>99</v>
      </c>
      <c r="E250" s="153" t="s">
        <v>531</v>
      </c>
      <c r="F250" s="154" t="s">
        <v>532</v>
      </c>
      <c r="G250" s="155" t="s">
        <v>111</v>
      </c>
      <c r="H250" s="156">
        <v>1</v>
      </c>
      <c r="I250" s="157">
        <v>1220</v>
      </c>
      <c r="J250" s="157">
        <f>ROUND(I250*H250,2)</f>
        <v>1220</v>
      </c>
      <c r="K250" s="154" t="s">
        <v>103</v>
      </c>
      <c r="L250" s="109"/>
      <c r="M250" s="158" t="s">
        <v>1</v>
      </c>
      <c r="N250" s="159" t="s">
        <v>38</v>
      </c>
      <c r="O250" s="160">
        <v>0</v>
      </c>
      <c r="P250" s="160">
        <f>O250*H250</f>
        <v>0</v>
      </c>
      <c r="Q250" s="160">
        <v>0</v>
      </c>
      <c r="R250" s="160">
        <f>Q250*H250</f>
        <v>0</v>
      </c>
      <c r="S250" s="160">
        <v>0</v>
      </c>
      <c r="T250" s="161">
        <f>S250*H250</f>
        <v>0</v>
      </c>
      <c r="AR250" s="99" t="s">
        <v>104</v>
      </c>
      <c r="AT250" s="99" t="s">
        <v>99</v>
      </c>
      <c r="AU250" s="99" t="s">
        <v>67</v>
      </c>
      <c r="AY250" s="99" t="s">
        <v>105</v>
      </c>
      <c r="BE250" s="162">
        <f>IF(N250="základní",J250,0)</f>
        <v>1220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99" t="s">
        <v>75</v>
      </c>
      <c r="BK250" s="162">
        <f>ROUND(I250*H250,2)</f>
        <v>1220</v>
      </c>
      <c r="BL250" s="99" t="s">
        <v>104</v>
      </c>
      <c r="BM250" s="99" t="s">
        <v>533</v>
      </c>
    </row>
    <row r="251" spans="2:65" s="108" customFormat="1" ht="48.75">
      <c r="B251" s="109"/>
      <c r="D251" s="163" t="s">
        <v>107</v>
      </c>
      <c r="F251" s="164" t="s">
        <v>534</v>
      </c>
      <c r="L251" s="109"/>
      <c r="M251" s="165"/>
      <c r="N251" s="166"/>
      <c r="O251" s="166"/>
      <c r="P251" s="166"/>
      <c r="Q251" s="166"/>
      <c r="R251" s="166"/>
      <c r="S251" s="166"/>
      <c r="T251" s="167"/>
      <c r="AT251" s="99" t="s">
        <v>107</v>
      </c>
      <c r="AU251" s="99" t="s">
        <v>67</v>
      </c>
    </row>
    <row r="252" spans="2:65" s="108" customFormat="1" ht="22.5" customHeight="1">
      <c r="B252" s="109"/>
      <c r="C252" s="152" t="s">
        <v>535</v>
      </c>
      <c r="D252" s="152" t="s">
        <v>99</v>
      </c>
      <c r="E252" s="153" t="s">
        <v>536</v>
      </c>
      <c r="F252" s="154" t="s">
        <v>537</v>
      </c>
      <c r="G252" s="155" t="s">
        <v>111</v>
      </c>
      <c r="H252" s="156">
        <v>1</v>
      </c>
      <c r="I252" s="157">
        <v>1280</v>
      </c>
      <c r="J252" s="157">
        <f>ROUND(I252*H252,2)</f>
        <v>1280</v>
      </c>
      <c r="K252" s="154" t="s">
        <v>103</v>
      </c>
      <c r="L252" s="109"/>
      <c r="M252" s="158" t="s">
        <v>1</v>
      </c>
      <c r="N252" s="159" t="s">
        <v>38</v>
      </c>
      <c r="O252" s="160">
        <v>0</v>
      </c>
      <c r="P252" s="160">
        <f>O252*H252</f>
        <v>0</v>
      </c>
      <c r="Q252" s="160">
        <v>0</v>
      </c>
      <c r="R252" s="160">
        <f>Q252*H252</f>
        <v>0</v>
      </c>
      <c r="S252" s="160">
        <v>0</v>
      </c>
      <c r="T252" s="161">
        <f>S252*H252</f>
        <v>0</v>
      </c>
      <c r="AR252" s="99" t="s">
        <v>104</v>
      </c>
      <c r="AT252" s="99" t="s">
        <v>99</v>
      </c>
      <c r="AU252" s="99" t="s">
        <v>67</v>
      </c>
      <c r="AY252" s="99" t="s">
        <v>105</v>
      </c>
      <c r="BE252" s="162">
        <f>IF(N252="základní",J252,0)</f>
        <v>1280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99" t="s">
        <v>75</v>
      </c>
      <c r="BK252" s="162">
        <f>ROUND(I252*H252,2)</f>
        <v>1280</v>
      </c>
      <c r="BL252" s="99" t="s">
        <v>104</v>
      </c>
      <c r="BM252" s="99" t="s">
        <v>538</v>
      </c>
    </row>
    <row r="253" spans="2:65" s="108" customFormat="1" ht="48.75">
      <c r="B253" s="109"/>
      <c r="D253" s="163" t="s">
        <v>107</v>
      </c>
      <c r="F253" s="164" t="s">
        <v>539</v>
      </c>
      <c r="L253" s="109"/>
      <c r="M253" s="165"/>
      <c r="N253" s="166"/>
      <c r="O253" s="166"/>
      <c r="P253" s="166"/>
      <c r="Q253" s="166"/>
      <c r="R253" s="166"/>
      <c r="S253" s="166"/>
      <c r="T253" s="167"/>
      <c r="AT253" s="99" t="s">
        <v>107</v>
      </c>
      <c r="AU253" s="99" t="s">
        <v>67</v>
      </c>
    </row>
    <row r="254" spans="2:65" s="108" customFormat="1" ht="22.5" customHeight="1">
      <c r="B254" s="109"/>
      <c r="C254" s="152" t="s">
        <v>540</v>
      </c>
      <c r="D254" s="152" t="s">
        <v>99</v>
      </c>
      <c r="E254" s="153" t="s">
        <v>541</v>
      </c>
      <c r="F254" s="154" t="s">
        <v>542</v>
      </c>
      <c r="G254" s="155" t="s">
        <v>111</v>
      </c>
      <c r="H254" s="156">
        <v>1</v>
      </c>
      <c r="I254" s="157">
        <v>1340</v>
      </c>
      <c r="J254" s="157">
        <f>ROUND(I254*H254,2)</f>
        <v>1340</v>
      </c>
      <c r="K254" s="154" t="s">
        <v>103</v>
      </c>
      <c r="L254" s="109"/>
      <c r="M254" s="158" t="s">
        <v>1</v>
      </c>
      <c r="N254" s="159" t="s">
        <v>38</v>
      </c>
      <c r="O254" s="160">
        <v>0</v>
      </c>
      <c r="P254" s="160">
        <f>O254*H254</f>
        <v>0</v>
      </c>
      <c r="Q254" s="160">
        <v>0</v>
      </c>
      <c r="R254" s="160">
        <f>Q254*H254</f>
        <v>0</v>
      </c>
      <c r="S254" s="160">
        <v>0</v>
      </c>
      <c r="T254" s="161">
        <f>S254*H254</f>
        <v>0</v>
      </c>
      <c r="AR254" s="99" t="s">
        <v>104</v>
      </c>
      <c r="AT254" s="99" t="s">
        <v>99</v>
      </c>
      <c r="AU254" s="99" t="s">
        <v>67</v>
      </c>
      <c r="AY254" s="99" t="s">
        <v>105</v>
      </c>
      <c r="BE254" s="162">
        <f>IF(N254="základní",J254,0)</f>
        <v>1340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99" t="s">
        <v>75</v>
      </c>
      <c r="BK254" s="162">
        <f>ROUND(I254*H254,2)</f>
        <v>1340</v>
      </c>
      <c r="BL254" s="99" t="s">
        <v>104</v>
      </c>
      <c r="BM254" s="99" t="s">
        <v>543</v>
      </c>
    </row>
    <row r="255" spans="2:65" s="108" customFormat="1" ht="48.75">
      <c r="B255" s="109"/>
      <c r="D255" s="163" t="s">
        <v>107</v>
      </c>
      <c r="F255" s="164" t="s">
        <v>544</v>
      </c>
      <c r="L255" s="109"/>
      <c r="M255" s="165"/>
      <c r="N255" s="166"/>
      <c r="O255" s="166"/>
      <c r="P255" s="166"/>
      <c r="Q255" s="166"/>
      <c r="R255" s="166"/>
      <c r="S255" s="166"/>
      <c r="T255" s="167"/>
      <c r="AT255" s="99" t="s">
        <v>107</v>
      </c>
      <c r="AU255" s="99" t="s">
        <v>67</v>
      </c>
    </row>
    <row r="256" spans="2:65" s="108" customFormat="1" ht="22.5" customHeight="1">
      <c r="B256" s="109"/>
      <c r="C256" s="152" t="s">
        <v>545</v>
      </c>
      <c r="D256" s="152" t="s">
        <v>99</v>
      </c>
      <c r="E256" s="153" t="s">
        <v>546</v>
      </c>
      <c r="F256" s="154" t="s">
        <v>547</v>
      </c>
      <c r="G256" s="155" t="s">
        <v>111</v>
      </c>
      <c r="H256" s="156">
        <v>1</v>
      </c>
      <c r="I256" s="157">
        <v>1400</v>
      </c>
      <c r="J256" s="157">
        <f>ROUND(I256*H256,2)</f>
        <v>1400</v>
      </c>
      <c r="K256" s="154" t="s">
        <v>103</v>
      </c>
      <c r="L256" s="109"/>
      <c r="M256" s="158" t="s">
        <v>1</v>
      </c>
      <c r="N256" s="159" t="s">
        <v>38</v>
      </c>
      <c r="O256" s="160">
        <v>0</v>
      </c>
      <c r="P256" s="160">
        <f>O256*H256</f>
        <v>0</v>
      </c>
      <c r="Q256" s="160">
        <v>0</v>
      </c>
      <c r="R256" s="160">
        <f>Q256*H256</f>
        <v>0</v>
      </c>
      <c r="S256" s="160">
        <v>0</v>
      </c>
      <c r="T256" s="161">
        <f>S256*H256</f>
        <v>0</v>
      </c>
      <c r="AR256" s="99" t="s">
        <v>104</v>
      </c>
      <c r="AT256" s="99" t="s">
        <v>99</v>
      </c>
      <c r="AU256" s="99" t="s">
        <v>67</v>
      </c>
      <c r="AY256" s="99" t="s">
        <v>105</v>
      </c>
      <c r="BE256" s="162">
        <f>IF(N256="základní",J256,0)</f>
        <v>1400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99" t="s">
        <v>75</v>
      </c>
      <c r="BK256" s="162">
        <f>ROUND(I256*H256,2)</f>
        <v>1400</v>
      </c>
      <c r="BL256" s="99" t="s">
        <v>104</v>
      </c>
      <c r="BM256" s="99" t="s">
        <v>548</v>
      </c>
    </row>
    <row r="257" spans="2:65" s="108" customFormat="1" ht="48.75">
      <c r="B257" s="109"/>
      <c r="D257" s="163" t="s">
        <v>107</v>
      </c>
      <c r="F257" s="164" t="s">
        <v>549</v>
      </c>
      <c r="L257" s="109"/>
      <c r="M257" s="165"/>
      <c r="N257" s="166"/>
      <c r="O257" s="166"/>
      <c r="P257" s="166"/>
      <c r="Q257" s="166"/>
      <c r="R257" s="166"/>
      <c r="S257" s="166"/>
      <c r="T257" s="167"/>
      <c r="AT257" s="99" t="s">
        <v>107</v>
      </c>
      <c r="AU257" s="99" t="s">
        <v>67</v>
      </c>
    </row>
    <row r="258" spans="2:65" s="108" customFormat="1" ht="22.5" customHeight="1">
      <c r="B258" s="109"/>
      <c r="C258" s="152" t="s">
        <v>550</v>
      </c>
      <c r="D258" s="152" t="s">
        <v>99</v>
      </c>
      <c r="E258" s="153" t="s">
        <v>551</v>
      </c>
      <c r="F258" s="154" t="s">
        <v>552</v>
      </c>
      <c r="G258" s="155" t="s">
        <v>111</v>
      </c>
      <c r="H258" s="156">
        <v>1</v>
      </c>
      <c r="I258" s="157">
        <v>2310</v>
      </c>
      <c r="J258" s="157">
        <f>ROUND(I258*H258,2)</f>
        <v>2310</v>
      </c>
      <c r="K258" s="154" t="s">
        <v>103</v>
      </c>
      <c r="L258" s="109"/>
      <c r="M258" s="158" t="s">
        <v>1</v>
      </c>
      <c r="N258" s="159" t="s">
        <v>38</v>
      </c>
      <c r="O258" s="160">
        <v>0</v>
      </c>
      <c r="P258" s="160">
        <f>O258*H258</f>
        <v>0</v>
      </c>
      <c r="Q258" s="160">
        <v>0</v>
      </c>
      <c r="R258" s="160">
        <f>Q258*H258</f>
        <v>0</v>
      </c>
      <c r="S258" s="160">
        <v>0</v>
      </c>
      <c r="T258" s="161">
        <f>S258*H258</f>
        <v>0</v>
      </c>
      <c r="AR258" s="99" t="s">
        <v>104</v>
      </c>
      <c r="AT258" s="99" t="s">
        <v>99</v>
      </c>
      <c r="AU258" s="99" t="s">
        <v>67</v>
      </c>
      <c r="AY258" s="99" t="s">
        <v>105</v>
      </c>
      <c r="BE258" s="162">
        <f>IF(N258="základní",J258,0)</f>
        <v>2310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99" t="s">
        <v>75</v>
      </c>
      <c r="BK258" s="162">
        <f>ROUND(I258*H258,2)</f>
        <v>2310</v>
      </c>
      <c r="BL258" s="99" t="s">
        <v>104</v>
      </c>
      <c r="BM258" s="99" t="s">
        <v>553</v>
      </c>
    </row>
    <row r="259" spans="2:65" s="108" customFormat="1" ht="48.75">
      <c r="B259" s="109"/>
      <c r="D259" s="163" t="s">
        <v>107</v>
      </c>
      <c r="F259" s="164" t="s">
        <v>554</v>
      </c>
      <c r="L259" s="109"/>
      <c r="M259" s="165"/>
      <c r="N259" s="166"/>
      <c r="O259" s="166"/>
      <c r="P259" s="166"/>
      <c r="Q259" s="166"/>
      <c r="R259" s="166"/>
      <c r="S259" s="166"/>
      <c r="T259" s="167"/>
      <c r="AT259" s="99" t="s">
        <v>107</v>
      </c>
      <c r="AU259" s="99" t="s">
        <v>67</v>
      </c>
    </row>
    <row r="260" spans="2:65" s="108" customFormat="1" ht="22.5" customHeight="1">
      <c r="B260" s="109"/>
      <c r="C260" s="152" t="s">
        <v>555</v>
      </c>
      <c r="D260" s="152" t="s">
        <v>99</v>
      </c>
      <c r="E260" s="153" t="s">
        <v>556</v>
      </c>
      <c r="F260" s="154" t="s">
        <v>557</v>
      </c>
      <c r="G260" s="155" t="s">
        <v>111</v>
      </c>
      <c r="H260" s="156">
        <v>1</v>
      </c>
      <c r="I260" s="157">
        <v>2060</v>
      </c>
      <c r="J260" s="157">
        <f>ROUND(I260*H260,2)</f>
        <v>2060</v>
      </c>
      <c r="K260" s="154" t="s">
        <v>103</v>
      </c>
      <c r="L260" s="109"/>
      <c r="M260" s="158" t="s">
        <v>1</v>
      </c>
      <c r="N260" s="159" t="s">
        <v>38</v>
      </c>
      <c r="O260" s="160">
        <v>0</v>
      </c>
      <c r="P260" s="160">
        <f>O260*H260</f>
        <v>0</v>
      </c>
      <c r="Q260" s="160">
        <v>0</v>
      </c>
      <c r="R260" s="160">
        <f>Q260*H260</f>
        <v>0</v>
      </c>
      <c r="S260" s="160">
        <v>0</v>
      </c>
      <c r="T260" s="161">
        <f>S260*H260</f>
        <v>0</v>
      </c>
      <c r="AR260" s="99" t="s">
        <v>104</v>
      </c>
      <c r="AT260" s="99" t="s">
        <v>99</v>
      </c>
      <c r="AU260" s="99" t="s">
        <v>67</v>
      </c>
      <c r="AY260" s="99" t="s">
        <v>105</v>
      </c>
      <c r="BE260" s="162">
        <f>IF(N260="základní",J260,0)</f>
        <v>2060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99" t="s">
        <v>75</v>
      </c>
      <c r="BK260" s="162">
        <f>ROUND(I260*H260,2)</f>
        <v>2060</v>
      </c>
      <c r="BL260" s="99" t="s">
        <v>104</v>
      </c>
      <c r="BM260" s="99" t="s">
        <v>558</v>
      </c>
    </row>
    <row r="261" spans="2:65" s="108" customFormat="1" ht="48.75">
      <c r="B261" s="109"/>
      <c r="D261" s="163" t="s">
        <v>107</v>
      </c>
      <c r="F261" s="164" t="s">
        <v>559</v>
      </c>
      <c r="L261" s="109"/>
      <c r="M261" s="165"/>
      <c r="N261" s="166"/>
      <c r="O261" s="166"/>
      <c r="P261" s="166"/>
      <c r="Q261" s="166"/>
      <c r="R261" s="166"/>
      <c r="S261" s="166"/>
      <c r="T261" s="167"/>
      <c r="AT261" s="99" t="s">
        <v>107</v>
      </c>
      <c r="AU261" s="99" t="s">
        <v>67</v>
      </c>
    </row>
    <row r="262" spans="2:65" s="108" customFormat="1" ht="22.5" customHeight="1">
      <c r="B262" s="109"/>
      <c r="C262" s="152" t="s">
        <v>560</v>
      </c>
      <c r="D262" s="152" t="s">
        <v>99</v>
      </c>
      <c r="E262" s="153" t="s">
        <v>561</v>
      </c>
      <c r="F262" s="154" t="s">
        <v>562</v>
      </c>
      <c r="G262" s="155" t="s">
        <v>111</v>
      </c>
      <c r="H262" s="156">
        <v>1</v>
      </c>
      <c r="I262" s="157">
        <v>2450</v>
      </c>
      <c r="J262" s="157">
        <f>ROUND(I262*H262,2)</f>
        <v>2450</v>
      </c>
      <c r="K262" s="154" t="s">
        <v>103</v>
      </c>
      <c r="L262" s="109"/>
      <c r="M262" s="158" t="s">
        <v>1</v>
      </c>
      <c r="N262" s="159" t="s">
        <v>38</v>
      </c>
      <c r="O262" s="160">
        <v>0</v>
      </c>
      <c r="P262" s="160">
        <f>O262*H262</f>
        <v>0</v>
      </c>
      <c r="Q262" s="160">
        <v>0</v>
      </c>
      <c r="R262" s="160">
        <f>Q262*H262</f>
        <v>0</v>
      </c>
      <c r="S262" s="160">
        <v>0</v>
      </c>
      <c r="T262" s="161">
        <f>S262*H262</f>
        <v>0</v>
      </c>
      <c r="AR262" s="99" t="s">
        <v>104</v>
      </c>
      <c r="AT262" s="99" t="s">
        <v>99</v>
      </c>
      <c r="AU262" s="99" t="s">
        <v>67</v>
      </c>
      <c r="AY262" s="99" t="s">
        <v>105</v>
      </c>
      <c r="BE262" s="162">
        <f>IF(N262="základní",J262,0)</f>
        <v>2450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99" t="s">
        <v>75</v>
      </c>
      <c r="BK262" s="162">
        <f>ROUND(I262*H262,2)</f>
        <v>2450</v>
      </c>
      <c r="BL262" s="99" t="s">
        <v>104</v>
      </c>
      <c r="BM262" s="99" t="s">
        <v>563</v>
      </c>
    </row>
    <row r="263" spans="2:65" s="108" customFormat="1" ht="48.75">
      <c r="B263" s="109"/>
      <c r="D263" s="163" t="s">
        <v>107</v>
      </c>
      <c r="F263" s="164" t="s">
        <v>564</v>
      </c>
      <c r="L263" s="109"/>
      <c r="M263" s="165"/>
      <c r="N263" s="166"/>
      <c r="O263" s="166"/>
      <c r="P263" s="166"/>
      <c r="Q263" s="166"/>
      <c r="R263" s="166"/>
      <c r="S263" s="166"/>
      <c r="T263" s="167"/>
      <c r="AT263" s="99" t="s">
        <v>107</v>
      </c>
      <c r="AU263" s="99" t="s">
        <v>67</v>
      </c>
    </row>
    <row r="264" spans="2:65" s="108" customFormat="1" ht="22.5" customHeight="1">
      <c r="B264" s="109"/>
      <c r="C264" s="152" t="s">
        <v>565</v>
      </c>
      <c r="D264" s="152" t="s">
        <v>99</v>
      </c>
      <c r="E264" s="153" t="s">
        <v>566</v>
      </c>
      <c r="F264" s="154" t="s">
        <v>567</v>
      </c>
      <c r="G264" s="155" t="s">
        <v>111</v>
      </c>
      <c r="H264" s="156">
        <v>1</v>
      </c>
      <c r="I264" s="157">
        <v>2520</v>
      </c>
      <c r="J264" s="157">
        <f>ROUND(I264*H264,2)</f>
        <v>2520</v>
      </c>
      <c r="K264" s="154" t="s">
        <v>103</v>
      </c>
      <c r="L264" s="109"/>
      <c r="M264" s="158" t="s">
        <v>1</v>
      </c>
      <c r="N264" s="159" t="s">
        <v>38</v>
      </c>
      <c r="O264" s="160">
        <v>0</v>
      </c>
      <c r="P264" s="160">
        <f>O264*H264</f>
        <v>0</v>
      </c>
      <c r="Q264" s="160">
        <v>0</v>
      </c>
      <c r="R264" s="160">
        <f>Q264*H264</f>
        <v>0</v>
      </c>
      <c r="S264" s="160">
        <v>0</v>
      </c>
      <c r="T264" s="161">
        <f>S264*H264</f>
        <v>0</v>
      </c>
      <c r="AR264" s="99" t="s">
        <v>104</v>
      </c>
      <c r="AT264" s="99" t="s">
        <v>99</v>
      </c>
      <c r="AU264" s="99" t="s">
        <v>67</v>
      </c>
      <c r="AY264" s="99" t="s">
        <v>105</v>
      </c>
      <c r="BE264" s="162">
        <f>IF(N264="základní",J264,0)</f>
        <v>2520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99" t="s">
        <v>75</v>
      </c>
      <c r="BK264" s="162">
        <f>ROUND(I264*H264,2)</f>
        <v>2520</v>
      </c>
      <c r="BL264" s="99" t="s">
        <v>104</v>
      </c>
      <c r="BM264" s="99" t="s">
        <v>568</v>
      </c>
    </row>
    <row r="265" spans="2:65" s="108" customFormat="1" ht="48.75">
      <c r="B265" s="109"/>
      <c r="D265" s="163" t="s">
        <v>107</v>
      </c>
      <c r="F265" s="164" t="s">
        <v>569</v>
      </c>
      <c r="L265" s="109"/>
      <c r="M265" s="165"/>
      <c r="N265" s="166"/>
      <c r="O265" s="166"/>
      <c r="P265" s="166"/>
      <c r="Q265" s="166"/>
      <c r="R265" s="166"/>
      <c r="S265" s="166"/>
      <c r="T265" s="167"/>
      <c r="AT265" s="99" t="s">
        <v>107</v>
      </c>
      <c r="AU265" s="99" t="s">
        <v>67</v>
      </c>
    </row>
    <row r="266" spans="2:65" s="108" customFormat="1" ht="22.5" customHeight="1">
      <c r="B266" s="109"/>
      <c r="C266" s="152" t="s">
        <v>570</v>
      </c>
      <c r="D266" s="152" t="s">
        <v>99</v>
      </c>
      <c r="E266" s="153" t="s">
        <v>571</v>
      </c>
      <c r="F266" s="154" t="s">
        <v>572</v>
      </c>
      <c r="G266" s="155" t="s">
        <v>111</v>
      </c>
      <c r="H266" s="156">
        <v>1</v>
      </c>
      <c r="I266" s="157">
        <v>2590</v>
      </c>
      <c r="J266" s="157">
        <f>ROUND(I266*H266,2)</f>
        <v>2590</v>
      </c>
      <c r="K266" s="154" t="s">
        <v>103</v>
      </c>
      <c r="L266" s="109"/>
      <c r="M266" s="158" t="s">
        <v>1</v>
      </c>
      <c r="N266" s="159" t="s">
        <v>38</v>
      </c>
      <c r="O266" s="160">
        <v>0</v>
      </c>
      <c r="P266" s="160">
        <f>O266*H266</f>
        <v>0</v>
      </c>
      <c r="Q266" s="160">
        <v>0</v>
      </c>
      <c r="R266" s="160">
        <f>Q266*H266</f>
        <v>0</v>
      </c>
      <c r="S266" s="160">
        <v>0</v>
      </c>
      <c r="T266" s="161">
        <f>S266*H266</f>
        <v>0</v>
      </c>
      <c r="AR266" s="99" t="s">
        <v>104</v>
      </c>
      <c r="AT266" s="99" t="s">
        <v>99</v>
      </c>
      <c r="AU266" s="99" t="s">
        <v>67</v>
      </c>
      <c r="AY266" s="99" t="s">
        <v>105</v>
      </c>
      <c r="BE266" s="162">
        <f>IF(N266="základní",J266,0)</f>
        <v>2590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99" t="s">
        <v>75</v>
      </c>
      <c r="BK266" s="162">
        <f>ROUND(I266*H266,2)</f>
        <v>2590</v>
      </c>
      <c r="BL266" s="99" t="s">
        <v>104</v>
      </c>
      <c r="BM266" s="99" t="s">
        <v>573</v>
      </c>
    </row>
    <row r="267" spans="2:65" s="108" customFormat="1" ht="48.75">
      <c r="B267" s="109"/>
      <c r="D267" s="163" t="s">
        <v>107</v>
      </c>
      <c r="F267" s="164" t="s">
        <v>574</v>
      </c>
      <c r="L267" s="109"/>
      <c r="M267" s="165"/>
      <c r="N267" s="166"/>
      <c r="O267" s="166"/>
      <c r="P267" s="166"/>
      <c r="Q267" s="166"/>
      <c r="R267" s="166"/>
      <c r="S267" s="166"/>
      <c r="T267" s="167"/>
      <c r="AT267" s="99" t="s">
        <v>107</v>
      </c>
      <c r="AU267" s="99" t="s">
        <v>67</v>
      </c>
    </row>
    <row r="268" spans="2:65" s="108" customFormat="1" ht="22.5" customHeight="1">
      <c r="B268" s="109"/>
      <c r="C268" s="152" t="s">
        <v>575</v>
      </c>
      <c r="D268" s="152" t="s">
        <v>99</v>
      </c>
      <c r="E268" s="153" t="s">
        <v>576</v>
      </c>
      <c r="F268" s="154" t="s">
        <v>577</v>
      </c>
      <c r="G268" s="155" t="s">
        <v>111</v>
      </c>
      <c r="H268" s="156">
        <v>1</v>
      </c>
      <c r="I268" s="157">
        <v>2670</v>
      </c>
      <c r="J268" s="157">
        <f>ROUND(I268*H268,2)</f>
        <v>2670</v>
      </c>
      <c r="K268" s="154" t="s">
        <v>103</v>
      </c>
      <c r="L268" s="109"/>
      <c r="M268" s="158" t="s">
        <v>1</v>
      </c>
      <c r="N268" s="159" t="s">
        <v>38</v>
      </c>
      <c r="O268" s="160">
        <v>0</v>
      </c>
      <c r="P268" s="160">
        <f>O268*H268</f>
        <v>0</v>
      </c>
      <c r="Q268" s="160">
        <v>0</v>
      </c>
      <c r="R268" s="160">
        <f>Q268*H268</f>
        <v>0</v>
      </c>
      <c r="S268" s="160">
        <v>0</v>
      </c>
      <c r="T268" s="161">
        <f>S268*H268</f>
        <v>0</v>
      </c>
      <c r="AR268" s="99" t="s">
        <v>104</v>
      </c>
      <c r="AT268" s="99" t="s">
        <v>99</v>
      </c>
      <c r="AU268" s="99" t="s">
        <v>67</v>
      </c>
      <c r="AY268" s="99" t="s">
        <v>105</v>
      </c>
      <c r="BE268" s="162">
        <f>IF(N268="základní",J268,0)</f>
        <v>2670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99" t="s">
        <v>75</v>
      </c>
      <c r="BK268" s="162">
        <f>ROUND(I268*H268,2)</f>
        <v>2670</v>
      </c>
      <c r="BL268" s="99" t="s">
        <v>104</v>
      </c>
      <c r="BM268" s="99" t="s">
        <v>578</v>
      </c>
    </row>
    <row r="269" spans="2:65" s="108" customFormat="1" ht="48.75">
      <c r="B269" s="109"/>
      <c r="D269" s="163" t="s">
        <v>107</v>
      </c>
      <c r="F269" s="164" t="s">
        <v>579</v>
      </c>
      <c r="L269" s="109"/>
      <c r="M269" s="165"/>
      <c r="N269" s="166"/>
      <c r="O269" s="166"/>
      <c r="P269" s="166"/>
      <c r="Q269" s="166"/>
      <c r="R269" s="166"/>
      <c r="S269" s="166"/>
      <c r="T269" s="167"/>
      <c r="AT269" s="99" t="s">
        <v>107</v>
      </c>
      <c r="AU269" s="99" t="s">
        <v>67</v>
      </c>
    </row>
    <row r="270" spans="2:65" s="108" customFormat="1" ht="22.5" customHeight="1">
      <c r="B270" s="109"/>
      <c r="C270" s="152" t="s">
        <v>580</v>
      </c>
      <c r="D270" s="152" t="s">
        <v>99</v>
      </c>
      <c r="E270" s="153" t="s">
        <v>581</v>
      </c>
      <c r="F270" s="154" t="s">
        <v>582</v>
      </c>
      <c r="G270" s="155" t="s">
        <v>111</v>
      </c>
      <c r="H270" s="156">
        <v>1</v>
      </c>
      <c r="I270" s="157">
        <v>1450</v>
      </c>
      <c r="J270" s="157">
        <f>ROUND(I270*H270,2)</f>
        <v>1450</v>
      </c>
      <c r="K270" s="154" t="s">
        <v>103</v>
      </c>
      <c r="L270" s="109"/>
      <c r="M270" s="158" t="s">
        <v>1</v>
      </c>
      <c r="N270" s="159" t="s">
        <v>38</v>
      </c>
      <c r="O270" s="160">
        <v>0</v>
      </c>
      <c r="P270" s="160">
        <f>O270*H270</f>
        <v>0</v>
      </c>
      <c r="Q270" s="160">
        <v>0</v>
      </c>
      <c r="R270" s="160">
        <f>Q270*H270</f>
        <v>0</v>
      </c>
      <c r="S270" s="160">
        <v>0</v>
      </c>
      <c r="T270" s="161">
        <f>S270*H270</f>
        <v>0</v>
      </c>
      <c r="AR270" s="99" t="s">
        <v>104</v>
      </c>
      <c r="AT270" s="99" t="s">
        <v>99</v>
      </c>
      <c r="AU270" s="99" t="s">
        <v>67</v>
      </c>
      <c r="AY270" s="99" t="s">
        <v>105</v>
      </c>
      <c r="BE270" s="162">
        <f>IF(N270="základní",J270,0)</f>
        <v>1450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99" t="s">
        <v>75</v>
      </c>
      <c r="BK270" s="162">
        <f>ROUND(I270*H270,2)</f>
        <v>1450</v>
      </c>
      <c r="BL270" s="99" t="s">
        <v>104</v>
      </c>
      <c r="BM270" s="99" t="s">
        <v>583</v>
      </c>
    </row>
    <row r="271" spans="2:65" s="108" customFormat="1" ht="48.75">
      <c r="B271" s="109"/>
      <c r="D271" s="163" t="s">
        <v>107</v>
      </c>
      <c r="F271" s="164" t="s">
        <v>584</v>
      </c>
      <c r="L271" s="109"/>
      <c r="M271" s="165"/>
      <c r="N271" s="166"/>
      <c r="O271" s="166"/>
      <c r="P271" s="166"/>
      <c r="Q271" s="166"/>
      <c r="R271" s="166"/>
      <c r="S271" s="166"/>
      <c r="T271" s="167"/>
      <c r="AT271" s="99" t="s">
        <v>107</v>
      </c>
      <c r="AU271" s="99" t="s">
        <v>67</v>
      </c>
    </row>
    <row r="272" spans="2:65" s="108" customFormat="1" ht="22.5" customHeight="1">
      <c r="B272" s="109"/>
      <c r="C272" s="152" t="s">
        <v>585</v>
      </c>
      <c r="D272" s="152" t="s">
        <v>99</v>
      </c>
      <c r="E272" s="153" t="s">
        <v>586</v>
      </c>
      <c r="F272" s="154" t="s">
        <v>587</v>
      </c>
      <c r="G272" s="155" t="s">
        <v>111</v>
      </c>
      <c r="H272" s="156">
        <v>1</v>
      </c>
      <c r="I272" s="157">
        <v>1800</v>
      </c>
      <c r="J272" s="157">
        <f>ROUND(I272*H272,2)</f>
        <v>1800</v>
      </c>
      <c r="K272" s="154" t="s">
        <v>103</v>
      </c>
      <c r="L272" s="109"/>
      <c r="M272" s="158" t="s">
        <v>1</v>
      </c>
      <c r="N272" s="159" t="s">
        <v>38</v>
      </c>
      <c r="O272" s="160">
        <v>0</v>
      </c>
      <c r="P272" s="160">
        <f>O272*H272</f>
        <v>0</v>
      </c>
      <c r="Q272" s="160">
        <v>0</v>
      </c>
      <c r="R272" s="160">
        <f>Q272*H272</f>
        <v>0</v>
      </c>
      <c r="S272" s="160">
        <v>0</v>
      </c>
      <c r="T272" s="161">
        <f>S272*H272</f>
        <v>0</v>
      </c>
      <c r="AR272" s="99" t="s">
        <v>104</v>
      </c>
      <c r="AT272" s="99" t="s">
        <v>99</v>
      </c>
      <c r="AU272" s="99" t="s">
        <v>67</v>
      </c>
      <c r="AY272" s="99" t="s">
        <v>105</v>
      </c>
      <c r="BE272" s="162">
        <f>IF(N272="základní",J272,0)</f>
        <v>1800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99" t="s">
        <v>75</v>
      </c>
      <c r="BK272" s="162">
        <f>ROUND(I272*H272,2)</f>
        <v>1800</v>
      </c>
      <c r="BL272" s="99" t="s">
        <v>104</v>
      </c>
      <c r="BM272" s="99" t="s">
        <v>588</v>
      </c>
    </row>
    <row r="273" spans="2:65" s="108" customFormat="1" ht="48.75">
      <c r="B273" s="109"/>
      <c r="D273" s="163" t="s">
        <v>107</v>
      </c>
      <c r="F273" s="164" t="s">
        <v>589</v>
      </c>
      <c r="L273" s="109"/>
      <c r="M273" s="165"/>
      <c r="N273" s="166"/>
      <c r="O273" s="166"/>
      <c r="P273" s="166"/>
      <c r="Q273" s="166"/>
      <c r="R273" s="166"/>
      <c r="S273" s="166"/>
      <c r="T273" s="167"/>
      <c r="AT273" s="99" t="s">
        <v>107</v>
      </c>
      <c r="AU273" s="99" t="s">
        <v>67</v>
      </c>
    </row>
    <row r="274" spans="2:65" s="108" customFormat="1" ht="22.5" customHeight="1">
      <c r="B274" s="109"/>
      <c r="C274" s="152" t="s">
        <v>590</v>
      </c>
      <c r="D274" s="152" t="s">
        <v>99</v>
      </c>
      <c r="E274" s="153" t="s">
        <v>591</v>
      </c>
      <c r="F274" s="154" t="s">
        <v>592</v>
      </c>
      <c r="G274" s="155" t="s">
        <v>111</v>
      </c>
      <c r="H274" s="156">
        <v>1</v>
      </c>
      <c r="I274" s="157">
        <v>2160</v>
      </c>
      <c r="J274" s="157">
        <f>ROUND(I274*H274,2)</f>
        <v>2160</v>
      </c>
      <c r="K274" s="154" t="s">
        <v>103</v>
      </c>
      <c r="L274" s="109"/>
      <c r="M274" s="158" t="s">
        <v>1</v>
      </c>
      <c r="N274" s="159" t="s">
        <v>38</v>
      </c>
      <c r="O274" s="160">
        <v>0</v>
      </c>
      <c r="P274" s="160">
        <f>O274*H274</f>
        <v>0</v>
      </c>
      <c r="Q274" s="160">
        <v>0</v>
      </c>
      <c r="R274" s="160">
        <f>Q274*H274</f>
        <v>0</v>
      </c>
      <c r="S274" s="160">
        <v>0</v>
      </c>
      <c r="T274" s="161">
        <f>S274*H274</f>
        <v>0</v>
      </c>
      <c r="AR274" s="99" t="s">
        <v>104</v>
      </c>
      <c r="AT274" s="99" t="s">
        <v>99</v>
      </c>
      <c r="AU274" s="99" t="s">
        <v>67</v>
      </c>
      <c r="AY274" s="99" t="s">
        <v>105</v>
      </c>
      <c r="BE274" s="162">
        <f>IF(N274="základní",J274,0)</f>
        <v>2160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99" t="s">
        <v>75</v>
      </c>
      <c r="BK274" s="162">
        <f>ROUND(I274*H274,2)</f>
        <v>2160</v>
      </c>
      <c r="BL274" s="99" t="s">
        <v>104</v>
      </c>
      <c r="BM274" s="99" t="s">
        <v>593</v>
      </c>
    </row>
    <row r="275" spans="2:65" s="108" customFormat="1" ht="48.75">
      <c r="B275" s="109"/>
      <c r="D275" s="163" t="s">
        <v>107</v>
      </c>
      <c r="F275" s="164" t="s">
        <v>594</v>
      </c>
      <c r="L275" s="109"/>
      <c r="M275" s="165"/>
      <c r="N275" s="166"/>
      <c r="O275" s="166"/>
      <c r="P275" s="166"/>
      <c r="Q275" s="166"/>
      <c r="R275" s="166"/>
      <c r="S275" s="166"/>
      <c r="T275" s="167"/>
      <c r="AT275" s="99" t="s">
        <v>107</v>
      </c>
      <c r="AU275" s="99" t="s">
        <v>67</v>
      </c>
    </row>
    <row r="276" spans="2:65" s="108" customFormat="1" ht="22.5" customHeight="1">
      <c r="B276" s="109"/>
      <c r="C276" s="152" t="s">
        <v>595</v>
      </c>
      <c r="D276" s="152" t="s">
        <v>99</v>
      </c>
      <c r="E276" s="153" t="s">
        <v>596</v>
      </c>
      <c r="F276" s="154" t="s">
        <v>597</v>
      </c>
      <c r="G276" s="155" t="s">
        <v>111</v>
      </c>
      <c r="H276" s="156">
        <v>1</v>
      </c>
      <c r="I276" s="157">
        <v>2070</v>
      </c>
      <c r="J276" s="157">
        <f>ROUND(I276*H276,2)</f>
        <v>2070</v>
      </c>
      <c r="K276" s="154" t="s">
        <v>103</v>
      </c>
      <c r="L276" s="109"/>
      <c r="M276" s="158" t="s">
        <v>1</v>
      </c>
      <c r="N276" s="159" t="s">
        <v>38</v>
      </c>
      <c r="O276" s="160">
        <v>0</v>
      </c>
      <c r="P276" s="160">
        <f>O276*H276</f>
        <v>0</v>
      </c>
      <c r="Q276" s="160">
        <v>0</v>
      </c>
      <c r="R276" s="160">
        <f>Q276*H276</f>
        <v>0</v>
      </c>
      <c r="S276" s="160">
        <v>0</v>
      </c>
      <c r="T276" s="161">
        <f>S276*H276</f>
        <v>0</v>
      </c>
      <c r="AR276" s="99" t="s">
        <v>104</v>
      </c>
      <c r="AT276" s="99" t="s">
        <v>99</v>
      </c>
      <c r="AU276" s="99" t="s">
        <v>67</v>
      </c>
      <c r="AY276" s="99" t="s">
        <v>105</v>
      </c>
      <c r="BE276" s="162">
        <f>IF(N276="základní",J276,0)</f>
        <v>2070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99" t="s">
        <v>75</v>
      </c>
      <c r="BK276" s="162">
        <f>ROUND(I276*H276,2)</f>
        <v>2070</v>
      </c>
      <c r="BL276" s="99" t="s">
        <v>104</v>
      </c>
      <c r="BM276" s="99" t="s">
        <v>598</v>
      </c>
    </row>
    <row r="277" spans="2:65" s="108" customFormat="1" ht="48.75">
      <c r="B277" s="109"/>
      <c r="D277" s="163" t="s">
        <v>107</v>
      </c>
      <c r="F277" s="164" t="s">
        <v>599</v>
      </c>
      <c r="L277" s="109"/>
      <c r="M277" s="165"/>
      <c r="N277" s="166"/>
      <c r="O277" s="166"/>
      <c r="P277" s="166"/>
      <c r="Q277" s="166"/>
      <c r="R277" s="166"/>
      <c r="S277" s="166"/>
      <c r="T277" s="167"/>
      <c r="AT277" s="99" t="s">
        <v>107</v>
      </c>
      <c r="AU277" s="99" t="s">
        <v>67</v>
      </c>
    </row>
    <row r="278" spans="2:65" s="108" customFormat="1" ht="22.5" customHeight="1">
      <c r="B278" s="109"/>
      <c r="C278" s="152" t="s">
        <v>600</v>
      </c>
      <c r="D278" s="152" t="s">
        <v>99</v>
      </c>
      <c r="E278" s="153" t="s">
        <v>601</v>
      </c>
      <c r="F278" s="154" t="s">
        <v>602</v>
      </c>
      <c r="G278" s="155" t="s">
        <v>111</v>
      </c>
      <c r="H278" s="156">
        <v>1</v>
      </c>
      <c r="I278" s="157">
        <v>918</v>
      </c>
      <c r="J278" s="157">
        <f>ROUND(I278*H278,2)</f>
        <v>918</v>
      </c>
      <c r="K278" s="154" t="s">
        <v>103</v>
      </c>
      <c r="L278" s="109"/>
      <c r="M278" s="158" t="s">
        <v>1</v>
      </c>
      <c r="N278" s="159" t="s">
        <v>38</v>
      </c>
      <c r="O278" s="160">
        <v>0</v>
      </c>
      <c r="P278" s="160">
        <f>O278*H278</f>
        <v>0</v>
      </c>
      <c r="Q278" s="160">
        <v>0</v>
      </c>
      <c r="R278" s="160">
        <f>Q278*H278</f>
        <v>0</v>
      </c>
      <c r="S278" s="160">
        <v>0</v>
      </c>
      <c r="T278" s="161">
        <f>S278*H278</f>
        <v>0</v>
      </c>
      <c r="AR278" s="99" t="s">
        <v>104</v>
      </c>
      <c r="AT278" s="99" t="s">
        <v>99</v>
      </c>
      <c r="AU278" s="99" t="s">
        <v>67</v>
      </c>
      <c r="AY278" s="99" t="s">
        <v>105</v>
      </c>
      <c r="BE278" s="162">
        <f>IF(N278="základní",J278,0)</f>
        <v>918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99" t="s">
        <v>75</v>
      </c>
      <c r="BK278" s="162">
        <f>ROUND(I278*H278,2)</f>
        <v>918</v>
      </c>
      <c r="BL278" s="99" t="s">
        <v>104</v>
      </c>
      <c r="BM278" s="99" t="s">
        <v>603</v>
      </c>
    </row>
    <row r="279" spans="2:65" s="108" customFormat="1" ht="58.5">
      <c r="B279" s="109"/>
      <c r="D279" s="163" t="s">
        <v>107</v>
      </c>
      <c r="F279" s="164" t="s">
        <v>604</v>
      </c>
      <c r="L279" s="109"/>
      <c r="M279" s="165"/>
      <c r="N279" s="166"/>
      <c r="O279" s="166"/>
      <c r="P279" s="166"/>
      <c r="Q279" s="166"/>
      <c r="R279" s="166"/>
      <c r="S279" s="166"/>
      <c r="T279" s="167"/>
      <c r="AT279" s="99" t="s">
        <v>107</v>
      </c>
      <c r="AU279" s="99" t="s">
        <v>67</v>
      </c>
    </row>
    <row r="280" spans="2:65" s="108" customFormat="1" ht="22.5" customHeight="1">
      <c r="B280" s="109"/>
      <c r="C280" s="152" t="s">
        <v>605</v>
      </c>
      <c r="D280" s="152" t="s">
        <v>99</v>
      </c>
      <c r="E280" s="153" t="s">
        <v>606</v>
      </c>
      <c r="F280" s="154" t="s">
        <v>607</v>
      </c>
      <c r="G280" s="155" t="s">
        <v>111</v>
      </c>
      <c r="H280" s="156">
        <v>1</v>
      </c>
      <c r="I280" s="157">
        <v>864</v>
      </c>
      <c r="J280" s="157">
        <f>ROUND(I280*H280,2)</f>
        <v>864</v>
      </c>
      <c r="K280" s="154" t="s">
        <v>103</v>
      </c>
      <c r="L280" s="109"/>
      <c r="M280" s="158" t="s">
        <v>1</v>
      </c>
      <c r="N280" s="159" t="s">
        <v>38</v>
      </c>
      <c r="O280" s="160">
        <v>0</v>
      </c>
      <c r="P280" s="160">
        <f>O280*H280</f>
        <v>0</v>
      </c>
      <c r="Q280" s="160">
        <v>0</v>
      </c>
      <c r="R280" s="160">
        <f>Q280*H280</f>
        <v>0</v>
      </c>
      <c r="S280" s="160">
        <v>0</v>
      </c>
      <c r="T280" s="161">
        <f>S280*H280</f>
        <v>0</v>
      </c>
      <c r="AR280" s="99" t="s">
        <v>104</v>
      </c>
      <c r="AT280" s="99" t="s">
        <v>99</v>
      </c>
      <c r="AU280" s="99" t="s">
        <v>67</v>
      </c>
      <c r="AY280" s="99" t="s">
        <v>105</v>
      </c>
      <c r="BE280" s="162">
        <f>IF(N280="základní",J280,0)</f>
        <v>864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99" t="s">
        <v>75</v>
      </c>
      <c r="BK280" s="162">
        <f>ROUND(I280*H280,2)</f>
        <v>864</v>
      </c>
      <c r="BL280" s="99" t="s">
        <v>104</v>
      </c>
      <c r="BM280" s="99" t="s">
        <v>608</v>
      </c>
    </row>
    <row r="281" spans="2:65" s="108" customFormat="1" ht="58.5">
      <c r="B281" s="109"/>
      <c r="D281" s="163" t="s">
        <v>107</v>
      </c>
      <c r="F281" s="164" t="s">
        <v>609</v>
      </c>
      <c r="L281" s="109"/>
      <c r="M281" s="165"/>
      <c r="N281" s="166"/>
      <c r="O281" s="166"/>
      <c r="P281" s="166"/>
      <c r="Q281" s="166"/>
      <c r="R281" s="166"/>
      <c r="S281" s="166"/>
      <c r="T281" s="167"/>
      <c r="AT281" s="99" t="s">
        <v>107</v>
      </c>
      <c r="AU281" s="99" t="s">
        <v>67</v>
      </c>
    </row>
    <row r="282" spans="2:65" s="108" customFormat="1" ht="22.5" customHeight="1">
      <c r="B282" s="109"/>
      <c r="C282" s="152" t="s">
        <v>610</v>
      </c>
      <c r="D282" s="152" t="s">
        <v>99</v>
      </c>
      <c r="E282" s="153" t="s">
        <v>611</v>
      </c>
      <c r="F282" s="154" t="s">
        <v>612</v>
      </c>
      <c r="G282" s="155" t="s">
        <v>111</v>
      </c>
      <c r="H282" s="156">
        <v>1</v>
      </c>
      <c r="I282" s="157">
        <v>918</v>
      </c>
      <c r="J282" s="157">
        <f>ROUND(I282*H282,2)</f>
        <v>918</v>
      </c>
      <c r="K282" s="154" t="s">
        <v>103</v>
      </c>
      <c r="L282" s="109"/>
      <c r="M282" s="158" t="s">
        <v>1</v>
      </c>
      <c r="N282" s="159" t="s">
        <v>38</v>
      </c>
      <c r="O282" s="160">
        <v>0</v>
      </c>
      <c r="P282" s="160">
        <f>O282*H282</f>
        <v>0</v>
      </c>
      <c r="Q282" s="160">
        <v>0</v>
      </c>
      <c r="R282" s="160">
        <f>Q282*H282</f>
        <v>0</v>
      </c>
      <c r="S282" s="160">
        <v>0</v>
      </c>
      <c r="T282" s="161">
        <f>S282*H282</f>
        <v>0</v>
      </c>
      <c r="AR282" s="99" t="s">
        <v>104</v>
      </c>
      <c r="AT282" s="99" t="s">
        <v>99</v>
      </c>
      <c r="AU282" s="99" t="s">
        <v>67</v>
      </c>
      <c r="AY282" s="99" t="s">
        <v>105</v>
      </c>
      <c r="BE282" s="162">
        <f>IF(N282="základní",J282,0)</f>
        <v>918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99" t="s">
        <v>75</v>
      </c>
      <c r="BK282" s="162">
        <f>ROUND(I282*H282,2)</f>
        <v>918</v>
      </c>
      <c r="BL282" s="99" t="s">
        <v>104</v>
      </c>
      <c r="BM282" s="99" t="s">
        <v>613</v>
      </c>
    </row>
    <row r="283" spans="2:65" s="108" customFormat="1" ht="58.5">
      <c r="B283" s="109"/>
      <c r="D283" s="163" t="s">
        <v>107</v>
      </c>
      <c r="F283" s="164" t="s">
        <v>614</v>
      </c>
      <c r="L283" s="109"/>
      <c r="M283" s="165"/>
      <c r="N283" s="166"/>
      <c r="O283" s="166"/>
      <c r="P283" s="166"/>
      <c r="Q283" s="166"/>
      <c r="R283" s="166"/>
      <c r="S283" s="166"/>
      <c r="T283" s="167"/>
      <c r="AT283" s="99" t="s">
        <v>107</v>
      </c>
      <c r="AU283" s="99" t="s">
        <v>67</v>
      </c>
    </row>
    <row r="284" spans="2:65" s="108" customFormat="1" ht="22.5" customHeight="1">
      <c r="B284" s="109"/>
      <c r="C284" s="152" t="s">
        <v>615</v>
      </c>
      <c r="D284" s="152" t="s">
        <v>99</v>
      </c>
      <c r="E284" s="153" t="s">
        <v>616</v>
      </c>
      <c r="F284" s="154" t="s">
        <v>617</v>
      </c>
      <c r="G284" s="155" t="s">
        <v>111</v>
      </c>
      <c r="H284" s="156">
        <v>1</v>
      </c>
      <c r="I284" s="157">
        <v>970</v>
      </c>
      <c r="J284" s="157">
        <f>ROUND(I284*H284,2)</f>
        <v>970</v>
      </c>
      <c r="K284" s="154" t="s">
        <v>103</v>
      </c>
      <c r="L284" s="109"/>
      <c r="M284" s="158" t="s">
        <v>1</v>
      </c>
      <c r="N284" s="159" t="s">
        <v>38</v>
      </c>
      <c r="O284" s="160">
        <v>0</v>
      </c>
      <c r="P284" s="160">
        <f>O284*H284</f>
        <v>0</v>
      </c>
      <c r="Q284" s="160">
        <v>0</v>
      </c>
      <c r="R284" s="160">
        <f>Q284*H284</f>
        <v>0</v>
      </c>
      <c r="S284" s="160">
        <v>0</v>
      </c>
      <c r="T284" s="161">
        <f>S284*H284</f>
        <v>0</v>
      </c>
      <c r="AR284" s="99" t="s">
        <v>104</v>
      </c>
      <c r="AT284" s="99" t="s">
        <v>99</v>
      </c>
      <c r="AU284" s="99" t="s">
        <v>67</v>
      </c>
      <c r="AY284" s="99" t="s">
        <v>105</v>
      </c>
      <c r="BE284" s="162">
        <f>IF(N284="základní",J284,0)</f>
        <v>970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99" t="s">
        <v>75</v>
      </c>
      <c r="BK284" s="162">
        <f>ROUND(I284*H284,2)</f>
        <v>970</v>
      </c>
      <c r="BL284" s="99" t="s">
        <v>104</v>
      </c>
      <c r="BM284" s="99" t="s">
        <v>618</v>
      </c>
    </row>
    <row r="285" spans="2:65" s="108" customFormat="1" ht="58.5">
      <c r="B285" s="109"/>
      <c r="D285" s="163" t="s">
        <v>107</v>
      </c>
      <c r="F285" s="164" t="s">
        <v>619</v>
      </c>
      <c r="L285" s="109"/>
      <c r="M285" s="165"/>
      <c r="N285" s="166"/>
      <c r="O285" s="166"/>
      <c r="P285" s="166"/>
      <c r="Q285" s="166"/>
      <c r="R285" s="166"/>
      <c r="S285" s="166"/>
      <c r="T285" s="167"/>
      <c r="AT285" s="99" t="s">
        <v>107</v>
      </c>
      <c r="AU285" s="99" t="s">
        <v>67</v>
      </c>
    </row>
    <row r="286" spans="2:65" s="108" customFormat="1" ht="22.5" customHeight="1">
      <c r="B286" s="109"/>
      <c r="C286" s="152" t="s">
        <v>620</v>
      </c>
      <c r="D286" s="152" t="s">
        <v>99</v>
      </c>
      <c r="E286" s="153" t="s">
        <v>621</v>
      </c>
      <c r="F286" s="154" t="s">
        <v>622</v>
      </c>
      <c r="G286" s="155" t="s">
        <v>111</v>
      </c>
      <c r="H286" s="156">
        <v>1</v>
      </c>
      <c r="I286" s="157">
        <v>1020</v>
      </c>
      <c r="J286" s="157">
        <f>ROUND(I286*H286,2)</f>
        <v>1020</v>
      </c>
      <c r="K286" s="154" t="s">
        <v>103</v>
      </c>
      <c r="L286" s="109"/>
      <c r="M286" s="158" t="s">
        <v>1</v>
      </c>
      <c r="N286" s="159" t="s">
        <v>38</v>
      </c>
      <c r="O286" s="160">
        <v>0</v>
      </c>
      <c r="P286" s="160">
        <f>O286*H286</f>
        <v>0</v>
      </c>
      <c r="Q286" s="160">
        <v>0</v>
      </c>
      <c r="R286" s="160">
        <f>Q286*H286</f>
        <v>0</v>
      </c>
      <c r="S286" s="160">
        <v>0</v>
      </c>
      <c r="T286" s="161">
        <f>S286*H286</f>
        <v>0</v>
      </c>
      <c r="AR286" s="99" t="s">
        <v>104</v>
      </c>
      <c r="AT286" s="99" t="s">
        <v>99</v>
      </c>
      <c r="AU286" s="99" t="s">
        <v>67</v>
      </c>
      <c r="AY286" s="99" t="s">
        <v>105</v>
      </c>
      <c r="BE286" s="162">
        <f>IF(N286="základní",J286,0)</f>
        <v>1020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99" t="s">
        <v>75</v>
      </c>
      <c r="BK286" s="162">
        <f>ROUND(I286*H286,2)</f>
        <v>1020</v>
      </c>
      <c r="BL286" s="99" t="s">
        <v>104</v>
      </c>
      <c r="BM286" s="99" t="s">
        <v>623</v>
      </c>
    </row>
    <row r="287" spans="2:65" s="108" customFormat="1" ht="58.5">
      <c r="B287" s="109"/>
      <c r="D287" s="163" t="s">
        <v>107</v>
      </c>
      <c r="F287" s="164" t="s">
        <v>624</v>
      </c>
      <c r="L287" s="109"/>
      <c r="M287" s="165"/>
      <c r="N287" s="166"/>
      <c r="O287" s="166"/>
      <c r="P287" s="166"/>
      <c r="Q287" s="166"/>
      <c r="R287" s="166"/>
      <c r="S287" s="166"/>
      <c r="T287" s="167"/>
      <c r="AT287" s="99" t="s">
        <v>107</v>
      </c>
      <c r="AU287" s="99" t="s">
        <v>67</v>
      </c>
    </row>
    <row r="288" spans="2:65" s="108" customFormat="1" ht="22.5" customHeight="1">
      <c r="B288" s="109"/>
      <c r="C288" s="152" t="s">
        <v>625</v>
      </c>
      <c r="D288" s="152" t="s">
        <v>99</v>
      </c>
      <c r="E288" s="153" t="s">
        <v>626</v>
      </c>
      <c r="F288" s="154" t="s">
        <v>627</v>
      </c>
      <c r="G288" s="155" t="s">
        <v>111</v>
      </c>
      <c r="H288" s="156">
        <v>1</v>
      </c>
      <c r="I288" s="157">
        <v>1070</v>
      </c>
      <c r="J288" s="157">
        <f>ROUND(I288*H288,2)</f>
        <v>1070</v>
      </c>
      <c r="K288" s="154" t="s">
        <v>103</v>
      </c>
      <c r="L288" s="109"/>
      <c r="M288" s="158" t="s">
        <v>1</v>
      </c>
      <c r="N288" s="159" t="s">
        <v>38</v>
      </c>
      <c r="O288" s="160">
        <v>0</v>
      </c>
      <c r="P288" s="160">
        <f>O288*H288</f>
        <v>0</v>
      </c>
      <c r="Q288" s="160">
        <v>0</v>
      </c>
      <c r="R288" s="160">
        <f>Q288*H288</f>
        <v>0</v>
      </c>
      <c r="S288" s="160">
        <v>0</v>
      </c>
      <c r="T288" s="161">
        <f>S288*H288</f>
        <v>0</v>
      </c>
      <c r="AR288" s="99" t="s">
        <v>104</v>
      </c>
      <c r="AT288" s="99" t="s">
        <v>99</v>
      </c>
      <c r="AU288" s="99" t="s">
        <v>67</v>
      </c>
      <c r="AY288" s="99" t="s">
        <v>105</v>
      </c>
      <c r="BE288" s="162">
        <f>IF(N288="základní",J288,0)</f>
        <v>1070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99" t="s">
        <v>75</v>
      </c>
      <c r="BK288" s="162">
        <f>ROUND(I288*H288,2)</f>
        <v>1070</v>
      </c>
      <c r="BL288" s="99" t="s">
        <v>104</v>
      </c>
      <c r="BM288" s="99" t="s">
        <v>628</v>
      </c>
    </row>
    <row r="289" spans="2:65" s="108" customFormat="1" ht="58.5">
      <c r="B289" s="109"/>
      <c r="D289" s="163" t="s">
        <v>107</v>
      </c>
      <c r="F289" s="164" t="s">
        <v>629</v>
      </c>
      <c r="L289" s="109"/>
      <c r="M289" s="165"/>
      <c r="N289" s="166"/>
      <c r="O289" s="166"/>
      <c r="P289" s="166"/>
      <c r="Q289" s="166"/>
      <c r="R289" s="166"/>
      <c r="S289" s="166"/>
      <c r="T289" s="167"/>
      <c r="AT289" s="99" t="s">
        <v>107</v>
      </c>
      <c r="AU289" s="99" t="s">
        <v>67</v>
      </c>
    </row>
    <row r="290" spans="2:65" s="108" customFormat="1" ht="22.5" customHeight="1">
      <c r="B290" s="109"/>
      <c r="C290" s="152" t="s">
        <v>630</v>
      </c>
      <c r="D290" s="152" t="s">
        <v>99</v>
      </c>
      <c r="E290" s="153" t="s">
        <v>631</v>
      </c>
      <c r="F290" s="154" t="s">
        <v>632</v>
      </c>
      <c r="G290" s="155" t="s">
        <v>111</v>
      </c>
      <c r="H290" s="156">
        <v>1</v>
      </c>
      <c r="I290" s="157">
        <v>1600</v>
      </c>
      <c r="J290" s="157">
        <f>ROUND(I290*H290,2)</f>
        <v>1600</v>
      </c>
      <c r="K290" s="154" t="s">
        <v>103</v>
      </c>
      <c r="L290" s="109"/>
      <c r="M290" s="158" t="s">
        <v>1</v>
      </c>
      <c r="N290" s="159" t="s">
        <v>38</v>
      </c>
      <c r="O290" s="160">
        <v>0</v>
      </c>
      <c r="P290" s="160">
        <f>O290*H290</f>
        <v>0</v>
      </c>
      <c r="Q290" s="160">
        <v>0</v>
      </c>
      <c r="R290" s="160">
        <f>Q290*H290</f>
        <v>0</v>
      </c>
      <c r="S290" s="160">
        <v>0</v>
      </c>
      <c r="T290" s="161">
        <f>S290*H290</f>
        <v>0</v>
      </c>
      <c r="AR290" s="99" t="s">
        <v>104</v>
      </c>
      <c r="AT290" s="99" t="s">
        <v>99</v>
      </c>
      <c r="AU290" s="99" t="s">
        <v>67</v>
      </c>
      <c r="AY290" s="99" t="s">
        <v>105</v>
      </c>
      <c r="BE290" s="162">
        <f>IF(N290="základní",J290,0)</f>
        <v>1600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99" t="s">
        <v>75</v>
      </c>
      <c r="BK290" s="162">
        <f>ROUND(I290*H290,2)</f>
        <v>1600</v>
      </c>
      <c r="BL290" s="99" t="s">
        <v>104</v>
      </c>
      <c r="BM290" s="99" t="s">
        <v>633</v>
      </c>
    </row>
    <row r="291" spans="2:65" s="108" customFormat="1" ht="58.5">
      <c r="B291" s="109"/>
      <c r="D291" s="163" t="s">
        <v>107</v>
      </c>
      <c r="F291" s="164" t="s">
        <v>634</v>
      </c>
      <c r="L291" s="109"/>
      <c r="M291" s="165"/>
      <c r="N291" s="166"/>
      <c r="O291" s="166"/>
      <c r="P291" s="166"/>
      <c r="Q291" s="166"/>
      <c r="R291" s="166"/>
      <c r="S291" s="166"/>
      <c r="T291" s="167"/>
      <c r="AT291" s="99" t="s">
        <v>107</v>
      </c>
      <c r="AU291" s="99" t="s">
        <v>67</v>
      </c>
    </row>
    <row r="292" spans="2:65" s="108" customFormat="1" ht="22.5" customHeight="1">
      <c r="B292" s="109"/>
      <c r="C292" s="152" t="s">
        <v>635</v>
      </c>
      <c r="D292" s="152" t="s">
        <v>99</v>
      </c>
      <c r="E292" s="153" t="s">
        <v>636</v>
      </c>
      <c r="F292" s="154" t="s">
        <v>637</v>
      </c>
      <c r="G292" s="155" t="s">
        <v>111</v>
      </c>
      <c r="H292" s="156">
        <v>1</v>
      </c>
      <c r="I292" s="157">
        <v>1430</v>
      </c>
      <c r="J292" s="157">
        <f>ROUND(I292*H292,2)</f>
        <v>1430</v>
      </c>
      <c r="K292" s="154" t="s">
        <v>103</v>
      </c>
      <c r="L292" s="109"/>
      <c r="M292" s="158" t="s">
        <v>1</v>
      </c>
      <c r="N292" s="159" t="s">
        <v>38</v>
      </c>
      <c r="O292" s="160">
        <v>0</v>
      </c>
      <c r="P292" s="160">
        <f>O292*H292</f>
        <v>0</v>
      </c>
      <c r="Q292" s="160">
        <v>0</v>
      </c>
      <c r="R292" s="160">
        <f>Q292*H292</f>
        <v>0</v>
      </c>
      <c r="S292" s="160">
        <v>0</v>
      </c>
      <c r="T292" s="161">
        <f>S292*H292</f>
        <v>0</v>
      </c>
      <c r="AR292" s="99" t="s">
        <v>104</v>
      </c>
      <c r="AT292" s="99" t="s">
        <v>99</v>
      </c>
      <c r="AU292" s="99" t="s">
        <v>67</v>
      </c>
      <c r="AY292" s="99" t="s">
        <v>105</v>
      </c>
      <c r="BE292" s="162">
        <f>IF(N292="základní",J292,0)</f>
        <v>1430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99" t="s">
        <v>75</v>
      </c>
      <c r="BK292" s="162">
        <f>ROUND(I292*H292,2)</f>
        <v>1430</v>
      </c>
      <c r="BL292" s="99" t="s">
        <v>104</v>
      </c>
      <c r="BM292" s="99" t="s">
        <v>638</v>
      </c>
    </row>
    <row r="293" spans="2:65" s="108" customFormat="1" ht="58.5">
      <c r="B293" s="109"/>
      <c r="D293" s="163" t="s">
        <v>107</v>
      </c>
      <c r="F293" s="164" t="s">
        <v>639</v>
      </c>
      <c r="L293" s="109"/>
      <c r="M293" s="165"/>
      <c r="N293" s="166"/>
      <c r="O293" s="166"/>
      <c r="P293" s="166"/>
      <c r="Q293" s="166"/>
      <c r="R293" s="166"/>
      <c r="S293" s="166"/>
      <c r="T293" s="167"/>
      <c r="AT293" s="99" t="s">
        <v>107</v>
      </c>
      <c r="AU293" s="99" t="s">
        <v>67</v>
      </c>
    </row>
    <row r="294" spans="2:65" s="108" customFormat="1" ht="22.5" customHeight="1">
      <c r="B294" s="109"/>
      <c r="C294" s="152" t="s">
        <v>640</v>
      </c>
      <c r="D294" s="152" t="s">
        <v>99</v>
      </c>
      <c r="E294" s="153" t="s">
        <v>641</v>
      </c>
      <c r="F294" s="154" t="s">
        <v>642</v>
      </c>
      <c r="G294" s="155" t="s">
        <v>111</v>
      </c>
      <c r="H294" s="156">
        <v>1</v>
      </c>
      <c r="I294" s="157">
        <v>1700</v>
      </c>
      <c r="J294" s="157">
        <f>ROUND(I294*H294,2)</f>
        <v>1700</v>
      </c>
      <c r="K294" s="154" t="s">
        <v>103</v>
      </c>
      <c r="L294" s="109"/>
      <c r="M294" s="158" t="s">
        <v>1</v>
      </c>
      <c r="N294" s="159" t="s">
        <v>38</v>
      </c>
      <c r="O294" s="160">
        <v>0</v>
      </c>
      <c r="P294" s="160">
        <f>O294*H294</f>
        <v>0</v>
      </c>
      <c r="Q294" s="160">
        <v>0</v>
      </c>
      <c r="R294" s="160">
        <f>Q294*H294</f>
        <v>0</v>
      </c>
      <c r="S294" s="160">
        <v>0</v>
      </c>
      <c r="T294" s="161">
        <f>S294*H294</f>
        <v>0</v>
      </c>
      <c r="AR294" s="99" t="s">
        <v>104</v>
      </c>
      <c r="AT294" s="99" t="s">
        <v>99</v>
      </c>
      <c r="AU294" s="99" t="s">
        <v>67</v>
      </c>
      <c r="AY294" s="99" t="s">
        <v>105</v>
      </c>
      <c r="BE294" s="162">
        <f>IF(N294="základní",J294,0)</f>
        <v>1700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99" t="s">
        <v>75</v>
      </c>
      <c r="BK294" s="162">
        <f>ROUND(I294*H294,2)</f>
        <v>1700</v>
      </c>
      <c r="BL294" s="99" t="s">
        <v>104</v>
      </c>
      <c r="BM294" s="99" t="s">
        <v>643</v>
      </c>
    </row>
    <row r="295" spans="2:65" s="108" customFormat="1" ht="58.5">
      <c r="B295" s="109"/>
      <c r="D295" s="163" t="s">
        <v>107</v>
      </c>
      <c r="F295" s="164" t="s">
        <v>644</v>
      </c>
      <c r="L295" s="109"/>
      <c r="M295" s="165"/>
      <c r="N295" s="166"/>
      <c r="O295" s="166"/>
      <c r="P295" s="166"/>
      <c r="Q295" s="166"/>
      <c r="R295" s="166"/>
      <c r="S295" s="166"/>
      <c r="T295" s="167"/>
      <c r="AT295" s="99" t="s">
        <v>107</v>
      </c>
      <c r="AU295" s="99" t="s">
        <v>67</v>
      </c>
    </row>
    <row r="296" spans="2:65" s="108" customFormat="1" ht="22.5" customHeight="1">
      <c r="B296" s="109"/>
      <c r="C296" s="152" t="s">
        <v>645</v>
      </c>
      <c r="D296" s="152" t="s">
        <v>99</v>
      </c>
      <c r="E296" s="153" t="s">
        <v>646</v>
      </c>
      <c r="F296" s="154" t="s">
        <v>647</v>
      </c>
      <c r="G296" s="155" t="s">
        <v>111</v>
      </c>
      <c r="H296" s="156">
        <v>1</v>
      </c>
      <c r="I296" s="157">
        <v>1750</v>
      </c>
      <c r="J296" s="157">
        <f>ROUND(I296*H296,2)</f>
        <v>1750</v>
      </c>
      <c r="K296" s="154" t="s">
        <v>103</v>
      </c>
      <c r="L296" s="109"/>
      <c r="M296" s="158" t="s">
        <v>1</v>
      </c>
      <c r="N296" s="159" t="s">
        <v>38</v>
      </c>
      <c r="O296" s="160">
        <v>0</v>
      </c>
      <c r="P296" s="160">
        <f>O296*H296</f>
        <v>0</v>
      </c>
      <c r="Q296" s="160">
        <v>0</v>
      </c>
      <c r="R296" s="160">
        <f>Q296*H296</f>
        <v>0</v>
      </c>
      <c r="S296" s="160">
        <v>0</v>
      </c>
      <c r="T296" s="161">
        <f>S296*H296</f>
        <v>0</v>
      </c>
      <c r="AR296" s="99" t="s">
        <v>104</v>
      </c>
      <c r="AT296" s="99" t="s">
        <v>99</v>
      </c>
      <c r="AU296" s="99" t="s">
        <v>67</v>
      </c>
      <c r="AY296" s="99" t="s">
        <v>105</v>
      </c>
      <c r="BE296" s="162">
        <f>IF(N296="základní",J296,0)</f>
        <v>1750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99" t="s">
        <v>75</v>
      </c>
      <c r="BK296" s="162">
        <f>ROUND(I296*H296,2)</f>
        <v>1750</v>
      </c>
      <c r="BL296" s="99" t="s">
        <v>104</v>
      </c>
      <c r="BM296" s="99" t="s">
        <v>648</v>
      </c>
    </row>
    <row r="297" spans="2:65" s="108" customFormat="1" ht="58.5">
      <c r="B297" s="109"/>
      <c r="D297" s="163" t="s">
        <v>107</v>
      </c>
      <c r="F297" s="164" t="s">
        <v>649</v>
      </c>
      <c r="L297" s="109"/>
      <c r="M297" s="165"/>
      <c r="N297" s="166"/>
      <c r="O297" s="166"/>
      <c r="P297" s="166"/>
      <c r="Q297" s="166"/>
      <c r="R297" s="166"/>
      <c r="S297" s="166"/>
      <c r="T297" s="167"/>
      <c r="AT297" s="99" t="s">
        <v>107</v>
      </c>
      <c r="AU297" s="99" t="s">
        <v>67</v>
      </c>
    </row>
    <row r="298" spans="2:65" s="108" customFormat="1" ht="22.5" customHeight="1">
      <c r="B298" s="109"/>
      <c r="C298" s="152" t="s">
        <v>650</v>
      </c>
      <c r="D298" s="152" t="s">
        <v>99</v>
      </c>
      <c r="E298" s="153" t="s">
        <v>651</v>
      </c>
      <c r="F298" s="154" t="s">
        <v>652</v>
      </c>
      <c r="G298" s="155" t="s">
        <v>111</v>
      </c>
      <c r="H298" s="156">
        <v>1</v>
      </c>
      <c r="I298" s="157">
        <v>1790</v>
      </c>
      <c r="J298" s="157">
        <f>ROUND(I298*H298,2)</f>
        <v>1790</v>
      </c>
      <c r="K298" s="154" t="s">
        <v>103</v>
      </c>
      <c r="L298" s="109"/>
      <c r="M298" s="158" t="s">
        <v>1</v>
      </c>
      <c r="N298" s="159" t="s">
        <v>38</v>
      </c>
      <c r="O298" s="160">
        <v>0</v>
      </c>
      <c r="P298" s="160">
        <f>O298*H298</f>
        <v>0</v>
      </c>
      <c r="Q298" s="160">
        <v>0</v>
      </c>
      <c r="R298" s="160">
        <f>Q298*H298</f>
        <v>0</v>
      </c>
      <c r="S298" s="160">
        <v>0</v>
      </c>
      <c r="T298" s="161">
        <f>S298*H298</f>
        <v>0</v>
      </c>
      <c r="AR298" s="99" t="s">
        <v>104</v>
      </c>
      <c r="AT298" s="99" t="s">
        <v>99</v>
      </c>
      <c r="AU298" s="99" t="s">
        <v>67</v>
      </c>
      <c r="AY298" s="99" t="s">
        <v>105</v>
      </c>
      <c r="BE298" s="162">
        <f>IF(N298="základní",J298,0)</f>
        <v>1790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99" t="s">
        <v>75</v>
      </c>
      <c r="BK298" s="162">
        <f>ROUND(I298*H298,2)</f>
        <v>1790</v>
      </c>
      <c r="BL298" s="99" t="s">
        <v>104</v>
      </c>
      <c r="BM298" s="99" t="s">
        <v>653</v>
      </c>
    </row>
    <row r="299" spans="2:65" s="108" customFormat="1" ht="58.5">
      <c r="B299" s="109"/>
      <c r="D299" s="163" t="s">
        <v>107</v>
      </c>
      <c r="F299" s="164" t="s">
        <v>654</v>
      </c>
      <c r="L299" s="109"/>
      <c r="M299" s="165"/>
      <c r="N299" s="166"/>
      <c r="O299" s="166"/>
      <c r="P299" s="166"/>
      <c r="Q299" s="166"/>
      <c r="R299" s="166"/>
      <c r="S299" s="166"/>
      <c r="T299" s="167"/>
      <c r="AT299" s="99" t="s">
        <v>107</v>
      </c>
      <c r="AU299" s="99" t="s">
        <v>67</v>
      </c>
    </row>
    <row r="300" spans="2:65" s="108" customFormat="1" ht="22.5" customHeight="1">
      <c r="B300" s="109"/>
      <c r="C300" s="152" t="s">
        <v>655</v>
      </c>
      <c r="D300" s="152" t="s">
        <v>99</v>
      </c>
      <c r="E300" s="153" t="s">
        <v>656</v>
      </c>
      <c r="F300" s="154" t="s">
        <v>657</v>
      </c>
      <c r="G300" s="155" t="s">
        <v>111</v>
      </c>
      <c r="H300" s="156">
        <v>1</v>
      </c>
      <c r="I300" s="157">
        <v>1840</v>
      </c>
      <c r="J300" s="157">
        <f>ROUND(I300*H300,2)</f>
        <v>1840</v>
      </c>
      <c r="K300" s="154" t="s">
        <v>103</v>
      </c>
      <c r="L300" s="109"/>
      <c r="M300" s="158" t="s">
        <v>1</v>
      </c>
      <c r="N300" s="159" t="s">
        <v>38</v>
      </c>
      <c r="O300" s="160">
        <v>0</v>
      </c>
      <c r="P300" s="160">
        <f>O300*H300</f>
        <v>0</v>
      </c>
      <c r="Q300" s="160">
        <v>0</v>
      </c>
      <c r="R300" s="160">
        <f>Q300*H300</f>
        <v>0</v>
      </c>
      <c r="S300" s="160">
        <v>0</v>
      </c>
      <c r="T300" s="161">
        <f>S300*H300</f>
        <v>0</v>
      </c>
      <c r="AR300" s="99" t="s">
        <v>104</v>
      </c>
      <c r="AT300" s="99" t="s">
        <v>99</v>
      </c>
      <c r="AU300" s="99" t="s">
        <v>67</v>
      </c>
      <c r="AY300" s="99" t="s">
        <v>105</v>
      </c>
      <c r="BE300" s="162">
        <f>IF(N300="základní",J300,0)</f>
        <v>1840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99" t="s">
        <v>75</v>
      </c>
      <c r="BK300" s="162">
        <f>ROUND(I300*H300,2)</f>
        <v>1840</v>
      </c>
      <c r="BL300" s="99" t="s">
        <v>104</v>
      </c>
      <c r="BM300" s="99" t="s">
        <v>658</v>
      </c>
    </row>
    <row r="301" spans="2:65" s="108" customFormat="1" ht="58.5">
      <c r="B301" s="109"/>
      <c r="D301" s="163" t="s">
        <v>107</v>
      </c>
      <c r="F301" s="164" t="s">
        <v>659</v>
      </c>
      <c r="L301" s="109"/>
      <c r="M301" s="165"/>
      <c r="N301" s="166"/>
      <c r="O301" s="166"/>
      <c r="P301" s="166"/>
      <c r="Q301" s="166"/>
      <c r="R301" s="166"/>
      <c r="S301" s="166"/>
      <c r="T301" s="167"/>
      <c r="AT301" s="99" t="s">
        <v>107</v>
      </c>
      <c r="AU301" s="99" t="s">
        <v>67</v>
      </c>
    </row>
    <row r="302" spans="2:65" s="108" customFormat="1" ht="22.5" customHeight="1">
      <c r="B302" s="109"/>
      <c r="C302" s="152" t="s">
        <v>660</v>
      </c>
      <c r="D302" s="152" t="s">
        <v>99</v>
      </c>
      <c r="E302" s="153" t="s">
        <v>661</v>
      </c>
      <c r="F302" s="154" t="s">
        <v>662</v>
      </c>
      <c r="G302" s="155" t="s">
        <v>111</v>
      </c>
      <c r="H302" s="156">
        <v>1</v>
      </c>
      <c r="I302" s="157">
        <v>1000</v>
      </c>
      <c r="J302" s="157">
        <f>ROUND(I302*H302,2)</f>
        <v>1000</v>
      </c>
      <c r="K302" s="154" t="s">
        <v>103</v>
      </c>
      <c r="L302" s="109"/>
      <c r="M302" s="158" t="s">
        <v>1</v>
      </c>
      <c r="N302" s="159" t="s">
        <v>38</v>
      </c>
      <c r="O302" s="160">
        <v>0</v>
      </c>
      <c r="P302" s="160">
        <f>O302*H302</f>
        <v>0</v>
      </c>
      <c r="Q302" s="160">
        <v>0</v>
      </c>
      <c r="R302" s="160">
        <f>Q302*H302</f>
        <v>0</v>
      </c>
      <c r="S302" s="160">
        <v>0</v>
      </c>
      <c r="T302" s="161">
        <f>S302*H302</f>
        <v>0</v>
      </c>
      <c r="AR302" s="99" t="s">
        <v>104</v>
      </c>
      <c r="AT302" s="99" t="s">
        <v>99</v>
      </c>
      <c r="AU302" s="99" t="s">
        <v>67</v>
      </c>
      <c r="AY302" s="99" t="s">
        <v>105</v>
      </c>
      <c r="BE302" s="162">
        <f>IF(N302="základní",J302,0)</f>
        <v>1000</v>
      </c>
      <c r="BF302" s="162">
        <f>IF(N302="snížená",J302,0)</f>
        <v>0</v>
      </c>
      <c r="BG302" s="162">
        <f>IF(N302="zákl. přenesená",J302,0)</f>
        <v>0</v>
      </c>
      <c r="BH302" s="162">
        <f>IF(N302="sníž. přenesená",J302,0)</f>
        <v>0</v>
      </c>
      <c r="BI302" s="162">
        <f>IF(N302="nulová",J302,0)</f>
        <v>0</v>
      </c>
      <c r="BJ302" s="99" t="s">
        <v>75</v>
      </c>
      <c r="BK302" s="162">
        <f>ROUND(I302*H302,2)</f>
        <v>1000</v>
      </c>
      <c r="BL302" s="99" t="s">
        <v>104</v>
      </c>
      <c r="BM302" s="99" t="s">
        <v>663</v>
      </c>
    </row>
    <row r="303" spans="2:65" s="108" customFormat="1" ht="58.5">
      <c r="B303" s="109"/>
      <c r="D303" s="163" t="s">
        <v>107</v>
      </c>
      <c r="F303" s="164" t="s">
        <v>664</v>
      </c>
      <c r="L303" s="109"/>
      <c r="M303" s="165"/>
      <c r="N303" s="166"/>
      <c r="O303" s="166"/>
      <c r="P303" s="166"/>
      <c r="Q303" s="166"/>
      <c r="R303" s="166"/>
      <c r="S303" s="166"/>
      <c r="T303" s="167"/>
      <c r="AT303" s="99" t="s">
        <v>107</v>
      </c>
      <c r="AU303" s="99" t="s">
        <v>67</v>
      </c>
    </row>
    <row r="304" spans="2:65" s="108" customFormat="1" ht="22.5" customHeight="1">
      <c r="B304" s="109"/>
      <c r="C304" s="152" t="s">
        <v>665</v>
      </c>
      <c r="D304" s="152" t="s">
        <v>99</v>
      </c>
      <c r="E304" s="153" t="s">
        <v>666</v>
      </c>
      <c r="F304" s="154" t="s">
        <v>667</v>
      </c>
      <c r="G304" s="155" t="s">
        <v>111</v>
      </c>
      <c r="H304" s="156">
        <v>1</v>
      </c>
      <c r="I304" s="157">
        <v>1330</v>
      </c>
      <c r="J304" s="157">
        <f>ROUND(I304*H304,2)</f>
        <v>1330</v>
      </c>
      <c r="K304" s="154" t="s">
        <v>103</v>
      </c>
      <c r="L304" s="109"/>
      <c r="M304" s="158" t="s">
        <v>1</v>
      </c>
      <c r="N304" s="159" t="s">
        <v>38</v>
      </c>
      <c r="O304" s="160">
        <v>0</v>
      </c>
      <c r="P304" s="160">
        <f>O304*H304</f>
        <v>0</v>
      </c>
      <c r="Q304" s="160">
        <v>0</v>
      </c>
      <c r="R304" s="160">
        <f>Q304*H304</f>
        <v>0</v>
      </c>
      <c r="S304" s="160">
        <v>0</v>
      </c>
      <c r="T304" s="161">
        <f>S304*H304</f>
        <v>0</v>
      </c>
      <c r="AR304" s="99" t="s">
        <v>104</v>
      </c>
      <c r="AT304" s="99" t="s">
        <v>99</v>
      </c>
      <c r="AU304" s="99" t="s">
        <v>67</v>
      </c>
      <c r="AY304" s="99" t="s">
        <v>105</v>
      </c>
      <c r="BE304" s="162">
        <f>IF(N304="základní",J304,0)</f>
        <v>1330</v>
      </c>
      <c r="BF304" s="162">
        <f>IF(N304="snížená",J304,0)</f>
        <v>0</v>
      </c>
      <c r="BG304" s="162">
        <f>IF(N304="zákl. přenesená",J304,0)</f>
        <v>0</v>
      </c>
      <c r="BH304" s="162">
        <f>IF(N304="sníž. přenesená",J304,0)</f>
        <v>0</v>
      </c>
      <c r="BI304" s="162">
        <f>IF(N304="nulová",J304,0)</f>
        <v>0</v>
      </c>
      <c r="BJ304" s="99" t="s">
        <v>75</v>
      </c>
      <c r="BK304" s="162">
        <f>ROUND(I304*H304,2)</f>
        <v>1330</v>
      </c>
      <c r="BL304" s="99" t="s">
        <v>104</v>
      </c>
      <c r="BM304" s="99" t="s">
        <v>668</v>
      </c>
    </row>
    <row r="305" spans="2:65" s="108" customFormat="1" ht="58.5">
      <c r="B305" s="109"/>
      <c r="D305" s="163" t="s">
        <v>107</v>
      </c>
      <c r="F305" s="164" t="s">
        <v>669</v>
      </c>
      <c r="L305" s="109"/>
      <c r="M305" s="165"/>
      <c r="N305" s="166"/>
      <c r="O305" s="166"/>
      <c r="P305" s="166"/>
      <c r="Q305" s="166"/>
      <c r="R305" s="166"/>
      <c r="S305" s="166"/>
      <c r="T305" s="167"/>
      <c r="AT305" s="99" t="s">
        <v>107</v>
      </c>
      <c r="AU305" s="99" t="s">
        <v>67</v>
      </c>
    </row>
    <row r="306" spans="2:65" s="108" customFormat="1" ht="22.5" customHeight="1">
      <c r="B306" s="109"/>
      <c r="C306" s="152" t="s">
        <v>670</v>
      </c>
      <c r="D306" s="152" t="s">
        <v>99</v>
      </c>
      <c r="E306" s="153" t="s">
        <v>671</v>
      </c>
      <c r="F306" s="154" t="s">
        <v>672</v>
      </c>
      <c r="G306" s="155" t="s">
        <v>111</v>
      </c>
      <c r="H306" s="156">
        <v>1</v>
      </c>
      <c r="I306" s="157">
        <v>1590</v>
      </c>
      <c r="J306" s="157">
        <f>ROUND(I306*H306,2)</f>
        <v>1590</v>
      </c>
      <c r="K306" s="154" t="s">
        <v>103</v>
      </c>
      <c r="L306" s="109"/>
      <c r="M306" s="158" t="s">
        <v>1</v>
      </c>
      <c r="N306" s="159" t="s">
        <v>38</v>
      </c>
      <c r="O306" s="160">
        <v>0</v>
      </c>
      <c r="P306" s="160">
        <f>O306*H306</f>
        <v>0</v>
      </c>
      <c r="Q306" s="160">
        <v>0</v>
      </c>
      <c r="R306" s="160">
        <f>Q306*H306</f>
        <v>0</v>
      </c>
      <c r="S306" s="160">
        <v>0</v>
      </c>
      <c r="T306" s="161">
        <f>S306*H306</f>
        <v>0</v>
      </c>
      <c r="AR306" s="99" t="s">
        <v>104</v>
      </c>
      <c r="AT306" s="99" t="s">
        <v>99</v>
      </c>
      <c r="AU306" s="99" t="s">
        <v>67</v>
      </c>
      <c r="AY306" s="99" t="s">
        <v>105</v>
      </c>
      <c r="BE306" s="162">
        <f>IF(N306="základní",J306,0)</f>
        <v>1590</v>
      </c>
      <c r="BF306" s="162">
        <f>IF(N306="snížená",J306,0)</f>
        <v>0</v>
      </c>
      <c r="BG306" s="162">
        <f>IF(N306="zákl. přenesená",J306,0)</f>
        <v>0</v>
      </c>
      <c r="BH306" s="162">
        <f>IF(N306="sníž. přenesená",J306,0)</f>
        <v>0</v>
      </c>
      <c r="BI306" s="162">
        <f>IF(N306="nulová",J306,0)</f>
        <v>0</v>
      </c>
      <c r="BJ306" s="99" t="s">
        <v>75</v>
      </c>
      <c r="BK306" s="162">
        <f>ROUND(I306*H306,2)</f>
        <v>1590</v>
      </c>
      <c r="BL306" s="99" t="s">
        <v>104</v>
      </c>
      <c r="BM306" s="99" t="s">
        <v>673</v>
      </c>
    </row>
    <row r="307" spans="2:65" s="108" customFormat="1" ht="58.5">
      <c r="B307" s="109"/>
      <c r="D307" s="163" t="s">
        <v>107</v>
      </c>
      <c r="F307" s="164" t="s">
        <v>674</v>
      </c>
      <c r="L307" s="109"/>
      <c r="M307" s="165"/>
      <c r="N307" s="166"/>
      <c r="O307" s="166"/>
      <c r="P307" s="166"/>
      <c r="Q307" s="166"/>
      <c r="R307" s="166"/>
      <c r="S307" s="166"/>
      <c r="T307" s="167"/>
      <c r="AT307" s="99" t="s">
        <v>107</v>
      </c>
      <c r="AU307" s="99" t="s">
        <v>67</v>
      </c>
    </row>
    <row r="308" spans="2:65" s="108" customFormat="1" ht="22.5" customHeight="1">
      <c r="B308" s="109"/>
      <c r="C308" s="152" t="s">
        <v>675</v>
      </c>
      <c r="D308" s="152" t="s">
        <v>99</v>
      </c>
      <c r="E308" s="153" t="s">
        <v>676</v>
      </c>
      <c r="F308" s="154" t="s">
        <v>677</v>
      </c>
      <c r="G308" s="155" t="s">
        <v>111</v>
      </c>
      <c r="H308" s="156">
        <v>1</v>
      </c>
      <c r="I308" s="157">
        <v>1520</v>
      </c>
      <c r="J308" s="157">
        <f>ROUND(I308*H308,2)</f>
        <v>1520</v>
      </c>
      <c r="K308" s="154" t="s">
        <v>103</v>
      </c>
      <c r="L308" s="109"/>
      <c r="M308" s="158" t="s">
        <v>1</v>
      </c>
      <c r="N308" s="159" t="s">
        <v>38</v>
      </c>
      <c r="O308" s="160">
        <v>0</v>
      </c>
      <c r="P308" s="160">
        <f>O308*H308</f>
        <v>0</v>
      </c>
      <c r="Q308" s="160">
        <v>0</v>
      </c>
      <c r="R308" s="160">
        <f>Q308*H308</f>
        <v>0</v>
      </c>
      <c r="S308" s="160">
        <v>0</v>
      </c>
      <c r="T308" s="161">
        <f>S308*H308</f>
        <v>0</v>
      </c>
      <c r="AR308" s="99" t="s">
        <v>104</v>
      </c>
      <c r="AT308" s="99" t="s">
        <v>99</v>
      </c>
      <c r="AU308" s="99" t="s">
        <v>67</v>
      </c>
      <c r="AY308" s="99" t="s">
        <v>105</v>
      </c>
      <c r="BE308" s="162">
        <f>IF(N308="základní",J308,0)</f>
        <v>1520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99" t="s">
        <v>75</v>
      </c>
      <c r="BK308" s="162">
        <f>ROUND(I308*H308,2)</f>
        <v>1520</v>
      </c>
      <c r="BL308" s="99" t="s">
        <v>104</v>
      </c>
      <c r="BM308" s="99" t="s">
        <v>678</v>
      </c>
    </row>
    <row r="309" spans="2:65" s="108" customFormat="1" ht="58.5">
      <c r="B309" s="109"/>
      <c r="D309" s="163" t="s">
        <v>107</v>
      </c>
      <c r="F309" s="164" t="s">
        <v>679</v>
      </c>
      <c r="L309" s="109"/>
      <c r="M309" s="165"/>
      <c r="N309" s="166"/>
      <c r="O309" s="166"/>
      <c r="P309" s="166"/>
      <c r="Q309" s="166"/>
      <c r="R309" s="166"/>
      <c r="S309" s="166"/>
      <c r="T309" s="167"/>
      <c r="AT309" s="99" t="s">
        <v>107</v>
      </c>
      <c r="AU309" s="99" t="s">
        <v>67</v>
      </c>
    </row>
    <row r="310" spans="2:65" s="108" customFormat="1" ht="22.5" customHeight="1">
      <c r="B310" s="109"/>
      <c r="C310" s="152" t="s">
        <v>680</v>
      </c>
      <c r="D310" s="152" t="s">
        <v>99</v>
      </c>
      <c r="E310" s="153" t="s">
        <v>681</v>
      </c>
      <c r="F310" s="154" t="s">
        <v>682</v>
      </c>
      <c r="G310" s="155" t="s">
        <v>111</v>
      </c>
      <c r="H310" s="156">
        <v>1</v>
      </c>
      <c r="I310" s="157">
        <v>936</v>
      </c>
      <c r="J310" s="157">
        <f>ROUND(I310*H310,2)</f>
        <v>936</v>
      </c>
      <c r="K310" s="154" t="s">
        <v>103</v>
      </c>
      <c r="L310" s="109"/>
      <c r="M310" s="158" t="s">
        <v>1</v>
      </c>
      <c r="N310" s="159" t="s">
        <v>38</v>
      </c>
      <c r="O310" s="160">
        <v>0</v>
      </c>
      <c r="P310" s="160">
        <f>O310*H310</f>
        <v>0</v>
      </c>
      <c r="Q310" s="160">
        <v>0</v>
      </c>
      <c r="R310" s="160">
        <f>Q310*H310</f>
        <v>0</v>
      </c>
      <c r="S310" s="160">
        <v>0</v>
      </c>
      <c r="T310" s="161">
        <f>S310*H310</f>
        <v>0</v>
      </c>
      <c r="AR310" s="99" t="s">
        <v>104</v>
      </c>
      <c r="AT310" s="99" t="s">
        <v>99</v>
      </c>
      <c r="AU310" s="99" t="s">
        <v>67</v>
      </c>
      <c r="AY310" s="99" t="s">
        <v>105</v>
      </c>
      <c r="BE310" s="162">
        <f>IF(N310="základní",J310,0)</f>
        <v>936</v>
      </c>
      <c r="BF310" s="162">
        <f>IF(N310="snížená",J310,0)</f>
        <v>0</v>
      </c>
      <c r="BG310" s="162">
        <f>IF(N310="zákl. přenesená",J310,0)</f>
        <v>0</v>
      </c>
      <c r="BH310" s="162">
        <f>IF(N310="sníž. přenesená",J310,0)</f>
        <v>0</v>
      </c>
      <c r="BI310" s="162">
        <f>IF(N310="nulová",J310,0)</f>
        <v>0</v>
      </c>
      <c r="BJ310" s="99" t="s">
        <v>75</v>
      </c>
      <c r="BK310" s="162">
        <f>ROUND(I310*H310,2)</f>
        <v>936</v>
      </c>
      <c r="BL310" s="99" t="s">
        <v>104</v>
      </c>
      <c r="BM310" s="99" t="s">
        <v>683</v>
      </c>
    </row>
    <row r="311" spans="2:65" s="108" customFormat="1" ht="48.75">
      <c r="B311" s="109"/>
      <c r="D311" s="163" t="s">
        <v>107</v>
      </c>
      <c r="F311" s="164" t="s">
        <v>684</v>
      </c>
      <c r="L311" s="109"/>
      <c r="M311" s="165"/>
      <c r="N311" s="166"/>
      <c r="O311" s="166"/>
      <c r="P311" s="166"/>
      <c r="Q311" s="166"/>
      <c r="R311" s="166"/>
      <c r="S311" s="166"/>
      <c r="T311" s="167"/>
      <c r="AT311" s="99" t="s">
        <v>107</v>
      </c>
      <c r="AU311" s="99" t="s">
        <v>67</v>
      </c>
    </row>
    <row r="312" spans="2:65" s="108" customFormat="1" ht="22.5" customHeight="1">
      <c r="B312" s="109"/>
      <c r="C312" s="152" t="s">
        <v>685</v>
      </c>
      <c r="D312" s="152" t="s">
        <v>99</v>
      </c>
      <c r="E312" s="153" t="s">
        <v>686</v>
      </c>
      <c r="F312" s="154" t="s">
        <v>687</v>
      </c>
      <c r="G312" s="155" t="s">
        <v>111</v>
      </c>
      <c r="H312" s="156">
        <v>1</v>
      </c>
      <c r="I312" s="157">
        <v>879</v>
      </c>
      <c r="J312" s="157">
        <f>ROUND(I312*H312,2)</f>
        <v>879</v>
      </c>
      <c r="K312" s="154" t="s">
        <v>103</v>
      </c>
      <c r="L312" s="109"/>
      <c r="M312" s="158" t="s">
        <v>1</v>
      </c>
      <c r="N312" s="159" t="s">
        <v>38</v>
      </c>
      <c r="O312" s="160">
        <v>0</v>
      </c>
      <c r="P312" s="160">
        <f>O312*H312</f>
        <v>0</v>
      </c>
      <c r="Q312" s="160">
        <v>0</v>
      </c>
      <c r="R312" s="160">
        <f>Q312*H312</f>
        <v>0</v>
      </c>
      <c r="S312" s="160">
        <v>0</v>
      </c>
      <c r="T312" s="161">
        <f>S312*H312</f>
        <v>0</v>
      </c>
      <c r="AR312" s="99" t="s">
        <v>104</v>
      </c>
      <c r="AT312" s="99" t="s">
        <v>99</v>
      </c>
      <c r="AU312" s="99" t="s">
        <v>67</v>
      </c>
      <c r="AY312" s="99" t="s">
        <v>105</v>
      </c>
      <c r="BE312" s="162">
        <f>IF(N312="základní",J312,0)</f>
        <v>879</v>
      </c>
      <c r="BF312" s="162">
        <f>IF(N312="snížená",J312,0)</f>
        <v>0</v>
      </c>
      <c r="BG312" s="162">
        <f>IF(N312="zákl. přenesená",J312,0)</f>
        <v>0</v>
      </c>
      <c r="BH312" s="162">
        <f>IF(N312="sníž. přenesená",J312,0)</f>
        <v>0</v>
      </c>
      <c r="BI312" s="162">
        <f>IF(N312="nulová",J312,0)</f>
        <v>0</v>
      </c>
      <c r="BJ312" s="99" t="s">
        <v>75</v>
      </c>
      <c r="BK312" s="162">
        <f>ROUND(I312*H312,2)</f>
        <v>879</v>
      </c>
      <c r="BL312" s="99" t="s">
        <v>104</v>
      </c>
      <c r="BM312" s="99" t="s">
        <v>688</v>
      </c>
    </row>
    <row r="313" spans="2:65" s="108" customFormat="1" ht="48.75">
      <c r="B313" s="109"/>
      <c r="D313" s="163" t="s">
        <v>107</v>
      </c>
      <c r="F313" s="164" t="s">
        <v>689</v>
      </c>
      <c r="L313" s="109"/>
      <c r="M313" s="165"/>
      <c r="N313" s="166"/>
      <c r="O313" s="166"/>
      <c r="P313" s="166"/>
      <c r="Q313" s="166"/>
      <c r="R313" s="166"/>
      <c r="S313" s="166"/>
      <c r="T313" s="167"/>
      <c r="AT313" s="99" t="s">
        <v>107</v>
      </c>
      <c r="AU313" s="99" t="s">
        <v>67</v>
      </c>
    </row>
    <row r="314" spans="2:65" s="108" customFormat="1" ht="22.5" customHeight="1">
      <c r="B314" s="109"/>
      <c r="C314" s="152" t="s">
        <v>690</v>
      </c>
      <c r="D314" s="152" t="s">
        <v>99</v>
      </c>
      <c r="E314" s="153" t="s">
        <v>691</v>
      </c>
      <c r="F314" s="154" t="s">
        <v>692</v>
      </c>
      <c r="G314" s="155" t="s">
        <v>111</v>
      </c>
      <c r="H314" s="156">
        <v>1</v>
      </c>
      <c r="I314" s="157">
        <v>999</v>
      </c>
      <c r="J314" s="157">
        <f>ROUND(I314*H314,2)</f>
        <v>999</v>
      </c>
      <c r="K314" s="154" t="s">
        <v>103</v>
      </c>
      <c r="L314" s="109"/>
      <c r="M314" s="158" t="s">
        <v>1</v>
      </c>
      <c r="N314" s="159" t="s">
        <v>38</v>
      </c>
      <c r="O314" s="160">
        <v>0</v>
      </c>
      <c r="P314" s="160">
        <f>O314*H314</f>
        <v>0</v>
      </c>
      <c r="Q314" s="160">
        <v>0</v>
      </c>
      <c r="R314" s="160">
        <f>Q314*H314</f>
        <v>0</v>
      </c>
      <c r="S314" s="160">
        <v>0</v>
      </c>
      <c r="T314" s="161">
        <f>S314*H314</f>
        <v>0</v>
      </c>
      <c r="AR314" s="99" t="s">
        <v>104</v>
      </c>
      <c r="AT314" s="99" t="s">
        <v>99</v>
      </c>
      <c r="AU314" s="99" t="s">
        <v>67</v>
      </c>
      <c r="AY314" s="99" t="s">
        <v>105</v>
      </c>
      <c r="BE314" s="162">
        <f>IF(N314="základní",J314,0)</f>
        <v>999</v>
      </c>
      <c r="BF314" s="162">
        <f>IF(N314="snížená",J314,0)</f>
        <v>0</v>
      </c>
      <c r="BG314" s="162">
        <f>IF(N314="zákl. přenesená",J314,0)</f>
        <v>0</v>
      </c>
      <c r="BH314" s="162">
        <f>IF(N314="sníž. přenesená",J314,0)</f>
        <v>0</v>
      </c>
      <c r="BI314" s="162">
        <f>IF(N314="nulová",J314,0)</f>
        <v>0</v>
      </c>
      <c r="BJ314" s="99" t="s">
        <v>75</v>
      </c>
      <c r="BK314" s="162">
        <f>ROUND(I314*H314,2)</f>
        <v>999</v>
      </c>
      <c r="BL314" s="99" t="s">
        <v>104</v>
      </c>
      <c r="BM314" s="99" t="s">
        <v>693</v>
      </c>
    </row>
    <row r="315" spans="2:65" s="108" customFormat="1" ht="48.75">
      <c r="B315" s="109"/>
      <c r="D315" s="163" t="s">
        <v>107</v>
      </c>
      <c r="F315" s="164" t="s">
        <v>694</v>
      </c>
      <c r="L315" s="109"/>
      <c r="M315" s="165"/>
      <c r="N315" s="166"/>
      <c r="O315" s="166"/>
      <c r="P315" s="166"/>
      <c r="Q315" s="166"/>
      <c r="R315" s="166"/>
      <c r="S315" s="166"/>
      <c r="T315" s="167"/>
      <c r="AT315" s="99" t="s">
        <v>107</v>
      </c>
      <c r="AU315" s="99" t="s">
        <v>67</v>
      </c>
    </row>
    <row r="316" spans="2:65" s="108" customFormat="1" ht="22.5" customHeight="1">
      <c r="B316" s="109"/>
      <c r="C316" s="152" t="s">
        <v>695</v>
      </c>
      <c r="D316" s="152" t="s">
        <v>99</v>
      </c>
      <c r="E316" s="153" t="s">
        <v>696</v>
      </c>
      <c r="F316" s="154" t="s">
        <v>697</v>
      </c>
      <c r="G316" s="155" t="s">
        <v>111</v>
      </c>
      <c r="H316" s="156">
        <v>1</v>
      </c>
      <c r="I316" s="157">
        <v>992</v>
      </c>
      <c r="J316" s="157">
        <f>ROUND(I316*H316,2)</f>
        <v>992</v>
      </c>
      <c r="K316" s="154" t="s">
        <v>103</v>
      </c>
      <c r="L316" s="109"/>
      <c r="M316" s="158" t="s">
        <v>1</v>
      </c>
      <c r="N316" s="159" t="s">
        <v>38</v>
      </c>
      <c r="O316" s="160">
        <v>0</v>
      </c>
      <c r="P316" s="160">
        <f>O316*H316</f>
        <v>0</v>
      </c>
      <c r="Q316" s="160">
        <v>0</v>
      </c>
      <c r="R316" s="160">
        <f>Q316*H316</f>
        <v>0</v>
      </c>
      <c r="S316" s="160">
        <v>0</v>
      </c>
      <c r="T316" s="161">
        <f>S316*H316</f>
        <v>0</v>
      </c>
      <c r="AR316" s="99" t="s">
        <v>104</v>
      </c>
      <c r="AT316" s="99" t="s">
        <v>99</v>
      </c>
      <c r="AU316" s="99" t="s">
        <v>67</v>
      </c>
      <c r="AY316" s="99" t="s">
        <v>105</v>
      </c>
      <c r="BE316" s="162">
        <f>IF(N316="základní",J316,0)</f>
        <v>992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99" t="s">
        <v>75</v>
      </c>
      <c r="BK316" s="162">
        <f>ROUND(I316*H316,2)</f>
        <v>992</v>
      </c>
      <c r="BL316" s="99" t="s">
        <v>104</v>
      </c>
      <c r="BM316" s="99" t="s">
        <v>698</v>
      </c>
    </row>
    <row r="317" spans="2:65" s="108" customFormat="1" ht="48.75">
      <c r="B317" s="109"/>
      <c r="D317" s="163" t="s">
        <v>107</v>
      </c>
      <c r="F317" s="164" t="s">
        <v>699</v>
      </c>
      <c r="L317" s="109"/>
      <c r="M317" s="165"/>
      <c r="N317" s="166"/>
      <c r="O317" s="166"/>
      <c r="P317" s="166"/>
      <c r="Q317" s="166"/>
      <c r="R317" s="166"/>
      <c r="S317" s="166"/>
      <c r="T317" s="167"/>
      <c r="AT317" s="99" t="s">
        <v>107</v>
      </c>
      <c r="AU317" s="99" t="s">
        <v>67</v>
      </c>
    </row>
    <row r="318" spans="2:65" s="108" customFormat="1" ht="22.5" customHeight="1">
      <c r="B318" s="109"/>
      <c r="C318" s="152" t="s">
        <v>700</v>
      </c>
      <c r="D318" s="152" t="s">
        <v>99</v>
      </c>
      <c r="E318" s="153" t="s">
        <v>701</v>
      </c>
      <c r="F318" s="154" t="s">
        <v>702</v>
      </c>
      <c r="G318" s="155" t="s">
        <v>111</v>
      </c>
      <c r="H318" s="156">
        <v>1</v>
      </c>
      <c r="I318" s="157">
        <v>1040</v>
      </c>
      <c r="J318" s="157">
        <f>ROUND(I318*H318,2)</f>
        <v>1040</v>
      </c>
      <c r="K318" s="154" t="s">
        <v>103</v>
      </c>
      <c r="L318" s="109"/>
      <c r="M318" s="158" t="s">
        <v>1</v>
      </c>
      <c r="N318" s="159" t="s">
        <v>38</v>
      </c>
      <c r="O318" s="160">
        <v>0</v>
      </c>
      <c r="P318" s="160">
        <f>O318*H318</f>
        <v>0</v>
      </c>
      <c r="Q318" s="160">
        <v>0</v>
      </c>
      <c r="R318" s="160">
        <f>Q318*H318</f>
        <v>0</v>
      </c>
      <c r="S318" s="160">
        <v>0</v>
      </c>
      <c r="T318" s="161">
        <f>S318*H318</f>
        <v>0</v>
      </c>
      <c r="AR318" s="99" t="s">
        <v>104</v>
      </c>
      <c r="AT318" s="99" t="s">
        <v>99</v>
      </c>
      <c r="AU318" s="99" t="s">
        <v>67</v>
      </c>
      <c r="AY318" s="99" t="s">
        <v>105</v>
      </c>
      <c r="BE318" s="162">
        <f>IF(N318="základní",J318,0)</f>
        <v>1040</v>
      </c>
      <c r="BF318" s="162">
        <f>IF(N318="snížená",J318,0)</f>
        <v>0</v>
      </c>
      <c r="BG318" s="162">
        <f>IF(N318="zákl. přenesená",J318,0)</f>
        <v>0</v>
      </c>
      <c r="BH318" s="162">
        <f>IF(N318="sníž. přenesená",J318,0)</f>
        <v>0</v>
      </c>
      <c r="BI318" s="162">
        <f>IF(N318="nulová",J318,0)</f>
        <v>0</v>
      </c>
      <c r="BJ318" s="99" t="s">
        <v>75</v>
      </c>
      <c r="BK318" s="162">
        <f>ROUND(I318*H318,2)</f>
        <v>1040</v>
      </c>
      <c r="BL318" s="99" t="s">
        <v>104</v>
      </c>
      <c r="BM318" s="99" t="s">
        <v>703</v>
      </c>
    </row>
    <row r="319" spans="2:65" s="108" customFormat="1" ht="48.75">
      <c r="B319" s="109"/>
      <c r="D319" s="163" t="s">
        <v>107</v>
      </c>
      <c r="F319" s="164" t="s">
        <v>704</v>
      </c>
      <c r="L319" s="109"/>
      <c r="M319" s="165"/>
      <c r="N319" s="166"/>
      <c r="O319" s="166"/>
      <c r="P319" s="166"/>
      <c r="Q319" s="166"/>
      <c r="R319" s="166"/>
      <c r="S319" s="166"/>
      <c r="T319" s="167"/>
      <c r="AT319" s="99" t="s">
        <v>107</v>
      </c>
      <c r="AU319" s="99" t="s">
        <v>67</v>
      </c>
    </row>
    <row r="320" spans="2:65" s="108" customFormat="1" ht="22.5" customHeight="1">
      <c r="B320" s="109"/>
      <c r="C320" s="152" t="s">
        <v>705</v>
      </c>
      <c r="D320" s="152" t="s">
        <v>99</v>
      </c>
      <c r="E320" s="153" t="s">
        <v>706</v>
      </c>
      <c r="F320" s="154" t="s">
        <v>707</v>
      </c>
      <c r="G320" s="155" t="s">
        <v>111</v>
      </c>
      <c r="H320" s="156">
        <v>1</v>
      </c>
      <c r="I320" s="157">
        <v>1090</v>
      </c>
      <c r="J320" s="157">
        <f>ROUND(I320*H320,2)</f>
        <v>1090</v>
      </c>
      <c r="K320" s="154" t="s">
        <v>103</v>
      </c>
      <c r="L320" s="109"/>
      <c r="M320" s="158" t="s">
        <v>1</v>
      </c>
      <c r="N320" s="159" t="s">
        <v>38</v>
      </c>
      <c r="O320" s="160">
        <v>0</v>
      </c>
      <c r="P320" s="160">
        <f>O320*H320</f>
        <v>0</v>
      </c>
      <c r="Q320" s="160">
        <v>0</v>
      </c>
      <c r="R320" s="160">
        <f>Q320*H320</f>
        <v>0</v>
      </c>
      <c r="S320" s="160">
        <v>0</v>
      </c>
      <c r="T320" s="161">
        <f>S320*H320</f>
        <v>0</v>
      </c>
      <c r="AR320" s="99" t="s">
        <v>104</v>
      </c>
      <c r="AT320" s="99" t="s">
        <v>99</v>
      </c>
      <c r="AU320" s="99" t="s">
        <v>67</v>
      </c>
      <c r="AY320" s="99" t="s">
        <v>105</v>
      </c>
      <c r="BE320" s="162">
        <f>IF(N320="základní",J320,0)</f>
        <v>1090</v>
      </c>
      <c r="BF320" s="162">
        <f>IF(N320="snížená",J320,0)</f>
        <v>0</v>
      </c>
      <c r="BG320" s="162">
        <f>IF(N320="zákl. přenesená",J320,0)</f>
        <v>0</v>
      </c>
      <c r="BH320" s="162">
        <f>IF(N320="sníž. přenesená",J320,0)</f>
        <v>0</v>
      </c>
      <c r="BI320" s="162">
        <f>IF(N320="nulová",J320,0)</f>
        <v>0</v>
      </c>
      <c r="BJ320" s="99" t="s">
        <v>75</v>
      </c>
      <c r="BK320" s="162">
        <f>ROUND(I320*H320,2)</f>
        <v>1090</v>
      </c>
      <c r="BL320" s="99" t="s">
        <v>104</v>
      </c>
      <c r="BM320" s="99" t="s">
        <v>708</v>
      </c>
    </row>
    <row r="321" spans="2:65" s="108" customFormat="1" ht="48.75">
      <c r="B321" s="109"/>
      <c r="D321" s="163" t="s">
        <v>107</v>
      </c>
      <c r="F321" s="164" t="s">
        <v>709</v>
      </c>
      <c r="L321" s="109"/>
      <c r="M321" s="165"/>
      <c r="N321" s="166"/>
      <c r="O321" s="166"/>
      <c r="P321" s="166"/>
      <c r="Q321" s="166"/>
      <c r="R321" s="166"/>
      <c r="S321" s="166"/>
      <c r="T321" s="167"/>
      <c r="AT321" s="99" t="s">
        <v>107</v>
      </c>
      <c r="AU321" s="99" t="s">
        <v>67</v>
      </c>
    </row>
    <row r="322" spans="2:65" s="108" customFormat="1" ht="22.5" customHeight="1">
      <c r="B322" s="109"/>
      <c r="C322" s="152" t="s">
        <v>710</v>
      </c>
      <c r="D322" s="152" t="s">
        <v>99</v>
      </c>
      <c r="E322" s="153" t="s">
        <v>711</v>
      </c>
      <c r="F322" s="154" t="s">
        <v>712</v>
      </c>
      <c r="G322" s="155" t="s">
        <v>111</v>
      </c>
      <c r="H322" s="156">
        <v>1</v>
      </c>
      <c r="I322" s="157">
        <v>1640</v>
      </c>
      <c r="J322" s="157">
        <f>ROUND(I322*H322,2)</f>
        <v>1640</v>
      </c>
      <c r="K322" s="154" t="s">
        <v>103</v>
      </c>
      <c r="L322" s="109"/>
      <c r="M322" s="158" t="s">
        <v>1</v>
      </c>
      <c r="N322" s="159" t="s">
        <v>38</v>
      </c>
      <c r="O322" s="160">
        <v>0</v>
      </c>
      <c r="P322" s="160">
        <f>O322*H322</f>
        <v>0</v>
      </c>
      <c r="Q322" s="160">
        <v>0</v>
      </c>
      <c r="R322" s="160">
        <f>Q322*H322</f>
        <v>0</v>
      </c>
      <c r="S322" s="160">
        <v>0</v>
      </c>
      <c r="T322" s="161">
        <f>S322*H322</f>
        <v>0</v>
      </c>
      <c r="AR322" s="99" t="s">
        <v>104</v>
      </c>
      <c r="AT322" s="99" t="s">
        <v>99</v>
      </c>
      <c r="AU322" s="99" t="s">
        <v>67</v>
      </c>
      <c r="AY322" s="99" t="s">
        <v>105</v>
      </c>
      <c r="BE322" s="162">
        <f>IF(N322="základní",J322,0)</f>
        <v>1640</v>
      </c>
      <c r="BF322" s="162">
        <f>IF(N322="snížená",J322,0)</f>
        <v>0</v>
      </c>
      <c r="BG322" s="162">
        <f>IF(N322="zákl. přenesená",J322,0)</f>
        <v>0</v>
      </c>
      <c r="BH322" s="162">
        <f>IF(N322="sníž. přenesená",J322,0)</f>
        <v>0</v>
      </c>
      <c r="BI322" s="162">
        <f>IF(N322="nulová",J322,0)</f>
        <v>0</v>
      </c>
      <c r="BJ322" s="99" t="s">
        <v>75</v>
      </c>
      <c r="BK322" s="162">
        <f>ROUND(I322*H322,2)</f>
        <v>1640</v>
      </c>
      <c r="BL322" s="99" t="s">
        <v>104</v>
      </c>
      <c r="BM322" s="99" t="s">
        <v>713</v>
      </c>
    </row>
    <row r="323" spans="2:65" s="108" customFormat="1" ht="48.75">
      <c r="B323" s="109"/>
      <c r="D323" s="163" t="s">
        <v>107</v>
      </c>
      <c r="F323" s="164" t="s">
        <v>714</v>
      </c>
      <c r="L323" s="109"/>
      <c r="M323" s="165"/>
      <c r="N323" s="166"/>
      <c r="O323" s="166"/>
      <c r="P323" s="166"/>
      <c r="Q323" s="166"/>
      <c r="R323" s="166"/>
      <c r="S323" s="166"/>
      <c r="T323" s="167"/>
      <c r="AT323" s="99" t="s">
        <v>107</v>
      </c>
      <c r="AU323" s="99" t="s">
        <v>67</v>
      </c>
    </row>
    <row r="324" spans="2:65" s="108" customFormat="1" ht="22.5" customHeight="1">
      <c r="B324" s="109"/>
      <c r="C324" s="152" t="s">
        <v>715</v>
      </c>
      <c r="D324" s="152" t="s">
        <v>99</v>
      </c>
      <c r="E324" s="153" t="s">
        <v>716</v>
      </c>
      <c r="F324" s="154" t="s">
        <v>717</v>
      </c>
      <c r="G324" s="155" t="s">
        <v>111</v>
      </c>
      <c r="H324" s="156">
        <v>1</v>
      </c>
      <c r="I324" s="157">
        <v>1460</v>
      </c>
      <c r="J324" s="157">
        <f>ROUND(I324*H324,2)</f>
        <v>1460</v>
      </c>
      <c r="K324" s="154" t="s">
        <v>103</v>
      </c>
      <c r="L324" s="109"/>
      <c r="M324" s="158" t="s">
        <v>1</v>
      </c>
      <c r="N324" s="159" t="s">
        <v>38</v>
      </c>
      <c r="O324" s="160">
        <v>0</v>
      </c>
      <c r="P324" s="160">
        <f>O324*H324</f>
        <v>0</v>
      </c>
      <c r="Q324" s="160">
        <v>0</v>
      </c>
      <c r="R324" s="160">
        <f>Q324*H324</f>
        <v>0</v>
      </c>
      <c r="S324" s="160">
        <v>0</v>
      </c>
      <c r="T324" s="161">
        <f>S324*H324</f>
        <v>0</v>
      </c>
      <c r="AR324" s="99" t="s">
        <v>104</v>
      </c>
      <c r="AT324" s="99" t="s">
        <v>99</v>
      </c>
      <c r="AU324" s="99" t="s">
        <v>67</v>
      </c>
      <c r="AY324" s="99" t="s">
        <v>105</v>
      </c>
      <c r="BE324" s="162">
        <f>IF(N324="základní",J324,0)</f>
        <v>1460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99" t="s">
        <v>75</v>
      </c>
      <c r="BK324" s="162">
        <f>ROUND(I324*H324,2)</f>
        <v>1460</v>
      </c>
      <c r="BL324" s="99" t="s">
        <v>104</v>
      </c>
      <c r="BM324" s="99" t="s">
        <v>718</v>
      </c>
    </row>
    <row r="325" spans="2:65" s="108" customFormat="1" ht="48.75">
      <c r="B325" s="109"/>
      <c r="D325" s="163" t="s">
        <v>107</v>
      </c>
      <c r="F325" s="164" t="s">
        <v>719</v>
      </c>
      <c r="L325" s="109"/>
      <c r="M325" s="165"/>
      <c r="N325" s="166"/>
      <c r="O325" s="166"/>
      <c r="P325" s="166"/>
      <c r="Q325" s="166"/>
      <c r="R325" s="166"/>
      <c r="S325" s="166"/>
      <c r="T325" s="167"/>
      <c r="AT325" s="99" t="s">
        <v>107</v>
      </c>
      <c r="AU325" s="99" t="s">
        <v>67</v>
      </c>
    </row>
    <row r="326" spans="2:65" s="108" customFormat="1" ht="22.5" customHeight="1">
      <c r="B326" s="109"/>
      <c r="C326" s="152" t="s">
        <v>720</v>
      </c>
      <c r="D326" s="152" t="s">
        <v>99</v>
      </c>
      <c r="E326" s="153" t="s">
        <v>721</v>
      </c>
      <c r="F326" s="154" t="s">
        <v>722</v>
      </c>
      <c r="G326" s="155" t="s">
        <v>111</v>
      </c>
      <c r="H326" s="156">
        <v>1</v>
      </c>
      <c r="I326" s="157">
        <v>1740</v>
      </c>
      <c r="J326" s="157">
        <f>ROUND(I326*H326,2)</f>
        <v>1740</v>
      </c>
      <c r="K326" s="154" t="s">
        <v>103</v>
      </c>
      <c r="L326" s="109"/>
      <c r="M326" s="158" t="s">
        <v>1</v>
      </c>
      <c r="N326" s="159" t="s">
        <v>38</v>
      </c>
      <c r="O326" s="160">
        <v>0</v>
      </c>
      <c r="P326" s="160">
        <f>O326*H326</f>
        <v>0</v>
      </c>
      <c r="Q326" s="160">
        <v>0</v>
      </c>
      <c r="R326" s="160">
        <f>Q326*H326</f>
        <v>0</v>
      </c>
      <c r="S326" s="160">
        <v>0</v>
      </c>
      <c r="T326" s="161">
        <f>S326*H326</f>
        <v>0</v>
      </c>
      <c r="AR326" s="99" t="s">
        <v>104</v>
      </c>
      <c r="AT326" s="99" t="s">
        <v>99</v>
      </c>
      <c r="AU326" s="99" t="s">
        <v>67</v>
      </c>
      <c r="AY326" s="99" t="s">
        <v>105</v>
      </c>
      <c r="BE326" s="162">
        <f>IF(N326="základní",J326,0)</f>
        <v>1740</v>
      </c>
      <c r="BF326" s="162">
        <f>IF(N326="snížená",J326,0)</f>
        <v>0</v>
      </c>
      <c r="BG326" s="162">
        <f>IF(N326="zákl. přenesená",J326,0)</f>
        <v>0</v>
      </c>
      <c r="BH326" s="162">
        <f>IF(N326="sníž. přenesená",J326,0)</f>
        <v>0</v>
      </c>
      <c r="BI326" s="162">
        <f>IF(N326="nulová",J326,0)</f>
        <v>0</v>
      </c>
      <c r="BJ326" s="99" t="s">
        <v>75</v>
      </c>
      <c r="BK326" s="162">
        <f>ROUND(I326*H326,2)</f>
        <v>1740</v>
      </c>
      <c r="BL326" s="99" t="s">
        <v>104</v>
      </c>
      <c r="BM326" s="99" t="s">
        <v>723</v>
      </c>
    </row>
    <row r="327" spans="2:65" s="108" customFormat="1" ht="48.75">
      <c r="B327" s="109"/>
      <c r="D327" s="163" t="s">
        <v>107</v>
      </c>
      <c r="F327" s="164" t="s">
        <v>724</v>
      </c>
      <c r="L327" s="109"/>
      <c r="M327" s="165"/>
      <c r="N327" s="166"/>
      <c r="O327" s="166"/>
      <c r="P327" s="166"/>
      <c r="Q327" s="166"/>
      <c r="R327" s="166"/>
      <c r="S327" s="166"/>
      <c r="T327" s="167"/>
      <c r="AT327" s="99" t="s">
        <v>107</v>
      </c>
      <c r="AU327" s="99" t="s">
        <v>67</v>
      </c>
    </row>
    <row r="328" spans="2:65" s="108" customFormat="1" ht="22.5" customHeight="1">
      <c r="B328" s="109"/>
      <c r="C328" s="152" t="s">
        <v>725</v>
      </c>
      <c r="D328" s="152" t="s">
        <v>99</v>
      </c>
      <c r="E328" s="153" t="s">
        <v>726</v>
      </c>
      <c r="F328" s="154" t="s">
        <v>727</v>
      </c>
      <c r="G328" s="155" t="s">
        <v>111</v>
      </c>
      <c r="H328" s="156">
        <v>1</v>
      </c>
      <c r="I328" s="157">
        <v>1790</v>
      </c>
      <c r="J328" s="157">
        <f>ROUND(I328*H328,2)</f>
        <v>1790</v>
      </c>
      <c r="K328" s="154" t="s">
        <v>103</v>
      </c>
      <c r="L328" s="109"/>
      <c r="M328" s="158" t="s">
        <v>1</v>
      </c>
      <c r="N328" s="159" t="s">
        <v>38</v>
      </c>
      <c r="O328" s="160">
        <v>0</v>
      </c>
      <c r="P328" s="160">
        <f>O328*H328</f>
        <v>0</v>
      </c>
      <c r="Q328" s="160">
        <v>0</v>
      </c>
      <c r="R328" s="160">
        <f>Q328*H328</f>
        <v>0</v>
      </c>
      <c r="S328" s="160">
        <v>0</v>
      </c>
      <c r="T328" s="161">
        <f>S328*H328</f>
        <v>0</v>
      </c>
      <c r="AR328" s="99" t="s">
        <v>104</v>
      </c>
      <c r="AT328" s="99" t="s">
        <v>99</v>
      </c>
      <c r="AU328" s="99" t="s">
        <v>67</v>
      </c>
      <c r="AY328" s="99" t="s">
        <v>105</v>
      </c>
      <c r="BE328" s="162">
        <f>IF(N328="základní",J328,0)</f>
        <v>1790</v>
      </c>
      <c r="BF328" s="162">
        <f>IF(N328="snížená",J328,0)</f>
        <v>0</v>
      </c>
      <c r="BG328" s="162">
        <f>IF(N328="zákl. přenesená",J328,0)</f>
        <v>0</v>
      </c>
      <c r="BH328" s="162">
        <f>IF(N328="sníž. přenesená",J328,0)</f>
        <v>0</v>
      </c>
      <c r="BI328" s="162">
        <f>IF(N328="nulová",J328,0)</f>
        <v>0</v>
      </c>
      <c r="BJ328" s="99" t="s">
        <v>75</v>
      </c>
      <c r="BK328" s="162">
        <f>ROUND(I328*H328,2)</f>
        <v>1790</v>
      </c>
      <c r="BL328" s="99" t="s">
        <v>104</v>
      </c>
      <c r="BM328" s="99" t="s">
        <v>728</v>
      </c>
    </row>
    <row r="329" spans="2:65" s="108" customFormat="1" ht="48.75">
      <c r="B329" s="109"/>
      <c r="D329" s="163" t="s">
        <v>107</v>
      </c>
      <c r="F329" s="164" t="s">
        <v>729</v>
      </c>
      <c r="L329" s="109"/>
      <c r="M329" s="165"/>
      <c r="N329" s="166"/>
      <c r="O329" s="166"/>
      <c r="P329" s="166"/>
      <c r="Q329" s="166"/>
      <c r="R329" s="166"/>
      <c r="S329" s="166"/>
      <c r="T329" s="167"/>
      <c r="AT329" s="99" t="s">
        <v>107</v>
      </c>
      <c r="AU329" s="99" t="s">
        <v>67</v>
      </c>
    </row>
    <row r="330" spans="2:65" s="108" customFormat="1" ht="22.5" customHeight="1">
      <c r="B330" s="109"/>
      <c r="C330" s="152" t="s">
        <v>730</v>
      </c>
      <c r="D330" s="152" t="s">
        <v>99</v>
      </c>
      <c r="E330" s="153" t="s">
        <v>731</v>
      </c>
      <c r="F330" s="154" t="s">
        <v>732</v>
      </c>
      <c r="G330" s="155" t="s">
        <v>111</v>
      </c>
      <c r="H330" s="156">
        <v>1</v>
      </c>
      <c r="I330" s="157">
        <v>1840</v>
      </c>
      <c r="J330" s="157">
        <f>ROUND(I330*H330,2)</f>
        <v>1840</v>
      </c>
      <c r="K330" s="154" t="s">
        <v>103</v>
      </c>
      <c r="L330" s="109"/>
      <c r="M330" s="158" t="s">
        <v>1</v>
      </c>
      <c r="N330" s="159" t="s">
        <v>38</v>
      </c>
      <c r="O330" s="160">
        <v>0</v>
      </c>
      <c r="P330" s="160">
        <f>O330*H330</f>
        <v>0</v>
      </c>
      <c r="Q330" s="160">
        <v>0</v>
      </c>
      <c r="R330" s="160">
        <f>Q330*H330</f>
        <v>0</v>
      </c>
      <c r="S330" s="160">
        <v>0</v>
      </c>
      <c r="T330" s="161">
        <f>S330*H330</f>
        <v>0</v>
      </c>
      <c r="AR330" s="99" t="s">
        <v>104</v>
      </c>
      <c r="AT330" s="99" t="s">
        <v>99</v>
      </c>
      <c r="AU330" s="99" t="s">
        <v>67</v>
      </c>
      <c r="AY330" s="99" t="s">
        <v>105</v>
      </c>
      <c r="BE330" s="162">
        <f>IF(N330="základní",J330,0)</f>
        <v>1840</v>
      </c>
      <c r="BF330" s="162">
        <f>IF(N330="snížená",J330,0)</f>
        <v>0</v>
      </c>
      <c r="BG330" s="162">
        <f>IF(N330="zákl. přenesená",J330,0)</f>
        <v>0</v>
      </c>
      <c r="BH330" s="162">
        <f>IF(N330="sníž. přenesená",J330,0)</f>
        <v>0</v>
      </c>
      <c r="BI330" s="162">
        <f>IF(N330="nulová",J330,0)</f>
        <v>0</v>
      </c>
      <c r="BJ330" s="99" t="s">
        <v>75</v>
      </c>
      <c r="BK330" s="162">
        <f>ROUND(I330*H330,2)</f>
        <v>1840</v>
      </c>
      <c r="BL330" s="99" t="s">
        <v>104</v>
      </c>
      <c r="BM330" s="99" t="s">
        <v>733</v>
      </c>
    </row>
    <row r="331" spans="2:65" s="108" customFormat="1" ht="48.75">
      <c r="B331" s="109"/>
      <c r="D331" s="163" t="s">
        <v>107</v>
      </c>
      <c r="F331" s="164" t="s">
        <v>734</v>
      </c>
      <c r="L331" s="109"/>
      <c r="M331" s="165"/>
      <c r="N331" s="166"/>
      <c r="O331" s="166"/>
      <c r="P331" s="166"/>
      <c r="Q331" s="166"/>
      <c r="R331" s="166"/>
      <c r="S331" s="166"/>
      <c r="T331" s="167"/>
      <c r="AT331" s="99" t="s">
        <v>107</v>
      </c>
      <c r="AU331" s="99" t="s">
        <v>67</v>
      </c>
    </row>
    <row r="332" spans="2:65" s="108" customFormat="1" ht="22.5" customHeight="1">
      <c r="B332" s="109"/>
      <c r="C332" s="152" t="s">
        <v>735</v>
      </c>
      <c r="D332" s="152" t="s">
        <v>99</v>
      </c>
      <c r="E332" s="153" t="s">
        <v>736</v>
      </c>
      <c r="F332" s="154" t="s">
        <v>737</v>
      </c>
      <c r="G332" s="155" t="s">
        <v>111</v>
      </c>
      <c r="H332" s="156">
        <v>1</v>
      </c>
      <c r="I332" s="157">
        <v>1890</v>
      </c>
      <c r="J332" s="157">
        <f>ROUND(I332*H332,2)</f>
        <v>1890</v>
      </c>
      <c r="K332" s="154" t="s">
        <v>103</v>
      </c>
      <c r="L332" s="109"/>
      <c r="M332" s="158" t="s">
        <v>1</v>
      </c>
      <c r="N332" s="159" t="s">
        <v>38</v>
      </c>
      <c r="O332" s="160">
        <v>0</v>
      </c>
      <c r="P332" s="160">
        <f>O332*H332</f>
        <v>0</v>
      </c>
      <c r="Q332" s="160">
        <v>0</v>
      </c>
      <c r="R332" s="160">
        <f>Q332*H332</f>
        <v>0</v>
      </c>
      <c r="S332" s="160">
        <v>0</v>
      </c>
      <c r="T332" s="161">
        <f>S332*H332</f>
        <v>0</v>
      </c>
      <c r="AR332" s="99" t="s">
        <v>104</v>
      </c>
      <c r="AT332" s="99" t="s">
        <v>99</v>
      </c>
      <c r="AU332" s="99" t="s">
        <v>67</v>
      </c>
      <c r="AY332" s="99" t="s">
        <v>105</v>
      </c>
      <c r="BE332" s="162">
        <f>IF(N332="základní",J332,0)</f>
        <v>1890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99" t="s">
        <v>75</v>
      </c>
      <c r="BK332" s="162">
        <f>ROUND(I332*H332,2)</f>
        <v>1890</v>
      </c>
      <c r="BL332" s="99" t="s">
        <v>104</v>
      </c>
      <c r="BM332" s="99" t="s">
        <v>738</v>
      </c>
    </row>
    <row r="333" spans="2:65" s="108" customFormat="1" ht="48.75">
      <c r="B333" s="109"/>
      <c r="D333" s="163" t="s">
        <v>107</v>
      </c>
      <c r="F333" s="164" t="s">
        <v>739</v>
      </c>
      <c r="L333" s="109"/>
      <c r="M333" s="165"/>
      <c r="N333" s="166"/>
      <c r="O333" s="166"/>
      <c r="P333" s="166"/>
      <c r="Q333" s="166"/>
      <c r="R333" s="166"/>
      <c r="S333" s="166"/>
      <c r="T333" s="167"/>
      <c r="AT333" s="99" t="s">
        <v>107</v>
      </c>
      <c r="AU333" s="99" t="s">
        <v>67</v>
      </c>
    </row>
    <row r="334" spans="2:65" s="108" customFormat="1" ht="22.5" customHeight="1">
      <c r="B334" s="109"/>
      <c r="C334" s="152" t="s">
        <v>740</v>
      </c>
      <c r="D334" s="152" t="s">
        <v>99</v>
      </c>
      <c r="E334" s="153" t="s">
        <v>741</v>
      </c>
      <c r="F334" s="154" t="s">
        <v>742</v>
      </c>
      <c r="G334" s="155" t="s">
        <v>111</v>
      </c>
      <c r="H334" s="156">
        <v>1</v>
      </c>
      <c r="I334" s="157">
        <v>1400</v>
      </c>
      <c r="J334" s="157">
        <f>ROUND(I334*H334,2)</f>
        <v>1400</v>
      </c>
      <c r="K334" s="154" t="s">
        <v>103</v>
      </c>
      <c r="L334" s="109"/>
      <c r="M334" s="158" t="s">
        <v>1</v>
      </c>
      <c r="N334" s="159" t="s">
        <v>38</v>
      </c>
      <c r="O334" s="160">
        <v>0</v>
      </c>
      <c r="P334" s="160">
        <f>O334*H334</f>
        <v>0</v>
      </c>
      <c r="Q334" s="160">
        <v>0</v>
      </c>
      <c r="R334" s="160">
        <f>Q334*H334</f>
        <v>0</v>
      </c>
      <c r="S334" s="160">
        <v>0</v>
      </c>
      <c r="T334" s="161">
        <f>S334*H334</f>
        <v>0</v>
      </c>
      <c r="AR334" s="99" t="s">
        <v>104</v>
      </c>
      <c r="AT334" s="99" t="s">
        <v>99</v>
      </c>
      <c r="AU334" s="99" t="s">
        <v>67</v>
      </c>
      <c r="AY334" s="99" t="s">
        <v>105</v>
      </c>
      <c r="BE334" s="162">
        <f>IF(N334="základní",J334,0)</f>
        <v>1400</v>
      </c>
      <c r="BF334" s="162">
        <f>IF(N334="snížená",J334,0)</f>
        <v>0</v>
      </c>
      <c r="BG334" s="162">
        <f>IF(N334="zákl. přenesená",J334,0)</f>
        <v>0</v>
      </c>
      <c r="BH334" s="162">
        <f>IF(N334="sníž. přenesená",J334,0)</f>
        <v>0</v>
      </c>
      <c r="BI334" s="162">
        <f>IF(N334="nulová",J334,0)</f>
        <v>0</v>
      </c>
      <c r="BJ334" s="99" t="s">
        <v>75</v>
      </c>
      <c r="BK334" s="162">
        <f>ROUND(I334*H334,2)</f>
        <v>1400</v>
      </c>
      <c r="BL334" s="99" t="s">
        <v>104</v>
      </c>
      <c r="BM334" s="99" t="s">
        <v>743</v>
      </c>
    </row>
    <row r="335" spans="2:65" s="108" customFormat="1" ht="48.75">
      <c r="B335" s="109"/>
      <c r="D335" s="163" t="s">
        <v>107</v>
      </c>
      <c r="F335" s="164" t="s">
        <v>744</v>
      </c>
      <c r="L335" s="109"/>
      <c r="M335" s="165"/>
      <c r="N335" s="166"/>
      <c r="O335" s="166"/>
      <c r="P335" s="166"/>
      <c r="Q335" s="166"/>
      <c r="R335" s="166"/>
      <c r="S335" s="166"/>
      <c r="T335" s="167"/>
      <c r="AT335" s="99" t="s">
        <v>107</v>
      </c>
      <c r="AU335" s="99" t="s">
        <v>67</v>
      </c>
    </row>
    <row r="336" spans="2:65" s="108" customFormat="1" ht="22.5" customHeight="1">
      <c r="B336" s="109"/>
      <c r="C336" s="152" t="s">
        <v>745</v>
      </c>
      <c r="D336" s="152" t="s">
        <v>99</v>
      </c>
      <c r="E336" s="153" t="s">
        <v>746</v>
      </c>
      <c r="F336" s="154" t="s">
        <v>747</v>
      </c>
      <c r="G336" s="155" t="s">
        <v>111</v>
      </c>
      <c r="H336" s="156">
        <v>1</v>
      </c>
      <c r="I336" s="157">
        <v>1340</v>
      </c>
      <c r="J336" s="157">
        <f>ROUND(I336*H336,2)</f>
        <v>1340</v>
      </c>
      <c r="K336" s="154" t="s">
        <v>103</v>
      </c>
      <c r="L336" s="109"/>
      <c r="M336" s="158" t="s">
        <v>1</v>
      </c>
      <c r="N336" s="159" t="s">
        <v>38</v>
      </c>
      <c r="O336" s="160">
        <v>0</v>
      </c>
      <c r="P336" s="160">
        <f>O336*H336</f>
        <v>0</v>
      </c>
      <c r="Q336" s="160">
        <v>0</v>
      </c>
      <c r="R336" s="160">
        <f>Q336*H336</f>
        <v>0</v>
      </c>
      <c r="S336" s="160">
        <v>0</v>
      </c>
      <c r="T336" s="161">
        <f>S336*H336</f>
        <v>0</v>
      </c>
      <c r="AR336" s="99" t="s">
        <v>104</v>
      </c>
      <c r="AT336" s="99" t="s">
        <v>99</v>
      </c>
      <c r="AU336" s="99" t="s">
        <v>67</v>
      </c>
      <c r="AY336" s="99" t="s">
        <v>105</v>
      </c>
      <c r="BE336" s="162">
        <f>IF(N336="základní",J336,0)</f>
        <v>1340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99" t="s">
        <v>75</v>
      </c>
      <c r="BK336" s="162">
        <f>ROUND(I336*H336,2)</f>
        <v>1340</v>
      </c>
      <c r="BL336" s="99" t="s">
        <v>104</v>
      </c>
      <c r="BM336" s="99" t="s">
        <v>748</v>
      </c>
    </row>
    <row r="337" spans="2:65" s="108" customFormat="1" ht="48.75">
      <c r="B337" s="109"/>
      <c r="D337" s="163" t="s">
        <v>107</v>
      </c>
      <c r="F337" s="164" t="s">
        <v>749</v>
      </c>
      <c r="L337" s="109"/>
      <c r="M337" s="165"/>
      <c r="N337" s="166"/>
      <c r="O337" s="166"/>
      <c r="P337" s="166"/>
      <c r="Q337" s="166"/>
      <c r="R337" s="166"/>
      <c r="S337" s="166"/>
      <c r="T337" s="167"/>
      <c r="AT337" s="99" t="s">
        <v>107</v>
      </c>
      <c r="AU337" s="99" t="s">
        <v>67</v>
      </c>
    </row>
    <row r="338" spans="2:65" s="108" customFormat="1" ht="22.5" customHeight="1">
      <c r="B338" s="109"/>
      <c r="C338" s="152" t="s">
        <v>750</v>
      </c>
      <c r="D338" s="152" t="s">
        <v>99</v>
      </c>
      <c r="E338" s="153" t="s">
        <v>751</v>
      </c>
      <c r="F338" s="154" t="s">
        <v>752</v>
      </c>
      <c r="G338" s="155" t="s">
        <v>111</v>
      </c>
      <c r="H338" s="156">
        <v>1</v>
      </c>
      <c r="I338" s="157">
        <v>592</v>
      </c>
      <c r="J338" s="157">
        <f>ROUND(I338*H338,2)</f>
        <v>592</v>
      </c>
      <c r="K338" s="154" t="s">
        <v>103</v>
      </c>
      <c r="L338" s="109"/>
      <c r="M338" s="158" t="s">
        <v>1</v>
      </c>
      <c r="N338" s="159" t="s">
        <v>38</v>
      </c>
      <c r="O338" s="160">
        <v>0</v>
      </c>
      <c r="P338" s="160">
        <f>O338*H338</f>
        <v>0</v>
      </c>
      <c r="Q338" s="160">
        <v>0</v>
      </c>
      <c r="R338" s="160">
        <f>Q338*H338</f>
        <v>0</v>
      </c>
      <c r="S338" s="160">
        <v>0</v>
      </c>
      <c r="T338" s="161">
        <f>S338*H338</f>
        <v>0</v>
      </c>
      <c r="AR338" s="99" t="s">
        <v>104</v>
      </c>
      <c r="AT338" s="99" t="s">
        <v>99</v>
      </c>
      <c r="AU338" s="99" t="s">
        <v>67</v>
      </c>
      <c r="AY338" s="99" t="s">
        <v>105</v>
      </c>
      <c r="BE338" s="162">
        <f>IF(N338="základní",J338,0)</f>
        <v>592</v>
      </c>
      <c r="BF338" s="162">
        <f>IF(N338="snížená",J338,0)</f>
        <v>0</v>
      </c>
      <c r="BG338" s="162">
        <f>IF(N338="zákl. přenesená",J338,0)</f>
        <v>0</v>
      </c>
      <c r="BH338" s="162">
        <f>IF(N338="sníž. přenesená",J338,0)</f>
        <v>0</v>
      </c>
      <c r="BI338" s="162">
        <f>IF(N338="nulová",J338,0)</f>
        <v>0</v>
      </c>
      <c r="BJ338" s="99" t="s">
        <v>75</v>
      </c>
      <c r="BK338" s="162">
        <f>ROUND(I338*H338,2)</f>
        <v>592</v>
      </c>
      <c r="BL338" s="99" t="s">
        <v>104</v>
      </c>
      <c r="BM338" s="99" t="s">
        <v>753</v>
      </c>
    </row>
    <row r="339" spans="2:65" s="108" customFormat="1" ht="29.25">
      <c r="B339" s="109"/>
      <c r="D339" s="163" t="s">
        <v>107</v>
      </c>
      <c r="F339" s="164" t="s">
        <v>754</v>
      </c>
      <c r="L339" s="109"/>
      <c r="M339" s="165"/>
      <c r="N339" s="166"/>
      <c r="O339" s="166"/>
      <c r="P339" s="166"/>
      <c r="Q339" s="166"/>
      <c r="R339" s="166"/>
      <c r="S339" s="166"/>
      <c r="T339" s="167"/>
      <c r="AT339" s="99" t="s">
        <v>107</v>
      </c>
      <c r="AU339" s="99" t="s">
        <v>67</v>
      </c>
    </row>
    <row r="340" spans="2:65" s="108" customFormat="1" ht="22.5" customHeight="1">
      <c r="B340" s="109"/>
      <c r="C340" s="152" t="s">
        <v>755</v>
      </c>
      <c r="D340" s="152" t="s">
        <v>99</v>
      </c>
      <c r="E340" s="153" t="s">
        <v>756</v>
      </c>
      <c r="F340" s="154" t="s">
        <v>757</v>
      </c>
      <c r="G340" s="155" t="s">
        <v>111</v>
      </c>
      <c r="H340" s="156">
        <v>1</v>
      </c>
      <c r="I340" s="157">
        <v>534</v>
      </c>
      <c r="J340" s="157">
        <f>ROUND(I340*H340,2)</f>
        <v>534</v>
      </c>
      <c r="K340" s="154" t="s">
        <v>103</v>
      </c>
      <c r="L340" s="109"/>
      <c r="M340" s="158" t="s">
        <v>1</v>
      </c>
      <c r="N340" s="159" t="s">
        <v>38</v>
      </c>
      <c r="O340" s="160">
        <v>0</v>
      </c>
      <c r="P340" s="160">
        <f>O340*H340</f>
        <v>0</v>
      </c>
      <c r="Q340" s="160">
        <v>0</v>
      </c>
      <c r="R340" s="160">
        <f>Q340*H340</f>
        <v>0</v>
      </c>
      <c r="S340" s="160">
        <v>0</v>
      </c>
      <c r="T340" s="161">
        <f>S340*H340</f>
        <v>0</v>
      </c>
      <c r="AR340" s="99" t="s">
        <v>104</v>
      </c>
      <c r="AT340" s="99" t="s">
        <v>99</v>
      </c>
      <c r="AU340" s="99" t="s">
        <v>67</v>
      </c>
      <c r="AY340" s="99" t="s">
        <v>105</v>
      </c>
      <c r="BE340" s="162">
        <f>IF(N340="základní",J340,0)</f>
        <v>534</v>
      </c>
      <c r="BF340" s="162">
        <f>IF(N340="snížená",J340,0)</f>
        <v>0</v>
      </c>
      <c r="BG340" s="162">
        <f>IF(N340="zákl. přenesená",J340,0)</f>
        <v>0</v>
      </c>
      <c r="BH340" s="162">
        <f>IF(N340="sníž. přenesená",J340,0)</f>
        <v>0</v>
      </c>
      <c r="BI340" s="162">
        <f>IF(N340="nulová",J340,0)</f>
        <v>0</v>
      </c>
      <c r="BJ340" s="99" t="s">
        <v>75</v>
      </c>
      <c r="BK340" s="162">
        <f>ROUND(I340*H340,2)</f>
        <v>534</v>
      </c>
      <c r="BL340" s="99" t="s">
        <v>104</v>
      </c>
      <c r="BM340" s="99" t="s">
        <v>758</v>
      </c>
    </row>
    <row r="341" spans="2:65" s="108" customFormat="1" ht="29.25">
      <c r="B341" s="109"/>
      <c r="D341" s="163" t="s">
        <v>107</v>
      </c>
      <c r="F341" s="164" t="s">
        <v>759</v>
      </c>
      <c r="L341" s="109"/>
      <c r="M341" s="165"/>
      <c r="N341" s="166"/>
      <c r="O341" s="166"/>
      <c r="P341" s="166"/>
      <c r="Q341" s="166"/>
      <c r="R341" s="166"/>
      <c r="S341" s="166"/>
      <c r="T341" s="167"/>
      <c r="AT341" s="99" t="s">
        <v>107</v>
      </c>
      <c r="AU341" s="99" t="s">
        <v>67</v>
      </c>
    </row>
    <row r="342" spans="2:65" s="108" customFormat="1" ht="22.5" customHeight="1">
      <c r="B342" s="109"/>
      <c r="C342" s="152" t="s">
        <v>760</v>
      </c>
      <c r="D342" s="152" t="s">
        <v>99</v>
      </c>
      <c r="E342" s="153" t="s">
        <v>761</v>
      </c>
      <c r="F342" s="154" t="s">
        <v>762</v>
      </c>
      <c r="G342" s="155" t="s">
        <v>111</v>
      </c>
      <c r="H342" s="156">
        <v>1</v>
      </c>
      <c r="I342" s="157">
        <v>600</v>
      </c>
      <c r="J342" s="157">
        <f>ROUND(I342*H342,2)</f>
        <v>600</v>
      </c>
      <c r="K342" s="154" t="s">
        <v>103</v>
      </c>
      <c r="L342" s="109"/>
      <c r="M342" s="158" t="s">
        <v>1</v>
      </c>
      <c r="N342" s="159" t="s">
        <v>38</v>
      </c>
      <c r="O342" s="160">
        <v>0</v>
      </c>
      <c r="P342" s="160">
        <f>O342*H342</f>
        <v>0</v>
      </c>
      <c r="Q342" s="160">
        <v>0</v>
      </c>
      <c r="R342" s="160">
        <f>Q342*H342</f>
        <v>0</v>
      </c>
      <c r="S342" s="160">
        <v>0</v>
      </c>
      <c r="T342" s="161">
        <f>S342*H342</f>
        <v>0</v>
      </c>
      <c r="AR342" s="99" t="s">
        <v>104</v>
      </c>
      <c r="AT342" s="99" t="s">
        <v>99</v>
      </c>
      <c r="AU342" s="99" t="s">
        <v>67</v>
      </c>
      <c r="AY342" s="99" t="s">
        <v>105</v>
      </c>
      <c r="BE342" s="162">
        <f>IF(N342="základní",J342,0)</f>
        <v>600</v>
      </c>
      <c r="BF342" s="162">
        <f>IF(N342="snížená",J342,0)</f>
        <v>0</v>
      </c>
      <c r="BG342" s="162">
        <f>IF(N342="zákl. přenesená",J342,0)</f>
        <v>0</v>
      </c>
      <c r="BH342" s="162">
        <f>IF(N342="sníž. přenesená",J342,0)</f>
        <v>0</v>
      </c>
      <c r="BI342" s="162">
        <f>IF(N342="nulová",J342,0)</f>
        <v>0</v>
      </c>
      <c r="BJ342" s="99" t="s">
        <v>75</v>
      </c>
      <c r="BK342" s="162">
        <f>ROUND(I342*H342,2)</f>
        <v>600</v>
      </c>
      <c r="BL342" s="99" t="s">
        <v>104</v>
      </c>
      <c r="BM342" s="99" t="s">
        <v>763</v>
      </c>
    </row>
    <row r="343" spans="2:65" s="108" customFormat="1" ht="29.25">
      <c r="B343" s="109"/>
      <c r="D343" s="163" t="s">
        <v>107</v>
      </c>
      <c r="F343" s="164" t="s">
        <v>764</v>
      </c>
      <c r="L343" s="109"/>
      <c r="M343" s="165"/>
      <c r="N343" s="166"/>
      <c r="O343" s="166"/>
      <c r="P343" s="166"/>
      <c r="Q343" s="166"/>
      <c r="R343" s="166"/>
      <c r="S343" s="166"/>
      <c r="T343" s="167"/>
      <c r="AT343" s="99" t="s">
        <v>107</v>
      </c>
      <c r="AU343" s="99" t="s">
        <v>67</v>
      </c>
    </row>
    <row r="344" spans="2:65" s="108" customFormat="1" ht="22.5" customHeight="1">
      <c r="B344" s="109"/>
      <c r="C344" s="152" t="s">
        <v>765</v>
      </c>
      <c r="D344" s="152" t="s">
        <v>99</v>
      </c>
      <c r="E344" s="153" t="s">
        <v>766</v>
      </c>
      <c r="F344" s="154" t="s">
        <v>767</v>
      </c>
      <c r="G344" s="155" t="s">
        <v>111</v>
      </c>
      <c r="H344" s="156">
        <v>1</v>
      </c>
      <c r="I344" s="157">
        <v>637</v>
      </c>
      <c r="J344" s="157">
        <f>ROUND(I344*H344,2)</f>
        <v>637</v>
      </c>
      <c r="K344" s="154" t="s">
        <v>103</v>
      </c>
      <c r="L344" s="109"/>
      <c r="M344" s="158" t="s">
        <v>1</v>
      </c>
      <c r="N344" s="159" t="s">
        <v>38</v>
      </c>
      <c r="O344" s="160">
        <v>0</v>
      </c>
      <c r="P344" s="160">
        <f>O344*H344</f>
        <v>0</v>
      </c>
      <c r="Q344" s="160">
        <v>0</v>
      </c>
      <c r="R344" s="160">
        <f>Q344*H344</f>
        <v>0</v>
      </c>
      <c r="S344" s="160">
        <v>0</v>
      </c>
      <c r="T344" s="161">
        <f>S344*H344</f>
        <v>0</v>
      </c>
      <c r="AR344" s="99" t="s">
        <v>104</v>
      </c>
      <c r="AT344" s="99" t="s">
        <v>99</v>
      </c>
      <c r="AU344" s="99" t="s">
        <v>67</v>
      </c>
      <c r="AY344" s="99" t="s">
        <v>105</v>
      </c>
      <c r="BE344" s="162">
        <f>IF(N344="základní",J344,0)</f>
        <v>637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99" t="s">
        <v>75</v>
      </c>
      <c r="BK344" s="162">
        <f>ROUND(I344*H344,2)</f>
        <v>637</v>
      </c>
      <c r="BL344" s="99" t="s">
        <v>104</v>
      </c>
      <c r="BM344" s="99" t="s">
        <v>768</v>
      </c>
    </row>
    <row r="345" spans="2:65" s="108" customFormat="1" ht="39">
      <c r="B345" s="109"/>
      <c r="D345" s="163" t="s">
        <v>107</v>
      </c>
      <c r="F345" s="164" t="s">
        <v>769</v>
      </c>
      <c r="L345" s="109"/>
      <c r="M345" s="165"/>
      <c r="N345" s="166"/>
      <c r="O345" s="166"/>
      <c r="P345" s="166"/>
      <c r="Q345" s="166"/>
      <c r="R345" s="166"/>
      <c r="S345" s="166"/>
      <c r="T345" s="167"/>
      <c r="AT345" s="99" t="s">
        <v>107</v>
      </c>
      <c r="AU345" s="99" t="s">
        <v>67</v>
      </c>
    </row>
    <row r="346" spans="2:65" s="108" customFormat="1" ht="22.5" customHeight="1">
      <c r="B346" s="109"/>
      <c r="C346" s="152" t="s">
        <v>770</v>
      </c>
      <c r="D346" s="152" t="s">
        <v>99</v>
      </c>
      <c r="E346" s="153" t="s">
        <v>771</v>
      </c>
      <c r="F346" s="154" t="s">
        <v>772</v>
      </c>
      <c r="G346" s="155" t="s">
        <v>111</v>
      </c>
      <c r="H346" s="156">
        <v>1</v>
      </c>
      <c r="I346" s="157">
        <v>671</v>
      </c>
      <c r="J346" s="157">
        <f>ROUND(I346*H346,2)</f>
        <v>671</v>
      </c>
      <c r="K346" s="154" t="s">
        <v>103</v>
      </c>
      <c r="L346" s="109"/>
      <c r="M346" s="158" t="s">
        <v>1</v>
      </c>
      <c r="N346" s="159" t="s">
        <v>38</v>
      </c>
      <c r="O346" s="160">
        <v>0</v>
      </c>
      <c r="P346" s="160">
        <f>O346*H346</f>
        <v>0</v>
      </c>
      <c r="Q346" s="160">
        <v>0</v>
      </c>
      <c r="R346" s="160">
        <f>Q346*H346</f>
        <v>0</v>
      </c>
      <c r="S346" s="160">
        <v>0</v>
      </c>
      <c r="T346" s="161">
        <f>S346*H346</f>
        <v>0</v>
      </c>
      <c r="AR346" s="99" t="s">
        <v>104</v>
      </c>
      <c r="AT346" s="99" t="s">
        <v>99</v>
      </c>
      <c r="AU346" s="99" t="s">
        <v>67</v>
      </c>
      <c r="AY346" s="99" t="s">
        <v>105</v>
      </c>
      <c r="BE346" s="162">
        <f>IF(N346="základní",J346,0)</f>
        <v>671</v>
      </c>
      <c r="BF346" s="162">
        <f>IF(N346="snížená",J346,0)</f>
        <v>0</v>
      </c>
      <c r="BG346" s="162">
        <f>IF(N346="zákl. přenesená",J346,0)</f>
        <v>0</v>
      </c>
      <c r="BH346" s="162">
        <f>IF(N346="sníž. přenesená",J346,0)</f>
        <v>0</v>
      </c>
      <c r="BI346" s="162">
        <f>IF(N346="nulová",J346,0)</f>
        <v>0</v>
      </c>
      <c r="BJ346" s="99" t="s">
        <v>75</v>
      </c>
      <c r="BK346" s="162">
        <f>ROUND(I346*H346,2)</f>
        <v>671</v>
      </c>
      <c r="BL346" s="99" t="s">
        <v>104</v>
      </c>
      <c r="BM346" s="99" t="s">
        <v>773</v>
      </c>
    </row>
    <row r="347" spans="2:65" s="108" customFormat="1" ht="39">
      <c r="B347" s="109"/>
      <c r="D347" s="163" t="s">
        <v>107</v>
      </c>
      <c r="F347" s="164" t="s">
        <v>774</v>
      </c>
      <c r="L347" s="109"/>
      <c r="M347" s="165"/>
      <c r="N347" s="166"/>
      <c r="O347" s="166"/>
      <c r="P347" s="166"/>
      <c r="Q347" s="166"/>
      <c r="R347" s="166"/>
      <c r="S347" s="166"/>
      <c r="T347" s="167"/>
      <c r="AT347" s="99" t="s">
        <v>107</v>
      </c>
      <c r="AU347" s="99" t="s">
        <v>67</v>
      </c>
    </row>
    <row r="348" spans="2:65" s="108" customFormat="1" ht="22.5" customHeight="1">
      <c r="B348" s="109"/>
      <c r="C348" s="152" t="s">
        <v>775</v>
      </c>
      <c r="D348" s="152" t="s">
        <v>99</v>
      </c>
      <c r="E348" s="153" t="s">
        <v>776</v>
      </c>
      <c r="F348" s="154" t="s">
        <v>777</v>
      </c>
      <c r="G348" s="155" t="s">
        <v>111</v>
      </c>
      <c r="H348" s="156">
        <v>1</v>
      </c>
      <c r="I348" s="157">
        <v>702</v>
      </c>
      <c r="J348" s="157">
        <f>ROUND(I348*H348,2)</f>
        <v>702</v>
      </c>
      <c r="K348" s="154" t="s">
        <v>103</v>
      </c>
      <c r="L348" s="109"/>
      <c r="M348" s="158" t="s">
        <v>1</v>
      </c>
      <c r="N348" s="159" t="s">
        <v>38</v>
      </c>
      <c r="O348" s="160">
        <v>0</v>
      </c>
      <c r="P348" s="160">
        <f>O348*H348</f>
        <v>0</v>
      </c>
      <c r="Q348" s="160">
        <v>0</v>
      </c>
      <c r="R348" s="160">
        <f>Q348*H348</f>
        <v>0</v>
      </c>
      <c r="S348" s="160">
        <v>0</v>
      </c>
      <c r="T348" s="161">
        <f>S348*H348</f>
        <v>0</v>
      </c>
      <c r="AR348" s="99" t="s">
        <v>104</v>
      </c>
      <c r="AT348" s="99" t="s">
        <v>99</v>
      </c>
      <c r="AU348" s="99" t="s">
        <v>67</v>
      </c>
      <c r="AY348" s="99" t="s">
        <v>105</v>
      </c>
      <c r="BE348" s="162">
        <f>IF(N348="základní",J348,0)</f>
        <v>702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99" t="s">
        <v>75</v>
      </c>
      <c r="BK348" s="162">
        <f>ROUND(I348*H348,2)</f>
        <v>702</v>
      </c>
      <c r="BL348" s="99" t="s">
        <v>104</v>
      </c>
      <c r="BM348" s="99" t="s">
        <v>778</v>
      </c>
    </row>
    <row r="349" spans="2:65" s="108" customFormat="1" ht="29.25">
      <c r="B349" s="109"/>
      <c r="D349" s="163" t="s">
        <v>107</v>
      </c>
      <c r="F349" s="164" t="s">
        <v>779</v>
      </c>
      <c r="L349" s="109"/>
      <c r="M349" s="165"/>
      <c r="N349" s="166"/>
      <c r="O349" s="166"/>
      <c r="P349" s="166"/>
      <c r="Q349" s="166"/>
      <c r="R349" s="166"/>
      <c r="S349" s="166"/>
      <c r="T349" s="167"/>
      <c r="AT349" s="99" t="s">
        <v>107</v>
      </c>
      <c r="AU349" s="99" t="s">
        <v>67</v>
      </c>
    </row>
    <row r="350" spans="2:65" s="108" customFormat="1" ht="22.5" customHeight="1">
      <c r="B350" s="109"/>
      <c r="C350" s="152" t="s">
        <v>780</v>
      </c>
      <c r="D350" s="152" t="s">
        <v>99</v>
      </c>
      <c r="E350" s="153" t="s">
        <v>781</v>
      </c>
      <c r="F350" s="154" t="s">
        <v>782</v>
      </c>
      <c r="G350" s="155" t="s">
        <v>111</v>
      </c>
      <c r="H350" s="156">
        <v>1</v>
      </c>
      <c r="I350" s="157">
        <v>1030</v>
      </c>
      <c r="J350" s="157">
        <f>ROUND(I350*H350,2)</f>
        <v>1030</v>
      </c>
      <c r="K350" s="154" t="s">
        <v>103</v>
      </c>
      <c r="L350" s="109"/>
      <c r="M350" s="158" t="s">
        <v>1</v>
      </c>
      <c r="N350" s="159" t="s">
        <v>38</v>
      </c>
      <c r="O350" s="160">
        <v>0</v>
      </c>
      <c r="P350" s="160">
        <f>O350*H350</f>
        <v>0</v>
      </c>
      <c r="Q350" s="160">
        <v>0</v>
      </c>
      <c r="R350" s="160">
        <f>Q350*H350</f>
        <v>0</v>
      </c>
      <c r="S350" s="160">
        <v>0</v>
      </c>
      <c r="T350" s="161">
        <f>S350*H350</f>
        <v>0</v>
      </c>
      <c r="AR350" s="99" t="s">
        <v>104</v>
      </c>
      <c r="AT350" s="99" t="s">
        <v>99</v>
      </c>
      <c r="AU350" s="99" t="s">
        <v>67</v>
      </c>
      <c r="AY350" s="99" t="s">
        <v>105</v>
      </c>
      <c r="BE350" s="162">
        <f>IF(N350="základní",J350,0)</f>
        <v>1030</v>
      </c>
      <c r="BF350" s="162">
        <f>IF(N350="snížená",J350,0)</f>
        <v>0</v>
      </c>
      <c r="BG350" s="162">
        <f>IF(N350="zákl. přenesená",J350,0)</f>
        <v>0</v>
      </c>
      <c r="BH350" s="162">
        <f>IF(N350="sníž. přenesená",J350,0)</f>
        <v>0</v>
      </c>
      <c r="BI350" s="162">
        <f>IF(N350="nulová",J350,0)</f>
        <v>0</v>
      </c>
      <c r="BJ350" s="99" t="s">
        <v>75</v>
      </c>
      <c r="BK350" s="162">
        <f>ROUND(I350*H350,2)</f>
        <v>1030</v>
      </c>
      <c r="BL350" s="99" t="s">
        <v>104</v>
      </c>
      <c r="BM350" s="99" t="s">
        <v>783</v>
      </c>
    </row>
    <row r="351" spans="2:65" s="108" customFormat="1" ht="29.25">
      <c r="B351" s="109"/>
      <c r="D351" s="163" t="s">
        <v>107</v>
      </c>
      <c r="F351" s="164" t="s">
        <v>784</v>
      </c>
      <c r="L351" s="109"/>
      <c r="M351" s="165"/>
      <c r="N351" s="166"/>
      <c r="O351" s="166"/>
      <c r="P351" s="166"/>
      <c r="Q351" s="166"/>
      <c r="R351" s="166"/>
      <c r="S351" s="166"/>
      <c r="T351" s="167"/>
      <c r="AT351" s="99" t="s">
        <v>107</v>
      </c>
      <c r="AU351" s="99" t="s">
        <v>67</v>
      </c>
    </row>
    <row r="352" spans="2:65" s="108" customFormat="1" ht="22.5" customHeight="1">
      <c r="B352" s="109"/>
      <c r="C352" s="152" t="s">
        <v>785</v>
      </c>
      <c r="D352" s="152" t="s">
        <v>99</v>
      </c>
      <c r="E352" s="153" t="s">
        <v>786</v>
      </c>
      <c r="F352" s="154" t="s">
        <v>787</v>
      </c>
      <c r="G352" s="155" t="s">
        <v>111</v>
      </c>
      <c r="H352" s="156">
        <v>1</v>
      </c>
      <c r="I352" s="157">
        <v>941</v>
      </c>
      <c r="J352" s="157">
        <f>ROUND(I352*H352,2)</f>
        <v>941</v>
      </c>
      <c r="K352" s="154" t="s">
        <v>103</v>
      </c>
      <c r="L352" s="109"/>
      <c r="M352" s="158" t="s">
        <v>1</v>
      </c>
      <c r="N352" s="159" t="s">
        <v>38</v>
      </c>
      <c r="O352" s="160">
        <v>0</v>
      </c>
      <c r="P352" s="160">
        <f>O352*H352</f>
        <v>0</v>
      </c>
      <c r="Q352" s="160">
        <v>0</v>
      </c>
      <c r="R352" s="160">
        <f>Q352*H352</f>
        <v>0</v>
      </c>
      <c r="S352" s="160">
        <v>0</v>
      </c>
      <c r="T352" s="161">
        <f>S352*H352</f>
        <v>0</v>
      </c>
      <c r="AR352" s="99" t="s">
        <v>104</v>
      </c>
      <c r="AT352" s="99" t="s">
        <v>99</v>
      </c>
      <c r="AU352" s="99" t="s">
        <v>67</v>
      </c>
      <c r="AY352" s="99" t="s">
        <v>105</v>
      </c>
      <c r="BE352" s="162">
        <f>IF(N352="základní",J352,0)</f>
        <v>941</v>
      </c>
      <c r="BF352" s="162">
        <f>IF(N352="snížená",J352,0)</f>
        <v>0</v>
      </c>
      <c r="BG352" s="162">
        <f>IF(N352="zákl. přenesená",J352,0)</f>
        <v>0</v>
      </c>
      <c r="BH352" s="162">
        <f>IF(N352="sníž. přenesená",J352,0)</f>
        <v>0</v>
      </c>
      <c r="BI352" s="162">
        <f>IF(N352="nulová",J352,0)</f>
        <v>0</v>
      </c>
      <c r="BJ352" s="99" t="s">
        <v>75</v>
      </c>
      <c r="BK352" s="162">
        <f>ROUND(I352*H352,2)</f>
        <v>941</v>
      </c>
      <c r="BL352" s="99" t="s">
        <v>104</v>
      </c>
      <c r="BM352" s="99" t="s">
        <v>788</v>
      </c>
    </row>
    <row r="353" spans="2:65" s="108" customFormat="1" ht="48.75">
      <c r="B353" s="109"/>
      <c r="D353" s="163" t="s">
        <v>107</v>
      </c>
      <c r="F353" s="164" t="s">
        <v>789</v>
      </c>
      <c r="L353" s="109"/>
      <c r="M353" s="165"/>
      <c r="N353" s="166"/>
      <c r="O353" s="166"/>
      <c r="P353" s="166"/>
      <c r="Q353" s="166"/>
      <c r="R353" s="166"/>
      <c r="S353" s="166"/>
      <c r="T353" s="167"/>
      <c r="AT353" s="99" t="s">
        <v>107</v>
      </c>
      <c r="AU353" s="99" t="s">
        <v>67</v>
      </c>
    </row>
    <row r="354" spans="2:65" s="108" customFormat="1" ht="22.5" customHeight="1">
      <c r="B354" s="109"/>
      <c r="C354" s="152" t="s">
        <v>790</v>
      </c>
      <c r="D354" s="152" t="s">
        <v>99</v>
      </c>
      <c r="E354" s="153" t="s">
        <v>791</v>
      </c>
      <c r="F354" s="154" t="s">
        <v>792</v>
      </c>
      <c r="G354" s="155" t="s">
        <v>111</v>
      </c>
      <c r="H354" s="156">
        <v>1</v>
      </c>
      <c r="I354" s="157">
        <v>879</v>
      </c>
      <c r="J354" s="157">
        <f>ROUND(I354*H354,2)</f>
        <v>879</v>
      </c>
      <c r="K354" s="154" t="s">
        <v>103</v>
      </c>
      <c r="L354" s="109"/>
      <c r="M354" s="158" t="s">
        <v>1</v>
      </c>
      <c r="N354" s="159" t="s">
        <v>38</v>
      </c>
      <c r="O354" s="160">
        <v>0</v>
      </c>
      <c r="P354" s="160">
        <f>O354*H354</f>
        <v>0</v>
      </c>
      <c r="Q354" s="160">
        <v>0</v>
      </c>
      <c r="R354" s="160">
        <f>Q354*H354</f>
        <v>0</v>
      </c>
      <c r="S354" s="160">
        <v>0</v>
      </c>
      <c r="T354" s="161">
        <f>S354*H354</f>
        <v>0</v>
      </c>
      <c r="AR354" s="99" t="s">
        <v>104</v>
      </c>
      <c r="AT354" s="99" t="s">
        <v>99</v>
      </c>
      <c r="AU354" s="99" t="s">
        <v>67</v>
      </c>
      <c r="AY354" s="99" t="s">
        <v>105</v>
      </c>
      <c r="BE354" s="162">
        <f>IF(N354="základní",J354,0)</f>
        <v>879</v>
      </c>
      <c r="BF354" s="162">
        <f>IF(N354="snížená",J354,0)</f>
        <v>0</v>
      </c>
      <c r="BG354" s="162">
        <f>IF(N354="zákl. přenesená",J354,0)</f>
        <v>0</v>
      </c>
      <c r="BH354" s="162">
        <f>IF(N354="sníž. přenesená",J354,0)</f>
        <v>0</v>
      </c>
      <c r="BI354" s="162">
        <f>IF(N354="nulová",J354,0)</f>
        <v>0</v>
      </c>
      <c r="BJ354" s="99" t="s">
        <v>75</v>
      </c>
      <c r="BK354" s="162">
        <f>ROUND(I354*H354,2)</f>
        <v>879</v>
      </c>
      <c r="BL354" s="99" t="s">
        <v>104</v>
      </c>
      <c r="BM354" s="99" t="s">
        <v>793</v>
      </c>
    </row>
    <row r="355" spans="2:65" s="108" customFormat="1" ht="48.75">
      <c r="B355" s="109"/>
      <c r="D355" s="163" t="s">
        <v>107</v>
      </c>
      <c r="F355" s="164" t="s">
        <v>794</v>
      </c>
      <c r="L355" s="109"/>
      <c r="M355" s="165"/>
      <c r="N355" s="166"/>
      <c r="O355" s="166"/>
      <c r="P355" s="166"/>
      <c r="Q355" s="166"/>
      <c r="R355" s="166"/>
      <c r="S355" s="166"/>
      <c r="T355" s="167"/>
      <c r="AT355" s="99" t="s">
        <v>107</v>
      </c>
      <c r="AU355" s="99" t="s">
        <v>67</v>
      </c>
    </row>
    <row r="356" spans="2:65" s="108" customFormat="1" ht="22.5" customHeight="1">
      <c r="B356" s="109"/>
      <c r="C356" s="152" t="s">
        <v>795</v>
      </c>
      <c r="D356" s="152" t="s">
        <v>99</v>
      </c>
      <c r="E356" s="153" t="s">
        <v>796</v>
      </c>
      <c r="F356" s="154" t="s">
        <v>797</v>
      </c>
      <c r="G356" s="155" t="s">
        <v>111</v>
      </c>
      <c r="H356" s="156">
        <v>1</v>
      </c>
      <c r="I356" s="157">
        <v>941</v>
      </c>
      <c r="J356" s="157">
        <f>ROUND(I356*H356,2)</f>
        <v>941</v>
      </c>
      <c r="K356" s="154" t="s">
        <v>103</v>
      </c>
      <c r="L356" s="109"/>
      <c r="M356" s="158" t="s">
        <v>1</v>
      </c>
      <c r="N356" s="159" t="s">
        <v>38</v>
      </c>
      <c r="O356" s="160">
        <v>0</v>
      </c>
      <c r="P356" s="160">
        <f>O356*H356</f>
        <v>0</v>
      </c>
      <c r="Q356" s="160">
        <v>0</v>
      </c>
      <c r="R356" s="160">
        <f>Q356*H356</f>
        <v>0</v>
      </c>
      <c r="S356" s="160">
        <v>0</v>
      </c>
      <c r="T356" s="161">
        <f>S356*H356</f>
        <v>0</v>
      </c>
      <c r="AR356" s="99" t="s">
        <v>104</v>
      </c>
      <c r="AT356" s="99" t="s">
        <v>99</v>
      </c>
      <c r="AU356" s="99" t="s">
        <v>67</v>
      </c>
      <c r="AY356" s="99" t="s">
        <v>105</v>
      </c>
      <c r="BE356" s="162">
        <f>IF(N356="základní",J356,0)</f>
        <v>941</v>
      </c>
      <c r="BF356" s="162">
        <f>IF(N356="snížená",J356,0)</f>
        <v>0</v>
      </c>
      <c r="BG356" s="162">
        <f>IF(N356="zákl. přenesená",J356,0)</f>
        <v>0</v>
      </c>
      <c r="BH356" s="162">
        <f>IF(N356="sníž. přenesená",J356,0)</f>
        <v>0</v>
      </c>
      <c r="BI356" s="162">
        <f>IF(N356="nulová",J356,0)</f>
        <v>0</v>
      </c>
      <c r="BJ356" s="99" t="s">
        <v>75</v>
      </c>
      <c r="BK356" s="162">
        <f>ROUND(I356*H356,2)</f>
        <v>941</v>
      </c>
      <c r="BL356" s="99" t="s">
        <v>104</v>
      </c>
      <c r="BM356" s="99" t="s">
        <v>798</v>
      </c>
    </row>
    <row r="357" spans="2:65" s="108" customFormat="1" ht="48.75">
      <c r="B357" s="109"/>
      <c r="D357" s="163" t="s">
        <v>107</v>
      </c>
      <c r="F357" s="164" t="s">
        <v>799</v>
      </c>
      <c r="L357" s="109"/>
      <c r="M357" s="165"/>
      <c r="N357" s="166"/>
      <c r="O357" s="166"/>
      <c r="P357" s="166"/>
      <c r="Q357" s="166"/>
      <c r="R357" s="166"/>
      <c r="S357" s="166"/>
      <c r="T357" s="167"/>
      <c r="AT357" s="99" t="s">
        <v>107</v>
      </c>
      <c r="AU357" s="99" t="s">
        <v>67</v>
      </c>
    </row>
    <row r="358" spans="2:65" s="108" customFormat="1" ht="22.5" customHeight="1">
      <c r="B358" s="109"/>
      <c r="C358" s="152" t="s">
        <v>800</v>
      </c>
      <c r="D358" s="152" t="s">
        <v>99</v>
      </c>
      <c r="E358" s="153" t="s">
        <v>801</v>
      </c>
      <c r="F358" s="154" t="s">
        <v>802</v>
      </c>
      <c r="G358" s="155" t="s">
        <v>111</v>
      </c>
      <c r="H358" s="156">
        <v>1</v>
      </c>
      <c r="I358" s="157">
        <v>995</v>
      </c>
      <c r="J358" s="157">
        <f>ROUND(I358*H358,2)</f>
        <v>995</v>
      </c>
      <c r="K358" s="154" t="s">
        <v>103</v>
      </c>
      <c r="L358" s="109"/>
      <c r="M358" s="158" t="s">
        <v>1</v>
      </c>
      <c r="N358" s="159" t="s">
        <v>38</v>
      </c>
      <c r="O358" s="160">
        <v>0</v>
      </c>
      <c r="P358" s="160">
        <f>O358*H358</f>
        <v>0</v>
      </c>
      <c r="Q358" s="160">
        <v>0</v>
      </c>
      <c r="R358" s="160">
        <f>Q358*H358</f>
        <v>0</v>
      </c>
      <c r="S358" s="160">
        <v>0</v>
      </c>
      <c r="T358" s="161">
        <f>S358*H358</f>
        <v>0</v>
      </c>
      <c r="AR358" s="99" t="s">
        <v>104</v>
      </c>
      <c r="AT358" s="99" t="s">
        <v>99</v>
      </c>
      <c r="AU358" s="99" t="s">
        <v>67</v>
      </c>
      <c r="AY358" s="99" t="s">
        <v>105</v>
      </c>
      <c r="BE358" s="162">
        <f>IF(N358="základní",J358,0)</f>
        <v>995</v>
      </c>
      <c r="BF358" s="162">
        <f>IF(N358="snížená",J358,0)</f>
        <v>0</v>
      </c>
      <c r="BG358" s="162">
        <f>IF(N358="zákl. přenesená",J358,0)</f>
        <v>0</v>
      </c>
      <c r="BH358" s="162">
        <f>IF(N358="sníž. přenesená",J358,0)</f>
        <v>0</v>
      </c>
      <c r="BI358" s="162">
        <f>IF(N358="nulová",J358,0)</f>
        <v>0</v>
      </c>
      <c r="BJ358" s="99" t="s">
        <v>75</v>
      </c>
      <c r="BK358" s="162">
        <f>ROUND(I358*H358,2)</f>
        <v>995</v>
      </c>
      <c r="BL358" s="99" t="s">
        <v>104</v>
      </c>
      <c r="BM358" s="99" t="s">
        <v>803</v>
      </c>
    </row>
    <row r="359" spans="2:65" s="108" customFormat="1" ht="48.75">
      <c r="B359" s="109"/>
      <c r="D359" s="163" t="s">
        <v>107</v>
      </c>
      <c r="F359" s="164" t="s">
        <v>804</v>
      </c>
      <c r="L359" s="109"/>
      <c r="M359" s="165"/>
      <c r="N359" s="166"/>
      <c r="O359" s="166"/>
      <c r="P359" s="166"/>
      <c r="Q359" s="166"/>
      <c r="R359" s="166"/>
      <c r="S359" s="166"/>
      <c r="T359" s="167"/>
      <c r="AT359" s="99" t="s">
        <v>107</v>
      </c>
      <c r="AU359" s="99" t="s">
        <v>67</v>
      </c>
    </row>
    <row r="360" spans="2:65" s="108" customFormat="1" ht="22.5" customHeight="1">
      <c r="B360" s="109"/>
      <c r="C360" s="152" t="s">
        <v>805</v>
      </c>
      <c r="D360" s="152" t="s">
        <v>99</v>
      </c>
      <c r="E360" s="153" t="s">
        <v>806</v>
      </c>
      <c r="F360" s="154" t="s">
        <v>807</v>
      </c>
      <c r="G360" s="155" t="s">
        <v>111</v>
      </c>
      <c r="H360" s="156">
        <v>1</v>
      </c>
      <c r="I360" s="157">
        <v>1040</v>
      </c>
      <c r="J360" s="157">
        <f>ROUND(I360*H360,2)</f>
        <v>1040</v>
      </c>
      <c r="K360" s="154" t="s">
        <v>103</v>
      </c>
      <c r="L360" s="109"/>
      <c r="M360" s="158" t="s">
        <v>1</v>
      </c>
      <c r="N360" s="159" t="s">
        <v>38</v>
      </c>
      <c r="O360" s="160">
        <v>0</v>
      </c>
      <c r="P360" s="160">
        <f>O360*H360</f>
        <v>0</v>
      </c>
      <c r="Q360" s="160">
        <v>0</v>
      </c>
      <c r="R360" s="160">
        <f>Q360*H360</f>
        <v>0</v>
      </c>
      <c r="S360" s="160">
        <v>0</v>
      </c>
      <c r="T360" s="161">
        <f>S360*H360</f>
        <v>0</v>
      </c>
      <c r="AR360" s="99" t="s">
        <v>104</v>
      </c>
      <c r="AT360" s="99" t="s">
        <v>99</v>
      </c>
      <c r="AU360" s="99" t="s">
        <v>67</v>
      </c>
      <c r="AY360" s="99" t="s">
        <v>105</v>
      </c>
      <c r="BE360" s="162">
        <f>IF(N360="základní",J360,0)</f>
        <v>1040</v>
      </c>
      <c r="BF360" s="162">
        <f>IF(N360="snížená",J360,0)</f>
        <v>0</v>
      </c>
      <c r="BG360" s="162">
        <f>IF(N360="zákl. přenesená",J360,0)</f>
        <v>0</v>
      </c>
      <c r="BH360" s="162">
        <f>IF(N360="sníž. přenesená",J360,0)</f>
        <v>0</v>
      </c>
      <c r="BI360" s="162">
        <f>IF(N360="nulová",J360,0)</f>
        <v>0</v>
      </c>
      <c r="BJ360" s="99" t="s">
        <v>75</v>
      </c>
      <c r="BK360" s="162">
        <f>ROUND(I360*H360,2)</f>
        <v>1040</v>
      </c>
      <c r="BL360" s="99" t="s">
        <v>104</v>
      </c>
      <c r="BM360" s="99" t="s">
        <v>808</v>
      </c>
    </row>
    <row r="361" spans="2:65" s="108" customFormat="1" ht="48.75">
      <c r="B361" s="109"/>
      <c r="D361" s="163" t="s">
        <v>107</v>
      </c>
      <c r="F361" s="164" t="s">
        <v>809</v>
      </c>
      <c r="L361" s="109"/>
      <c r="M361" s="165"/>
      <c r="N361" s="166"/>
      <c r="O361" s="166"/>
      <c r="P361" s="166"/>
      <c r="Q361" s="166"/>
      <c r="R361" s="166"/>
      <c r="S361" s="166"/>
      <c r="T361" s="167"/>
      <c r="AT361" s="99" t="s">
        <v>107</v>
      </c>
      <c r="AU361" s="99" t="s">
        <v>67</v>
      </c>
    </row>
    <row r="362" spans="2:65" s="108" customFormat="1" ht="22.5" customHeight="1">
      <c r="B362" s="109"/>
      <c r="C362" s="152" t="s">
        <v>810</v>
      </c>
      <c r="D362" s="152" t="s">
        <v>99</v>
      </c>
      <c r="E362" s="153" t="s">
        <v>811</v>
      </c>
      <c r="F362" s="154" t="s">
        <v>812</v>
      </c>
      <c r="G362" s="155" t="s">
        <v>111</v>
      </c>
      <c r="H362" s="156">
        <v>1</v>
      </c>
      <c r="I362" s="157">
        <v>1090</v>
      </c>
      <c r="J362" s="157">
        <f>ROUND(I362*H362,2)</f>
        <v>1090</v>
      </c>
      <c r="K362" s="154" t="s">
        <v>103</v>
      </c>
      <c r="L362" s="109"/>
      <c r="M362" s="158" t="s">
        <v>1</v>
      </c>
      <c r="N362" s="159" t="s">
        <v>38</v>
      </c>
      <c r="O362" s="160">
        <v>0</v>
      </c>
      <c r="P362" s="160">
        <f>O362*H362</f>
        <v>0</v>
      </c>
      <c r="Q362" s="160">
        <v>0</v>
      </c>
      <c r="R362" s="160">
        <f>Q362*H362</f>
        <v>0</v>
      </c>
      <c r="S362" s="160">
        <v>0</v>
      </c>
      <c r="T362" s="161">
        <f>S362*H362</f>
        <v>0</v>
      </c>
      <c r="AR362" s="99" t="s">
        <v>104</v>
      </c>
      <c r="AT362" s="99" t="s">
        <v>99</v>
      </c>
      <c r="AU362" s="99" t="s">
        <v>67</v>
      </c>
      <c r="AY362" s="99" t="s">
        <v>105</v>
      </c>
      <c r="BE362" s="162">
        <f>IF(N362="základní",J362,0)</f>
        <v>1090</v>
      </c>
      <c r="BF362" s="162">
        <f>IF(N362="snížená",J362,0)</f>
        <v>0</v>
      </c>
      <c r="BG362" s="162">
        <f>IF(N362="zákl. přenesená",J362,0)</f>
        <v>0</v>
      </c>
      <c r="BH362" s="162">
        <f>IF(N362="sníž. přenesená",J362,0)</f>
        <v>0</v>
      </c>
      <c r="BI362" s="162">
        <f>IF(N362="nulová",J362,0)</f>
        <v>0</v>
      </c>
      <c r="BJ362" s="99" t="s">
        <v>75</v>
      </c>
      <c r="BK362" s="162">
        <f>ROUND(I362*H362,2)</f>
        <v>1090</v>
      </c>
      <c r="BL362" s="99" t="s">
        <v>104</v>
      </c>
      <c r="BM362" s="99" t="s">
        <v>813</v>
      </c>
    </row>
    <row r="363" spans="2:65" s="108" customFormat="1" ht="48.75">
      <c r="B363" s="109"/>
      <c r="D363" s="163" t="s">
        <v>107</v>
      </c>
      <c r="F363" s="164" t="s">
        <v>814</v>
      </c>
      <c r="L363" s="109"/>
      <c r="M363" s="165"/>
      <c r="N363" s="166"/>
      <c r="O363" s="166"/>
      <c r="P363" s="166"/>
      <c r="Q363" s="166"/>
      <c r="R363" s="166"/>
      <c r="S363" s="166"/>
      <c r="T363" s="167"/>
      <c r="AT363" s="99" t="s">
        <v>107</v>
      </c>
      <c r="AU363" s="99" t="s">
        <v>67</v>
      </c>
    </row>
    <row r="364" spans="2:65" s="108" customFormat="1" ht="22.5" customHeight="1">
      <c r="B364" s="109"/>
      <c r="C364" s="152" t="s">
        <v>815</v>
      </c>
      <c r="D364" s="152" t="s">
        <v>99</v>
      </c>
      <c r="E364" s="153" t="s">
        <v>816</v>
      </c>
      <c r="F364" s="154" t="s">
        <v>817</v>
      </c>
      <c r="G364" s="155" t="s">
        <v>111</v>
      </c>
      <c r="H364" s="156">
        <v>1</v>
      </c>
      <c r="I364" s="157">
        <v>1650</v>
      </c>
      <c r="J364" s="157">
        <f>ROUND(I364*H364,2)</f>
        <v>1650</v>
      </c>
      <c r="K364" s="154" t="s">
        <v>103</v>
      </c>
      <c r="L364" s="109"/>
      <c r="M364" s="158" t="s">
        <v>1</v>
      </c>
      <c r="N364" s="159" t="s">
        <v>38</v>
      </c>
      <c r="O364" s="160">
        <v>0</v>
      </c>
      <c r="P364" s="160">
        <f>O364*H364</f>
        <v>0</v>
      </c>
      <c r="Q364" s="160">
        <v>0</v>
      </c>
      <c r="R364" s="160">
        <f>Q364*H364</f>
        <v>0</v>
      </c>
      <c r="S364" s="160">
        <v>0</v>
      </c>
      <c r="T364" s="161">
        <f>S364*H364</f>
        <v>0</v>
      </c>
      <c r="AR364" s="99" t="s">
        <v>104</v>
      </c>
      <c r="AT364" s="99" t="s">
        <v>99</v>
      </c>
      <c r="AU364" s="99" t="s">
        <v>67</v>
      </c>
      <c r="AY364" s="99" t="s">
        <v>105</v>
      </c>
      <c r="BE364" s="162">
        <f>IF(N364="základní",J364,0)</f>
        <v>1650</v>
      </c>
      <c r="BF364" s="162">
        <f>IF(N364="snížená",J364,0)</f>
        <v>0</v>
      </c>
      <c r="BG364" s="162">
        <f>IF(N364="zákl. přenesená",J364,0)</f>
        <v>0</v>
      </c>
      <c r="BH364" s="162">
        <f>IF(N364="sníž. přenesená",J364,0)</f>
        <v>0</v>
      </c>
      <c r="BI364" s="162">
        <f>IF(N364="nulová",J364,0)</f>
        <v>0</v>
      </c>
      <c r="BJ364" s="99" t="s">
        <v>75</v>
      </c>
      <c r="BK364" s="162">
        <f>ROUND(I364*H364,2)</f>
        <v>1650</v>
      </c>
      <c r="BL364" s="99" t="s">
        <v>104</v>
      </c>
      <c r="BM364" s="99" t="s">
        <v>818</v>
      </c>
    </row>
    <row r="365" spans="2:65" s="108" customFormat="1" ht="48.75">
      <c r="B365" s="109"/>
      <c r="D365" s="163" t="s">
        <v>107</v>
      </c>
      <c r="F365" s="164" t="s">
        <v>819</v>
      </c>
      <c r="L365" s="109"/>
      <c r="M365" s="165"/>
      <c r="N365" s="166"/>
      <c r="O365" s="166"/>
      <c r="P365" s="166"/>
      <c r="Q365" s="166"/>
      <c r="R365" s="166"/>
      <c r="S365" s="166"/>
      <c r="T365" s="167"/>
      <c r="AT365" s="99" t="s">
        <v>107</v>
      </c>
      <c r="AU365" s="99" t="s">
        <v>67</v>
      </c>
    </row>
    <row r="366" spans="2:65" s="108" customFormat="1" ht="22.5" customHeight="1">
      <c r="B366" s="109"/>
      <c r="C366" s="152" t="s">
        <v>820</v>
      </c>
      <c r="D366" s="152" t="s">
        <v>99</v>
      </c>
      <c r="E366" s="153" t="s">
        <v>821</v>
      </c>
      <c r="F366" s="154" t="s">
        <v>822</v>
      </c>
      <c r="G366" s="155" t="s">
        <v>111</v>
      </c>
      <c r="H366" s="156">
        <v>1</v>
      </c>
      <c r="I366" s="157">
        <v>1470</v>
      </c>
      <c r="J366" s="157">
        <f>ROUND(I366*H366,2)</f>
        <v>1470</v>
      </c>
      <c r="K366" s="154" t="s">
        <v>103</v>
      </c>
      <c r="L366" s="109"/>
      <c r="M366" s="158" t="s">
        <v>1</v>
      </c>
      <c r="N366" s="159" t="s">
        <v>38</v>
      </c>
      <c r="O366" s="160">
        <v>0</v>
      </c>
      <c r="P366" s="160">
        <f>O366*H366</f>
        <v>0</v>
      </c>
      <c r="Q366" s="160">
        <v>0</v>
      </c>
      <c r="R366" s="160">
        <f>Q366*H366</f>
        <v>0</v>
      </c>
      <c r="S366" s="160">
        <v>0</v>
      </c>
      <c r="T366" s="161">
        <f>S366*H366</f>
        <v>0</v>
      </c>
      <c r="AR366" s="99" t="s">
        <v>104</v>
      </c>
      <c r="AT366" s="99" t="s">
        <v>99</v>
      </c>
      <c r="AU366" s="99" t="s">
        <v>67</v>
      </c>
      <c r="AY366" s="99" t="s">
        <v>105</v>
      </c>
      <c r="BE366" s="162">
        <f>IF(N366="základní",J366,0)</f>
        <v>1470</v>
      </c>
      <c r="BF366" s="162">
        <f>IF(N366="snížená",J366,0)</f>
        <v>0</v>
      </c>
      <c r="BG366" s="162">
        <f>IF(N366="zákl. přenesená",J366,0)</f>
        <v>0</v>
      </c>
      <c r="BH366" s="162">
        <f>IF(N366="sníž. přenesená",J366,0)</f>
        <v>0</v>
      </c>
      <c r="BI366" s="162">
        <f>IF(N366="nulová",J366,0)</f>
        <v>0</v>
      </c>
      <c r="BJ366" s="99" t="s">
        <v>75</v>
      </c>
      <c r="BK366" s="162">
        <f>ROUND(I366*H366,2)</f>
        <v>1470</v>
      </c>
      <c r="BL366" s="99" t="s">
        <v>104</v>
      </c>
      <c r="BM366" s="99" t="s">
        <v>823</v>
      </c>
    </row>
    <row r="367" spans="2:65" s="108" customFormat="1" ht="48.75">
      <c r="B367" s="109"/>
      <c r="D367" s="163" t="s">
        <v>107</v>
      </c>
      <c r="F367" s="164" t="s">
        <v>824</v>
      </c>
      <c r="L367" s="109"/>
      <c r="M367" s="165"/>
      <c r="N367" s="166"/>
      <c r="O367" s="166"/>
      <c r="P367" s="166"/>
      <c r="Q367" s="166"/>
      <c r="R367" s="166"/>
      <c r="S367" s="166"/>
      <c r="T367" s="167"/>
      <c r="AT367" s="99" t="s">
        <v>107</v>
      </c>
      <c r="AU367" s="99" t="s">
        <v>67</v>
      </c>
    </row>
    <row r="368" spans="2:65" s="108" customFormat="1" ht="22.5" customHeight="1">
      <c r="B368" s="109"/>
      <c r="C368" s="152" t="s">
        <v>825</v>
      </c>
      <c r="D368" s="152" t="s">
        <v>99</v>
      </c>
      <c r="E368" s="153" t="s">
        <v>826</v>
      </c>
      <c r="F368" s="154" t="s">
        <v>827</v>
      </c>
      <c r="G368" s="155" t="s">
        <v>111</v>
      </c>
      <c r="H368" s="156">
        <v>1</v>
      </c>
      <c r="I368" s="157">
        <v>752</v>
      </c>
      <c r="J368" s="157">
        <f>ROUND(I368*H368,2)</f>
        <v>752</v>
      </c>
      <c r="K368" s="154" t="s">
        <v>103</v>
      </c>
      <c r="L368" s="109"/>
      <c r="M368" s="158" t="s">
        <v>1</v>
      </c>
      <c r="N368" s="159" t="s">
        <v>38</v>
      </c>
      <c r="O368" s="160">
        <v>0</v>
      </c>
      <c r="P368" s="160">
        <f>O368*H368</f>
        <v>0</v>
      </c>
      <c r="Q368" s="160">
        <v>0</v>
      </c>
      <c r="R368" s="160">
        <f>Q368*H368</f>
        <v>0</v>
      </c>
      <c r="S368" s="160">
        <v>0</v>
      </c>
      <c r="T368" s="161">
        <f>S368*H368</f>
        <v>0</v>
      </c>
      <c r="AR368" s="99" t="s">
        <v>104</v>
      </c>
      <c r="AT368" s="99" t="s">
        <v>99</v>
      </c>
      <c r="AU368" s="99" t="s">
        <v>67</v>
      </c>
      <c r="AY368" s="99" t="s">
        <v>105</v>
      </c>
      <c r="BE368" s="162">
        <f>IF(N368="základní",J368,0)</f>
        <v>752</v>
      </c>
      <c r="BF368" s="162">
        <f>IF(N368="snížená",J368,0)</f>
        <v>0</v>
      </c>
      <c r="BG368" s="162">
        <f>IF(N368="zákl. přenesená",J368,0)</f>
        <v>0</v>
      </c>
      <c r="BH368" s="162">
        <f>IF(N368="sníž. přenesená",J368,0)</f>
        <v>0</v>
      </c>
      <c r="BI368" s="162">
        <f>IF(N368="nulová",J368,0)</f>
        <v>0</v>
      </c>
      <c r="BJ368" s="99" t="s">
        <v>75</v>
      </c>
      <c r="BK368" s="162">
        <f>ROUND(I368*H368,2)</f>
        <v>752</v>
      </c>
      <c r="BL368" s="99" t="s">
        <v>104</v>
      </c>
      <c r="BM368" s="99" t="s">
        <v>828</v>
      </c>
    </row>
    <row r="369" spans="2:65" s="108" customFormat="1" ht="39">
      <c r="B369" s="109"/>
      <c r="D369" s="163" t="s">
        <v>107</v>
      </c>
      <c r="F369" s="164" t="s">
        <v>829</v>
      </c>
      <c r="L369" s="109"/>
      <c r="M369" s="165"/>
      <c r="N369" s="166"/>
      <c r="O369" s="166"/>
      <c r="P369" s="166"/>
      <c r="Q369" s="166"/>
      <c r="R369" s="166"/>
      <c r="S369" s="166"/>
      <c r="T369" s="167"/>
      <c r="AT369" s="99" t="s">
        <v>107</v>
      </c>
      <c r="AU369" s="99" t="s">
        <v>67</v>
      </c>
    </row>
    <row r="370" spans="2:65" s="108" customFormat="1" ht="22.5" customHeight="1">
      <c r="B370" s="109"/>
      <c r="C370" s="152" t="s">
        <v>830</v>
      </c>
      <c r="D370" s="152" t="s">
        <v>99</v>
      </c>
      <c r="E370" s="153" t="s">
        <v>831</v>
      </c>
      <c r="F370" s="154" t="s">
        <v>832</v>
      </c>
      <c r="G370" s="155" t="s">
        <v>111</v>
      </c>
      <c r="H370" s="156">
        <v>1</v>
      </c>
      <c r="I370" s="157">
        <v>695</v>
      </c>
      <c r="J370" s="157">
        <f>ROUND(I370*H370,2)</f>
        <v>695</v>
      </c>
      <c r="K370" s="154" t="s">
        <v>103</v>
      </c>
      <c r="L370" s="109"/>
      <c r="M370" s="158" t="s">
        <v>1</v>
      </c>
      <c r="N370" s="159" t="s">
        <v>38</v>
      </c>
      <c r="O370" s="160">
        <v>0</v>
      </c>
      <c r="P370" s="160">
        <f>O370*H370</f>
        <v>0</v>
      </c>
      <c r="Q370" s="160">
        <v>0</v>
      </c>
      <c r="R370" s="160">
        <f>Q370*H370</f>
        <v>0</v>
      </c>
      <c r="S370" s="160">
        <v>0</v>
      </c>
      <c r="T370" s="161">
        <f>S370*H370</f>
        <v>0</v>
      </c>
      <c r="AR370" s="99" t="s">
        <v>104</v>
      </c>
      <c r="AT370" s="99" t="s">
        <v>99</v>
      </c>
      <c r="AU370" s="99" t="s">
        <v>67</v>
      </c>
      <c r="AY370" s="99" t="s">
        <v>105</v>
      </c>
      <c r="BE370" s="162">
        <f>IF(N370="základní",J370,0)</f>
        <v>695</v>
      </c>
      <c r="BF370" s="162">
        <f>IF(N370="snížená",J370,0)</f>
        <v>0</v>
      </c>
      <c r="BG370" s="162">
        <f>IF(N370="zákl. přenesená",J370,0)</f>
        <v>0</v>
      </c>
      <c r="BH370" s="162">
        <f>IF(N370="sníž. přenesená",J370,0)</f>
        <v>0</v>
      </c>
      <c r="BI370" s="162">
        <f>IF(N370="nulová",J370,0)</f>
        <v>0</v>
      </c>
      <c r="BJ370" s="99" t="s">
        <v>75</v>
      </c>
      <c r="BK370" s="162">
        <f>ROUND(I370*H370,2)</f>
        <v>695</v>
      </c>
      <c r="BL370" s="99" t="s">
        <v>104</v>
      </c>
      <c r="BM370" s="99" t="s">
        <v>833</v>
      </c>
    </row>
    <row r="371" spans="2:65" s="108" customFormat="1" ht="39">
      <c r="B371" s="109"/>
      <c r="D371" s="163" t="s">
        <v>107</v>
      </c>
      <c r="F371" s="164" t="s">
        <v>834</v>
      </c>
      <c r="L371" s="109"/>
      <c r="M371" s="165"/>
      <c r="N371" s="166"/>
      <c r="O371" s="166"/>
      <c r="P371" s="166"/>
      <c r="Q371" s="166"/>
      <c r="R371" s="166"/>
      <c r="S371" s="166"/>
      <c r="T371" s="167"/>
      <c r="AT371" s="99" t="s">
        <v>107</v>
      </c>
      <c r="AU371" s="99" t="s">
        <v>67</v>
      </c>
    </row>
    <row r="372" spans="2:65" s="108" customFormat="1" ht="22.5" customHeight="1">
      <c r="B372" s="109"/>
      <c r="C372" s="152" t="s">
        <v>835</v>
      </c>
      <c r="D372" s="152" t="s">
        <v>99</v>
      </c>
      <c r="E372" s="153" t="s">
        <v>836</v>
      </c>
      <c r="F372" s="154" t="s">
        <v>837</v>
      </c>
      <c r="G372" s="155" t="s">
        <v>111</v>
      </c>
      <c r="H372" s="156">
        <v>1</v>
      </c>
      <c r="I372" s="157">
        <v>754</v>
      </c>
      <c r="J372" s="157">
        <f>ROUND(I372*H372,2)</f>
        <v>754</v>
      </c>
      <c r="K372" s="154" t="s">
        <v>103</v>
      </c>
      <c r="L372" s="109"/>
      <c r="M372" s="158" t="s">
        <v>1</v>
      </c>
      <c r="N372" s="159" t="s">
        <v>38</v>
      </c>
      <c r="O372" s="160">
        <v>0</v>
      </c>
      <c r="P372" s="160">
        <f>O372*H372</f>
        <v>0</v>
      </c>
      <c r="Q372" s="160">
        <v>0</v>
      </c>
      <c r="R372" s="160">
        <f>Q372*H372</f>
        <v>0</v>
      </c>
      <c r="S372" s="160">
        <v>0</v>
      </c>
      <c r="T372" s="161">
        <f>S372*H372</f>
        <v>0</v>
      </c>
      <c r="AR372" s="99" t="s">
        <v>104</v>
      </c>
      <c r="AT372" s="99" t="s">
        <v>99</v>
      </c>
      <c r="AU372" s="99" t="s">
        <v>67</v>
      </c>
      <c r="AY372" s="99" t="s">
        <v>105</v>
      </c>
      <c r="BE372" s="162">
        <f>IF(N372="základní",J372,0)</f>
        <v>754</v>
      </c>
      <c r="BF372" s="162">
        <f>IF(N372="snížená",J372,0)</f>
        <v>0</v>
      </c>
      <c r="BG372" s="162">
        <f>IF(N372="zákl. přenesená",J372,0)</f>
        <v>0</v>
      </c>
      <c r="BH372" s="162">
        <f>IF(N372="sníž. přenesená",J372,0)</f>
        <v>0</v>
      </c>
      <c r="BI372" s="162">
        <f>IF(N372="nulová",J372,0)</f>
        <v>0</v>
      </c>
      <c r="BJ372" s="99" t="s">
        <v>75</v>
      </c>
      <c r="BK372" s="162">
        <f>ROUND(I372*H372,2)</f>
        <v>754</v>
      </c>
      <c r="BL372" s="99" t="s">
        <v>104</v>
      </c>
      <c r="BM372" s="99" t="s">
        <v>838</v>
      </c>
    </row>
    <row r="373" spans="2:65" s="108" customFormat="1" ht="39">
      <c r="B373" s="109"/>
      <c r="D373" s="163" t="s">
        <v>107</v>
      </c>
      <c r="F373" s="164" t="s">
        <v>839</v>
      </c>
      <c r="L373" s="109"/>
      <c r="M373" s="165"/>
      <c r="N373" s="166"/>
      <c r="O373" s="166"/>
      <c r="P373" s="166"/>
      <c r="Q373" s="166"/>
      <c r="R373" s="166"/>
      <c r="S373" s="166"/>
      <c r="T373" s="167"/>
      <c r="AT373" s="99" t="s">
        <v>107</v>
      </c>
      <c r="AU373" s="99" t="s">
        <v>67</v>
      </c>
    </row>
    <row r="374" spans="2:65" s="108" customFormat="1" ht="22.5" customHeight="1">
      <c r="B374" s="109"/>
      <c r="C374" s="152" t="s">
        <v>840</v>
      </c>
      <c r="D374" s="152" t="s">
        <v>99</v>
      </c>
      <c r="E374" s="153" t="s">
        <v>841</v>
      </c>
      <c r="F374" s="154" t="s">
        <v>842</v>
      </c>
      <c r="G374" s="155" t="s">
        <v>111</v>
      </c>
      <c r="H374" s="156">
        <v>1</v>
      </c>
      <c r="I374" s="157">
        <v>795</v>
      </c>
      <c r="J374" s="157">
        <f>ROUND(I374*H374,2)</f>
        <v>795</v>
      </c>
      <c r="K374" s="154" t="s">
        <v>103</v>
      </c>
      <c r="L374" s="109"/>
      <c r="M374" s="158" t="s">
        <v>1</v>
      </c>
      <c r="N374" s="159" t="s">
        <v>38</v>
      </c>
      <c r="O374" s="160">
        <v>0</v>
      </c>
      <c r="P374" s="160">
        <f>O374*H374</f>
        <v>0</v>
      </c>
      <c r="Q374" s="160">
        <v>0</v>
      </c>
      <c r="R374" s="160">
        <f>Q374*H374</f>
        <v>0</v>
      </c>
      <c r="S374" s="160">
        <v>0</v>
      </c>
      <c r="T374" s="161">
        <f>S374*H374</f>
        <v>0</v>
      </c>
      <c r="AR374" s="99" t="s">
        <v>104</v>
      </c>
      <c r="AT374" s="99" t="s">
        <v>99</v>
      </c>
      <c r="AU374" s="99" t="s">
        <v>67</v>
      </c>
      <c r="AY374" s="99" t="s">
        <v>105</v>
      </c>
      <c r="BE374" s="162">
        <f>IF(N374="základní",J374,0)</f>
        <v>795</v>
      </c>
      <c r="BF374" s="162">
        <f>IF(N374="snížená",J374,0)</f>
        <v>0</v>
      </c>
      <c r="BG374" s="162">
        <f>IF(N374="zákl. přenesená",J374,0)</f>
        <v>0</v>
      </c>
      <c r="BH374" s="162">
        <f>IF(N374="sníž. přenesená",J374,0)</f>
        <v>0</v>
      </c>
      <c r="BI374" s="162">
        <f>IF(N374="nulová",J374,0)</f>
        <v>0</v>
      </c>
      <c r="BJ374" s="99" t="s">
        <v>75</v>
      </c>
      <c r="BK374" s="162">
        <f>ROUND(I374*H374,2)</f>
        <v>795</v>
      </c>
      <c r="BL374" s="99" t="s">
        <v>104</v>
      </c>
      <c r="BM374" s="99" t="s">
        <v>843</v>
      </c>
    </row>
    <row r="375" spans="2:65" s="108" customFormat="1" ht="39">
      <c r="B375" s="109"/>
      <c r="D375" s="163" t="s">
        <v>107</v>
      </c>
      <c r="F375" s="164" t="s">
        <v>844</v>
      </c>
      <c r="L375" s="109"/>
      <c r="M375" s="165"/>
      <c r="N375" s="166"/>
      <c r="O375" s="166"/>
      <c r="P375" s="166"/>
      <c r="Q375" s="166"/>
      <c r="R375" s="166"/>
      <c r="S375" s="166"/>
      <c r="T375" s="167"/>
      <c r="AT375" s="99" t="s">
        <v>107</v>
      </c>
      <c r="AU375" s="99" t="s">
        <v>67</v>
      </c>
    </row>
    <row r="376" spans="2:65" s="108" customFormat="1" ht="22.5" customHeight="1">
      <c r="B376" s="109"/>
      <c r="C376" s="152" t="s">
        <v>845</v>
      </c>
      <c r="D376" s="152" t="s">
        <v>99</v>
      </c>
      <c r="E376" s="153" t="s">
        <v>846</v>
      </c>
      <c r="F376" s="154" t="s">
        <v>847</v>
      </c>
      <c r="G376" s="155" t="s">
        <v>111</v>
      </c>
      <c r="H376" s="156">
        <v>1</v>
      </c>
      <c r="I376" s="157">
        <v>834</v>
      </c>
      <c r="J376" s="157">
        <f>ROUND(I376*H376,2)</f>
        <v>834</v>
      </c>
      <c r="K376" s="154" t="s">
        <v>103</v>
      </c>
      <c r="L376" s="109"/>
      <c r="M376" s="158" t="s">
        <v>1</v>
      </c>
      <c r="N376" s="159" t="s">
        <v>38</v>
      </c>
      <c r="O376" s="160">
        <v>0</v>
      </c>
      <c r="P376" s="160">
        <f>O376*H376</f>
        <v>0</v>
      </c>
      <c r="Q376" s="160">
        <v>0</v>
      </c>
      <c r="R376" s="160">
        <f>Q376*H376</f>
        <v>0</v>
      </c>
      <c r="S376" s="160">
        <v>0</v>
      </c>
      <c r="T376" s="161">
        <f>S376*H376</f>
        <v>0</v>
      </c>
      <c r="AR376" s="99" t="s">
        <v>104</v>
      </c>
      <c r="AT376" s="99" t="s">
        <v>99</v>
      </c>
      <c r="AU376" s="99" t="s">
        <v>67</v>
      </c>
      <c r="AY376" s="99" t="s">
        <v>105</v>
      </c>
      <c r="BE376" s="162">
        <f>IF(N376="základní",J376,0)</f>
        <v>834</v>
      </c>
      <c r="BF376" s="162">
        <f>IF(N376="snížená",J376,0)</f>
        <v>0</v>
      </c>
      <c r="BG376" s="162">
        <f>IF(N376="zákl. přenesená",J376,0)</f>
        <v>0</v>
      </c>
      <c r="BH376" s="162">
        <f>IF(N376="sníž. přenesená",J376,0)</f>
        <v>0</v>
      </c>
      <c r="BI376" s="162">
        <f>IF(N376="nulová",J376,0)</f>
        <v>0</v>
      </c>
      <c r="BJ376" s="99" t="s">
        <v>75</v>
      </c>
      <c r="BK376" s="162">
        <f>ROUND(I376*H376,2)</f>
        <v>834</v>
      </c>
      <c r="BL376" s="99" t="s">
        <v>104</v>
      </c>
      <c r="BM376" s="99" t="s">
        <v>848</v>
      </c>
    </row>
    <row r="377" spans="2:65" s="108" customFormat="1" ht="39">
      <c r="B377" s="109"/>
      <c r="D377" s="163" t="s">
        <v>107</v>
      </c>
      <c r="F377" s="164" t="s">
        <v>849</v>
      </c>
      <c r="L377" s="109"/>
      <c r="M377" s="165"/>
      <c r="N377" s="166"/>
      <c r="O377" s="166"/>
      <c r="P377" s="166"/>
      <c r="Q377" s="166"/>
      <c r="R377" s="166"/>
      <c r="S377" s="166"/>
      <c r="T377" s="167"/>
      <c r="AT377" s="99" t="s">
        <v>107</v>
      </c>
      <c r="AU377" s="99" t="s">
        <v>67</v>
      </c>
    </row>
    <row r="378" spans="2:65" s="108" customFormat="1" ht="22.5" customHeight="1">
      <c r="B378" s="109"/>
      <c r="C378" s="152" t="s">
        <v>850</v>
      </c>
      <c r="D378" s="152" t="s">
        <v>99</v>
      </c>
      <c r="E378" s="153" t="s">
        <v>851</v>
      </c>
      <c r="F378" s="154" t="s">
        <v>852</v>
      </c>
      <c r="G378" s="155" t="s">
        <v>111</v>
      </c>
      <c r="H378" s="156">
        <v>1</v>
      </c>
      <c r="I378" s="157">
        <v>876</v>
      </c>
      <c r="J378" s="157">
        <f>ROUND(I378*H378,2)</f>
        <v>876</v>
      </c>
      <c r="K378" s="154" t="s">
        <v>103</v>
      </c>
      <c r="L378" s="109"/>
      <c r="M378" s="158" t="s">
        <v>1</v>
      </c>
      <c r="N378" s="159" t="s">
        <v>38</v>
      </c>
      <c r="O378" s="160">
        <v>0</v>
      </c>
      <c r="P378" s="160">
        <f>O378*H378</f>
        <v>0</v>
      </c>
      <c r="Q378" s="160">
        <v>0</v>
      </c>
      <c r="R378" s="160">
        <f>Q378*H378</f>
        <v>0</v>
      </c>
      <c r="S378" s="160">
        <v>0</v>
      </c>
      <c r="T378" s="161">
        <f>S378*H378</f>
        <v>0</v>
      </c>
      <c r="AR378" s="99" t="s">
        <v>104</v>
      </c>
      <c r="AT378" s="99" t="s">
        <v>99</v>
      </c>
      <c r="AU378" s="99" t="s">
        <v>67</v>
      </c>
      <c r="AY378" s="99" t="s">
        <v>105</v>
      </c>
      <c r="BE378" s="162">
        <f>IF(N378="základní",J378,0)</f>
        <v>876</v>
      </c>
      <c r="BF378" s="162">
        <f>IF(N378="snížená",J378,0)</f>
        <v>0</v>
      </c>
      <c r="BG378" s="162">
        <f>IF(N378="zákl. přenesená",J378,0)</f>
        <v>0</v>
      </c>
      <c r="BH378" s="162">
        <f>IF(N378="sníž. přenesená",J378,0)</f>
        <v>0</v>
      </c>
      <c r="BI378" s="162">
        <f>IF(N378="nulová",J378,0)</f>
        <v>0</v>
      </c>
      <c r="BJ378" s="99" t="s">
        <v>75</v>
      </c>
      <c r="BK378" s="162">
        <f>ROUND(I378*H378,2)</f>
        <v>876</v>
      </c>
      <c r="BL378" s="99" t="s">
        <v>104</v>
      </c>
      <c r="BM378" s="99" t="s">
        <v>853</v>
      </c>
    </row>
    <row r="379" spans="2:65" s="108" customFormat="1" ht="39">
      <c r="B379" s="109"/>
      <c r="D379" s="163" t="s">
        <v>107</v>
      </c>
      <c r="F379" s="164" t="s">
        <v>854</v>
      </c>
      <c r="L379" s="109"/>
      <c r="M379" s="165"/>
      <c r="N379" s="166"/>
      <c r="O379" s="166"/>
      <c r="P379" s="166"/>
      <c r="Q379" s="166"/>
      <c r="R379" s="166"/>
      <c r="S379" s="166"/>
      <c r="T379" s="167"/>
      <c r="AT379" s="99" t="s">
        <v>107</v>
      </c>
      <c r="AU379" s="99" t="s">
        <v>67</v>
      </c>
    </row>
    <row r="380" spans="2:65" s="108" customFormat="1" ht="22.5" customHeight="1">
      <c r="B380" s="109"/>
      <c r="C380" s="152" t="s">
        <v>855</v>
      </c>
      <c r="D380" s="152" t="s">
        <v>99</v>
      </c>
      <c r="E380" s="153" t="s">
        <v>856</v>
      </c>
      <c r="F380" s="154" t="s">
        <v>857</v>
      </c>
      <c r="G380" s="155" t="s">
        <v>111</v>
      </c>
      <c r="H380" s="156">
        <v>1</v>
      </c>
      <c r="I380" s="157">
        <v>1320</v>
      </c>
      <c r="J380" s="157">
        <f>ROUND(I380*H380,2)</f>
        <v>1320</v>
      </c>
      <c r="K380" s="154" t="s">
        <v>103</v>
      </c>
      <c r="L380" s="109"/>
      <c r="M380" s="158" t="s">
        <v>1</v>
      </c>
      <c r="N380" s="159" t="s">
        <v>38</v>
      </c>
      <c r="O380" s="160">
        <v>0</v>
      </c>
      <c r="P380" s="160">
        <f>O380*H380</f>
        <v>0</v>
      </c>
      <c r="Q380" s="160">
        <v>0</v>
      </c>
      <c r="R380" s="160">
        <f>Q380*H380</f>
        <v>0</v>
      </c>
      <c r="S380" s="160">
        <v>0</v>
      </c>
      <c r="T380" s="161">
        <f>S380*H380</f>
        <v>0</v>
      </c>
      <c r="AR380" s="99" t="s">
        <v>104</v>
      </c>
      <c r="AT380" s="99" t="s">
        <v>99</v>
      </c>
      <c r="AU380" s="99" t="s">
        <v>67</v>
      </c>
      <c r="AY380" s="99" t="s">
        <v>105</v>
      </c>
      <c r="BE380" s="162">
        <f>IF(N380="základní",J380,0)</f>
        <v>1320</v>
      </c>
      <c r="BF380" s="162">
        <f>IF(N380="snížená",J380,0)</f>
        <v>0</v>
      </c>
      <c r="BG380" s="162">
        <f>IF(N380="zákl. přenesená",J380,0)</f>
        <v>0</v>
      </c>
      <c r="BH380" s="162">
        <f>IF(N380="sníž. přenesená",J380,0)</f>
        <v>0</v>
      </c>
      <c r="BI380" s="162">
        <f>IF(N380="nulová",J380,0)</f>
        <v>0</v>
      </c>
      <c r="BJ380" s="99" t="s">
        <v>75</v>
      </c>
      <c r="BK380" s="162">
        <f>ROUND(I380*H380,2)</f>
        <v>1320</v>
      </c>
      <c r="BL380" s="99" t="s">
        <v>104</v>
      </c>
      <c r="BM380" s="99" t="s">
        <v>858</v>
      </c>
    </row>
    <row r="381" spans="2:65" s="108" customFormat="1" ht="39">
      <c r="B381" s="109"/>
      <c r="D381" s="163" t="s">
        <v>107</v>
      </c>
      <c r="F381" s="164" t="s">
        <v>859</v>
      </c>
      <c r="L381" s="109"/>
      <c r="M381" s="165"/>
      <c r="N381" s="166"/>
      <c r="O381" s="166"/>
      <c r="P381" s="166"/>
      <c r="Q381" s="166"/>
      <c r="R381" s="166"/>
      <c r="S381" s="166"/>
      <c r="T381" s="167"/>
      <c r="AT381" s="99" t="s">
        <v>107</v>
      </c>
      <c r="AU381" s="99" t="s">
        <v>67</v>
      </c>
    </row>
    <row r="382" spans="2:65" s="108" customFormat="1" ht="22.5" customHeight="1">
      <c r="B382" s="109"/>
      <c r="C382" s="152" t="s">
        <v>860</v>
      </c>
      <c r="D382" s="152" t="s">
        <v>99</v>
      </c>
      <c r="E382" s="153" t="s">
        <v>861</v>
      </c>
      <c r="F382" s="154" t="s">
        <v>862</v>
      </c>
      <c r="G382" s="155" t="s">
        <v>111</v>
      </c>
      <c r="H382" s="156">
        <v>1</v>
      </c>
      <c r="I382" s="157">
        <v>1180</v>
      </c>
      <c r="J382" s="157">
        <f>ROUND(I382*H382,2)</f>
        <v>1180</v>
      </c>
      <c r="K382" s="154" t="s">
        <v>103</v>
      </c>
      <c r="L382" s="109"/>
      <c r="M382" s="158" t="s">
        <v>1</v>
      </c>
      <c r="N382" s="159" t="s">
        <v>38</v>
      </c>
      <c r="O382" s="160">
        <v>0</v>
      </c>
      <c r="P382" s="160">
        <f>O382*H382</f>
        <v>0</v>
      </c>
      <c r="Q382" s="160">
        <v>0</v>
      </c>
      <c r="R382" s="160">
        <f>Q382*H382</f>
        <v>0</v>
      </c>
      <c r="S382" s="160">
        <v>0</v>
      </c>
      <c r="T382" s="161">
        <f>S382*H382</f>
        <v>0</v>
      </c>
      <c r="AR382" s="99" t="s">
        <v>104</v>
      </c>
      <c r="AT382" s="99" t="s">
        <v>99</v>
      </c>
      <c r="AU382" s="99" t="s">
        <v>67</v>
      </c>
      <c r="AY382" s="99" t="s">
        <v>105</v>
      </c>
      <c r="BE382" s="162">
        <f>IF(N382="základní",J382,0)</f>
        <v>1180</v>
      </c>
      <c r="BF382" s="162">
        <f>IF(N382="snížená",J382,0)</f>
        <v>0</v>
      </c>
      <c r="BG382" s="162">
        <f>IF(N382="zákl. přenesená",J382,0)</f>
        <v>0</v>
      </c>
      <c r="BH382" s="162">
        <f>IF(N382="sníž. přenesená",J382,0)</f>
        <v>0</v>
      </c>
      <c r="BI382" s="162">
        <f>IF(N382="nulová",J382,0)</f>
        <v>0</v>
      </c>
      <c r="BJ382" s="99" t="s">
        <v>75</v>
      </c>
      <c r="BK382" s="162">
        <f>ROUND(I382*H382,2)</f>
        <v>1180</v>
      </c>
      <c r="BL382" s="99" t="s">
        <v>104</v>
      </c>
      <c r="BM382" s="99" t="s">
        <v>863</v>
      </c>
    </row>
    <row r="383" spans="2:65" s="108" customFormat="1" ht="39">
      <c r="B383" s="109"/>
      <c r="D383" s="163" t="s">
        <v>107</v>
      </c>
      <c r="F383" s="164" t="s">
        <v>864</v>
      </c>
      <c r="L383" s="109"/>
      <c r="M383" s="165"/>
      <c r="N383" s="166"/>
      <c r="O383" s="166"/>
      <c r="P383" s="166"/>
      <c r="Q383" s="166"/>
      <c r="R383" s="166"/>
      <c r="S383" s="166"/>
      <c r="T383" s="167"/>
      <c r="AT383" s="99" t="s">
        <v>107</v>
      </c>
      <c r="AU383" s="99" t="s">
        <v>67</v>
      </c>
    </row>
    <row r="384" spans="2:65" s="108" customFormat="1" ht="22.5" customHeight="1">
      <c r="B384" s="109"/>
      <c r="C384" s="152" t="s">
        <v>865</v>
      </c>
      <c r="D384" s="152" t="s">
        <v>99</v>
      </c>
      <c r="E384" s="153" t="s">
        <v>866</v>
      </c>
      <c r="F384" s="154" t="s">
        <v>867</v>
      </c>
      <c r="G384" s="155" t="s">
        <v>306</v>
      </c>
      <c r="H384" s="156">
        <v>1</v>
      </c>
      <c r="I384" s="157">
        <v>655</v>
      </c>
      <c r="J384" s="157">
        <f>ROUND(I384*H384,2)</f>
        <v>655</v>
      </c>
      <c r="K384" s="154" t="s">
        <v>103</v>
      </c>
      <c r="L384" s="109"/>
      <c r="M384" s="158" t="s">
        <v>1</v>
      </c>
      <c r="N384" s="159" t="s">
        <v>38</v>
      </c>
      <c r="O384" s="160">
        <v>0</v>
      </c>
      <c r="P384" s="160">
        <f>O384*H384</f>
        <v>0</v>
      </c>
      <c r="Q384" s="160">
        <v>0</v>
      </c>
      <c r="R384" s="160">
        <f>Q384*H384</f>
        <v>0</v>
      </c>
      <c r="S384" s="160">
        <v>0</v>
      </c>
      <c r="T384" s="161">
        <f>S384*H384</f>
        <v>0</v>
      </c>
      <c r="AR384" s="99" t="s">
        <v>104</v>
      </c>
      <c r="AT384" s="99" t="s">
        <v>99</v>
      </c>
      <c r="AU384" s="99" t="s">
        <v>67</v>
      </c>
      <c r="AY384" s="99" t="s">
        <v>105</v>
      </c>
      <c r="BE384" s="162">
        <f>IF(N384="základní",J384,0)</f>
        <v>655</v>
      </c>
      <c r="BF384" s="162">
        <f>IF(N384="snížená",J384,0)</f>
        <v>0</v>
      </c>
      <c r="BG384" s="162">
        <f>IF(N384="zákl. přenesená",J384,0)</f>
        <v>0</v>
      </c>
      <c r="BH384" s="162">
        <f>IF(N384="sníž. přenesená",J384,0)</f>
        <v>0</v>
      </c>
      <c r="BI384" s="162">
        <f>IF(N384="nulová",J384,0)</f>
        <v>0</v>
      </c>
      <c r="BJ384" s="99" t="s">
        <v>75</v>
      </c>
      <c r="BK384" s="162">
        <f>ROUND(I384*H384,2)</f>
        <v>655</v>
      </c>
      <c r="BL384" s="99" t="s">
        <v>104</v>
      </c>
      <c r="BM384" s="99" t="s">
        <v>868</v>
      </c>
    </row>
    <row r="385" spans="2:65" s="108" customFormat="1" ht="19.5">
      <c r="B385" s="109"/>
      <c r="D385" s="163" t="s">
        <v>107</v>
      </c>
      <c r="F385" s="164" t="s">
        <v>869</v>
      </c>
      <c r="L385" s="109"/>
      <c r="M385" s="165"/>
      <c r="N385" s="166"/>
      <c r="O385" s="166"/>
      <c r="P385" s="166"/>
      <c r="Q385" s="166"/>
      <c r="R385" s="166"/>
      <c r="S385" s="166"/>
      <c r="T385" s="167"/>
      <c r="AT385" s="99" t="s">
        <v>107</v>
      </c>
      <c r="AU385" s="99" t="s">
        <v>67</v>
      </c>
    </row>
    <row r="386" spans="2:65" s="108" customFormat="1" ht="22.5" customHeight="1">
      <c r="B386" s="109"/>
      <c r="C386" s="152" t="s">
        <v>870</v>
      </c>
      <c r="D386" s="152" t="s">
        <v>99</v>
      </c>
      <c r="E386" s="153" t="s">
        <v>871</v>
      </c>
      <c r="F386" s="154" t="s">
        <v>872</v>
      </c>
      <c r="G386" s="155" t="s">
        <v>111</v>
      </c>
      <c r="H386" s="156">
        <v>1</v>
      </c>
      <c r="I386" s="157">
        <v>655</v>
      </c>
      <c r="J386" s="157">
        <f>ROUND(I386*H386,2)</f>
        <v>655</v>
      </c>
      <c r="K386" s="154" t="s">
        <v>103</v>
      </c>
      <c r="L386" s="109"/>
      <c r="M386" s="158" t="s">
        <v>1</v>
      </c>
      <c r="N386" s="159" t="s">
        <v>38</v>
      </c>
      <c r="O386" s="160">
        <v>0</v>
      </c>
      <c r="P386" s="160">
        <f>O386*H386</f>
        <v>0</v>
      </c>
      <c r="Q386" s="160">
        <v>0</v>
      </c>
      <c r="R386" s="160">
        <f>Q386*H386</f>
        <v>0</v>
      </c>
      <c r="S386" s="160">
        <v>0</v>
      </c>
      <c r="T386" s="161">
        <f>S386*H386</f>
        <v>0</v>
      </c>
      <c r="AR386" s="99" t="s">
        <v>104</v>
      </c>
      <c r="AT386" s="99" t="s">
        <v>99</v>
      </c>
      <c r="AU386" s="99" t="s">
        <v>67</v>
      </c>
      <c r="AY386" s="99" t="s">
        <v>105</v>
      </c>
      <c r="BE386" s="162">
        <f>IF(N386="základní",J386,0)</f>
        <v>655</v>
      </c>
      <c r="BF386" s="162">
        <f>IF(N386="snížená",J386,0)</f>
        <v>0</v>
      </c>
      <c r="BG386" s="162">
        <f>IF(N386="zákl. přenesená",J386,0)</f>
        <v>0</v>
      </c>
      <c r="BH386" s="162">
        <f>IF(N386="sníž. přenesená",J386,0)</f>
        <v>0</v>
      </c>
      <c r="BI386" s="162">
        <f>IF(N386="nulová",J386,0)</f>
        <v>0</v>
      </c>
      <c r="BJ386" s="99" t="s">
        <v>75</v>
      </c>
      <c r="BK386" s="162">
        <f>ROUND(I386*H386,2)</f>
        <v>655</v>
      </c>
      <c r="BL386" s="99" t="s">
        <v>104</v>
      </c>
      <c r="BM386" s="99" t="s">
        <v>873</v>
      </c>
    </row>
    <row r="387" spans="2:65" s="108" customFormat="1" ht="19.5">
      <c r="B387" s="109"/>
      <c r="D387" s="163" t="s">
        <v>107</v>
      </c>
      <c r="F387" s="164" t="s">
        <v>874</v>
      </c>
      <c r="L387" s="109"/>
      <c r="M387" s="165"/>
      <c r="N387" s="166"/>
      <c r="O387" s="166"/>
      <c r="P387" s="166"/>
      <c r="Q387" s="166"/>
      <c r="R387" s="166"/>
      <c r="S387" s="166"/>
      <c r="T387" s="167"/>
      <c r="AT387" s="99" t="s">
        <v>107</v>
      </c>
      <c r="AU387" s="99" t="s">
        <v>67</v>
      </c>
    </row>
    <row r="388" spans="2:65" s="108" customFormat="1" ht="22.5" customHeight="1">
      <c r="B388" s="109"/>
      <c r="C388" s="152" t="s">
        <v>875</v>
      </c>
      <c r="D388" s="152" t="s">
        <v>99</v>
      </c>
      <c r="E388" s="153" t="s">
        <v>876</v>
      </c>
      <c r="F388" s="154" t="s">
        <v>877</v>
      </c>
      <c r="G388" s="155" t="s">
        <v>306</v>
      </c>
      <c r="H388" s="156">
        <v>1</v>
      </c>
      <c r="I388" s="157">
        <v>129</v>
      </c>
      <c r="J388" s="157">
        <f>ROUND(I388*H388,2)</f>
        <v>129</v>
      </c>
      <c r="K388" s="154" t="s">
        <v>103</v>
      </c>
      <c r="L388" s="109"/>
      <c r="M388" s="158" t="s">
        <v>1</v>
      </c>
      <c r="N388" s="159" t="s">
        <v>38</v>
      </c>
      <c r="O388" s="160">
        <v>0</v>
      </c>
      <c r="P388" s="160">
        <f>O388*H388</f>
        <v>0</v>
      </c>
      <c r="Q388" s="160">
        <v>0</v>
      </c>
      <c r="R388" s="160">
        <f>Q388*H388</f>
        <v>0</v>
      </c>
      <c r="S388" s="160">
        <v>0</v>
      </c>
      <c r="T388" s="161">
        <f>S388*H388</f>
        <v>0</v>
      </c>
      <c r="AR388" s="99" t="s">
        <v>104</v>
      </c>
      <c r="AT388" s="99" t="s">
        <v>99</v>
      </c>
      <c r="AU388" s="99" t="s">
        <v>67</v>
      </c>
      <c r="AY388" s="99" t="s">
        <v>105</v>
      </c>
      <c r="BE388" s="162">
        <f>IF(N388="základní",J388,0)</f>
        <v>129</v>
      </c>
      <c r="BF388" s="162">
        <f>IF(N388="snížená",J388,0)</f>
        <v>0</v>
      </c>
      <c r="BG388" s="162">
        <f>IF(N388="zákl. přenesená",J388,0)</f>
        <v>0</v>
      </c>
      <c r="BH388" s="162">
        <f>IF(N388="sníž. přenesená",J388,0)</f>
        <v>0</v>
      </c>
      <c r="BI388" s="162">
        <f>IF(N388="nulová",J388,0)</f>
        <v>0</v>
      </c>
      <c r="BJ388" s="99" t="s">
        <v>75</v>
      </c>
      <c r="BK388" s="162">
        <f>ROUND(I388*H388,2)</f>
        <v>129</v>
      </c>
      <c r="BL388" s="99" t="s">
        <v>104</v>
      </c>
      <c r="BM388" s="99" t="s">
        <v>878</v>
      </c>
    </row>
    <row r="389" spans="2:65" s="108" customFormat="1" ht="19.5">
      <c r="B389" s="109"/>
      <c r="D389" s="163" t="s">
        <v>107</v>
      </c>
      <c r="F389" s="164" t="s">
        <v>879</v>
      </c>
      <c r="L389" s="109"/>
      <c r="M389" s="165"/>
      <c r="N389" s="166"/>
      <c r="O389" s="166"/>
      <c r="P389" s="166"/>
      <c r="Q389" s="166"/>
      <c r="R389" s="166"/>
      <c r="S389" s="166"/>
      <c r="T389" s="167"/>
      <c r="AT389" s="99" t="s">
        <v>107</v>
      </c>
      <c r="AU389" s="99" t="s">
        <v>67</v>
      </c>
    </row>
    <row r="390" spans="2:65" s="108" customFormat="1" ht="22.5" customHeight="1">
      <c r="B390" s="109"/>
      <c r="C390" s="152" t="s">
        <v>880</v>
      </c>
      <c r="D390" s="152" t="s">
        <v>99</v>
      </c>
      <c r="E390" s="153" t="s">
        <v>881</v>
      </c>
      <c r="F390" s="154" t="s">
        <v>882</v>
      </c>
      <c r="G390" s="155" t="s">
        <v>306</v>
      </c>
      <c r="H390" s="156">
        <v>1</v>
      </c>
      <c r="I390" s="157">
        <v>250</v>
      </c>
      <c r="J390" s="157">
        <f>ROUND(I390*H390,2)</f>
        <v>250</v>
      </c>
      <c r="K390" s="154" t="s">
        <v>103</v>
      </c>
      <c r="L390" s="109"/>
      <c r="M390" s="158" t="s">
        <v>1</v>
      </c>
      <c r="N390" s="159" t="s">
        <v>38</v>
      </c>
      <c r="O390" s="160">
        <v>0</v>
      </c>
      <c r="P390" s="160">
        <f>O390*H390</f>
        <v>0</v>
      </c>
      <c r="Q390" s="160">
        <v>0</v>
      </c>
      <c r="R390" s="160">
        <f>Q390*H390</f>
        <v>0</v>
      </c>
      <c r="S390" s="160">
        <v>0</v>
      </c>
      <c r="T390" s="161">
        <f>S390*H390</f>
        <v>0</v>
      </c>
      <c r="AR390" s="99" t="s">
        <v>104</v>
      </c>
      <c r="AT390" s="99" t="s">
        <v>99</v>
      </c>
      <c r="AU390" s="99" t="s">
        <v>67</v>
      </c>
      <c r="AY390" s="99" t="s">
        <v>105</v>
      </c>
      <c r="BE390" s="162">
        <f>IF(N390="základní",J390,0)</f>
        <v>250</v>
      </c>
      <c r="BF390" s="162">
        <f>IF(N390="snížená",J390,0)</f>
        <v>0</v>
      </c>
      <c r="BG390" s="162">
        <f>IF(N390="zákl. přenesená",J390,0)</f>
        <v>0</v>
      </c>
      <c r="BH390" s="162">
        <f>IF(N390="sníž. přenesená",J390,0)</f>
        <v>0</v>
      </c>
      <c r="BI390" s="162">
        <f>IF(N390="nulová",J390,0)</f>
        <v>0</v>
      </c>
      <c r="BJ390" s="99" t="s">
        <v>75</v>
      </c>
      <c r="BK390" s="162">
        <f>ROUND(I390*H390,2)</f>
        <v>250</v>
      </c>
      <c r="BL390" s="99" t="s">
        <v>104</v>
      </c>
      <c r="BM390" s="99" t="s">
        <v>883</v>
      </c>
    </row>
    <row r="391" spans="2:65" s="108" customFormat="1" ht="19.5">
      <c r="B391" s="109"/>
      <c r="D391" s="163" t="s">
        <v>107</v>
      </c>
      <c r="F391" s="164" t="s">
        <v>884</v>
      </c>
      <c r="L391" s="109"/>
      <c r="M391" s="165"/>
      <c r="N391" s="166"/>
      <c r="O391" s="166"/>
      <c r="P391" s="166"/>
      <c r="Q391" s="166"/>
      <c r="R391" s="166"/>
      <c r="S391" s="166"/>
      <c r="T391" s="167"/>
      <c r="AT391" s="99" t="s">
        <v>107</v>
      </c>
      <c r="AU391" s="99" t="s">
        <v>67</v>
      </c>
    </row>
    <row r="392" spans="2:65" s="108" customFormat="1" ht="22.5" customHeight="1">
      <c r="B392" s="109"/>
      <c r="C392" s="152" t="s">
        <v>885</v>
      </c>
      <c r="D392" s="152" t="s">
        <v>99</v>
      </c>
      <c r="E392" s="153" t="s">
        <v>886</v>
      </c>
      <c r="F392" s="154" t="s">
        <v>887</v>
      </c>
      <c r="G392" s="155" t="s">
        <v>111</v>
      </c>
      <c r="H392" s="156">
        <v>1</v>
      </c>
      <c r="I392" s="157">
        <v>327</v>
      </c>
      <c r="J392" s="157">
        <f>ROUND(I392*H392,2)</f>
        <v>327</v>
      </c>
      <c r="K392" s="154" t="s">
        <v>103</v>
      </c>
      <c r="L392" s="109"/>
      <c r="M392" s="158" t="s">
        <v>1</v>
      </c>
      <c r="N392" s="159" t="s">
        <v>38</v>
      </c>
      <c r="O392" s="160">
        <v>0</v>
      </c>
      <c r="P392" s="160">
        <f>O392*H392</f>
        <v>0</v>
      </c>
      <c r="Q392" s="160">
        <v>0</v>
      </c>
      <c r="R392" s="160">
        <f>Q392*H392</f>
        <v>0</v>
      </c>
      <c r="S392" s="160">
        <v>0</v>
      </c>
      <c r="T392" s="161">
        <f>S392*H392</f>
        <v>0</v>
      </c>
      <c r="AR392" s="99" t="s">
        <v>104</v>
      </c>
      <c r="AT392" s="99" t="s">
        <v>99</v>
      </c>
      <c r="AU392" s="99" t="s">
        <v>67</v>
      </c>
      <c r="AY392" s="99" t="s">
        <v>105</v>
      </c>
      <c r="BE392" s="162">
        <f>IF(N392="základní",J392,0)</f>
        <v>327</v>
      </c>
      <c r="BF392" s="162">
        <f>IF(N392="snížená",J392,0)</f>
        <v>0</v>
      </c>
      <c r="BG392" s="162">
        <f>IF(N392="zákl. přenesená",J392,0)</f>
        <v>0</v>
      </c>
      <c r="BH392" s="162">
        <f>IF(N392="sníž. přenesená",J392,0)</f>
        <v>0</v>
      </c>
      <c r="BI392" s="162">
        <f>IF(N392="nulová",J392,0)</f>
        <v>0</v>
      </c>
      <c r="BJ392" s="99" t="s">
        <v>75</v>
      </c>
      <c r="BK392" s="162">
        <f>ROUND(I392*H392,2)</f>
        <v>327</v>
      </c>
      <c r="BL392" s="99" t="s">
        <v>104</v>
      </c>
      <c r="BM392" s="99" t="s">
        <v>888</v>
      </c>
    </row>
    <row r="393" spans="2:65" s="108" customFormat="1" ht="19.5">
      <c r="B393" s="109"/>
      <c r="D393" s="163" t="s">
        <v>107</v>
      </c>
      <c r="F393" s="164" t="s">
        <v>889</v>
      </c>
      <c r="L393" s="109"/>
      <c r="M393" s="165"/>
      <c r="N393" s="166"/>
      <c r="O393" s="166"/>
      <c r="P393" s="166"/>
      <c r="Q393" s="166"/>
      <c r="R393" s="166"/>
      <c r="S393" s="166"/>
      <c r="T393" s="167"/>
      <c r="AT393" s="99" t="s">
        <v>107</v>
      </c>
      <c r="AU393" s="99" t="s">
        <v>67</v>
      </c>
    </row>
    <row r="394" spans="2:65" s="108" customFormat="1" ht="22.5" customHeight="1">
      <c r="B394" s="109"/>
      <c r="C394" s="152" t="s">
        <v>890</v>
      </c>
      <c r="D394" s="152" t="s">
        <v>99</v>
      </c>
      <c r="E394" s="153" t="s">
        <v>891</v>
      </c>
      <c r="F394" s="154" t="s">
        <v>892</v>
      </c>
      <c r="G394" s="155" t="s">
        <v>111</v>
      </c>
      <c r="H394" s="156">
        <v>1</v>
      </c>
      <c r="I394" s="157">
        <v>327</v>
      </c>
      <c r="J394" s="157">
        <f>ROUND(I394*H394,2)</f>
        <v>327</v>
      </c>
      <c r="K394" s="154" t="s">
        <v>103</v>
      </c>
      <c r="L394" s="109"/>
      <c r="M394" s="158" t="s">
        <v>1</v>
      </c>
      <c r="N394" s="159" t="s">
        <v>38</v>
      </c>
      <c r="O394" s="160">
        <v>0</v>
      </c>
      <c r="P394" s="160">
        <f>O394*H394</f>
        <v>0</v>
      </c>
      <c r="Q394" s="160">
        <v>0</v>
      </c>
      <c r="R394" s="160">
        <f>Q394*H394</f>
        <v>0</v>
      </c>
      <c r="S394" s="160">
        <v>0</v>
      </c>
      <c r="T394" s="161">
        <f>S394*H394</f>
        <v>0</v>
      </c>
      <c r="AR394" s="99" t="s">
        <v>104</v>
      </c>
      <c r="AT394" s="99" t="s">
        <v>99</v>
      </c>
      <c r="AU394" s="99" t="s">
        <v>67</v>
      </c>
      <c r="AY394" s="99" t="s">
        <v>105</v>
      </c>
      <c r="BE394" s="162">
        <f>IF(N394="základní",J394,0)</f>
        <v>327</v>
      </c>
      <c r="BF394" s="162">
        <f>IF(N394="snížená",J394,0)</f>
        <v>0</v>
      </c>
      <c r="BG394" s="162">
        <f>IF(N394="zákl. přenesená",J394,0)</f>
        <v>0</v>
      </c>
      <c r="BH394" s="162">
        <f>IF(N394="sníž. přenesená",J394,0)</f>
        <v>0</v>
      </c>
      <c r="BI394" s="162">
        <f>IF(N394="nulová",J394,0)</f>
        <v>0</v>
      </c>
      <c r="BJ394" s="99" t="s">
        <v>75</v>
      </c>
      <c r="BK394" s="162">
        <f>ROUND(I394*H394,2)</f>
        <v>327</v>
      </c>
      <c r="BL394" s="99" t="s">
        <v>104</v>
      </c>
      <c r="BM394" s="99" t="s">
        <v>893</v>
      </c>
    </row>
    <row r="395" spans="2:65" s="108" customFormat="1" ht="19.5">
      <c r="B395" s="109"/>
      <c r="D395" s="163" t="s">
        <v>107</v>
      </c>
      <c r="F395" s="164" t="s">
        <v>894</v>
      </c>
      <c r="L395" s="109"/>
      <c r="M395" s="165"/>
      <c r="N395" s="166"/>
      <c r="O395" s="166"/>
      <c r="P395" s="166"/>
      <c r="Q395" s="166"/>
      <c r="R395" s="166"/>
      <c r="S395" s="166"/>
      <c r="T395" s="167"/>
      <c r="AT395" s="99" t="s">
        <v>107</v>
      </c>
      <c r="AU395" s="99" t="s">
        <v>67</v>
      </c>
    </row>
    <row r="396" spans="2:65" s="108" customFormat="1" ht="22.5" customHeight="1">
      <c r="B396" s="109"/>
      <c r="C396" s="152" t="s">
        <v>895</v>
      </c>
      <c r="D396" s="152" t="s">
        <v>99</v>
      </c>
      <c r="E396" s="153" t="s">
        <v>896</v>
      </c>
      <c r="F396" s="154" t="s">
        <v>897</v>
      </c>
      <c r="G396" s="155" t="s">
        <v>111</v>
      </c>
      <c r="H396" s="156">
        <v>1</v>
      </c>
      <c r="I396" s="157">
        <v>94.7</v>
      </c>
      <c r="J396" s="157">
        <f>ROUND(I396*H396,2)</f>
        <v>94.7</v>
      </c>
      <c r="K396" s="154" t="s">
        <v>103</v>
      </c>
      <c r="L396" s="109"/>
      <c r="M396" s="158" t="s">
        <v>1</v>
      </c>
      <c r="N396" s="159" t="s">
        <v>38</v>
      </c>
      <c r="O396" s="160">
        <v>0</v>
      </c>
      <c r="P396" s="160">
        <f>O396*H396</f>
        <v>0</v>
      </c>
      <c r="Q396" s="160">
        <v>0</v>
      </c>
      <c r="R396" s="160">
        <f>Q396*H396</f>
        <v>0</v>
      </c>
      <c r="S396" s="160">
        <v>0</v>
      </c>
      <c r="T396" s="161">
        <f>S396*H396</f>
        <v>0</v>
      </c>
      <c r="AR396" s="99" t="s">
        <v>104</v>
      </c>
      <c r="AT396" s="99" t="s">
        <v>99</v>
      </c>
      <c r="AU396" s="99" t="s">
        <v>67</v>
      </c>
      <c r="AY396" s="99" t="s">
        <v>105</v>
      </c>
      <c r="BE396" s="162">
        <f>IF(N396="základní",J396,0)</f>
        <v>94.7</v>
      </c>
      <c r="BF396" s="162">
        <f>IF(N396="snížená",J396,0)</f>
        <v>0</v>
      </c>
      <c r="BG396" s="162">
        <f>IF(N396="zákl. přenesená",J396,0)</f>
        <v>0</v>
      </c>
      <c r="BH396" s="162">
        <f>IF(N396="sníž. přenesená",J396,0)</f>
        <v>0</v>
      </c>
      <c r="BI396" s="162">
        <f>IF(N396="nulová",J396,0)</f>
        <v>0</v>
      </c>
      <c r="BJ396" s="99" t="s">
        <v>75</v>
      </c>
      <c r="BK396" s="162">
        <f>ROUND(I396*H396,2)</f>
        <v>94.7</v>
      </c>
      <c r="BL396" s="99" t="s">
        <v>104</v>
      </c>
      <c r="BM396" s="99" t="s">
        <v>898</v>
      </c>
    </row>
    <row r="397" spans="2:65" s="108" customFormat="1" ht="19.5">
      <c r="B397" s="109"/>
      <c r="D397" s="163" t="s">
        <v>107</v>
      </c>
      <c r="F397" s="164" t="s">
        <v>899</v>
      </c>
      <c r="L397" s="109"/>
      <c r="M397" s="165"/>
      <c r="N397" s="166"/>
      <c r="O397" s="166"/>
      <c r="P397" s="166"/>
      <c r="Q397" s="166"/>
      <c r="R397" s="166"/>
      <c r="S397" s="166"/>
      <c r="T397" s="167"/>
      <c r="AT397" s="99" t="s">
        <v>107</v>
      </c>
      <c r="AU397" s="99" t="s">
        <v>67</v>
      </c>
    </row>
    <row r="398" spans="2:65" s="108" customFormat="1" ht="22.5" customHeight="1">
      <c r="B398" s="109"/>
      <c r="C398" s="152" t="s">
        <v>900</v>
      </c>
      <c r="D398" s="152" t="s">
        <v>99</v>
      </c>
      <c r="E398" s="153" t="s">
        <v>901</v>
      </c>
      <c r="F398" s="154" t="s">
        <v>902</v>
      </c>
      <c r="G398" s="155" t="s">
        <v>111</v>
      </c>
      <c r="H398" s="156">
        <v>1</v>
      </c>
      <c r="I398" s="157">
        <v>142</v>
      </c>
      <c r="J398" s="157">
        <f>ROUND(I398*H398,2)</f>
        <v>142</v>
      </c>
      <c r="K398" s="154" t="s">
        <v>103</v>
      </c>
      <c r="L398" s="109"/>
      <c r="M398" s="158" t="s">
        <v>1</v>
      </c>
      <c r="N398" s="159" t="s">
        <v>38</v>
      </c>
      <c r="O398" s="160">
        <v>0</v>
      </c>
      <c r="P398" s="160">
        <f>O398*H398</f>
        <v>0</v>
      </c>
      <c r="Q398" s="160">
        <v>0</v>
      </c>
      <c r="R398" s="160">
        <f>Q398*H398</f>
        <v>0</v>
      </c>
      <c r="S398" s="160">
        <v>0</v>
      </c>
      <c r="T398" s="161">
        <f>S398*H398</f>
        <v>0</v>
      </c>
      <c r="AR398" s="99" t="s">
        <v>104</v>
      </c>
      <c r="AT398" s="99" t="s">
        <v>99</v>
      </c>
      <c r="AU398" s="99" t="s">
        <v>67</v>
      </c>
      <c r="AY398" s="99" t="s">
        <v>105</v>
      </c>
      <c r="BE398" s="162">
        <f>IF(N398="základní",J398,0)</f>
        <v>142</v>
      </c>
      <c r="BF398" s="162">
        <f>IF(N398="snížená",J398,0)</f>
        <v>0</v>
      </c>
      <c r="BG398" s="162">
        <f>IF(N398="zákl. přenesená",J398,0)</f>
        <v>0</v>
      </c>
      <c r="BH398" s="162">
        <f>IF(N398="sníž. přenesená",J398,0)</f>
        <v>0</v>
      </c>
      <c r="BI398" s="162">
        <f>IF(N398="nulová",J398,0)</f>
        <v>0</v>
      </c>
      <c r="BJ398" s="99" t="s">
        <v>75</v>
      </c>
      <c r="BK398" s="162">
        <f>ROUND(I398*H398,2)</f>
        <v>142</v>
      </c>
      <c r="BL398" s="99" t="s">
        <v>104</v>
      </c>
      <c r="BM398" s="99" t="s">
        <v>903</v>
      </c>
    </row>
    <row r="399" spans="2:65" s="108" customFormat="1" ht="29.25">
      <c r="B399" s="109"/>
      <c r="D399" s="163" t="s">
        <v>107</v>
      </c>
      <c r="F399" s="164" t="s">
        <v>904</v>
      </c>
      <c r="L399" s="109"/>
      <c r="M399" s="165"/>
      <c r="N399" s="166"/>
      <c r="O399" s="166"/>
      <c r="P399" s="166"/>
      <c r="Q399" s="166"/>
      <c r="R399" s="166"/>
      <c r="S399" s="166"/>
      <c r="T399" s="167"/>
      <c r="AT399" s="99" t="s">
        <v>107</v>
      </c>
      <c r="AU399" s="99" t="s">
        <v>67</v>
      </c>
    </row>
    <row r="400" spans="2:65" s="108" customFormat="1" ht="22.5" customHeight="1">
      <c r="B400" s="109"/>
      <c r="C400" s="152" t="s">
        <v>905</v>
      </c>
      <c r="D400" s="152" t="s">
        <v>99</v>
      </c>
      <c r="E400" s="153" t="s">
        <v>906</v>
      </c>
      <c r="F400" s="154" t="s">
        <v>907</v>
      </c>
      <c r="G400" s="155" t="s">
        <v>111</v>
      </c>
      <c r="H400" s="156">
        <v>1</v>
      </c>
      <c r="I400" s="157">
        <v>263</v>
      </c>
      <c r="J400" s="157">
        <f>ROUND(I400*H400,2)</f>
        <v>263</v>
      </c>
      <c r="K400" s="154" t="s">
        <v>103</v>
      </c>
      <c r="L400" s="109"/>
      <c r="M400" s="158" t="s">
        <v>1</v>
      </c>
      <c r="N400" s="159" t="s">
        <v>38</v>
      </c>
      <c r="O400" s="160">
        <v>0</v>
      </c>
      <c r="P400" s="160">
        <f>O400*H400</f>
        <v>0</v>
      </c>
      <c r="Q400" s="160">
        <v>0</v>
      </c>
      <c r="R400" s="160">
        <f>Q400*H400</f>
        <v>0</v>
      </c>
      <c r="S400" s="160">
        <v>0</v>
      </c>
      <c r="T400" s="161">
        <f>S400*H400</f>
        <v>0</v>
      </c>
      <c r="AR400" s="99" t="s">
        <v>104</v>
      </c>
      <c r="AT400" s="99" t="s">
        <v>99</v>
      </c>
      <c r="AU400" s="99" t="s">
        <v>67</v>
      </c>
      <c r="AY400" s="99" t="s">
        <v>105</v>
      </c>
      <c r="BE400" s="162">
        <f>IF(N400="základní",J400,0)</f>
        <v>263</v>
      </c>
      <c r="BF400" s="162">
        <f>IF(N400="snížená",J400,0)</f>
        <v>0</v>
      </c>
      <c r="BG400" s="162">
        <f>IF(N400="zákl. přenesená",J400,0)</f>
        <v>0</v>
      </c>
      <c r="BH400" s="162">
        <f>IF(N400="sníž. přenesená",J400,0)</f>
        <v>0</v>
      </c>
      <c r="BI400" s="162">
        <f>IF(N400="nulová",J400,0)</f>
        <v>0</v>
      </c>
      <c r="BJ400" s="99" t="s">
        <v>75</v>
      </c>
      <c r="BK400" s="162">
        <f>ROUND(I400*H400,2)</f>
        <v>263</v>
      </c>
      <c r="BL400" s="99" t="s">
        <v>104</v>
      </c>
      <c r="BM400" s="99" t="s">
        <v>908</v>
      </c>
    </row>
    <row r="401" spans="2:65" s="108" customFormat="1" ht="39">
      <c r="B401" s="109"/>
      <c r="D401" s="163" t="s">
        <v>107</v>
      </c>
      <c r="F401" s="164" t="s">
        <v>909</v>
      </c>
      <c r="L401" s="109"/>
      <c r="M401" s="165"/>
      <c r="N401" s="166"/>
      <c r="O401" s="166"/>
      <c r="P401" s="166"/>
      <c r="Q401" s="166"/>
      <c r="R401" s="166"/>
      <c r="S401" s="166"/>
      <c r="T401" s="167"/>
      <c r="AT401" s="99" t="s">
        <v>107</v>
      </c>
      <c r="AU401" s="99" t="s">
        <v>67</v>
      </c>
    </row>
    <row r="402" spans="2:65" s="108" customFormat="1" ht="22.5" customHeight="1">
      <c r="B402" s="109"/>
      <c r="C402" s="152" t="s">
        <v>910</v>
      </c>
      <c r="D402" s="152" t="s">
        <v>99</v>
      </c>
      <c r="E402" s="153" t="s">
        <v>911</v>
      </c>
      <c r="F402" s="154" t="s">
        <v>912</v>
      </c>
      <c r="G402" s="155" t="s">
        <v>111</v>
      </c>
      <c r="H402" s="156">
        <v>1</v>
      </c>
      <c r="I402" s="157">
        <v>388</v>
      </c>
      <c r="J402" s="157">
        <f>ROUND(I402*H402,2)</f>
        <v>388</v>
      </c>
      <c r="K402" s="154" t="s">
        <v>103</v>
      </c>
      <c r="L402" s="109"/>
      <c r="M402" s="158" t="s">
        <v>1</v>
      </c>
      <c r="N402" s="159" t="s">
        <v>38</v>
      </c>
      <c r="O402" s="160">
        <v>0</v>
      </c>
      <c r="P402" s="160">
        <f>O402*H402</f>
        <v>0</v>
      </c>
      <c r="Q402" s="160">
        <v>0</v>
      </c>
      <c r="R402" s="160">
        <f>Q402*H402</f>
        <v>0</v>
      </c>
      <c r="S402" s="160">
        <v>0</v>
      </c>
      <c r="T402" s="161">
        <f>S402*H402</f>
        <v>0</v>
      </c>
      <c r="AR402" s="99" t="s">
        <v>104</v>
      </c>
      <c r="AT402" s="99" t="s">
        <v>99</v>
      </c>
      <c r="AU402" s="99" t="s">
        <v>67</v>
      </c>
      <c r="AY402" s="99" t="s">
        <v>105</v>
      </c>
      <c r="BE402" s="162">
        <f>IF(N402="základní",J402,0)</f>
        <v>388</v>
      </c>
      <c r="BF402" s="162">
        <f>IF(N402="snížená",J402,0)</f>
        <v>0</v>
      </c>
      <c r="BG402" s="162">
        <f>IF(N402="zákl. přenesená",J402,0)</f>
        <v>0</v>
      </c>
      <c r="BH402" s="162">
        <f>IF(N402="sníž. přenesená",J402,0)</f>
        <v>0</v>
      </c>
      <c r="BI402" s="162">
        <f>IF(N402="nulová",J402,0)</f>
        <v>0</v>
      </c>
      <c r="BJ402" s="99" t="s">
        <v>75</v>
      </c>
      <c r="BK402" s="162">
        <f>ROUND(I402*H402,2)</f>
        <v>388</v>
      </c>
      <c r="BL402" s="99" t="s">
        <v>104</v>
      </c>
      <c r="BM402" s="99" t="s">
        <v>913</v>
      </c>
    </row>
    <row r="403" spans="2:65" s="108" customFormat="1" ht="39">
      <c r="B403" s="109"/>
      <c r="D403" s="163" t="s">
        <v>107</v>
      </c>
      <c r="F403" s="164" t="s">
        <v>914</v>
      </c>
      <c r="L403" s="109"/>
      <c r="M403" s="165"/>
      <c r="N403" s="166"/>
      <c r="O403" s="166"/>
      <c r="P403" s="166"/>
      <c r="Q403" s="166"/>
      <c r="R403" s="166"/>
      <c r="S403" s="166"/>
      <c r="T403" s="167"/>
      <c r="AT403" s="99" t="s">
        <v>107</v>
      </c>
      <c r="AU403" s="99" t="s">
        <v>67</v>
      </c>
    </row>
    <row r="404" spans="2:65" s="108" customFormat="1" ht="22.5" customHeight="1">
      <c r="B404" s="109"/>
      <c r="C404" s="152" t="s">
        <v>915</v>
      </c>
      <c r="D404" s="152" t="s">
        <v>99</v>
      </c>
      <c r="E404" s="153" t="s">
        <v>916</v>
      </c>
      <c r="F404" s="154" t="s">
        <v>917</v>
      </c>
      <c r="G404" s="155" t="s">
        <v>111</v>
      </c>
      <c r="H404" s="156">
        <v>1</v>
      </c>
      <c r="I404" s="157">
        <v>99</v>
      </c>
      <c r="J404" s="157">
        <f>ROUND(I404*H404,2)</f>
        <v>99</v>
      </c>
      <c r="K404" s="154" t="s">
        <v>103</v>
      </c>
      <c r="L404" s="109"/>
      <c r="M404" s="158" t="s">
        <v>1</v>
      </c>
      <c r="N404" s="159" t="s">
        <v>38</v>
      </c>
      <c r="O404" s="160">
        <v>0</v>
      </c>
      <c r="P404" s="160">
        <f>O404*H404</f>
        <v>0</v>
      </c>
      <c r="Q404" s="160">
        <v>0</v>
      </c>
      <c r="R404" s="160">
        <f>Q404*H404</f>
        <v>0</v>
      </c>
      <c r="S404" s="160">
        <v>0</v>
      </c>
      <c r="T404" s="161">
        <f>S404*H404</f>
        <v>0</v>
      </c>
      <c r="AR404" s="99" t="s">
        <v>104</v>
      </c>
      <c r="AT404" s="99" t="s">
        <v>99</v>
      </c>
      <c r="AU404" s="99" t="s">
        <v>67</v>
      </c>
      <c r="AY404" s="99" t="s">
        <v>105</v>
      </c>
      <c r="BE404" s="162">
        <f>IF(N404="základní",J404,0)</f>
        <v>99</v>
      </c>
      <c r="BF404" s="162">
        <f>IF(N404="snížená",J404,0)</f>
        <v>0</v>
      </c>
      <c r="BG404" s="162">
        <f>IF(N404="zákl. přenesená",J404,0)</f>
        <v>0</v>
      </c>
      <c r="BH404" s="162">
        <f>IF(N404="sníž. přenesená",J404,0)</f>
        <v>0</v>
      </c>
      <c r="BI404" s="162">
        <f>IF(N404="nulová",J404,0)</f>
        <v>0</v>
      </c>
      <c r="BJ404" s="99" t="s">
        <v>75</v>
      </c>
      <c r="BK404" s="162">
        <f>ROUND(I404*H404,2)</f>
        <v>99</v>
      </c>
      <c r="BL404" s="99" t="s">
        <v>104</v>
      </c>
      <c r="BM404" s="99" t="s">
        <v>918</v>
      </c>
    </row>
    <row r="405" spans="2:65" s="108" customFormat="1" ht="39">
      <c r="B405" s="109"/>
      <c r="D405" s="163" t="s">
        <v>107</v>
      </c>
      <c r="F405" s="164" t="s">
        <v>919</v>
      </c>
      <c r="L405" s="109"/>
      <c r="M405" s="165"/>
      <c r="N405" s="166"/>
      <c r="O405" s="166"/>
      <c r="P405" s="166"/>
      <c r="Q405" s="166"/>
      <c r="R405" s="166"/>
      <c r="S405" s="166"/>
      <c r="T405" s="167"/>
      <c r="AT405" s="99" t="s">
        <v>107</v>
      </c>
      <c r="AU405" s="99" t="s">
        <v>67</v>
      </c>
    </row>
    <row r="406" spans="2:65" s="108" customFormat="1" ht="22.5" customHeight="1">
      <c r="B406" s="109"/>
      <c r="C406" s="152" t="s">
        <v>920</v>
      </c>
      <c r="D406" s="152" t="s">
        <v>99</v>
      </c>
      <c r="E406" s="153" t="s">
        <v>921</v>
      </c>
      <c r="F406" s="154" t="s">
        <v>922</v>
      </c>
      <c r="G406" s="155" t="s">
        <v>111</v>
      </c>
      <c r="H406" s="156">
        <v>1</v>
      </c>
      <c r="I406" s="157">
        <v>112</v>
      </c>
      <c r="J406" s="157">
        <f>ROUND(I406*H406,2)</f>
        <v>112</v>
      </c>
      <c r="K406" s="154" t="s">
        <v>103</v>
      </c>
      <c r="L406" s="109"/>
      <c r="M406" s="158" t="s">
        <v>1</v>
      </c>
      <c r="N406" s="159" t="s">
        <v>38</v>
      </c>
      <c r="O406" s="160">
        <v>0</v>
      </c>
      <c r="P406" s="160">
        <f>O406*H406</f>
        <v>0</v>
      </c>
      <c r="Q406" s="160">
        <v>0</v>
      </c>
      <c r="R406" s="160">
        <f>Q406*H406</f>
        <v>0</v>
      </c>
      <c r="S406" s="160">
        <v>0</v>
      </c>
      <c r="T406" s="161">
        <f>S406*H406</f>
        <v>0</v>
      </c>
      <c r="AR406" s="99" t="s">
        <v>104</v>
      </c>
      <c r="AT406" s="99" t="s">
        <v>99</v>
      </c>
      <c r="AU406" s="99" t="s">
        <v>67</v>
      </c>
      <c r="AY406" s="99" t="s">
        <v>105</v>
      </c>
      <c r="BE406" s="162">
        <f>IF(N406="základní",J406,0)</f>
        <v>112</v>
      </c>
      <c r="BF406" s="162">
        <f>IF(N406="snížená",J406,0)</f>
        <v>0</v>
      </c>
      <c r="BG406" s="162">
        <f>IF(N406="zákl. přenesená",J406,0)</f>
        <v>0</v>
      </c>
      <c r="BH406" s="162">
        <f>IF(N406="sníž. přenesená",J406,0)</f>
        <v>0</v>
      </c>
      <c r="BI406" s="162">
        <f>IF(N406="nulová",J406,0)</f>
        <v>0</v>
      </c>
      <c r="BJ406" s="99" t="s">
        <v>75</v>
      </c>
      <c r="BK406" s="162">
        <f>ROUND(I406*H406,2)</f>
        <v>112</v>
      </c>
      <c r="BL406" s="99" t="s">
        <v>104</v>
      </c>
      <c r="BM406" s="99" t="s">
        <v>923</v>
      </c>
    </row>
    <row r="407" spans="2:65" s="108" customFormat="1" ht="39">
      <c r="B407" s="109"/>
      <c r="D407" s="163" t="s">
        <v>107</v>
      </c>
      <c r="F407" s="164" t="s">
        <v>924</v>
      </c>
      <c r="L407" s="109"/>
      <c r="M407" s="165"/>
      <c r="N407" s="166"/>
      <c r="O407" s="166"/>
      <c r="P407" s="166"/>
      <c r="Q407" s="166"/>
      <c r="R407" s="166"/>
      <c r="S407" s="166"/>
      <c r="T407" s="167"/>
      <c r="AT407" s="99" t="s">
        <v>107</v>
      </c>
      <c r="AU407" s="99" t="s">
        <v>67</v>
      </c>
    </row>
    <row r="408" spans="2:65" s="108" customFormat="1" ht="22.5" customHeight="1">
      <c r="B408" s="109"/>
      <c r="C408" s="152" t="s">
        <v>925</v>
      </c>
      <c r="D408" s="152" t="s">
        <v>99</v>
      </c>
      <c r="E408" s="153" t="s">
        <v>926</v>
      </c>
      <c r="F408" s="154" t="s">
        <v>927</v>
      </c>
      <c r="G408" s="155" t="s">
        <v>111</v>
      </c>
      <c r="H408" s="156">
        <v>1</v>
      </c>
      <c r="I408" s="157">
        <v>379</v>
      </c>
      <c r="J408" s="157">
        <f>ROUND(I408*H408,2)</f>
        <v>379</v>
      </c>
      <c r="K408" s="154" t="s">
        <v>103</v>
      </c>
      <c r="L408" s="109"/>
      <c r="M408" s="158" t="s">
        <v>1</v>
      </c>
      <c r="N408" s="159" t="s">
        <v>38</v>
      </c>
      <c r="O408" s="160">
        <v>0</v>
      </c>
      <c r="P408" s="160">
        <f>O408*H408</f>
        <v>0</v>
      </c>
      <c r="Q408" s="160">
        <v>0</v>
      </c>
      <c r="R408" s="160">
        <f>Q408*H408</f>
        <v>0</v>
      </c>
      <c r="S408" s="160">
        <v>0</v>
      </c>
      <c r="T408" s="161">
        <f>S408*H408</f>
        <v>0</v>
      </c>
      <c r="AR408" s="99" t="s">
        <v>104</v>
      </c>
      <c r="AT408" s="99" t="s">
        <v>99</v>
      </c>
      <c r="AU408" s="99" t="s">
        <v>67</v>
      </c>
      <c r="AY408" s="99" t="s">
        <v>105</v>
      </c>
      <c r="BE408" s="162">
        <f>IF(N408="základní",J408,0)</f>
        <v>379</v>
      </c>
      <c r="BF408" s="162">
        <f>IF(N408="snížená",J408,0)</f>
        <v>0</v>
      </c>
      <c r="BG408" s="162">
        <f>IF(N408="zákl. přenesená",J408,0)</f>
        <v>0</v>
      </c>
      <c r="BH408" s="162">
        <f>IF(N408="sníž. přenesená",J408,0)</f>
        <v>0</v>
      </c>
      <c r="BI408" s="162">
        <f>IF(N408="nulová",J408,0)</f>
        <v>0</v>
      </c>
      <c r="BJ408" s="99" t="s">
        <v>75</v>
      </c>
      <c r="BK408" s="162">
        <f>ROUND(I408*H408,2)</f>
        <v>379</v>
      </c>
      <c r="BL408" s="99" t="s">
        <v>104</v>
      </c>
      <c r="BM408" s="99" t="s">
        <v>928</v>
      </c>
    </row>
    <row r="409" spans="2:65" s="108" customFormat="1" ht="39">
      <c r="B409" s="109"/>
      <c r="D409" s="163" t="s">
        <v>107</v>
      </c>
      <c r="F409" s="164" t="s">
        <v>929</v>
      </c>
      <c r="L409" s="109"/>
      <c r="M409" s="165"/>
      <c r="N409" s="166"/>
      <c r="O409" s="166"/>
      <c r="P409" s="166"/>
      <c r="Q409" s="166"/>
      <c r="R409" s="166"/>
      <c r="S409" s="166"/>
      <c r="T409" s="167"/>
      <c r="AT409" s="99" t="s">
        <v>107</v>
      </c>
      <c r="AU409" s="99" t="s">
        <v>67</v>
      </c>
    </row>
    <row r="410" spans="2:65" s="108" customFormat="1" ht="22.5" customHeight="1">
      <c r="B410" s="109"/>
      <c r="C410" s="152" t="s">
        <v>930</v>
      </c>
      <c r="D410" s="152" t="s">
        <v>99</v>
      </c>
      <c r="E410" s="153" t="s">
        <v>931</v>
      </c>
      <c r="F410" s="154" t="s">
        <v>932</v>
      </c>
      <c r="G410" s="155" t="s">
        <v>111</v>
      </c>
      <c r="H410" s="156">
        <v>1</v>
      </c>
      <c r="I410" s="157">
        <v>129</v>
      </c>
      <c r="J410" s="157">
        <f>ROUND(I410*H410,2)</f>
        <v>129</v>
      </c>
      <c r="K410" s="154" t="s">
        <v>103</v>
      </c>
      <c r="L410" s="109"/>
      <c r="M410" s="158" t="s">
        <v>1</v>
      </c>
      <c r="N410" s="159" t="s">
        <v>38</v>
      </c>
      <c r="O410" s="160">
        <v>0</v>
      </c>
      <c r="P410" s="160">
        <f>O410*H410</f>
        <v>0</v>
      </c>
      <c r="Q410" s="160">
        <v>0</v>
      </c>
      <c r="R410" s="160">
        <f>Q410*H410</f>
        <v>0</v>
      </c>
      <c r="S410" s="160">
        <v>0</v>
      </c>
      <c r="T410" s="161">
        <f>S410*H410</f>
        <v>0</v>
      </c>
      <c r="AR410" s="99" t="s">
        <v>104</v>
      </c>
      <c r="AT410" s="99" t="s">
        <v>99</v>
      </c>
      <c r="AU410" s="99" t="s">
        <v>67</v>
      </c>
      <c r="AY410" s="99" t="s">
        <v>105</v>
      </c>
      <c r="BE410" s="162">
        <f>IF(N410="základní",J410,0)</f>
        <v>129</v>
      </c>
      <c r="BF410" s="162">
        <f>IF(N410="snížená",J410,0)</f>
        <v>0</v>
      </c>
      <c r="BG410" s="162">
        <f>IF(N410="zákl. přenesená",J410,0)</f>
        <v>0</v>
      </c>
      <c r="BH410" s="162">
        <f>IF(N410="sníž. přenesená",J410,0)</f>
        <v>0</v>
      </c>
      <c r="BI410" s="162">
        <f>IF(N410="nulová",J410,0)</f>
        <v>0</v>
      </c>
      <c r="BJ410" s="99" t="s">
        <v>75</v>
      </c>
      <c r="BK410" s="162">
        <f>ROUND(I410*H410,2)</f>
        <v>129</v>
      </c>
      <c r="BL410" s="99" t="s">
        <v>104</v>
      </c>
      <c r="BM410" s="99" t="s">
        <v>933</v>
      </c>
    </row>
    <row r="411" spans="2:65" s="108" customFormat="1" ht="39">
      <c r="B411" s="109"/>
      <c r="D411" s="163" t="s">
        <v>107</v>
      </c>
      <c r="F411" s="164" t="s">
        <v>934</v>
      </c>
      <c r="L411" s="109"/>
      <c r="M411" s="165"/>
      <c r="N411" s="166"/>
      <c r="O411" s="166"/>
      <c r="P411" s="166"/>
      <c r="Q411" s="166"/>
      <c r="R411" s="166"/>
      <c r="S411" s="166"/>
      <c r="T411" s="167"/>
      <c r="AT411" s="99" t="s">
        <v>107</v>
      </c>
      <c r="AU411" s="99" t="s">
        <v>67</v>
      </c>
    </row>
    <row r="412" spans="2:65" s="108" customFormat="1" ht="22.5" customHeight="1">
      <c r="B412" s="109"/>
      <c r="C412" s="152" t="s">
        <v>935</v>
      </c>
      <c r="D412" s="152" t="s">
        <v>99</v>
      </c>
      <c r="E412" s="153" t="s">
        <v>936</v>
      </c>
      <c r="F412" s="154" t="s">
        <v>937</v>
      </c>
      <c r="G412" s="155" t="s">
        <v>111</v>
      </c>
      <c r="H412" s="156">
        <v>1</v>
      </c>
      <c r="I412" s="157">
        <v>64.599999999999994</v>
      </c>
      <c r="J412" s="157">
        <f>ROUND(I412*H412,2)</f>
        <v>64.599999999999994</v>
      </c>
      <c r="K412" s="154" t="s">
        <v>103</v>
      </c>
      <c r="L412" s="109"/>
      <c r="M412" s="158" t="s">
        <v>1</v>
      </c>
      <c r="N412" s="159" t="s">
        <v>38</v>
      </c>
      <c r="O412" s="160">
        <v>0</v>
      </c>
      <c r="P412" s="160">
        <f>O412*H412</f>
        <v>0</v>
      </c>
      <c r="Q412" s="160">
        <v>0</v>
      </c>
      <c r="R412" s="160">
        <f>Q412*H412</f>
        <v>0</v>
      </c>
      <c r="S412" s="160">
        <v>0</v>
      </c>
      <c r="T412" s="161">
        <f>S412*H412</f>
        <v>0</v>
      </c>
      <c r="AR412" s="99" t="s">
        <v>104</v>
      </c>
      <c r="AT412" s="99" t="s">
        <v>99</v>
      </c>
      <c r="AU412" s="99" t="s">
        <v>67</v>
      </c>
      <c r="AY412" s="99" t="s">
        <v>105</v>
      </c>
      <c r="BE412" s="162">
        <f>IF(N412="základní",J412,0)</f>
        <v>64.599999999999994</v>
      </c>
      <c r="BF412" s="162">
        <f>IF(N412="snížená",J412,0)</f>
        <v>0</v>
      </c>
      <c r="BG412" s="162">
        <f>IF(N412="zákl. přenesená",J412,0)</f>
        <v>0</v>
      </c>
      <c r="BH412" s="162">
        <f>IF(N412="sníž. přenesená",J412,0)</f>
        <v>0</v>
      </c>
      <c r="BI412" s="162">
        <f>IF(N412="nulová",J412,0)</f>
        <v>0</v>
      </c>
      <c r="BJ412" s="99" t="s">
        <v>75</v>
      </c>
      <c r="BK412" s="162">
        <f>ROUND(I412*H412,2)</f>
        <v>64.599999999999994</v>
      </c>
      <c r="BL412" s="99" t="s">
        <v>104</v>
      </c>
      <c r="BM412" s="99" t="s">
        <v>938</v>
      </c>
    </row>
    <row r="413" spans="2:65" s="108" customFormat="1" ht="29.25">
      <c r="B413" s="109"/>
      <c r="D413" s="163" t="s">
        <v>107</v>
      </c>
      <c r="F413" s="164" t="s">
        <v>939</v>
      </c>
      <c r="L413" s="109"/>
      <c r="M413" s="165"/>
      <c r="N413" s="166"/>
      <c r="O413" s="166"/>
      <c r="P413" s="166"/>
      <c r="Q413" s="166"/>
      <c r="R413" s="166"/>
      <c r="S413" s="166"/>
      <c r="T413" s="167"/>
      <c r="AT413" s="99" t="s">
        <v>107</v>
      </c>
      <c r="AU413" s="99" t="s">
        <v>67</v>
      </c>
    </row>
    <row r="414" spans="2:65" s="108" customFormat="1" ht="22.5" customHeight="1">
      <c r="B414" s="109"/>
      <c r="C414" s="152" t="s">
        <v>940</v>
      </c>
      <c r="D414" s="152" t="s">
        <v>99</v>
      </c>
      <c r="E414" s="153" t="s">
        <v>941</v>
      </c>
      <c r="F414" s="154" t="s">
        <v>942</v>
      </c>
      <c r="G414" s="155" t="s">
        <v>111</v>
      </c>
      <c r="H414" s="156">
        <v>1</v>
      </c>
      <c r="I414" s="157">
        <v>388</v>
      </c>
      <c r="J414" s="157">
        <f>ROUND(I414*H414,2)</f>
        <v>388</v>
      </c>
      <c r="K414" s="154" t="s">
        <v>103</v>
      </c>
      <c r="L414" s="109"/>
      <c r="M414" s="158" t="s">
        <v>1</v>
      </c>
      <c r="N414" s="159" t="s">
        <v>38</v>
      </c>
      <c r="O414" s="160">
        <v>0</v>
      </c>
      <c r="P414" s="160">
        <f>O414*H414</f>
        <v>0</v>
      </c>
      <c r="Q414" s="160">
        <v>0</v>
      </c>
      <c r="R414" s="160">
        <f>Q414*H414</f>
        <v>0</v>
      </c>
      <c r="S414" s="160">
        <v>0</v>
      </c>
      <c r="T414" s="161">
        <f>S414*H414</f>
        <v>0</v>
      </c>
      <c r="AR414" s="99" t="s">
        <v>104</v>
      </c>
      <c r="AT414" s="99" t="s">
        <v>99</v>
      </c>
      <c r="AU414" s="99" t="s">
        <v>67</v>
      </c>
      <c r="AY414" s="99" t="s">
        <v>105</v>
      </c>
      <c r="BE414" s="162">
        <f>IF(N414="základní",J414,0)</f>
        <v>388</v>
      </c>
      <c r="BF414" s="162">
        <f>IF(N414="snížená",J414,0)</f>
        <v>0</v>
      </c>
      <c r="BG414" s="162">
        <f>IF(N414="zákl. přenesená",J414,0)</f>
        <v>0</v>
      </c>
      <c r="BH414" s="162">
        <f>IF(N414="sníž. přenesená",J414,0)</f>
        <v>0</v>
      </c>
      <c r="BI414" s="162">
        <f>IF(N414="nulová",J414,0)</f>
        <v>0</v>
      </c>
      <c r="BJ414" s="99" t="s">
        <v>75</v>
      </c>
      <c r="BK414" s="162">
        <f>ROUND(I414*H414,2)</f>
        <v>388</v>
      </c>
      <c r="BL414" s="99" t="s">
        <v>104</v>
      </c>
      <c r="BM414" s="99" t="s">
        <v>943</v>
      </c>
    </row>
    <row r="415" spans="2:65" s="108" customFormat="1" ht="39">
      <c r="B415" s="109"/>
      <c r="D415" s="163" t="s">
        <v>107</v>
      </c>
      <c r="F415" s="164" t="s">
        <v>944</v>
      </c>
      <c r="L415" s="109"/>
      <c r="M415" s="165"/>
      <c r="N415" s="166"/>
      <c r="O415" s="166"/>
      <c r="P415" s="166"/>
      <c r="Q415" s="166"/>
      <c r="R415" s="166"/>
      <c r="S415" s="166"/>
      <c r="T415" s="167"/>
      <c r="AT415" s="99" t="s">
        <v>107</v>
      </c>
      <c r="AU415" s="99" t="s">
        <v>67</v>
      </c>
    </row>
    <row r="416" spans="2:65" s="108" customFormat="1" ht="22.5" customHeight="1">
      <c r="B416" s="109"/>
      <c r="C416" s="152" t="s">
        <v>945</v>
      </c>
      <c r="D416" s="152" t="s">
        <v>99</v>
      </c>
      <c r="E416" s="153" t="s">
        <v>946</v>
      </c>
      <c r="F416" s="154" t="s">
        <v>947</v>
      </c>
      <c r="G416" s="155" t="s">
        <v>111</v>
      </c>
      <c r="H416" s="156">
        <v>1</v>
      </c>
      <c r="I416" s="157">
        <v>142</v>
      </c>
      <c r="J416" s="157">
        <f>ROUND(I416*H416,2)</f>
        <v>142</v>
      </c>
      <c r="K416" s="154" t="s">
        <v>103</v>
      </c>
      <c r="L416" s="109"/>
      <c r="M416" s="158" t="s">
        <v>1</v>
      </c>
      <c r="N416" s="159" t="s">
        <v>38</v>
      </c>
      <c r="O416" s="160">
        <v>0</v>
      </c>
      <c r="P416" s="160">
        <f>O416*H416</f>
        <v>0</v>
      </c>
      <c r="Q416" s="160">
        <v>0</v>
      </c>
      <c r="R416" s="160">
        <f>Q416*H416</f>
        <v>0</v>
      </c>
      <c r="S416" s="160">
        <v>0</v>
      </c>
      <c r="T416" s="161">
        <f>S416*H416</f>
        <v>0</v>
      </c>
      <c r="AR416" s="99" t="s">
        <v>104</v>
      </c>
      <c r="AT416" s="99" t="s">
        <v>99</v>
      </c>
      <c r="AU416" s="99" t="s">
        <v>67</v>
      </c>
      <c r="AY416" s="99" t="s">
        <v>105</v>
      </c>
      <c r="BE416" s="162">
        <f>IF(N416="základní",J416,0)</f>
        <v>142</v>
      </c>
      <c r="BF416" s="162">
        <f>IF(N416="snížená",J416,0)</f>
        <v>0</v>
      </c>
      <c r="BG416" s="162">
        <f>IF(N416="zákl. přenesená",J416,0)</f>
        <v>0</v>
      </c>
      <c r="BH416" s="162">
        <f>IF(N416="sníž. přenesená",J416,0)</f>
        <v>0</v>
      </c>
      <c r="BI416" s="162">
        <f>IF(N416="nulová",J416,0)</f>
        <v>0</v>
      </c>
      <c r="BJ416" s="99" t="s">
        <v>75</v>
      </c>
      <c r="BK416" s="162">
        <f>ROUND(I416*H416,2)</f>
        <v>142</v>
      </c>
      <c r="BL416" s="99" t="s">
        <v>104</v>
      </c>
      <c r="BM416" s="99" t="s">
        <v>948</v>
      </c>
    </row>
    <row r="417" spans="2:65" s="108" customFormat="1" ht="39">
      <c r="B417" s="109"/>
      <c r="D417" s="163" t="s">
        <v>107</v>
      </c>
      <c r="F417" s="164" t="s">
        <v>949</v>
      </c>
      <c r="L417" s="109"/>
      <c r="M417" s="165"/>
      <c r="N417" s="166"/>
      <c r="O417" s="166"/>
      <c r="P417" s="166"/>
      <c r="Q417" s="166"/>
      <c r="R417" s="166"/>
      <c r="S417" s="166"/>
      <c r="T417" s="167"/>
      <c r="AT417" s="99" t="s">
        <v>107</v>
      </c>
      <c r="AU417" s="99" t="s">
        <v>67</v>
      </c>
    </row>
    <row r="418" spans="2:65" s="108" customFormat="1" ht="22.5" customHeight="1">
      <c r="B418" s="109"/>
      <c r="C418" s="152" t="s">
        <v>950</v>
      </c>
      <c r="D418" s="152" t="s">
        <v>99</v>
      </c>
      <c r="E418" s="153" t="s">
        <v>951</v>
      </c>
      <c r="F418" s="154" t="s">
        <v>952</v>
      </c>
      <c r="G418" s="155" t="s">
        <v>111</v>
      </c>
      <c r="H418" s="156">
        <v>1</v>
      </c>
      <c r="I418" s="157">
        <v>53.4</v>
      </c>
      <c r="J418" s="157">
        <f>ROUND(I418*H418,2)</f>
        <v>53.4</v>
      </c>
      <c r="K418" s="154" t="s">
        <v>103</v>
      </c>
      <c r="L418" s="109"/>
      <c r="M418" s="158" t="s">
        <v>1</v>
      </c>
      <c r="N418" s="159" t="s">
        <v>38</v>
      </c>
      <c r="O418" s="160">
        <v>0</v>
      </c>
      <c r="P418" s="160">
        <f>O418*H418</f>
        <v>0</v>
      </c>
      <c r="Q418" s="160">
        <v>0</v>
      </c>
      <c r="R418" s="160">
        <f>Q418*H418</f>
        <v>0</v>
      </c>
      <c r="S418" s="160">
        <v>0</v>
      </c>
      <c r="T418" s="161">
        <f>S418*H418</f>
        <v>0</v>
      </c>
      <c r="AR418" s="99" t="s">
        <v>104</v>
      </c>
      <c r="AT418" s="99" t="s">
        <v>99</v>
      </c>
      <c r="AU418" s="99" t="s">
        <v>67</v>
      </c>
      <c r="AY418" s="99" t="s">
        <v>105</v>
      </c>
      <c r="BE418" s="162">
        <f>IF(N418="základní",J418,0)</f>
        <v>53.4</v>
      </c>
      <c r="BF418" s="162">
        <f>IF(N418="snížená",J418,0)</f>
        <v>0</v>
      </c>
      <c r="BG418" s="162">
        <f>IF(N418="zákl. přenesená",J418,0)</f>
        <v>0</v>
      </c>
      <c r="BH418" s="162">
        <f>IF(N418="sníž. přenesená",J418,0)</f>
        <v>0</v>
      </c>
      <c r="BI418" s="162">
        <f>IF(N418="nulová",J418,0)</f>
        <v>0</v>
      </c>
      <c r="BJ418" s="99" t="s">
        <v>75</v>
      </c>
      <c r="BK418" s="162">
        <f>ROUND(I418*H418,2)</f>
        <v>53.4</v>
      </c>
      <c r="BL418" s="99" t="s">
        <v>104</v>
      </c>
      <c r="BM418" s="99" t="s">
        <v>953</v>
      </c>
    </row>
    <row r="419" spans="2:65" s="108" customFormat="1" ht="19.5">
      <c r="B419" s="109"/>
      <c r="D419" s="163" t="s">
        <v>107</v>
      </c>
      <c r="F419" s="164" t="s">
        <v>954</v>
      </c>
      <c r="L419" s="109"/>
      <c r="M419" s="165"/>
      <c r="N419" s="166"/>
      <c r="O419" s="166"/>
      <c r="P419" s="166"/>
      <c r="Q419" s="166"/>
      <c r="R419" s="166"/>
      <c r="S419" s="166"/>
      <c r="T419" s="167"/>
      <c r="AT419" s="99" t="s">
        <v>107</v>
      </c>
      <c r="AU419" s="99" t="s">
        <v>67</v>
      </c>
    </row>
    <row r="420" spans="2:65" s="108" customFormat="1" ht="22.5" customHeight="1">
      <c r="B420" s="109"/>
      <c r="C420" s="152" t="s">
        <v>955</v>
      </c>
      <c r="D420" s="152" t="s">
        <v>99</v>
      </c>
      <c r="E420" s="153" t="s">
        <v>956</v>
      </c>
      <c r="F420" s="154" t="s">
        <v>957</v>
      </c>
      <c r="G420" s="155" t="s">
        <v>111</v>
      </c>
      <c r="H420" s="156">
        <v>1</v>
      </c>
      <c r="I420" s="157">
        <v>71.7</v>
      </c>
      <c r="J420" s="157">
        <f>ROUND(I420*H420,2)</f>
        <v>71.7</v>
      </c>
      <c r="K420" s="154" t="s">
        <v>103</v>
      </c>
      <c r="L420" s="109"/>
      <c r="M420" s="158" t="s">
        <v>1</v>
      </c>
      <c r="N420" s="159" t="s">
        <v>38</v>
      </c>
      <c r="O420" s="160">
        <v>0</v>
      </c>
      <c r="P420" s="160">
        <f>O420*H420</f>
        <v>0</v>
      </c>
      <c r="Q420" s="160">
        <v>0</v>
      </c>
      <c r="R420" s="160">
        <f>Q420*H420</f>
        <v>0</v>
      </c>
      <c r="S420" s="160">
        <v>0</v>
      </c>
      <c r="T420" s="161">
        <f>S420*H420</f>
        <v>0</v>
      </c>
      <c r="AR420" s="99" t="s">
        <v>104</v>
      </c>
      <c r="AT420" s="99" t="s">
        <v>99</v>
      </c>
      <c r="AU420" s="99" t="s">
        <v>67</v>
      </c>
      <c r="AY420" s="99" t="s">
        <v>105</v>
      </c>
      <c r="BE420" s="162">
        <f>IF(N420="základní",J420,0)</f>
        <v>71.7</v>
      </c>
      <c r="BF420" s="162">
        <f>IF(N420="snížená",J420,0)</f>
        <v>0</v>
      </c>
      <c r="BG420" s="162">
        <f>IF(N420="zákl. přenesená",J420,0)</f>
        <v>0</v>
      </c>
      <c r="BH420" s="162">
        <f>IF(N420="sníž. přenesená",J420,0)</f>
        <v>0</v>
      </c>
      <c r="BI420" s="162">
        <f>IF(N420="nulová",J420,0)</f>
        <v>0</v>
      </c>
      <c r="BJ420" s="99" t="s">
        <v>75</v>
      </c>
      <c r="BK420" s="162">
        <f>ROUND(I420*H420,2)</f>
        <v>71.7</v>
      </c>
      <c r="BL420" s="99" t="s">
        <v>104</v>
      </c>
      <c r="BM420" s="99" t="s">
        <v>958</v>
      </c>
    </row>
    <row r="421" spans="2:65" s="108" customFormat="1" ht="19.5">
      <c r="B421" s="109"/>
      <c r="D421" s="163" t="s">
        <v>107</v>
      </c>
      <c r="F421" s="164" t="s">
        <v>959</v>
      </c>
      <c r="L421" s="109"/>
      <c r="M421" s="165"/>
      <c r="N421" s="166"/>
      <c r="O421" s="166"/>
      <c r="P421" s="166"/>
      <c r="Q421" s="166"/>
      <c r="R421" s="166"/>
      <c r="S421" s="166"/>
      <c r="T421" s="167"/>
      <c r="AT421" s="99" t="s">
        <v>107</v>
      </c>
      <c r="AU421" s="99" t="s">
        <v>67</v>
      </c>
    </row>
    <row r="422" spans="2:65" s="108" customFormat="1" ht="22.5" customHeight="1">
      <c r="B422" s="109"/>
      <c r="C422" s="152" t="s">
        <v>960</v>
      </c>
      <c r="D422" s="152" t="s">
        <v>99</v>
      </c>
      <c r="E422" s="153" t="s">
        <v>961</v>
      </c>
      <c r="F422" s="154" t="s">
        <v>962</v>
      </c>
      <c r="G422" s="155" t="s">
        <v>111</v>
      </c>
      <c r="H422" s="156">
        <v>1</v>
      </c>
      <c r="I422" s="157">
        <v>512</v>
      </c>
      <c r="J422" s="157">
        <f>ROUND(I422*H422,2)</f>
        <v>512</v>
      </c>
      <c r="K422" s="154" t="s">
        <v>103</v>
      </c>
      <c r="L422" s="109"/>
      <c r="M422" s="158" t="s">
        <v>1</v>
      </c>
      <c r="N422" s="159" t="s">
        <v>38</v>
      </c>
      <c r="O422" s="160">
        <v>0</v>
      </c>
      <c r="P422" s="160">
        <f>O422*H422</f>
        <v>0</v>
      </c>
      <c r="Q422" s="160">
        <v>0</v>
      </c>
      <c r="R422" s="160">
        <f>Q422*H422</f>
        <v>0</v>
      </c>
      <c r="S422" s="160">
        <v>0</v>
      </c>
      <c r="T422" s="161">
        <f>S422*H422</f>
        <v>0</v>
      </c>
      <c r="AR422" s="99" t="s">
        <v>104</v>
      </c>
      <c r="AT422" s="99" t="s">
        <v>99</v>
      </c>
      <c r="AU422" s="99" t="s">
        <v>67</v>
      </c>
      <c r="AY422" s="99" t="s">
        <v>105</v>
      </c>
      <c r="BE422" s="162">
        <f>IF(N422="základní",J422,0)</f>
        <v>512</v>
      </c>
      <c r="BF422" s="162">
        <f>IF(N422="snížená",J422,0)</f>
        <v>0</v>
      </c>
      <c r="BG422" s="162">
        <f>IF(N422="zákl. přenesená",J422,0)</f>
        <v>0</v>
      </c>
      <c r="BH422" s="162">
        <f>IF(N422="sníž. přenesená",J422,0)</f>
        <v>0</v>
      </c>
      <c r="BI422" s="162">
        <f>IF(N422="nulová",J422,0)</f>
        <v>0</v>
      </c>
      <c r="BJ422" s="99" t="s">
        <v>75</v>
      </c>
      <c r="BK422" s="162">
        <f>ROUND(I422*H422,2)</f>
        <v>512</v>
      </c>
      <c r="BL422" s="99" t="s">
        <v>104</v>
      </c>
      <c r="BM422" s="99" t="s">
        <v>963</v>
      </c>
    </row>
    <row r="423" spans="2:65" s="108" customFormat="1" ht="29.25">
      <c r="B423" s="109"/>
      <c r="D423" s="163" t="s">
        <v>107</v>
      </c>
      <c r="F423" s="164" t="s">
        <v>964</v>
      </c>
      <c r="L423" s="109"/>
      <c r="M423" s="165"/>
      <c r="N423" s="166"/>
      <c r="O423" s="166"/>
      <c r="P423" s="166"/>
      <c r="Q423" s="166"/>
      <c r="R423" s="166"/>
      <c r="S423" s="166"/>
      <c r="T423" s="167"/>
      <c r="AT423" s="99" t="s">
        <v>107</v>
      </c>
      <c r="AU423" s="99" t="s">
        <v>67</v>
      </c>
    </row>
    <row r="424" spans="2:65" s="108" customFormat="1" ht="22.5" customHeight="1">
      <c r="B424" s="109"/>
      <c r="C424" s="152" t="s">
        <v>965</v>
      </c>
      <c r="D424" s="152" t="s">
        <v>99</v>
      </c>
      <c r="E424" s="153" t="s">
        <v>966</v>
      </c>
      <c r="F424" s="154" t="s">
        <v>967</v>
      </c>
      <c r="G424" s="155" t="s">
        <v>111</v>
      </c>
      <c r="H424" s="156">
        <v>1</v>
      </c>
      <c r="I424" s="157">
        <v>349</v>
      </c>
      <c r="J424" s="157">
        <f>ROUND(I424*H424,2)</f>
        <v>349</v>
      </c>
      <c r="K424" s="154" t="s">
        <v>103</v>
      </c>
      <c r="L424" s="109"/>
      <c r="M424" s="158" t="s">
        <v>1</v>
      </c>
      <c r="N424" s="159" t="s">
        <v>38</v>
      </c>
      <c r="O424" s="160">
        <v>0</v>
      </c>
      <c r="P424" s="160">
        <f>O424*H424</f>
        <v>0</v>
      </c>
      <c r="Q424" s="160">
        <v>0</v>
      </c>
      <c r="R424" s="160">
        <f>Q424*H424</f>
        <v>0</v>
      </c>
      <c r="S424" s="160">
        <v>0</v>
      </c>
      <c r="T424" s="161">
        <f>S424*H424</f>
        <v>0</v>
      </c>
      <c r="AR424" s="99" t="s">
        <v>104</v>
      </c>
      <c r="AT424" s="99" t="s">
        <v>99</v>
      </c>
      <c r="AU424" s="99" t="s">
        <v>67</v>
      </c>
      <c r="AY424" s="99" t="s">
        <v>105</v>
      </c>
      <c r="BE424" s="162">
        <f>IF(N424="základní",J424,0)</f>
        <v>349</v>
      </c>
      <c r="BF424" s="162">
        <f>IF(N424="snížená",J424,0)</f>
        <v>0</v>
      </c>
      <c r="BG424" s="162">
        <f>IF(N424="zákl. přenesená",J424,0)</f>
        <v>0</v>
      </c>
      <c r="BH424" s="162">
        <f>IF(N424="sníž. přenesená",J424,0)</f>
        <v>0</v>
      </c>
      <c r="BI424" s="162">
        <f>IF(N424="nulová",J424,0)</f>
        <v>0</v>
      </c>
      <c r="BJ424" s="99" t="s">
        <v>75</v>
      </c>
      <c r="BK424" s="162">
        <f>ROUND(I424*H424,2)</f>
        <v>349</v>
      </c>
      <c r="BL424" s="99" t="s">
        <v>104</v>
      </c>
      <c r="BM424" s="99" t="s">
        <v>968</v>
      </c>
    </row>
    <row r="425" spans="2:65" s="108" customFormat="1" ht="29.25">
      <c r="B425" s="109"/>
      <c r="D425" s="163" t="s">
        <v>107</v>
      </c>
      <c r="F425" s="164" t="s">
        <v>969</v>
      </c>
      <c r="L425" s="109"/>
      <c r="M425" s="165"/>
      <c r="N425" s="166"/>
      <c r="O425" s="166"/>
      <c r="P425" s="166"/>
      <c r="Q425" s="166"/>
      <c r="R425" s="166"/>
      <c r="S425" s="166"/>
      <c r="T425" s="167"/>
      <c r="AT425" s="99" t="s">
        <v>107</v>
      </c>
      <c r="AU425" s="99" t="s">
        <v>67</v>
      </c>
    </row>
    <row r="426" spans="2:65" s="108" customFormat="1" ht="22.5" customHeight="1">
      <c r="B426" s="109"/>
      <c r="C426" s="152" t="s">
        <v>970</v>
      </c>
      <c r="D426" s="152" t="s">
        <v>99</v>
      </c>
      <c r="E426" s="153" t="s">
        <v>971</v>
      </c>
      <c r="F426" s="154" t="s">
        <v>972</v>
      </c>
      <c r="G426" s="155" t="s">
        <v>973</v>
      </c>
      <c r="H426" s="156">
        <v>1</v>
      </c>
      <c r="I426" s="157">
        <v>172</v>
      </c>
      <c r="J426" s="157">
        <f>ROUND(I426*H426,2)</f>
        <v>172</v>
      </c>
      <c r="K426" s="154" t="s">
        <v>103</v>
      </c>
      <c r="L426" s="109"/>
      <c r="M426" s="158" t="s">
        <v>1</v>
      </c>
      <c r="N426" s="159" t="s">
        <v>38</v>
      </c>
      <c r="O426" s="160">
        <v>0</v>
      </c>
      <c r="P426" s="160">
        <f>O426*H426</f>
        <v>0</v>
      </c>
      <c r="Q426" s="160">
        <v>0</v>
      </c>
      <c r="R426" s="160">
        <f>Q426*H426</f>
        <v>0</v>
      </c>
      <c r="S426" s="160">
        <v>0</v>
      </c>
      <c r="T426" s="161">
        <f>S426*H426</f>
        <v>0</v>
      </c>
      <c r="AR426" s="99" t="s">
        <v>104</v>
      </c>
      <c r="AT426" s="99" t="s">
        <v>99</v>
      </c>
      <c r="AU426" s="99" t="s">
        <v>67</v>
      </c>
      <c r="AY426" s="99" t="s">
        <v>105</v>
      </c>
      <c r="BE426" s="162">
        <f>IF(N426="základní",J426,0)</f>
        <v>172</v>
      </c>
      <c r="BF426" s="162">
        <f>IF(N426="snížená",J426,0)</f>
        <v>0</v>
      </c>
      <c r="BG426" s="162">
        <f>IF(N426="zákl. přenesená",J426,0)</f>
        <v>0</v>
      </c>
      <c r="BH426" s="162">
        <f>IF(N426="sníž. přenesená",J426,0)</f>
        <v>0</v>
      </c>
      <c r="BI426" s="162">
        <f>IF(N426="nulová",J426,0)</f>
        <v>0</v>
      </c>
      <c r="BJ426" s="99" t="s">
        <v>75</v>
      </c>
      <c r="BK426" s="162">
        <f>ROUND(I426*H426,2)</f>
        <v>172</v>
      </c>
      <c r="BL426" s="99" t="s">
        <v>104</v>
      </c>
      <c r="BM426" s="99" t="s">
        <v>974</v>
      </c>
    </row>
    <row r="427" spans="2:65" s="108" customFormat="1" ht="29.25">
      <c r="B427" s="109"/>
      <c r="D427" s="163" t="s">
        <v>107</v>
      </c>
      <c r="F427" s="164" t="s">
        <v>975</v>
      </c>
      <c r="L427" s="109"/>
      <c r="M427" s="165"/>
      <c r="N427" s="166"/>
      <c r="O427" s="166"/>
      <c r="P427" s="166"/>
      <c r="Q427" s="166"/>
      <c r="R427" s="166"/>
      <c r="S427" s="166"/>
      <c r="T427" s="167"/>
      <c r="AT427" s="99" t="s">
        <v>107</v>
      </c>
      <c r="AU427" s="99" t="s">
        <v>67</v>
      </c>
    </row>
    <row r="428" spans="2:65" s="108" customFormat="1" ht="22.5" customHeight="1">
      <c r="B428" s="109"/>
      <c r="C428" s="152" t="s">
        <v>976</v>
      </c>
      <c r="D428" s="152" t="s">
        <v>99</v>
      </c>
      <c r="E428" s="153" t="s">
        <v>977</v>
      </c>
      <c r="F428" s="154" t="s">
        <v>978</v>
      </c>
      <c r="G428" s="155" t="s">
        <v>973</v>
      </c>
      <c r="H428" s="156">
        <v>1</v>
      </c>
      <c r="I428" s="157">
        <v>212</v>
      </c>
      <c r="J428" s="157">
        <f>ROUND(I428*H428,2)</f>
        <v>212</v>
      </c>
      <c r="K428" s="154" t="s">
        <v>103</v>
      </c>
      <c r="L428" s="109"/>
      <c r="M428" s="158" t="s">
        <v>1</v>
      </c>
      <c r="N428" s="159" t="s">
        <v>38</v>
      </c>
      <c r="O428" s="160">
        <v>0</v>
      </c>
      <c r="P428" s="160">
        <f>O428*H428</f>
        <v>0</v>
      </c>
      <c r="Q428" s="160">
        <v>0</v>
      </c>
      <c r="R428" s="160">
        <f>Q428*H428</f>
        <v>0</v>
      </c>
      <c r="S428" s="160">
        <v>0</v>
      </c>
      <c r="T428" s="161">
        <f>S428*H428</f>
        <v>0</v>
      </c>
      <c r="AR428" s="99" t="s">
        <v>104</v>
      </c>
      <c r="AT428" s="99" t="s">
        <v>99</v>
      </c>
      <c r="AU428" s="99" t="s">
        <v>67</v>
      </c>
      <c r="AY428" s="99" t="s">
        <v>105</v>
      </c>
      <c r="BE428" s="162">
        <f>IF(N428="základní",J428,0)</f>
        <v>212</v>
      </c>
      <c r="BF428" s="162">
        <f>IF(N428="snížená",J428,0)</f>
        <v>0</v>
      </c>
      <c r="BG428" s="162">
        <f>IF(N428="zákl. přenesená",J428,0)</f>
        <v>0</v>
      </c>
      <c r="BH428" s="162">
        <f>IF(N428="sníž. přenesená",J428,0)</f>
        <v>0</v>
      </c>
      <c r="BI428" s="162">
        <f>IF(N428="nulová",J428,0)</f>
        <v>0</v>
      </c>
      <c r="BJ428" s="99" t="s">
        <v>75</v>
      </c>
      <c r="BK428" s="162">
        <f>ROUND(I428*H428,2)</f>
        <v>212</v>
      </c>
      <c r="BL428" s="99" t="s">
        <v>104</v>
      </c>
      <c r="BM428" s="99" t="s">
        <v>979</v>
      </c>
    </row>
    <row r="429" spans="2:65" s="108" customFormat="1" ht="29.25">
      <c r="B429" s="109"/>
      <c r="D429" s="163" t="s">
        <v>107</v>
      </c>
      <c r="F429" s="164" t="s">
        <v>980</v>
      </c>
      <c r="L429" s="109"/>
      <c r="M429" s="165"/>
      <c r="N429" s="166"/>
      <c r="O429" s="166"/>
      <c r="P429" s="166"/>
      <c r="Q429" s="166"/>
      <c r="R429" s="166"/>
      <c r="S429" s="166"/>
      <c r="T429" s="167"/>
      <c r="AT429" s="99" t="s">
        <v>107</v>
      </c>
      <c r="AU429" s="99" t="s">
        <v>67</v>
      </c>
    </row>
    <row r="430" spans="2:65" s="108" customFormat="1" ht="22.5" customHeight="1">
      <c r="B430" s="109"/>
      <c r="C430" s="152" t="s">
        <v>981</v>
      </c>
      <c r="D430" s="152" t="s">
        <v>99</v>
      </c>
      <c r="E430" s="153" t="s">
        <v>982</v>
      </c>
      <c r="F430" s="154" t="s">
        <v>983</v>
      </c>
      <c r="G430" s="155" t="s">
        <v>973</v>
      </c>
      <c r="H430" s="156">
        <v>1</v>
      </c>
      <c r="I430" s="157">
        <v>211</v>
      </c>
      <c r="J430" s="157">
        <f>ROUND(I430*H430,2)</f>
        <v>211</v>
      </c>
      <c r="K430" s="154" t="s">
        <v>103</v>
      </c>
      <c r="L430" s="109"/>
      <c r="M430" s="158" t="s">
        <v>1</v>
      </c>
      <c r="N430" s="159" t="s">
        <v>38</v>
      </c>
      <c r="O430" s="160">
        <v>0</v>
      </c>
      <c r="P430" s="160">
        <f>O430*H430</f>
        <v>0</v>
      </c>
      <c r="Q430" s="160">
        <v>0</v>
      </c>
      <c r="R430" s="160">
        <f>Q430*H430</f>
        <v>0</v>
      </c>
      <c r="S430" s="160">
        <v>0</v>
      </c>
      <c r="T430" s="161">
        <f>S430*H430</f>
        <v>0</v>
      </c>
      <c r="AR430" s="99" t="s">
        <v>104</v>
      </c>
      <c r="AT430" s="99" t="s">
        <v>99</v>
      </c>
      <c r="AU430" s="99" t="s">
        <v>67</v>
      </c>
      <c r="AY430" s="99" t="s">
        <v>105</v>
      </c>
      <c r="BE430" s="162">
        <f>IF(N430="základní",J430,0)</f>
        <v>211</v>
      </c>
      <c r="BF430" s="162">
        <f>IF(N430="snížená",J430,0)</f>
        <v>0</v>
      </c>
      <c r="BG430" s="162">
        <f>IF(N430="zákl. přenesená",J430,0)</f>
        <v>0</v>
      </c>
      <c r="BH430" s="162">
        <f>IF(N430="sníž. přenesená",J430,0)</f>
        <v>0</v>
      </c>
      <c r="BI430" s="162">
        <f>IF(N430="nulová",J430,0)</f>
        <v>0</v>
      </c>
      <c r="BJ430" s="99" t="s">
        <v>75</v>
      </c>
      <c r="BK430" s="162">
        <f>ROUND(I430*H430,2)</f>
        <v>211</v>
      </c>
      <c r="BL430" s="99" t="s">
        <v>104</v>
      </c>
      <c r="BM430" s="99" t="s">
        <v>984</v>
      </c>
    </row>
    <row r="431" spans="2:65" s="108" customFormat="1" ht="29.25">
      <c r="B431" s="109"/>
      <c r="D431" s="163" t="s">
        <v>107</v>
      </c>
      <c r="F431" s="164" t="s">
        <v>985</v>
      </c>
      <c r="L431" s="109"/>
      <c r="M431" s="165"/>
      <c r="N431" s="166"/>
      <c r="O431" s="166"/>
      <c r="P431" s="166"/>
      <c r="Q431" s="166"/>
      <c r="R431" s="166"/>
      <c r="S431" s="166"/>
      <c r="T431" s="167"/>
      <c r="AT431" s="99" t="s">
        <v>107</v>
      </c>
      <c r="AU431" s="99" t="s">
        <v>67</v>
      </c>
    </row>
    <row r="432" spans="2:65" s="108" customFormat="1" ht="22.5" customHeight="1">
      <c r="B432" s="109"/>
      <c r="C432" s="152" t="s">
        <v>986</v>
      </c>
      <c r="D432" s="152" t="s">
        <v>99</v>
      </c>
      <c r="E432" s="153" t="s">
        <v>987</v>
      </c>
      <c r="F432" s="154" t="s">
        <v>988</v>
      </c>
      <c r="G432" s="155" t="s">
        <v>973</v>
      </c>
      <c r="H432" s="156">
        <v>1</v>
      </c>
      <c r="I432" s="157">
        <v>249</v>
      </c>
      <c r="J432" s="157">
        <f>ROUND(I432*H432,2)</f>
        <v>249</v>
      </c>
      <c r="K432" s="154" t="s">
        <v>103</v>
      </c>
      <c r="L432" s="109"/>
      <c r="M432" s="158" t="s">
        <v>1</v>
      </c>
      <c r="N432" s="159" t="s">
        <v>38</v>
      </c>
      <c r="O432" s="160">
        <v>0</v>
      </c>
      <c r="P432" s="160">
        <f>O432*H432</f>
        <v>0</v>
      </c>
      <c r="Q432" s="160">
        <v>0</v>
      </c>
      <c r="R432" s="160">
        <f>Q432*H432</f>
        <v>0</v>
      </c>
      <c r="S432" s="160">
        <v>0</v>
      </c>
      <c r="T432" s="161">
        <f>S432*H432</f>
        <v>0</v>
      </c>
      <c r="AR432" s="99" t="s">
        <v>104</v>
      </c>
      <c r="AT432" s="99" t="s">
        <v>99</v>
      </c>
      <c r="AU432" s="99" t="s">
        <v>67</v>
      </c>
      <c r="AY432" s="99" t="s">
        <v>105</v>
      </c>
      <c r="BE432" s="162">
        <f>IF(N432="základní",J432,0)</f>
        <v>249</v>
      </c>
      <c r="BF432" s="162">
        <f>IF(N432="snížená",J432,0)</f>
        <v>0</v>
      </c>
      <c r="BG432" s="162">
        <f>IF(N432="zákl. přenesená",J432,0)</f>
        <v>0</v>
      </c>
      <c r="BH432" s="162">
        <f>IF(N432="sníž. přenesená",J432,0)</f>
        <v>0</v>
      </c>
      <c r="BI432" s="162">
        <f>IF(N432="nulová",J432,0)</f>
        <v>0</v>
      </c>
      <c r="BJ432" s="99" t="s">
        <v>75</v>
      </c>
      <c r="BK432" s="162">
        <f>ROUND(I432*H432,2)</f>
        <v>249</v>
      </c>
      <c r="BL432" s="99" t="s">
        <v>104</v>
      </c>
      <c r="BM432" s="99" t="s">
        <v>989</v>
      </c>
    </row>
    <row r="433" spans="2:65" s="108" customFormat="1" ht="29.25">
      <c r="B433" s="109"/>
      <c r="D433" s="163" t="s">
        <v>107</v>
      </c>
      <c r="F433" s="164" t="s">
        <v>990</v>
      </c>
      <c r="L433" s="109"/>
      <c r="M433" s="165"/>
      <c r="N433" s="166"/>
      <c r="O433" s="166"/>
      <c r="P433" s="166"/>
      <c r="Q433" s="166"/>
      <c r="R433" s="166"/>
      <c r="S433" s="166"/>
      <c r="T433" s="167"/>
      <c r="AT433" s="99" t="s">
        <v>107</v>
      </c>
      <c r="AU433" s="99" t="s">
        <v>67</v>
      </c>
    </row>
    <row r="434" spans="2:65" s="108" customFormat="1" ht="22.5" customHeight="1">
      <c r="B434" s="109"/>
      <c r="C434" s="152" t="s">
        <v>991</v>
      </c>
      <c r="D434" s="152" t="s">
        <v>99</v>
      </c>
      <c r="E434" s="153" t="s">
        <v>992</v>
      </c>
      <c r="F434" s="154" t="s">
        <v>993</v>
      </c>
      <c r="G434" s="155" t="s">
        <v>111</v>
      </c>
      <c r="H434" s="156">
        <v>1</v>
      </c>
      <c r="I434" s="157">
        <v>211</v>
      </c>
      <c r="J434" s="157">
        <f>ROUND(I434*H434,2)</f>
        <v>211</v>
      </c>
      <c r="K434" s="154" t="s">
        <v>103</v>
      </c>
      <c r="L434" s="109"/>
      <c r="M434" s="158" t="s">
        <v>1</v>
      </c>
      <c r="N434" s="159" t="s">
        <v>38</v>
      </c>
      <c r="O434" s="160">
        <v>0</v>
      </c>
      <c r="P434" s="160">
        <f>O434*H434</f>
        <v>0</v>
      </c>
      <c r="Q434" s="160">
        <v>0</v>
      </c>
      <c r="R434" s="160">
        <f>Q434*H434</f>
        <v>0</v>
      </c>
      <c r="S434" s="160">
        <v>0</v>
      </c>
      <c r="T434" s="161">
        <f>S434*H434</f>
        <v>0</v>
      </c>
      <c r="AR434" s="99" t="s">
        <v>104</v>
      </c>
      <c r="AT434" s="99" t="s">
        <v>99</v>
      </c>
      <c r="AU434" s="99" t="s">
        <v>67</v>
      </c>
      <c r="AY434" s="99" t="s">
        <v>105</v>
      </c>
      <c r="BE434" s="162">
        <f>IF(N434="základní",J434,0)</f>
        <v>211</v>
      </c>
      <c r="BF434" s="162">
        <f>IF(N434="snížená",J434,0)</f>
        <v>0</v>
      </c>
      <c r="BG434" s="162">
        <f>IF(N434="zákl. přenesená",J434,0)</f>
        <v>0</v>
      </c>
      <c r="BH434" s="162">
        <f>IF(N434="sníž. přenesená",J434,0)</f>
        <v>0</v>
      </c>
      <c r="BI434" s="162">
        <f>IF(N434="nulová",J434,0)</f>
        <v>0</v>
      </c>
      <c r="BJ434" s="99" t="s">
        <v>75</v>
      </c>
      <c r="BK434" s="162">
        <f>ROUND(I434*H434,2)</f>
        <v>211</v>
      </c>
      <c r="BL434" s="99" t="s">
        <v>104</v>
      </c>
      <c r="BM434" s="99" t="s">
        <v>994</v>
      </c>
    </row>
    <row r="435" spans="2:65" s="108" customFormat="1" ht="19.5">
      <c r="B435" s="109"/>
      <c r="D435" s="163" t="s">
        <v>107</v>
      </c>
      <c r="F435" s="164" t="s">
        <v>995</v>
      </c>
      <c r="L435" s="109"/>
      <c r="M435" s="165"/>
      <c r="N435" s="166"/>
      <c r="O435" s="166"/>
      <c r="P435" s="166"/>
      <c r="Q435" s="166"/>
      <c r="R435" s="166"/>
      <c r="S435" s="166"/>
      <c r="T435" s="167"/>
      <c r="AT435" s="99" t="s">
        <v>107</v>
      </c>
      <c r="AU435" s="99" t="s">
        <v>67</v>
      </c>
    </row>
    <row r="436" spans="2:65" s="108" customFormat="1" ht="22.5" customHeight="1">
      <c r="B436" s="109"/>
      <c r="C436" s="152" t="s">
        <v>996</v>
      </c>
      <c r="D436" s="152" t="s">
        <v>99</v>
      </c>
      <c r="E436" s="153" t="s">
        <v>997</v>
      </c>
      <c r="F436" s="154" t="s">
        <v>998</v>
      </c>
      <c r="G436" s="155" t="s">
        <v>111</v>
      </c>
      <c r="H436" s="156">
        <v>1</v>
      </c>
      <c r="I436" s="157">
        <v>317</v>
      </c>
      <c r="J436" s="157">
        <f>ROUND(I436*H436,2)</f>
        <v>317</v>
      </c>
      <c r="K436" s="154" t="s">
        <v>103</v>
      </c>
      <c r="L436" s="109"/>
      <c r="M436" s="158" t="s">
        <v>1</v>
      </c>
      <c r="N436" s="159" t="s">
        <v>38</v>
      </c>
      <c r="O436" s="160">
        <v>0</v>
      </c>
      <c r="P436" s="160">
        <f>O436*H436</f>
        <v>0</v>
      </c>
      <c r="Q436" s="160">
        <v>0</v>
      </c>
      <c r="R436" s="160">
        <f>Q436*H436</f>
        <v>0</v>
      </c>
      <c r="S436" s="160">
        <v>0</v>
      </c>
      <c r="T436" s="161">
        <f>S436*H436</f>
        <v>0</v>
      </c>
      <c r="AR436" s="99" t="s">
        <v>104</v>
      </c>
      <c r="AT436" s="99" t="s">
        <v>99</v>
      </c>
      <c r="AU436" s="99" t="s">
        <v>67</v>
      </c>
      <c r="AY436" s="99" t="s">
        <v>105</v>
      </c>
      <c r="BE436" s="162">
        <f>IF(N436="základní",J436,0)</f>
        <v>317</v>
      </c>
      <c r="BF436" s="162">
        <f>IF(N436="snížená",J436,0)</f>
        <v>0</v>
      </c>
      <c r="BG436" s="162">
        <f>IF(N436="zákl. přenesená",J436,0)</f>
        <v>0</v>
      </c>
      <c r="BH436" s="162">
        <f>IF(N436="sníž. přenesená",J436,0)</f>
        <v>0</v>
      </c>
      <c r="BI436" s="162">
        <f>IF(N436="nulová",J436,0)</f>
        <v>0</v>
      </c>
      <c r="BJ436" s="99" t="s">
        <v>75</v>
      </c>
      <c r="BK436" s="162">
        <f>ROUND(I436*H436,2)</f>
        <v>317</v>
      </c>
      <c r="BL436" s="99" t="s">
        <v>104</v>
      </c>
      <c r="BM436" s="99" t="s">
        <v>999</v>
      </c>
    </row>
    <row r="437" spans="2:65" s="108" customFormat="1" ht="19.5">
      <c r="B437" s="109"/>
      <c r="D437" s="163" t="s">
        <v>107</v>
      </c>
      <c r="F437" s="164" t="s">
        <v>1000</v>
      </c>
      <c r="L437" s="109"/>
      <c r="M437" s="165"/>
      <c r="N437" s="166"/>
      <c r="O437" s="166"/>
      <c r="P437" s="166"/>
      <c r="Q437" s="166"/>
      <c r="R437" s="166"/>
      <c r="S437" s="166"/>
      <c r="T437" s="167"/>
      <c r="AT437" s="99" t="s">
        <v>107</v>
      </c>
      <c r="AU437" s="99" t="s">
        <v>67</v>
      </c>
    </row>
    <row r="438" spans="2:65" s="108" customFormat="1" ht="22.5" customHeight="1">
      <c r="B438" s="109"/>
      <c r="C438" s="152" t="s">
        <v>1001</v>
      </c>
      <c r="D438" s="152" t="s">
        <v>99</v>
      </c>
      <c r="E438" s="153" t="s">
        <v>1002</v>
      </c>
      <c r="F438" s="154" t="s">
        <v>1003</v>
      </c>
      <c r="G438" s="155" t="s">
        <v>111</v>
      </c>
      <c r="H438" s="156">
        <v>1</v>
      </c>
      <c r="I438" s="157">
        <v>412</v>
      </c>
      <c r="J438" s="157">
        <f>ROUND(I438*H438,2)</f>
        <v>412</v>
      </c>
      <c r="K438" s="154" t="s">
        <v>103</v>
      </c>
      <c r="L438" s="109"/>
      <c r="M438" s="158" t="s">
        <v>1</v>
      </c>
      <c r="N438" s="159" t="s">
        <v>38</v>
      </c>
      <c r="O438" s="160">
        <v>0</v>
      </c>
      <c r="P438" s="160">
        <f>O438*H438</f>
        <v>0</v>
      </c>
      <c r="Q438" s="160">
        <v>0</v>
      </c>
      <c r="R438" s="160">
        <f>Q438*H438</f>
        <v>0</v>
      </c>
      <c r="S438" s="160">
        <v>0</v>
      </c>
      <c r="T438" s="161">
        <f>S438*H438</f>
        <v>0</v>
      </c>
      <c r="AR438" s="99" t="s">
        <v>104</v>
      </c>
      <c r="AT438" s="99" t="s">
        <v>99</v>
      </c>
      <c r="AU438" s="99" t="s">
        <v>67</v>
      </c>
      <c r="AY438" s="99" t="s">
        <v>105</v>
      </c>
      <c r="BE438" s="162">
        <f>IF(N438="základní",J438,0)</f>
        <v>412</v>
      </c>
      <c r="BF438" s="162">
        <f>IF(N438="snížená",J438,0)</f>
        <v>0</v>
      </c>
      <c r="BG438" s="162">
        <f>IF(N438="zákl. přenesená",J438,0)</f>
        <v>0</v>
      </c>
      <c r="BH438" s="162">
        <f>IF(N438="sníž. přenesená",J438,0)</f>
        <v>0</v>
      </c>
      <c r="BI438" s="162">
        <f>IF(N438="nulová",J438,0)</f>
        <v>0</v>
      </c>
      <c r="BJ438" s="99" t="s">
        <v>75</v>
      </c>
      <c r="BK438" s="162">
        <f>ROUND(I438*H438,2)</f>
        <v>412</v>
      </c>
      <c r="BL438" s="99" t="s">
        <v>104</v>
      </c>
      <c r="BM438" s="99" t="s">
        <v>1004</v>
      </c>
    </row>
    <row r="439" spans="2:65" s="108" customFormat="1" ht="19.5">
      <c r="B439" s="109"/>
      <c r="D439" s="163" t="s">
        <v>107</v>
      </c>
      <c r="F439" s="164" t="s">
        <v>1005</v>
      </c>
      <c r="L439" s="109"/>
      <c r="M439" s="165"/>
      <c r="N439" s="166"/>
      <c r="O439" s="166"/>
      <c r="P439" s="166"/>
      <c r="Q439" s="166"/>
      <c r="R439" s="166"/>
      <c r="S439" s="166"/>
      <c r="T439" s="167"/>
      <c r="AT439" s="99" t="s">
        <v>107</v>
      </c>
      <c r="AU439" s="99" t="s">
        <v>67</v>
      </c>
    </row>
    <row r="440" spans="2:65" s="108" customFormat="1" ht="22.5" customHeight="1">
      <c r="B440" s="109"/>
      <c r="C440" s="152" t="s">
        <v>1006</v>
      </c>
      <c r="D440" s="152" t="s">
        <v>99</v>
      </c>
      <c r="E440" s="153" t="s">
        <v>1007</v>
      </c>
      <c r="F440" s="154" t="s">
        <v>1008</v>
      </c>
      <c r="G440" s="155" t="s">
        <v>111</v>
      </c>
      <c r="H440" s="156">
        <v>1</v>
      </c>
      <c r="I440" s="157">
        <v>136</v>
      </c>
      <c r="J440" s="157">
        <f>ROUND(I440*H440,2)</f>
        <v>136</v>
      </c>
      <c r="K440" s="154" t="s">
        <v>103</v>
      </c>
      <c r="L440" s="109"/>
      <c r="M440" s="158" t="s">
        <v>1</v>
      </c>
      <c r="N440" s="159" t="s">
        <v>38</v>
      </c>
      <c r="O440" s="160">
        <v>0</v>
      </c>
      <c r="P440" s="160">
        <f>O440*H440</f>
        <v>0</v>
      </c>
      <c r="Q440" s="160">
        <v>0</v>
      </c>
      <c r="R440" s="160">
        <f>Q440*H440</f>
        <v>0</v>
      </c>
      <c r="S440" s="160">
        <v>0</v>
      </c>
      <c r="T440" s="161">
        <f>S440*H440</f>
        <v>0</v>
      </c>
      <c r="AR440" s="99" t="s">
        <v>104</v>
      </c>
      <c r="AT440" s="99" t="s">
        <v>99</v>
      </c>
      <c r="AU440" s="99" t="s">
        <v>67</v>
      </c>
      <c r="AY440" s="99" t="s">
        <v>105</v>
      </c>
      <c r="BE440" s="162">
        <f>IF(N440="základní",J440,0)</f>
        <v>136</v>
      </c>
      <c r="BF440" s="162">
        <f>IF(N440="snížená",J440,0)</f>
        <v>0</v>
      </c>
      <c r="BG440" s="162">
        <f>IF(N440="zákl. přenesená",J440,0)</f>
        <v>0</v>
      </c>
      <c r="BH440" s="162">
        <f>IF(N440="sníž. přenesená",J440,0)</f>
        <v>0</v>
      </c>
      <c r="BI440" s="162">
        <f>IF(N440="nulová",J440,0)</f>
        <v>0</v>
      </c>
      <c r="BJ440" s="99" t="s">
        <v>75</v>
      </c>
      <c r="BK440" s="162">
        <f>ROUND(I440*H440,2)</f>
        <v>136</v>
      </c>
      <c r="BL440" s="99" t="s">
        <v>104</v>
      </c>
      <c r="BM440" s="99" t="s">
        <v>1009</v>
      </c>
    </row>
    <row r="441" spans="2:65" s="108" customFormat="1" ht="19.5">
      <c r="B441" s="109"/>
      <c r="D441" s="163" t="s">
        <v>107</v>
      </c>
      <c r="F441" s="164" t="s">
        <v>1010</v>
      </c>
      <c r="L441" s="109"/>
      <c r="M441" s="165"/>
      <c r="N441" s="166"/>
      <c r="O441" s="166"/>
      <c r="P441" s="166"/>
      <c r="Q441" s="166"/>
      <c r="R441" s="166"/>
      <c r="S441" s="166"/>
      <c r="T441" s="167"/>
      <c r="AT441" s="99" t="s">
        <v>107</v>
      </c>
      <c r="AU441" s="99" t="s">
        <v>67</v>
      </c>
    </row>
    <row r="442" spans="2:65" s="108" customFormat="1" ht="22.5" customHeight="1">
      <c r="B442" s="109"/>
      <c r="C442" s="152" t="s">
        <v>1011</v>
      </c>
      <c r="D442" s="152" t="s">
        <v>99</v>
      </c>
      <c r="E442" s="153" t="s">
        <v>1012</v>
      </c>
      <c r="F442" s="154" t="s">
        <v>1013</v>
      </c>
      <c r="G442" s="155" t="s">
        <v>111</v>
      </c>
      <c r="H442" s="156">
        <v>1</v>
      </c>
      <c r="I442" s="157">
        <v>237</v>
      </c>
      <c r="J442" s="157">
        <f>ROUND(I442*H442,2)</f>
        <v>237</v>
      </c>
      <c r="K442" s="154" t="s">
        <v>103</v>
      </c>
      <c r="L442" s="109"/>
      <c r="M442" s="158" t="s">
        <v>1</v>
      </c>
      <c r="N442" s="159" t="s">
        <v>38</v>
      </c>
      <c r="O442" s="160">
        <v>0</v>
      </c>
      <c r="P442" s="160">
        <f>O442*H442</f>
        <v>0</v>
      </c>
      <c r="Q442" s="160">
        <v>0</v>
      </c>
      <c r="R442" s="160">
        <f>Q442*H442</f>
        <v>0</v>
      </c>
      <c r="S442" s="160">
        <v>0</v>
      </c>
      <c r="T442" s="161">
        <f>S442*H442</f>
        <v>0</v>
      </c>
      <c r="AR442" s="99" t="s">
        <v>104</v>
      </c>
      <c r="AT442" s="99" t="s">
        <v>99</v>
      </c>
      <c r="AU442" s="99" t="s">
        <v>67</v>
      </c>
      <c r="AY442" s="99" t="s">
        <v>105</v>
      </c>
      <c r="BE442" s="162">
        <f>IF(N442="základní",J442,0)</f>
        <v>237</v>
      </c>
      <c r="BF442" s="162">
        <f>IF(N442="snížená",J442,0)</f>
        <v>0</v>
      </c>
      <c r="BG442" s="162">
        <f>IF(N442="zákl. přenesená",J442,0)</f>
        <v>0</v>
      </c>
      <c r="BH442" s="162">
        <f>IF(N442="sníž. přenesená",J442,0)</f>
        <v>0</v>
      </c>
      <c r="BI442" s="162">
        <f>IF(N442="nulová",J442,0)</f>
        <v>0</v>
      </c>
      <c r="BJ442" s="99" t="s">
        <v>75</v>
      </c>
      <c r="BK442" s="162">
        <f>ROUND(I442*H442,2)</f>
        <v>237</v>
      </c>
      <c r="BL442" s="99" t="s">
        <v>104</v>
      </c>
      <c r="BM442" s="99" t="s">
        <v>1014</v>
      </c>
    </row>
    <row r="443" spans="2:65" s="108" customFormat="1" ht="19.5">
      <c r="B443" s="109"/>
      <c r="D443" s="163" t="s">
        <v>107</v>
      </c>
      <c r="F443" s="164" t="s">
        <v>1015</v>
      </c>
      <c r="L443" s="109"/>
      <c r="M443" s="165"/>
      <c r="N443" s="166"/>
      <c r="O443" s="166"/>
      <c r="P443" s="166"/>
      <c r="Q443" s="166"/>
      <c r="R443" s="166"/>
      <c r="S443" s="166"/>
      <c r="T443" s="167"/>
      <c r="AT443" s="99" t="s">
        <v>107</v>
      </c>
      <c r="AU443" s="99" t="s">
        <v>67</v>
      </c>
    </row>
    <row r="444" spans="2:65" s="108" customFormat="1" ht="22.5" customHeight="1">
      <c r="B444" s="109"/>
      <c r="C444" s="152" t="s">
        <v>1016</v>
      </c>
      <c r="D444" s="152" t="s">
        <v>99</v>
      </c>
      <c r="E444" s="153" t="s">
        <v>1017</v>
      </c>
      <c r="F444" s="154" t="s">
        <v>1018</v>
      </c>
      <c r="G444" s="155" t="s">
        <v>111</v>
      </c>
      <c r="H444" s="156">
        <v>1</v>
      </c>
      <c r="I444" s="157">
        <v>151</v>
      </c>
      <c r="J444" s="157">
        <f>ROUND(I444*H444,2)</f>
        <v>151</v>
      </c>
      <c r="K444" s="154" t="s">
        <v>103</v>
      </c>
      <c r="L444" s="109"/>
      <c r="M444" s="158" t="s">
        <v>1</v>
      </c>
      <c r="N444" s="159" t="s">
        <v>38</v>
      </c>
      <c r="O444" s="160">
        <v>0</v>
      </c>
      <c r="P444" s="160">
        <f>O444*H444</f>
        <v>0</v>
      </c>
      <c r="Q444" s="160">
        <v>0</v>
      </c>
      <c r="R444" s="160">
        <f>Q444*H444</f>
        <v>0</v>
      </c>
      <c r="S444" s="160">
        <v>0</v>
      </c>
      <c r="T444" s="161">
        <f>S444*H444</f>
        <v>0</v>
      </c>
      <c r="AR444" s="99" t="s">
        <v>104</v>
      </c>
      <c r="AT444" s="99" t="s">
        <v>99</v>
      </c>
      <c r="AU444" s="99" t="s">
        <v>67</v>
      </c>
      <c r="AY444" s="99" t="s">
        <v>105</v>
      </c>
      <c r="BE444" s="162">
        <f>IF(N444="základní",J444,0)</f>
        <v>151</v>
      </c>
      <c r="BF444" s="162">
        <f>IF(N444="snížená",J444,0)</f>
        <v>0</v>
      </c>
      <c r="BG444" s="162">
        <f>IF(N444="zákl. přenesená",J444,0)</f>
        <v>0</v>
      </c>
      <c r="BH444" s="162">
        <f>IF(N444="sníž. přenesená",J444,0)</f>
        <v>0</v>
      </c>
      <c r="BI444" s="162">
        <f>IF(N444="nulová",J444,0)</f>
        <v>0</v>
      </c>
      <c r="BJ444" s="99" t="s">
        <v>75</v>
      </c>
      <c r="BK444" s="162">
        <f>ROUND(I444*H444,2)</f>
        <v>151</v>
      </c>
      <c r="BL444" s="99" t="s">
        <v>104</v>
      </c>
      <c r="BM444" s="99" t="s">
        <v>1019</v>
      </c>
    </row>
    <row r="445" spans="2:65" s="108" customFormat="1" ht="19.5">
      <c r="B445" s="109"/>
      <c r="D445" s="163" t="s">
        <v>107</v>
      </c>
      <c r="F445" s="164" t="s">
        <v>1020</v>
      </c>
      <c r="L445" s="109"/>
      <c r="M445" s="165"/>
      <c r="N445" s="166"/>
      <c r="O445" s="166"/>
      <c r="P445" s="166"/>
      <c r="Q445" s="166"/>
      <c r="R445" s="166"/>
      <c r="S445" s="166"/>
      <c r="T445" s="167"/>
      <c r="AT445" s="99" t="s">
        <v>107</v>
      </c>
      <c r="AU445" s="99" t="s">
        <v>67</v>
      </c>
    </row>
    <row r="446" spans="2:65" s="108" customFormat="1" ht="22.5" customHeight="1">
      <c r="B446" s="109"/>
      <c r="C446" s="152" t="s">
        <v>1021</v>
      </c>
      <c r="D446" s="152" t="s">
        <v>99</v>
      </c>
      <c r="E446" s="153" t="s">
        <v>1022</v>
      </c>
      <c r="F446" s="154" t="s">
        <v>1023</v>
      </c>
      <c r="G446" s="155" t="s">
        <v>111</v>
      </c>
      <c r="H446" s="156">
        <v>1</v>
      </c>
      <c r="I446" s="157">
        <v>181</v>
      </c>
      <c r="J446" s="157">
        <f>ROUND(I446*H446,2)</f>
        <v>181</v>
      </c>
      <c r="K446" s="154" t="s">
        <v>103</v>
      </c>
      <c r="L446" s="109"/>
      <c r="M446" s="158" t="s">
        <v>1</v>
      </c>
      <c r="N446" s="159" t="s">
        <v>38</v>
      </c>
      <c r="O446" s="160">
        <v>0</v>
      </c>
      <c r="P446" s="160">
        <f>O446*H446</f>
        <v>0</v>
      </c>
      <c r="Q446" s="160">
        <v>0</v>
      </c>
      <c r="R446" s="160">
        <f>Q446*H446</f>
        <v>0</v>
      </c>
      <c r="S446" s="160">
        <v>0</v>
      </c>
      <c r="T446" s="161">
        <f>S446*H446</f>
        <v>0</v>
      </c>
      <c r="AR446" s="99" t="s">
        <v>104</v>
      </c>
      <c r="AT446" s="99" t="s">
        <v>99</v>
      </c>
      <c r="AU446" s="99" t="s">
        <v>67</v>
      </c>
      <c r="AY446" s="99" t="s">
        <v>105</v>
      </c>
      <c r="BE446" s="162">
        <f>IF(N446="základní",J446,0)</f>
        <v>181</v>
      </c>
      <c r="BF446" s="162">
        <f>IF(N446="snížená",J446,0)</f>
        <v>0</v>
      </c>
      <c r="BG446" s="162">
        <f>IF(N446="zákl. přenesená",J446,0)</f>
        <v>0</v>
      </c>
      <c r="BH446" s="162">
        <f>IF(N446="sníž. přenesená",J446,0)</f>
        <v>0</v>
      </c>
      <c r="BI446" s="162">
        <f>IF(N446="nulová",J446,0)</f>
        <v>0</v>
      </c>
      <c r="BJ446" s="99" t="s">
        <v>75</v>
      </c>
      <c r="BK446" s="162">
        <f>ROUND(I446*H446,2)</f>
        <v>181</v>
      </c>
      <c r="BL446" s="99" t="s">
        <v>104</v>
      </c>
      <c r="BM446" s="99" t="s">
        <v>1024</v>
      </c>
    </row>
    <row r="447" spans="2:65" s="108" customFormat="1" ht="19.5">
      <c r="B447" s="109"/>
      <c r="D447" s="163" t="s">
        <v>107</v>
      </c>
      <c r="F447" s="164" t="s">
        <v>1025</v>
      </c>
      <c r="L447" s="109"/>
      <c r="M447" s="165"/>
      <c r="N447" s="166"/>
      <c r="O447" s="166"/>
      <c r="P447" s="166"/>
      <c r="Q447" s="166"/>
      <c r="R447" s="166"/>
      <c r="S447" s="166"/>
      <c r="T447" s="167"/>
      <c r="AT447" s="99" t="s">
        <v>107</v>
      </c>
      <c r="AU447" s="99" t="s">
        <v>67</v>
      </c>
    </row>
    <row r="448" spans="2:65" s="108" customFormat="1" ht="22.5" customHeight="1">
      <c r="B448" s="109"/>
      <c r="C448" s="152" t="s">
        <v>1026</v>
      </c>
      <c r="D448" s="152" t="s">
        <v>99</v>
      </c>
      <c r="E448" s="153" t="s">
        <v>1027</v>
      </c>
      <c r="F448" s="154" t="s">
        <v>1028</v>
      </c>
      <c r="G448" s="155" t="s">
        <v>111</v>
      </c>
      <c r="H448" s="156">
        <v>1</v>
      </c>
      <c r="I448" s="157">
        <v>389</v>
      </c>
      <c r="J448" s="157">
        <f>ROUND(I448*H448,2)</f>
        <v>389</v>
      </c>
      <c r="K448" s="154" t="s">
        <v>103</v>
      </c>
      <c r="L448" s="109"/>
      <c r="M448" s="158" t="s">
        <v>1</v>
      </c>
      <c r="N448" s="159" t="s">
        <v>38</v>
      </c>
      <c r="O448" s="160">
        <v>0</v>
      </c>
      <c r="P448" s="160">
        <f>O448*H448</f>
        <v>0</v>
      </c>
      <c r="Q448" s="160">
        <v>0</v>
      </c>
      <c r="R448" s="160">
        <f>Q448*H448</f>
        <v>0</v>
      </c>
      <c r="S448" s="160">
        <v>0</v>
      </c>
      <c r="T448" s="161">
        <f>S448*H448</f>
        <v>0</v>
      </c>
      <c r="AR448" s="99" t="s">
        <v>104</v>
      </c>
      <c r="AT448" s="99" t="s">
        <v>99</v>
      </c>
      <c r="AU448" s="99" t="s">
        <v>67</v>
      </c>
      <c r="AY448" s="99" t="s">
        <v>105</v>
      </c>
      <c r="BE448" s="162">
        <f>IF(N448="základní",J448,0)</f>
        <v>389</v>
      </c>
      <c r="BF448" s="162">
        <f>IF(N448="snížená",J448,0)</f>
        <v>0</v>
      </c>
      <c r="BG448" s="162">
        <f>IF(N448="zákl. přenesená",J448,0)</f>
        <v>0</v>
      </c>
      <c r="BH448" s="162">
        <f>IF(N448="sníž. přenesená",J448,0)</f>
        <v>0</v>
      </c>
      <c r="BI448" s="162">
        <f>IF(N448="nulová",J448,0)</f>
        <v>0</v>
      </c>
      <c r="BJ448" s="99" t="s">
        <v>75</v>
      </c>
      <c r="BK448" s="162">
        <f>ROUND(I448*H448,2)</f>
        <v>389</v>
      </c>
      <c r="BL448" s="99" t="s">
        <v>104</v>
      </c>
      <c r="BM448" s="99" t="s">
        <v>1029</v>
      </c>
    </row>
    <row r="449" spans="2:65" s="108" customFormat="1" ht="29.25">
      <c r="B449" s="109"/>
      <c r="D449" s="163" t="s">
        <v>107</v>
      </c>
      <c r="F449" s="164" t="s">
        <v>1030</v>
      </c>
      <c r="L449" s="109"/>
      <c r="M449" s="165"/>
      <c r="N449" s="166"/>
      <c r="O449" s="166"/>
      <c r="P449" s="166"/>
      <c r="Q449" s="166"/>
      <c r="R449" s="166"/>
      <c r="S449" s="166"/>
      <c r="T449" s="167"/>
      <c r="AT449" s="99" t="s">
        <v>107</v>
      </c>
      <c r="AU449" s="99" t="s">
        <v>67</v>
      </c>
    </row>
    <row r="450" spans="2:65" s="108" customFormat="1" ht="22.5" customHeight="1">
      <c r="B450" s="109"/>
      <c r="C450" s="152" t="s">
        <v>1031</v>
      </c>
      <c r="D450" s="152" t="s">
        <v>99</v>
      </c>
      <c r="E450" s="153" t="s">
        <v>1032</v>
      </c>
      <c r="F450" s="154" t="s">
        <v>1033</v>
      </c>
      <c r="G450" s="155" t="s">
        <v>111</v>
      </c>
      <c r="H450" s="156">
        <v>1</v>
      </c>
      <c r="I450" s="157">
        <v>411</v>
      </c>
      <c r="J450" s="157">
        <f>ROUND(I450*H450,2)</f>
        <v>411</v>
      </c>
      <c r="K450" s="154" t="s">
        <v>103</v>
      </c>
      <c r="L450" s="109"/>
      <c r="M450" s="158" t="s">
        <v>1</v>
      </c>
      <c r="N450" s="159" t="s">
        <v>38</v>
      </c>
      <c r="O450" s="160">
        <v>0</v>
      </c>
      <c r="P450" s="160">
        <f>O450*H450</f>
        <v>0</v>
      </c>
      <c r="Q450" s="160">
        <v>0</v>
      </c>
      <c r="R450" s="160">
        <f>Q450*H450</f>
        <v>0</v>
      </c>
      <c r="S450" s="160">
        <v>0</v>
      </c>
      <c r="T450" s="161">
        <f>S450*H450</f>
        <v>0</v>
      </c>
      <c r="AR450" s="99" t="s">
        <v>104</v>
      </c>
      <c r="AT450" s="99" t="s">
        <v>99</v>
      </c>
      <c r="AU450" s="99" t="s">
        <v>67</v>
      </c>
      <c r="AY450" s="99" t="s">
        <v>105</v>
      </c>
      <c r="BE450" s="162">
        <f>IF(N450="základní",J450,0)</f>
        <v>411</v>
      </c>
      <c r="BF450" s="162">
        <f>IF(N450="snížená",J450,0)</f>
        <v>0</v>
      </c>
      <c r="BG450" s="162">
        <f>IF(N450="zákl. přenesená",J450,0)</f>
        <v>0</v>
      </c>
      <c r="BH450" s="162">
        <f>IF(N450="sníž. přenesená",J450,0)</f>
        <v>0</v>
      </c>
      <c r="BI450" s="162">
        <f>IF(N450="nulová",J450,0)</f>
        <v>0</v>
      </c>
      <c r="BJ450" s="99" t="s">
        <v>75</v>
      </c>
      <c r="BK450" s="162">
        <f>ROUND(I450*H450,2)</f>
        <v>411</v>
      </c>
      <c r="BL450" s="99" t="s">
        <v>104</v>
      </c>
      <c r="BM450" s="99" t="s">
        <v>1034</v>
      </c>
    </row>
    <row r="451" spans="2:65" s="108" customFormat="1" ht="29.25">
      <c r="B451" s="109"/>
      <c r="D451" s="163" t="s">
        <v>107</v>
      </c>
      <c r="F451" s="164" t="s">
        <v>1035</v>
      </c>
      <c r="L451" s="109"/>
      <c r="M451" s="165"/>
      <c r="N451" s="166"/>
      <c r="O451" s="166"/>
      <c r="P451" s="166"/>
      <c r="Q451" s="166"/>
      <c r="R451" s="166"/>
      <c r="S451" s="166"/>
      <c r="T451" s="167"/>
      <c r="AT451" s="99" t="s">
        <v>107</v>
      </c>
      <c r="AU451" s="99" t="s">
        <v>67</v>
      </c>
    </row>
    <row r="452" spans="2:65" s="108" customFormat="1" ht="22.5" customHeight="1">
      <c r="B452" s="109"/>
      <c r="C452" s="152" t="s">
        <v>1036</v>
      </c>
      <c r="D452" s="152" t="s">
        <v>99</v>
      </c>
      <c r="E452" s="153" t="s">
        <v>1037</v>
      </c>
      <c r="F452" s="154" t="s">
        <v>1038</v>
      </c>
      <c r="G452" s="155" t="s">
        <v>111</v>
      </c>
      <c r="H452" s="156">
        <v>1</v>
      </c>
      <c r="I452" s="157">
        <v>474</v>
      </c>
      <c r="J452" s="157">
        <f>ROUND(I452*H452,2)</f>
        <v>474</v>
      </c>
      <c r="K452" s="154" t="s">
        <v>103</v>
      </c>
      <c r="L452" s="109"/>
      <c r="M452" s="158" t="s">
        <v>1</v>
      </c>
      <c r="N452" s="159" t="s">
        <v>38</v>
      </c>
      <c r="O452" s="160">
        <v>0</v>
      </c>
      <c r="P452" s="160">
        <f>O452*H452</f>
        <v>0</v>
      </c>
      <c r="Q452" s="160">
        <v>0</v>
      </c>
      <c r="R452" s="160">
        <f>Q452*H452</f>
        <v>0</v>
      </c>
      <c r="S452" s="160">
        <v>0</v>
      </c>
      <c r="T452" s="161">
        <f>S452*H452</f>
        <v>0</v>
      </c>
      <c r="AR452" s="99" t="s">
        <v>104</v>
      </c>
      <c r="AT452" s="99" t="s">
        <v>99</v>
      </c>
      <c r="AU452" s="99" t="s">
        <v>67</v>
      </c>
      <c r="AY452" s="99" t="s">
        <v>105</v>
      </c>
      <c r="BE452" s="162">
        <f>IF(N452="základní",J452,0)</f>
        <v>474</v>
      </c>
      <c r="BF452" s="162">
        <f>IF(N452="snížená",J452,0)</f>
        <v>0</v>
      </c>
      <c r="BG452" s="162">
        <f>IF(N452="zákl. přenesená",J452,0)</f>
        <v>0</v>
      </c>
      <c r="BH452" s="162">
        <f>IF(N452="sníž. přenesená",J452,0)</f>
        <v>0</v>
      </c>
      <c r="BI452" s="162">
        <f>IF(N452="nulová",J452,0)</f>
        <v>0</v>
      </c>
      <c r="BJ452" s="99" t="s">
        <v>75</v>
      </c>
      <c r="BK452" s="162">
        <f>ROUND(I452*H452,2)</f>
        <v>474</v>
      </c>
      <c r="BL452" s="99" t="s">
        <v>104</v>
      </c>
      <c r="BM452" s="99" t="s">
        <v>1039</v>
      </c>
    </row>
    <row r="453" spans="2:65" s="108" customFormat="1" ht="29.25">
      <c r="B453" s="109"/>
      <c r="D453" s="163" t="s">
        <v>107</v>
      </c>
      <c r="F453" s="164" t="s">
        <v>1040</v>
      </c>
      <c r="L453" s="109"/>
      <c r="M453" s="165"/>
      <c r="N453" s="166"/>
      <c r="O453" s="166"/>
      <c r="P453" s="166"/>
      <c r="Q453" s="166"/>
      <c r="R453" s="166"/>
      <c r="S453" s="166"/>
      <c r="T453" s="167"/>
      <c r="AT453" s="99" t="s">
        <v>107</v>
      </c>
      <c r="AU453" s="99" t="s">
        <v>67</v>
      </c>
    </row>
    <row r="454" spans="2:65" s="108" customFormat="1" ht="22.5" customHeight="1">
      <c r="B454" s="109"/>
      <c r="C454" s="152" t="s">
        <v>1041</v>
      </c>
      <c r="D454" s="152" t="s">
        <v>99</v>
      </c>
      <c r="E454" s="153" t="s">
        <v>1042</v>
      </c>
      <c r="F454" s="154" t="s">
        <v>1043</v>
      </c>
      <c r="G454" s="155" t="s">
        <v>111</v>
      </c>
      <c r="H454" s="156">
        <v>1</v>
      </c>
      <c r="I454" s="157">
        <v>482</v>
      </c>
      <c r="J454" s="157">
        <f>ROUND(I454*H454,2)</f>
        <v>482</v>
      </c>
      <c r="K454" s="154" t="s">
        <v>103</v>
      </c>
      <c r="L454" s="109"/>
      <c r="M454" s="158" t="s">
        <v>1</v>
      </c>
      <c r="N454" s="159" t="s">
        <v>38</v>
      </c>
      <c r="O454" s="160">
        <v>0</v>
      </c>
      <c r="P454" s="160">
        <f>O454*H454</f>
        <v>0</v>
      </c>
      <c r="Q454" s="160">
        <v>0</v>
      </c>
      <c r="R454" s="160">
        <f>Q454*H454</f>
        <v>0</v>
      </c>
      <c r="S454" s="160">
        <v>0</v>
      </c>
      <c r="T454" s="161">
        <f>S454*H454</f>
        <v>0</v>
      </c>
      <c r="AR454" s="99" t="s">
        <v>104</v>
      </c>
      <c r="AT454" s="99" t="s">
        <v>99</v>
      </c>
      <c r="AU454" s="99" t="s">
        <v>67</v>
      </c>
      <c r="AY454" s="99" t="s">
        <v>105</v>
      </c>
      <c r="BE454" s="162">
        <f>IF(N454="základní",J454,0)</f>
        <v>482</v>
      </c>
      <c r="BF454" s="162">
        <f>IF(N454="snížená",J454,0)</f>
        <v>0</v>
      </c>
      <c r="BG454" s="162">
        <f>IF(N454="zákl. přenesená",J454,0)</f>
        <v>0</v>
      </c>
      <c r="BH454" s="162">
        <f>IF(N454="sníž. přenesená",J454,0)</f>
        <v>0</v>
      </c>
      <c r="BI454" s="162">
        <f>IF(N454="nulová",J454,0)</f>
        <v>0</v>
      </c>
      <c r="BJ454" s="99" t="s">
        <v>75</v>
      </c>
      <c r="BK454" s="162">
        <f>ROUND(I454*H454,2)</f>
        <v>482</v>
      </c>
      <c r="BL454" s="99" t="s">
        <v>104</v>
      </c>
      <c r="BM454" s="99" t="s">
        <v>1044</v>
      </c>
    </row>
    <row r="455" spans="2:65" s="108" customFormat="1" ht="29.25">
      <c r="B455" s="109"/>
      <c r="D455" s="163" t="s">
        <v>107</v>
      </c>
      <c r="F455" s="164" t="s">
        <v>1045</v>
      </c>
      <c r="L455" s="109"/>
      <c r="M455" s="165"/>
      <c r="N455" s="166"/>
      <c r="O455" s="166"/>
      <c r="P455" s="166"/>
      <c r="Q455" s="166"/>
      <c r="R455" s="166"/>
      <c r="S455" s="166"/>
      <c r="T455" s="167"/>
      <c r="AT455" s="99" t="s">
        <v>107</v>
      </c>
      <c r="AU455" s="99" t="s">
        <v>67</v>
      </c>
    </row>
    <row r="456" spans="2:65" s="108" customFormat="1" ht="22.5" customHeight="1">
      <c r="B456" s="109"/>
      <c r="C456" s="152" t="s">
        <v>1046</v>
      </c>
      <c r="D456" s="152" t="s">
        <v>99</v>
      </c>
      <c r="E456" s="153" t="s">
        <v>1047</v>
      </c>
      <c r="F456" s="154" t="s">
        <v>1048</v>
      </c>
      <c r="G456" s="155" t="s">
        <v>111</v>
      </c>
      <c r="H456" s="156">
        <v>1</v>
      </c>
      <c r="I456" s="157">
        <v>504</v>
      </c>
      <c r="J456" s="157">
        <f>ROUND(I456*H456,2)</f>
        <v>504</v>
      </c>
      <c r="K456" s="154" t="s">
        <v>103</v>
      </c>
      <c r="L456" s="109"/>
      <c r="M456" s="158" t="s">
        <v>1</v>
      </c>
      <c r="N456" s="159" t="s">
        <v>38</v>
      </c>
      <c r="O456" s="160">
        <v>0</v>
      </c>
      <c r="P456" s="160">
        <f>O456*H456</f>
        <v>0</v>
      </c>
      <c r="Q456" s="160">
        <v>0</v>
      </c>
      <c r="R456" s="160">
        <f>Q456*H456</f>
        <v>0</v>
      </c>
      <c r="S456" s="160">
        <v>0</v>
      </c>
      <c r="T456" s="161">
        <f>S456*H456</f>
        <v>0</v>
      </c>
      <c r="AR456" s="99" t="s">
        <v>104</v>
      </c>
      <c r="AT456" s="99" t="s">
        <v>99</v>
      </c>
      <c r="AU456" s="99" t="s">
        <v>67</v>
      </c>
      <c r="AY456" s="99" t="s">
        <v>105</v>
      </c>
      <c r="BE456" s="162">
        <f>IF(N456="základní",J456,0)</f>
        <v>504</v>
      </c>
      <c r="BF456" s="162">
        <f>IF(N456="snížená",J456,0)</f>
        <v>0</v>
      </c>
      <c r="BG456" s="162">
        <f>IF(N456="zákl. přenesená",J456,0)</f>
        <v>0</v>
      </c>
      <c r="BH456" s="162">
        <f>IF(N456="sníž. přenesená",J456,0)</f>
        <v>0</v>
      </c>
      <c r="BI456" s="162">
        <f>IF(N456="nulová",J456,0)</f>
        <v>0</v>
      </c>
      <c r="BJ456" s="99" t="s">
        <v>75</v>
      </c>
      <c r="BK456" s="162">
        <f>ROUND(I456*H456,2)</f>
        <v>504</v>
      </c>
      <c r="BL456" s="99" t="s">
        <v>104</v>
      </c>
      <c r="BM456" s="99" t="s">
        <v>1049</v>
      </c>
    </row>
    <row r="457" spans="2:65" s="108" customFormat="1" ht="29.25">
      <c r="B457" s="109"/>
      <c r="D457" s="163" t="s">
        <v>107</v>
      </c>
      <c r="F457" s="164" t="s">
        <v>1050</v>
      </c>
      <c r="L457" s="109"/>
      <c r="M457" s="165"/>
      <c r="N457" s="166"/>
      <c r="O457" s="166"/>
      <c r="P457" s="166"/>
      <c r="Q457" s="166"/>
      <c r="R457" s="166"/>
      <c r="S457" s="166"/>
      <c r="T457" s="167"/>
      <c r="AT457" s="99" t="s">
        <v>107</v>
      </c>
      <c r="AU457" s="99" t="s">
        <v>67</v>
      </c>
    </row>
    <row r="458" spans="2:65" s="108" customFormat="1" ht="22.5" customHeight="1">
      <c r="B458" s="109"/>
      <c r="C458" s="152" t="s">
        <v>1051</v>
      </c>
      <c r="D458" s="152" t="s">
        <v>99</v>
      </c>
      <c r="E458" s="153" t="s">
        <v>1052</v>
      </c>
      <c r="F458" s="154" t="s">
        <v>1053</v>
      </c>
      <c r="G458" s="155" t="s">
        <v>111</v>
      </c>
      <c r="H458" s="156">
        <v>1</v>
      </c>
      <c r="I458" s="157">
        <v>538</v>
      </c>
      <c r="J458" s="157">
        <f>ROUND(I458*H458,2)</f>
        <v>538</v>
      </c>
      <c r="K458" s="154" t="s">
        <v>103</v>
      </c>
      <c r="L458" s="109"/>
      <c r="M458" s="158" t="s">
        <v>1</v>
      </c>
      <c r="N458" s="159" t="s">
        <v>38</v>
      </c>
      <c r="O458" s="160">
        <v>0</v>
      </c>
      <c r="P458" s="160">
        <f>O458*H458</f>
        <v>0</v>
      </c>
      <c r="Q458" s="160">
        <v>0</v>
      </c>
      <c r="R458" s="160">
        <f>Q458*H458</f>
        <v>0</v>
      </c>
      <c r="S458" s="160">
        <v>0</v>
      </c>
      <c r="T458" s="161">
        <f>S458*H458</f>
        <v>0</v>
      </c>
      <c r="AR458" s="99" t="s">
        <v>104</v>
      </c>
      <c r="AT458" s="99" t="s">
        <v>99</v>
      </c>
      <c r="AU458" s="99" t="s">
        <v>67</v>
      </c>
      <c r="AY458" s="99" t="s">
        <v>105</v>
      </c>
      <c r="BE458" s="162">
        <f>IF(N458="základní",J458,0)</f>
        <v>538</v>
      </c>
      <c r="BF458" s="162">
        <f>IF(N458="snížená",J458,0)</f>
        <v>0</v>
      </c>
      <c r="BG458" s="162">
        <f>IF(N458="zákl. přenesená",J458,0)</f>
        <v>0</v>
      </c>
      <c r="BH458" s="162">
        <f>IF(N458="sníž. přenesená",J458,0)</f>
        <v>0</v>
      </c>
      <c r="BI458" s="162">
        <f>IF(N458="nulová",J458,0)</f>
        <v>0</v>
      </c>
      <c r="BJ458" s="99" t="s">
        <v>75</v>
      </c>
      <c r="BK458" s="162">
        <f>ROUND(I458*H458,2)</f>
        <v>538</v>
      </c>
      <c r="BL458" s="99" t="s">
        <v>104</v>
      </c>
      <c r="BM458" s="99" t="s">
        <v>1054</v>
      </c>
    </row>
    <row r="459" spans="2:65" s="108" customFormat="1" ht="29.25">
      <c r="B459" s="109"/>
      <c r="D459" s="163" t="s">
        <v>107</v>
      </c>
      <c r="F459" s="164" t="s">
        <v>1055</v>
      </c>
      <c r="L459" s="109"/>
      <c r="M459" s="165"/>
      <c r="N459" s="166"/>
      <c r="O459" s="166"/>
      <c r="P459" s="166"/>
      <c r="Q459" s="166"/>
      <c r="R459" s="166"/>
      <c r="S459" s="166"/>
      <c r="T459" s="167"/>
      <c r="AT459" s="99" t="s">
        <v>107</v>
      </c>
      <c r="AU459" s="99" t="s">
        <v>67</v>
      </c>
    </row>
    <row r="460" spans="2:65" s="108" customFormat="1" ht="22.5" customHeight="1">
      <c r="B460" s="109"/>
      <c r="C460" s="152" t="s">
        <v>1056</v>
      </c>
      <c r="D460" s="152" t="s">
        <v>99</v>
      </c>
      <c r="E460" s="153" t="s">
        <v>1057</v>
      </c>
      <c r="F460" s="154" t="s">
        <v>1058</v>
      </c>
      <c r="G460" s="155" t="s">
        <v>111</v>
      </c>
      <c r="H460" s="156">
        <v>1</v>
      </c>
      <c r="I460" s="157">
        <v>198</v>
      </c>
      <c r="J460" s="157">
        <f>ROUND(I460*H460,2)</f>
        <v>198</v>
      </c>
      <c r="K460" s="154" t="s">
        <v>103</v>
      </c>
      <c r="L460" s="109"/>
      <c r="M460" s="158" t="s">
        <v>1</v>
      </c>
      <c r="N460" s="159" t="s">
        <v>38</v>
      </c>
      <c r="O460" s="160">
        <v>0</v>
      </c>
      <c r="P460" s="160">
        <f>O460*H460</f>
        <v>0</v>
      </c>
      <c r="Q460" s="160">
        <v>0</v>
      </c>
      <c r="R460" s="160">
        <f>Q460*H460</f>
        <v>0</v>
      </c>
      <c r="S460" s="160">
        <v>0</v>
      </c>
      <c r="T460" s="161">
        <f>S460*H460</f>
        <v>0</v>
      </c>
      <c r="AR460" s="99" t="s">
        <v>104</v>
      </c>
      <c r="AT460" s="99" t="s">
        <v>99</v>
      </c>
      <c r="AU460" s="99" t="s">
        <v>67</v>
      </c>
      <c r="AY460" s="99" t="s">
        <v>105</v>
      </c>
      <c r="BE460" s="162">
        <f>IF(N460="základní",J460,0)</f>
        <v>198</v>
      </c>
      <c r="BF460" s="162">
        <f>IF(N460="snížená",J460,0)</f>
        <v>0</v>
      </c>
      <c r="BG460" s="162">
        <f>IF(N460="zákl. přenesená",J460,0)</f>
        <v>0</v>
      </c>
      <c r="BH460" s="162">
        <f>IF(N460="sníž. přenesená",J460,0)</f>
        <v>0</v>
      </c>
      <c r="BI460" s="162">
        <f>IF(N460="nulová",J460,0)</f>
        <v>0</v>
      </c>
      <c r="BJ460" s="99" t="s">
        <v>75</v>
      </c>
      <c r="BK460" s="162">
        <f>ROUND(I460*H460,2)</f>
        <v>198</v>
      </c>
      <c r="BL460" s="99" t="s">
        <v>104</v>
      </c>
      <c r="BM460" s="99" t="s">
        <v>1059</v>
      </c>
    </row>
    <row r="461" spans="2:65" s="108" customFormat="1" ht="19.5">
      <c r="B461" s="109"/>
      <c r="D461" s="163" t="s">
        <v>107</v>
      </c>
      <c r="F461" s="164" t="s">
        <v>1060</v>
      </c>
      <c r="L461" s="109"/>
      <c r="M461" s="165"/>
      <c r="N461" s="166"/>
      <c r="O461" s="166"/>
      <c r="P461" s="166"/>
      <c r="Q461" s="166"/>
      <c r="R461" s="166"/>
      <c r="S461" s="166"/>
      <c r="T461" s="167"/>
      <c r="AT461" s="99" t="s">
        <v>107</v>
      </c>
      <c r="AU461" s="99" t="s">
        <v>67</v>
      </c>
    </row>
    <row r="462" spans="2:65" s="108" customFormat="1" ht="22.5" customHeight="1">
      <c r="B462" s="109"/>
      <c r="C462" s="152" t="s">
        <v>1061</v>
      </c>
      <c r="D462" s="152" t="s">
        <v>99</v>
      </c>
      <c r="E462" s="153" t="s">
        <v>1062</v>
      </c>
      <c r="F462" s="154" t="s">
        <v>1063</v>
      </c>
      <c r="G462" s="155" t="s">
        <v>111</v>
      </c>
      <c r="H462" s="156">
        <v>1</v>
      </c>
      <c r="I462" s="157">
        <v>68.900000000000006</v>
      </c>
      <c r="J462" s="157">
        <f>ROUND(I462*H462,2)</f>
        <v>68.900000000000006</v>
      </c>
      <c r="K462" s="154" t="s">
        <v>103</v>
      </c>
      <c r="L462" s="109"/>
      <c r="M462" s="158" t="s">
        <v>1</v>
      </c>
      <c r="N462" s="159" t="s">
        <v>38</v>
      </c>
      <c r="O462" s="160">
        <v>0</v>
      </c>
      <c r="P462" s="160">
        <f>O462*H462</f>
        <v>0</v>
      </c>
      <c r="Q462" s="160">
        <v>0</v>
      </c>
      <c r="R462" s="160">
        <f>Q462*H462</f>
        <v>0</v>
      </c>
      <c r="S462" s="160">
        <v>0</v>
      </c>
      <c r="T462" s="161">
        <f>S462*H462</f>
        <v>0</v>
      </c>
      <c r="AR462" s="99" t="s">
        <v>104</v>
      </c>
      <c r="AT462" s="99" t="s">
        <v>99</v>
      </c>
      <c r="AU462" s="99" t="s">
        <v>67</v>
      </c>
      <c r="AY462" s="99" t="s">
        <v>105</v>
      </c>
      <c r="BE462" s="162">
        <f>IF(N462="základní",J462,0)</f>
        <v>68.900000000000006</v>
      </c>
      <c r="BF462" s="162">
        <f>IF(N462="snížená",J462,0)</f>
        <v>0</v>
      </c>
      <c r="BG462" s="162">
        <f>IF(N462="zákl. přenesená",J462,0)</f>
        <v>0</v>
      </c>
      <c r="BH462" s="162">
        <f>IF(N462="sníž. přenesená",J462,0)</f>
        <v>0</v>
      </c>
      <c r="BI462" s="162">
        <f>IF(N462="nulová",J462,0)</f>
        <v>0</v>
      </c>
      <c r="BJ462" s="99" t="s">
        <v>75</v>
      </c>
      <c r="BK462" s="162">
        <f>ROUND(I462*H462,2)</f>
        <v>68.900000000000006</v>
      </c>
      <c r="BL462" s="99" t="s">
        <v>104</v>
      </c>
      <c r="BM462" s="99" t="s">
        <v>1064</v>
      </c>
    </row>
    <row r="463" spans="2:65" s="108" customFormat="1" ht="19.5">
      <c r="B463" s="109"/>
      <c r="D463" s="163" t="s">
        <v>107</v>
      </c>
      <c r="F463" s="164" t="s">
        <v>1065</v>
      </c>
      <c r="L463" s="109"/>
      <c r="M463" s="165"/>
      <c r="N463" s="166"/>
      <c r="O463" s="166"/>
      <c r="P463" s="166"/>
      <c r="Q463" s="166"/>
      <c r="R463" s="166"/>
      <c r="S463" s="166"/>
      <c r="T463" s="167"/>
      <c r="AT463" s="99" t="s">
        <v>107</v>
      </c>
      <c r="AU463" s="99" t="s">
        <v>67</v>
      </c>
    </row>
    <row r="464" spans="2:65" s="108" customFormat="1" ht="22.5" customHeight="1">
      <c r="B464" s="109"/>
      <c r="C464" s="152" t="s">
        <v>1066</v>
      </c>
      <c r="D464" s="152" t="s">
        <v>99</v>
      </c>
      <c r="E464" s="153" t="s">
        <v>1067</v>
      </c>
      <c r="F464" s="154" t="s">
        <v>1068</v>
      </c>
      <c r="G464" s="155" t="s">
        <v>387</v>
      </c>
      <c r="H464" s="156">
        <v>1</v>
      </c>
      <c r="I464" s="157">
        <v>545900</v>
      </c>
      <c r="J464" s="157">
        <f>ROUND(I464*H464,2)</f>
        <v>545900</v>
      </c>
      <c r="K464" s="154" t="s">
        <v>103</v>
      </c>
      <c r="L464" s="109"/>
      <c r="M464" s="158" t="s">
        <v>1</v>
      </c>
      <c r="N464" s="159" t="s">
        <v>38</v>
      </c>
      <c r="O464" s="160">
        <v>0</v>
      </c>
      <c r="P464" s="160">
        <f>O464*H464</f>
        <v>0</v>
      </c>
      <c r="Q464" s="160">
        <v>0</v>
      </c>
      <c r="R464" s="160">
        <f>Q464*H464</f>
        <v>0</v>
      </c>
      <c r="S464" s="160">
        <v>0</v>
      </c>
      <c r="T464" s="161">
        <f>S464*H464</f>
        <v>0</v>
      </c>
      <c r="AR464" s="99" t="s">
        <v>104</v>
      </c>
      <c r="AT464" s="99" t="s">
        <v>99</v>
      </c>
      <c r="AU464" s="99" t="s">
        <v>67</v>
      </c>
      <c r="AY464" s="99" t="s">
        <v>105</v>
      </c>
      <c r="BE464" s="162">
        <f>IF(N464="základní",J464,0)</f>
        <v>545900</v>
      </c>
      <c r="BF464" s="162">
        <f>IF(N464="snížená",J464,0)</f>
        <v>0</v>
      </c>
      <c r="BG464" s="162">
        <f>IF(N464="zákl. přenesená",J464,0)</f>
        <v>0</v>
      </c>
      <c r="BH464" s="162">
        <f>IF(N464="sníž. přenesená",J464,0)</f>
        <v>0</v>
      </c>
      <c r="BI464" s="162">
        <f>IF(N464="nulová",J464,0)</f>
        <v>0</v>
      </c>
      <c r="BJ464" s="99" t="s">
        <v>75</v>
      </c>
      <c r="BK464" s="162">
        <f>ROUND(I464*H464,2)</f>
        <v>545900</v>
      </c>
      <c r="BL464" s="99" t="s">
        <v>104</v>
      </c>
      <c r="BM464" s="99" t="s">
        <v>1069</v>
      </c>
    </row>
    <row r="465" spans="2:65" s="108" customFormat="1" ht="29.25">
      <c r="B465" s="109"/>
      <c r="D465" s="163" t="s">
        <v>107</v>
      </c>
      <c r="F465" s="164" t="s">
        <v>1070</v>
      </c>
      <c r="L465" s="109"/>
      <c r="M465" s="165"/>
      <c r="N465" s="166"/>
      <c r="O465" s="166"/>
      <c r="P465" s="166"/>
      <c r="Q465" s="166"/>
      <c r="R465" s="166"/>
      <c r="S465" s="166"/>
      <c r="T465" s="167"/>
      <c r="AT465" s="99" t="s">
        <v>107</v>
      </c>
      <c r="AU465" s="99" t="s">
        <v>67</v>
      </c>
    </row>
    <row r="466" spans="2:65" s="108" customFormat="1" ht="22.5" customHeight="1">
      <c r="B466" s="109"/>
      <c r="C466" s="152" t="s">
        <v>1071</v>
      </c>
      <c r="D466" s="152" t="s">
        <v>99</v>
      </c>
      <c r="E466" s="153" t="s">
        <v>1072</v>
      </c>
      <c r="F466" s="154" t="s">
        <v>1073</v>
      </c>
      <c r="G466" s="155" t="s">
        <v>387</v>
      </c>
      <c r="H466" s="156">
        <v>1</v>
      </c>
      <c r="I466" s="157">
        <v>581800</v>
      </c>
      <c r="J466" s="157">
        <f>ROUND(I466*H466,2)</f>
        <v>581800</v>
      </c>
      <c r="K466" s="154" t="s">
        <v>103</v>
      </c>
      <c r="L466" s="109"/>
      <c r="M466" s="158" t="s">
        <v>1</v>
      </c>
      <c r="N466" s="159" t="s">
        <v>38</v>
      </c>
      <c r="O466" s="160">
        <v>0</v>
      </c>
      <c r="P466" s="160">
        <f>O466*H466</f>
        <v>0</v>
      </c>
      <c r="Q466" s="160">
        <v>0</v>
      </c>
      <c r="R466" s="160">
        <f>Q466*H466</f>
        <v>0</v>
      </c>
      <c r="S466" s="160">
        <v>0</v>
      </c>
      <c r="T466" s="161">
        <f>S466*H466</f>
        <v>0</v>
      </c>
      <c r="AR466" s="99" t="s">
        <v>104</v>
      </c>
      <c r="AT466" s="99" t="s">
        <v>99</v>
      </c>
      <c r="AU466" s="99" t="s">
        <v>67</v>
      </c>
      <c r="AY466" s="99" t="s">
        <v>105</v>
      </c>
      <c r="BE466" s="162">
        <f>IF(N466="základní",J466,0)</f>
        <v>581800</v>
      </c>
      <c r="BF466" s="162">
        <f>IF(N466="snížená",J466,0)</f>
        <v>0</v>
      </c>
      <c r="BG466" s="162">
        <f>IF(N466="zákl. přenesená",J466,0)</f>
        <v>0</v>
      </c>
      <c r="BH466" s="162">
        <f>IF(N466="sníž. přenesená",J466,0)</f>
        <v>0</v>
      </c>
      <c r="BI466" s="162">
        <f>IF(N466="nulová",J466,0)</f>
        <v>0</v>
      </c>
      <c r="BJ466" s="99" t="s">
        <v>75</v>
      </c>
      <c r="BK466" s="162">
        <f>ROUND(I466*H466,2)</f>
        <v>581800</v>
      </c>
      <c r="BL466" s="99" t="s">
        <v>104</v>
      </c>
      <c r="BM466" s="99" t="s">
        <v>1074</v>
      </c>
    </row>
    <row r="467" spans="2:65" s="108" customFormat="1" ht="29.25">
      <c r="B467" s="109"/>
      <c r="D467" s="163" t="s">
        <v>107</v>
      </c>
      <c r="F467" s="164" t="s">
        <v>1075</v>
      </c>
      <c r="L467" s="109"/>
      <c r="M467" s="165"/>
      <c r="N467" s="166"/>
      <c r="O467" s="166"/>
      <c r="P467" s="166"/>
      <c r="Q467" s="166"/>
      <c r="R467" s="166"/>
      <c r="S467" s="166"/>
      <c r="T467" s="167"/>
      <c r="AT467" s="99" t="s">
        <v>107</v>
      </c>
      <c r="AU467" s="99" t="s">
        <v>67</v>
      </c>
    </row>
    <row r="468" spans="2:65" s="108" customFormat="1" ht="22.5" customHeight="1">
      <c r="B468" s="109"/>
      <c r="C468" s="152" t="s">
        <v>1076</v>
      </c>
      <c r="D468" s="152" t="s">
        <v>99</v>
      </c>
      <c r="E468" s="153" t="s">
        <v>1077</v>
      </c>
      <c r="F468" s="154" t="s">
        <v>1078</v>
      </c>
      <c r="G468" s="155" t="s">
        <v>387</v>
      </c>
      <c r="H468" s="156">
        <v>1</v>
      </c>
      <c r="I468" s="157">
        <v>496500</v>
      </c>
      <c r="J468" s="157">
        <f>ROUND(I468*H468,2)</f>
        <v>496500</v>
      </c>
      <c r="K468" s="154" t="s">
        <v>103</v>
      </c>
      <c r="L468" s="109"/>
      <c r="M468" s="158" t="s">
        <v>1</v>
      </c>
      <c r="N468" s="159" t="s">
        <v>38</v>
      </c>
      <c r="O468" s="160">
        <v>0</v>
      </c>
      <c r="P468" s="160">
        <f>O468*H468</f>
        <v>0</v>
      </c>
      <c r="Q468" s="160">
        <v>0</v>
      </c>
      <c r="R468" s="160">
        <f>Q468*H468</f>
        <v>0</v>
      </c>
      <c r="S468" s="160">
        <v>0</v>
      </c>
      <c r="T468" s="161">
        <f>S468*H468</f>
        <v>0</v>
      </c>
      <c r="AR468" s="99" t="s">
        <v>104</v>
      </c>
      <c r="AT468" s="99" t="s">
        <v>99</v>
      </c>
      <c r="AU468" s="99" t="s">
        <v>67</v>
      </c>
      <c r="AY468" s="99" t="s">
        <v>105</v>
      </c>
      <c r="BE468" s="162">
        <f>IF(N468="základní",J468,0)</f>
        <v>496500</v>
      </c>
      <c r="BF468" s="162">
        <f>IF(N468="snížená",J468,0)</f>
        <v>0</v>
      </c>
      <c r="BG468" s="162">
        <f>IF(N468="zákl. přenesená",J468,0)</f>
        <v>0</v>
      </c>
      <c r="BH468" s="162">
        <f>IF(N468="sníž. přenesená",J468,0)</f>
        <v>0</v>
      </c>
      <c r="BI468" s="162">
        <f>IF(N468="nulová",J468,0)</f>
        <v>0</v>
      </c>
      <c r="BJ468" s="99" t="s">
        <v>75</v>
      </c>
      <c r="BK468" s="162">
        <f>ROUND(I468*H468,2)</f>
        <v>496500</v>
      </c>
      <c r="BL468" s="99" t="s">
        <v>104</v>
      </c>
      <c r="BM468" s="99" t="s">
        <v>1079</v>
      </c>
    </row>
    <row r="469" spans="2:65" s="108" customFormat="1" ht="29.25">
      <c r="B469" s="109"/>
      <c r="D469" s="163" t="s">
        <v>107</v>
      </c>
      <c r="F469" s="164" t="s">
        <v>1080</v>
      </c>
      <c r="L469" s="109"/>
      <c r="M469" s="165"/>
      <c r="N469" s="166"/>
      <c r="O469" s="166"/>
      <c r="P469" s="166"/>
      <c r="Q469" s="166"/>
      <c r="R469" s="166"/>
      <c r="S469" s="166"/>
      <c r="T469" s="167"/>
      <c r="AT469" s="99" t="s">
        <v>107</v>
      </c>
      <c r="AU469" s="99" t="s">
        <v>67</v>
      </c>
    </row>
    <row r="470" spans="2:65" s="108" customFormat="1" ht="22.5" customHeight="1">
      <c r="B470" s="109"/>
      <c r="C470" s="152" t="s">
        <v>1081</v>
      </c>
      <c r="D470" s="152" t="s">
        <v>99</v>
      </c>
      <c r="E470" s="153" t="s">
        <v>1082</v>
      </c>
      <c r="F470" s="154" t="s">
        <v>1083</v>
      </c>
      <c r="G470" s="155" t="s">
        <v>387</v>
      </c>
      <c r="H470" s="156">
        <v>1</v>
      </c>
      <c r="I470" s="157">
        <v>516700</v>
      </c>
      <c r="J470" s="157">
        <f>ROUND(I470*H470,2)</f>
        <v>516700</v>
      </c>
      <c r="K470" s="154" t="s">
        <v>103</v>
      </c>
      <c r="L470" s="109"/>
      <c r="M470" s="158" t="s">
        <v>1</v>
      </c>
      <c r="N470" s="159" t="s">
        <v>38</v>
      </c>
      <c r="O470" s="160">
        <v>0</v>
      </c>
      <c r="P470" s="160">
        <f>O470*H470</f>
        <v>0</v>
      </c>
      <c r="Q470" s="160">
        <v>0</v>
      </c>
      <c r="R470" s="160">
        <f>Q470*H470</f>
        <v>0</v>
      </c>
      <c r="S470" s="160">
        <v>0</v>
      </c>
      <c r="T470" s="161">
        <f>S470*H470</f>
        <v>0</v>
      </c>
      <c r="AR470" s="99" t="s">
        <v>104</v>
      </c>
      <c r="AT470" s="99" t="s">
        <v>99</v>
      </c>
      <c r="AU470" s="99" t="s">
        <v>67</v>
      </c>
      <c r="AY470" s="99" t="s">
        <v>105</v>
      </c>
      <c r="BE470" s="162">
        <f>IF(N470="základní",J470,0)</f>
        <v>516700</v>
      </c>
      <c r="BF470" s="162">
        <f>IF(N470="snížená",J470,0)</f>
        <v>0</v>
      </c>
      <c r="BG470" s="162">
        <f>IF(N470="zákl. přenesená",J470,0)</f>
        <v>0</v>
      </c>
      <c r="BH470" s="162">
        <f>IF(N470="sníž. přenesená",J470,0)</f>
        <v>0</v>
      </c>
      <c r="BI470" s="162">
        <f>IF(N470="nulová",J470,0)</f>
        <v>0</v>
      </c>
      <c r="BJ470" s="99" t="s">
        <v>75</v>
      </c>
      <c r="BK470" s="162">
        <f>ROUND(I470*H470,2)</f>
        <v>516700</v>
      </c>
      <c r="BL470" s="99" t="s">
        <v>104</v>
      </c>
      <c r="BM470" s="99" t="s">
        <v>1084</v>
      </c>
    </row>
    <row r="471" spans="2:65" s="108" customFormat="1" ht="29.25">
      <c r="B471" s="109"/>
      <c r="D471" s="163" t="s">
        <v>107</v>
      </c>
      <c r="F471" s="164" t="s">
        <v>1085</v>
      </c>
      <c r="L471" s="109"/>
      <c r="M471" s="165"/>
      <c r="N471" s="166"/>
      <c r="O471" s="166"/>
      <c r="P471" s="166"/>
      <c r="Q471" s="166"/>
      <c r="R471" s="166"/>
      <c r="S471" s="166"/>
      <c r="T471" s="167"/>
      <c r="AT471" s="99" t="s">
        <v>107</v>
      </c>
      <c r="AU471" s="99" t="s">
        <v>67</v>
      </c>
    </row>
    <row r="472" spans="2:65" s="108" customFormat="1" ht="22.5" customHeight="1">
      <c r="B472" s="109"/>
      <c r="C472" s="152" t="s">
        <v>1086</v>
      </c>
      <c r="D472" s="152" t="s">
        <v>99</v>
      </c>
      <c r="E472" s="153" t="s">
        <v>1087</v>
      </c>
      <c r="F472" s="154" t="s">
        <v>1088</v>
      </c>
      <c r="G472" s="155" t="s">
        <v>387</v>
      </c>
      <c r="H472" s="156">
        <v>1</v>
      </c>
      <c r="I472" s="157">
        <v>477000</v>
      </c>
      <c r="J472" s="157">
        <f>ROUND(I472*H472,2)</f>
        <v>477000</v>
      </c>
      <c r="K472" s="154" t="s">
        <v>103</v>
      </c>
      <c r="L472" s="109"/>
      <c r="M472" s="158" t="s">
        <v>1</v>
      </c>
      <c r="N472" s="159" t="s">
        <v>38</v>
      </c>
      <c r="O472" s="160">
        <v>0</v>
      </c>
      <c r="P472" s="160">
        <f>O472*H472</f>
        <v>0</v>
      </c>
      <c r="Q472" s="160">
        <v>0</v>
      </c>
      <c r="R472" s="160">
        <f>Q472*H472</f>
        <v>0</v>
      </c>
      <c r="S472" s="160">
        <v>0</v>
      </c>
      <c r="T472" s="161">
        <f>S472*H472</f>
        <v>0</v>
      </c>
      <c r="AR472" s="99" t="s">
        <v>104</v>
      </c>
      <c r="AT472" s="99" t="s">
        <v>99</v>
      </c>
      <c r="AU472" s="99" t="s">
        <v>67</v>
      </c>
      <c r="AY472" s="99" t="s">
        <v>105</v>
      </c>
      <c r="BE472" s="162">
        <f>IF(N472="základní",J472,0)</f>
        <v>477000</v>
      </c>
      <c r="BF472" s="162">
        <f>IF(N472="snížená",J472,0)</f>
        <v>0</v>
      </c>
      <c r="BG472" s="162">
        <f>IF(N472="zákl. přenesená",J472,0)</f>
        <v>0</v>
      </c>
      <c r="BH472" s="162">
        <f>IF(N472="sníž. přenesená",J472,0)</f>
        <v>0</v>
      </c>
      <c r="BI472" s="162">
        <f>IF(N472="nulová",J472,0)</f>
        <v>0</v>
      </c>
      <c r="BJ472" s="99" t="s">
        <v>75</v>
      </c>
      <c r="BK472" s="162">
        <f>ROUND(I472*H472,2)</f>
        <v>477000</v>
      </c>
      <c r="BL472" s="99" t="s">
        <v>104</v>
      </c>
      <c r="BM472" s="99" t="s">
        <v>1089</v>
      </c>
    </row>
    <row r="473" spans="2:65" s="108" customFormat="1" ht="29.25">
      <c r="B473" s="109"/>
      <c r="D473" s="163" t="s">
        <v>107</v>
      </c>
      <c r="F473" s="164" t="s">
        <v>1090</v>
      </c>
      <c r="L473" s="109"/>
      <c r="M473" s="165"/>
      <c r="N473" s="166"/>
      <c r="O473" s="166"/>
      <c r="P473" s="166"/>
      <c r="Q473" s="166"/>
      <c r="R473" s="166"/>
      <c r="S473" s="166"/>
      <c r="T473" s="167"/>
      <c r="AT473" s="99" t="s">
        <v>107</v>
      </c>
      <c r="AU473" s="99" t="s">
        <v>67</v>
      </c>
    </row>
    <row r="474" spans="2:65" s="108" customFormat="1" ht="22.5" customHeight="1">
      <c r="B474" s="109"/>
      <c r="C474" s="152" t="s">
        <v>1091</v>
      </c>
      <c r="D474" s="152" t="s">
        <v>99</v>
      </c>
      <c r="E474" s="153" t="s">
        <v>1092</v>
      </c>
      <c r="F474" s="154" t="s">
        <v>1093</v>
      </c>
      <c r="G474" s="155" t="s">
        <v>387</v>
      </c>
      <c r="H474" s="156">
        <v>1</v>
      </c>
      <c r="I474" s="157">
        <v>492100</v>
      </c>
      <c r="J474" s="157">
        <f>ROUND(I474*H474,2)</f>
        <v>492100</v>
      </c>
      <c r="K474" s="154" t="s">
        <v>103</v>
      </c>
      <c r="L474" s="109"/>
      <c r="M474" s="158" t="s">
        <v>1</v>
      </c>
      <c r="N474" s="159" t="s">
        <v>38</v>
      </c>
      <c r="O474" s="160">
        <v>0</v>
      </c>
      <c r="P474" s="160">
        <f>O474*H474</f>
        <v>0</v>
      </c>
      <c r="Q474" s="160">
        <v>0</v>
      </c>
      <c r="R474" s="160">
        <f>Q474*H474</f>
        <v>0</v>
      </c>
      <c r="S474" s="160">
        <v>0</v>
      </c>
      <c r="T474" s="161">
        <f>S474*H474</f>
        <v>0</v>
      </c>
      <c r="AR474" s="99" t="s">
        <v>104</v>
      </c>
      <c r="AT474" s="99" t="s">
        <v>99</v>
      </c>
      <c r="AU474" s="99" t="s">
        <v>67</v>
      </c>
      <c r="AY474" s="99" t="s">
        <v>105</v>
      </c>
      <c r="BE474" s="162">
        <f>IF(N474="základní",J474,0)</f>
        <v>492100</v>
      </c>
      <c r="BF474" s="162">
        <f>IF(N474="snížená",J474,0)</f>
        <v>0</v>
      </c>
      <c r="BG474" s="162">
        <f>IF(N474="zákl. přenesená",J474,0)</f>
        <v>0</v>
      </c>
      <c r="BH474" s="162">
        <f>IF(N474="sníž. přenesená",J474,0)</f>
        <v>0</v>
      </c>
      <c r="BI474" s="162">
        <f>IF(N474="nulová",J474,0)</f>
        <v>0</v>
      </c>
      <c r="BJ474" s="99" t="s">
        <v>75</v>
      </c>
      <c r="BK474" s="162">
        <f>ROUND(I474*H474,2)</f>
        <v>492100</v>
      </c>
      <c r="BL474" s="99" t="s">
        <v>104</v>
      </c>
      <c r="BM474" s="99" t="s">
        <v>1094</v>
      </c>
    </row>
    <row r="475" spans="2:65" s="108" customFormat="1" ht="29.25">
      <c r="B475" s="109"/>
      <c r="D475" s="163" t="s">
        <v>107</v>
      </c>
      <c r="F475" s="164" t="s">
        <v>1095</v>
      </c>
      <c r="L475" s="109"/>
      <c r="M475" s="165"/>
      <c r="N475" s="166"/>
      <c r="O475" s="166"/>
      <c r="P475" s="166"/>
      <c r="Q475" s="166"/>
      <c r="R475" s="166"/>
      <c r="S475" s="166"/>
      <c r="T475" s="167"/>
      <c r="AT475" s="99" t="s">
        <v>107</v>
      </c>
      <c r="AU475" s="99" t="s">
        <v>67</v>
      </c>
    </row>
    <row r="476" spans="2:65" s="108" customFormat="1" ht="22.5" customHeight="1">
      <c r="B476" s="109"/>
      <c r="C476" s="152" t="s">
        <v>1096</v>
      </c>
      <c r="D476" s="152" t="s">
        <v>99</v>
      </c>
      <c r="E476" s="153" t="s">
        <v>1097</v>
      </c>
      <c r="F476" s="154" t="s">
        <v>1098</v>
      </c>
      <c r="G476" s="155" t="s">
        <v>387</v>
      </c>
      <c r="H476" s="156">
        <v>1</v>
      </c>
      <c r="I476" s="157">
        <v>387700</v>
      </c>
      <c r="J476" s="157">
        <f>ROUND(I476*H476,2)</f>
        <v>387700</v>
      </c>
      <c r="K476" s="154" t="s">
        <v>103</v>
      </c>
      <c r="L476" s="109"/>
      <c r="M476" s="158" t="s">
        <v>1</v>
      </c>
      <c r="N476" s="159" t="s">
        <v>38</v>
      </c>
      <c r="O476" s="160">
        <v>0</v>
      </c>
      <c r="P476" s="160">
        <f>O476*H476</f>
        <v>0</v>
      </c>
      <c r="Q476" s="160">
        <v>0</v>
      </c>
      <c r="R476" s="160">
        <f>Q476*H476</f>
        <v>0</v>
      </c>
      <c r="S476" s="160">
        <v>0</v>
      </c>
      <c r="T476" s="161">
        <f>S476*H476</f>
        <v>0</v>
      </c>
      <c r="AR476" s="99" t="s">
        <v>104</v>
      </c>
      <c r="AT476" s="99" t="s">
        <v>99</v>
      </c>
      <c r="AU476" s="99" t="s">
        <v>67</v>
      </c>
      <c r="AY476" s="99" t="s">
        <v>105</v>
      </c>
      <c r="BE476" s="162">
        <f>IF(N476="základní",J476,0)</f>
        <v>387700</v>
      </c>
      <c r="BF476" s="162">
        <f>IF(N476="snížená",J476,0)</f>
        <v>0</v>
      </c>
      <c r="BG476" s="162">
        <f>IF(N476="zákl. přenesená",J476,0)</f>
        <v>0</v>
      </c>
      <c r="BH476" s="162">
        <f>IF(N476="sníž. přenesená",J476,0)</f>
        <v>0</v>
      </c>
      <c r="BI476" s="162">
        <f>IF(N476="nulová",J476,0)</f>
        <v>0</v>
      </c>
      <c r="BJ476" s="99" t="s">
        <v>75</v>
      </c>
      <c r="BK476" s="162">
        <f>ROUND(I476*H476,2)</f>
        <v>387700</v>
      </c>
      <c r="BL476" s="99" t="s">
        <v>104</v>
      </c>
      <c r="BM476" s="99" t="s">
        <v>1099</v>
      </c>
    </row>
    <row r="477" spans="2:65" s="108" customFormat="1" ht="29.25">
      <c r="B477" s="109"/>
      <c r="D477" s="163" t="s">
        <v>107</v>
      </c>
      <c r="F477" s="164" t="s">
        <v>1100</v>
      </c>
      <c r="L477" s="109"/>
      <c r="M477" s="165"/>
      <c r="N477" s="166"/>
      <c r="O477" s="166"/>
      <c r="P477" s="166"/>
      <c r="Q477" s="166"/>
      <c r="R477" s="166"/>
      <c r="S477" s="166"/>
      <c r="T477" s="167"/>
      <c r="AT477" s="99" t="s">
        <v>107</v>
      </c>
      <c r="AU477" s="99" t="s">
        <v>67</v>
      </c>
    </row>
    <row r="478" spans="2:65" s="108" customFormat="1" ht="22.5" customHeight="1">
      <c r="B478" s="109"/>
      <c r="C478" s="152" t="s">
        <v>1101</v>
      </c>
      <c r="D478" s="152" t="s">
        <v>99</v>
      </c>
      <c r="E478" s="153" t="s">
        <v>1102</v>
      </c>
      <c r="F478" s="154" t="s">
        <v>1103</v>
      </c>
      <c r="G478" s="155" t="s">
        <v>387</v>
      </c>
      <c r="H478" s="156">
        <v>1</v>
      </c>
      <c r="I478" s="157">
        <v>402900</v>
      </c>
      <c r="J478" s="157">
        <f>ROUND(I478*H478,2)</f>
        <v>402900</v>
      </c>
      <c r="K478" s="154" t="s">
        <v>103</v>
      </c>
      <c r="L478" s="109"/>
      <c r="M478" s="158" t="s">
        <v>1</v>
      </c>
      <c r="N478" s="159" t="s">
        <v>38</v>
      </c>
      <c r="O478" s="160">
        <v>0</v>
      </c>
      <c r="P478" s="160">
        <f>O478*H478</f>
        <v>0</v>
      </c>
      <c r="Q478" s="160">
        <v>0</v>
      </c>
      <c r="R478" s="160">
        <f>Q478*H478</f>
        <v>0</v>
      </c>
      <c r="S478" s="160">
        <v>0</v>
      </c>
      <c r="T478" s="161">
        <f>S478*H478</f>
        <v>0</v>
      </c>
      <c r="AR478" s="99" t="s">
        <v>104</v>
      </c>
      <c r="AT478" s="99" t="s">
        <v>99</v>
      </c>
      <c r="AU478" s="99" t="s">
        <v>67</v>
      </c>
      <c r="AY478" s="99" t="s">
        <v>105</v>
      </c>
      <c r="BE478" s="162">
        <f>IF(N478="základní",J478,0)</f>
        <v>402900</v>
      </c>
      <c r="BF478" s="162">
        <f>IF(N478="snížená",J478,0)</f>
        <v>0</v>
      </c>
      <c r="BG478" s="162">
        <f>IF(N478="zákl. přenesená",J478,0)</f>
        <v>0</v>
      </c>
      <c r="BH478" s="162">
        <f>IF(N478="sníž. přenesená",J478,0)</f>
        <v>0</v>
      </c>
      <c r="BI478" s="162">
        <f>IF(N478="nulová",J478,0)</f>
        <v>0</v>
      </c>
      <c r="BJ478" s="99" t="s">
        <v>75</v>
      </c>
      <c r="BK478" s="162">
        <f>ROUND(I478*H478,2)</f>
        <v>402900</v>
      </c>
      <c r="BL478" s="99" t="s">
        <v>104</v>
      </c>
      <c r="BM478" s="99" t="s">
        <v>1104</v>
      </c>
    </row>
    <row r="479" spans="2:65" s="108" customFormat="1" ht="29.25">
      <c r="B479" s="109"/>
      <c r="D479" s="163" t="s">
        <v>107</v>
      </c>
      <c r="F479" s="164" t="s">
        <v>1105</v>
      </c>
      <c r="L479" s="109"/>
      <c r="M479" s="165"/>
      <c r="N479" s="166"/>
      <c r="O479" s="166"/>
      <c r="P479" s="166"/>
      <c r="Q479" s="166"/>
      <c r="R479" s="166"/>
      <c r="S479" s="166"/>
      <c r="T479" s="167"/>
      <c r="AT479" s="99" t="s">
        <v>107</v>
      </c>
      <c r="AU479" s="99" t="s">
        <v>67</v>
      </c>
    </row>
    <row r="480" spans="2:65" s="108" customFormat="1" ht="22.5" customHeight="1">
      <c r="B480" s="109"/>
      <c r="C480" s="152" t="s">
        <v>1106</v>
      </c>
      <c r="D480" s="152" t="s">
        <v>99</v>
      </c>
      <c r="E480" s="153" t="s">
        <v>1107</v>
      </c>
      <c r="F480" s="154" t="s">
        <v>1108</v>
      </c>
      <c r="G480" s="155" t="s">
        <v>387</v>
      </c>
      <c r="H480" s="156">
        <v>1</v>
      </c>
      <c r="I480" s="157">
        <v>565500</v>
      </c>
      <c r="J480" s="157">
        <f>ROUND(I480*H480,2)</f>
        <v>565500</v>
      </c>
      <c r="K480" s="154" t="s">
        <v>103</v>
      </c>
      <c r="L480" s="109"/>
      <c r="M480" s="158" t="s">
        <v>1</v>
      </c>
      <c r="N480" s="159" t="s">
        <v>38</v>
      </c>
      <c r="O480" s="160">
        <v>0</v>
      </c>
      <c r="P480" s="160">
        <f>O480*H480</f>
        <v>0</v>
      </c>
      <c r="Q480" s="160">
        <v>0</v>
      </c>
      <c r="R480" s="160">
        <f>Q480*H480</f>
        <v>0</v>
      </c>
      <c r="S480" s="160">
        <v>0</v>
      </c>
      <c r="T480" s="161">
        <f>S480*H480</f>
        <v>0</v>
      </c>
      <c r="AR480" s="99" t="s">
        <v>104</v>
      </c>
      <c r="AT480" s="99" t="s">
        <v>99</v>
      </c>
      <c r="AU480" s="99" t="s">
        <v>67</v>
      </c>
      <c r="AY480" s="99" t="s">
        <v>105</v>
      </c>
      <c r="BE480" s="162">
        <f>IF(N480="základní",J480,0)</f>
        <v>565500</v>
      </c>
      <c r="BF480" s="162">
        <f>IF(N480="snížená",J480,0)</f>
        <v>0</v>
      </c>
      <c r="BG480" s="162">
        <f>IF(N480="zákl. přenesená",J480,0)</f>
        <v>0</v>
      </c>
      <c r="BH480" s="162">
        <f>IF(N480="sníž. přenesená",J480,0)</f>
        <v>0</v>
      </c>
      <c r="BI480" s="162">
        <f>IF(N480="nulová",J480,0)</f>
        <v>0</v>
      </c>
      <c r="BJ480" s="99" t="s">
        <v>75</v>
      </c>
      <c r="BK480" s="162">
        <f>ROUND(I480*H480,2)</f>
        <v>565500</v>
      </c>
      <c r="BL480" s="99" t="s">
        <v>104</v>
      </c>
      <c r="BM480" s="99" t="s">
        <v>1109</v>
      </c>
    </row>
    <row r="481" spans="2:65" s="108" customFormat="1" ht="19.5">
      <c r="B481" s="109"/>
      <c r="D481" s="163" t="s">
        <v>107</v>
      </c>
      <c r="F481" s="164" t="s">
        <v>1110</v>
      </c>
      <c r="L481" s="109"/>
      <c r="M481" s="165"/>
      <c r="N481" s="166"/>
      <c r="O481" s="166"/>
      <c r="P481" s="166"/>
      <c r="Q481" s="166"/>
      <c r="R481" s="166"/>
      <c r="S481" s="166"/>
      <c r="T481" s="167"/>
      <c r="AT481" s="99" t="s">
        <v>107</v>
      </c>
      <c r="AU481" s="99" t="s">
        <v>67</v>
      </c>
    </row>
    <row r="482" spans="2:65" s="108" customFormat="1" ht="22.5" customHeight="1">
      <c r="B482" s="109"/>
      <c r="C482" s="152" t="s">
        <v>1111</v>
      </c>
      <c r="D482" s="152" t="s">
        <v>99</v>
      </c>
      <c r="E482" s="153" t="s">
        <v>1112</v>
      </c>
      <c r="F482" s="154" t="s">
        <v>1113</v>
      </c>
      <c r="G482" s="155" t="s">
        <v>387</v>
      </c>
      <c r="H482" s="156">
        <v>1</v>
      </c>
      <c r="I482" s="157">
        <v>575500</v>
      </c>
      <c r="J482" s="157">
        <f>ROUND(I482*H482,2)</f>
        <v>575500</v>
      </c>
      <c r="K482" s="154" t="s">
        <v>103</v>
      </c>
      <c r="L482" s="109"/>
      <c r="M482" s="158" t="s">
        <v>1</v>
      </c>
      <c r="N482" s="159" t="s">
        <v>38</v>
      </c>
      <c r="O482" s="160">
        <v>0</v>
      </c>
      <c r="P482" s="160">
        <f>O482*H482</f>
        <v>0</v>
      </c>
      <c r="Q482" s="160">
        <v>0</v>
      </c>
      <c r="R482" s="160">
        <f>Q482*H482</f>
        <v>0</v>
      </c>
      <c r="S482" s="160">
        <v>0</v>
      </c>
      <c r="T482" s="161">
        <f>S482*H482</f>
        <v>0</v>
      </c>
      <c r="AR482" s="99" t="s">
        <v>104</v>
      </c>
      <c r="AT482" s="99" t="s">
        <v>99</v>
      </c>
      <c r="AU482" s="99" t="s">
        <v>67</v>
      </c>
      <c r="AY482" s="99" t="s">
        <v>105</v>
      </c>
      <c r="BE482" s="162">
        <f>IF(N482="základní",J482,0)</f>
        <v>575500</v>
      </c>
      <c r="BF482" s="162">
        <f>IF(N482="snížená",J482,0)</f>
        <v>0</v>
      </c>
      <c r="BG482" s="162">
        <f>IF(N482="zákl. přenesená",J482,0)</f>
        <v>0</v>
      </c>
      <c r="BH482" s="162">
        <f>IF(N482="sníž. přenesená",J482,0)</f>
        <v>0</v>
      </c>
      <c r="BI482" s="162">
        <f>IF(N482="nulová",J482,0)</f>
        <v>0</v>
      </c>
      <c r="BJ482" s="99" t="s">
        <v>75</v>
      </c>
      <c r="BK482" s="162">
        <f>ROUND(I482*H482,2)</f>
        <v>575500</v>
      </c>
      <c r="BL482" s="99" t="s">
        <v>104</v>
      </c>
      <c r="BM482" s="99" t="s">
        <v>1114</v>
      </c>
    </row>
    <row r="483" spans="2:65" s="108" customFormat="1" ht="19.5">
      <c r="B483" s="109"/>
      <c r="D483" s="163" t="s">
        <v>107</v>
      </c>
      <c r="F483" s="164" t="s">
        <v>1115</v>
      </c>
      <c r="L483" s="109"/>
      <c r="M483" s="165"/>
      <c r="N483" s="166"/>
      <c r="O483" s="166"/>
      <c r="P483" s="166"/>
      <c r="Q483" s="166"/>
      <c r="R483" s="166"/>
      <c r="S483" s="166"/>
      <c r="T483" s="167"/>
      <c r="AT483" s="99" t="s">
        <v>107</v>
      </c>
      <c r="AU483" s="99" t="s">
        <v>67</v>
      </c>
    </row>
    <row r="484" spans="2:65" s="108" customFormat="1" ht="22.5" customHeight="1">
      <c r="B484" s="109"/>
      <c r="C484" s="152" t="s">
        <v>1116</v>
      </c>
      <c r="D484" s="152" t="s">
        <v>99</v>
      </c>
      <c r="E484" s="153" t="s">
        <v>1117</v>
      </c>
      <c r="F484" s="154" t="s">
        <v>1118</v>
      </c>
      <c r="G484" s="155" t="s">
        <v>387</v>
      </c>
      <c r="H484" s="156">
        <v>1</v>
      </c>
      <c r="I484" s="157">
        <v>499200</v>
      </c>
      <c r="J484" s="157">
        <f>ROUND(I484*H484,2)</f>
        <v>499200</v>
      </c>
      <c r="K484" s="154" t="s">
        <v>103</v>
      </c>
      <c r="L484" s="109"/>
      <c r="M484" s="158" t="s">
        <v>1</v>
      </c>
      <c r="N484" s="159" t="s">
        <v>38</v>
      </c>
      <c r="O484" s="160">
        <v>0</v>
      </c>
      <c r="P484" s="160">
        <f>O484*H484</f>
        <v>0</v>
      </c>
      <c r="Q484" s="160">
        <v>0</v>
      </c>
      <c r="R484" s="160">
        <f>Q484*H484</f>
        <v>0</v>
      </c>
      <c r="S484" s="160">
        <v>0</v>
      </c>
      <c r="T484" s="161">
        <f>S484*H484</f>
        <v>0</v>
      </c>
      <c r="AR484" s="99" t="s">
        <v>104</v>
      </c>
      <c r="AT484" s="99" t="s">
        <v>99</v>
      </c>
      <c r="AU484" s="99" t="s">
        <v>67</v>
      </c>
      <c r="AY484" s="99" t="s">
        <v>105</v>
      </c>
      <c r="BE484" s="162">
        <f>IF(N484="základní",J484,0)</f>
        <v>499200</v>
      </c>
      <c r="BF484" s="162">
        <f>IF(N484="snížená",J484,0)</f>
        <v>0</v>
      </c>
      <c r="BG484" s="162">
        <f>IF(N484="zákl. přenesená",J484,0)</f>
        <v>0</v>
      </c>
      <c r="BH484" s="162">
        <f>IF(N484="sníž. přenesená",J484,0)</f>
        <v>0</v>
      </c>
      <c r="BI484" s="162">
        <f>IF(N484="nulová",J484,0)</f>
        <v>0</v>
      </c>
      <c r="BJ484" s="99" t="s">
        <v>75</v>
      </c>
      <c r="BK484" s="162">
        <f>ROUND(I484*H484,2)</f>
        <v>499200</v>
      </c>
      <c r="BL484" s="99" t="s">
        <v>104</v>
      </c>
      <c r="BM484" s="99" t="s">
        <v>1119</v>
      </c>
    </row>
    <row r="485" spans="2:65" s="108" customFormat="1" ht="19.5">
      <c r="B485" s="109"/>
      <c r="D485" s="163" t="s">
        <v>107</v>
      </c>
      <c r="F485" s="164" t="s">
        <v>1120</v>
      </c>
      <c r="L485" s="109"/>
      <c r="M485" s="165"/>
      <c r="N485" s="166"/>
      <c r="O485" s="166"/>
      <c r="P485" s="166"/>
      <c r="Q485" s="166"/>
      <c r="R485" s="166"/>
      <c r="S485" s="166"/>
      <c r="T485" s="167"/>
      <c r="AT485" s="99" t="s">
        <v>107</v>
      </c>
      <c r="AU485" s="99" t="s">
        <v>67</v>
      </c>
    </row>
    <row r="486" spans="2:65" s="108" customFormat="1" ht="22.5" customHeight="1">
      <c r="B486" s="109"/>
      <c r="C486" s="152" t="s">
        <v>1121</v>
      </c>
      <c r="D486" s="152" t="s">
        <v>99</v>
      </c>
      <c r="E486" s="153" t="s">
        <v>1122</v>
      </c>
      <c r="F486" s="154" t="s">
        <v>1123</v>
      </c>
      <c r="G486" s="155" t="s">
        <v>387</v>
      </c>
      <c r="H486" s="156">
        <v>1</v>
      </c>
      <c r="I486" s="157">
        <v>519400</v>
      </c>
      <c r="J486" s="157">
        <f>ROUND(I486*H486,2)</f>
        <v>519400</v>
      </c>
      <c r="K486" s="154" t="s">
        <v>103</v>
      </c>
      <c r="L486" s="109"/>
      <c r="M486" s="158" t="s">
        <v>1</v>
      </c>
      <c r="N486" s="159" t="s">
        <v>38</v>
      </c>
      <c r="O486" s="160">
        <v>0</v>
      </c>
      <c r="P486" s="160">
        <f>O486*H486</f>
        <v>0</v>
      </c>
      <c r="Q486" s="160">
        <v>0</v>
      </c>
      <c r="R486" s="160">
        <f>Q486*H486</f>
        <v>0</v>
      </c>
      <c r="S486" s="160">
        <v>0</v>
      </c>
      <c r="T486" s="161">
        <f>S486*H486</f>
        <v>0</v>
      </c>
      <c r="AR486" s="99" t="s">
        <v>104</v>
      </c>
      <c r="AT486" s="99" t="s">
        <v>99</v>
      </c>
      <c r="AU486" s="99" t="s">
        <v>67</v>
      </c>
      <c r="AY486" s="99" t="s">
        <v>105</v>
      </c>
      <c r="BE486" s="162">
        <f>IF(N486="základní",J486,0)</f>
        <v>519400</v>
      </c>
      <c r="BF486" s="162">
        <f>IF(N486="snížená",J486,0)</f>
        <v>0</v>
      </c>
      <c r="BG486" s="162">
        <f>IF(N486="zákl. přenesená",J486,0)</f>
        <v>0</v>
      </c>
      <c r="BH486" s="162">
        <f>IF(N486="sníž. přenesená",J486,0)</f>
        <v>0</v>
      </c>
      <c r="BI486" s="162">
        <f>IF(N486="nulová",J486,0)</f>
        <v>0</v>
      </c>
      <c r="BJ486" s="99" t="s">
        <v>75</v>
      </c>
      <c r="BK486" s="162">
        <f>ROUND(I486*H486,2)</f>
        <v>519400</v>
      </c>
      <c r="BL486" s="99" t="s">
        <v>104</v>
      </c>
      <c r="BM486" s="99" t="s">
        <v>1124</v>
      </c>
    </row>
    <row r="487" spans="2:65" s="108" customFormat="1" ht="19.5">
      <c r="B487" s="109"/>
      <c r="D487" s="163" t="s">
        <v>107</v>
      </c>
      <c r="F487" s="164" t="s">
        <v>1125</v>
      </c>
      <c r="L487" s="109"/>
      <c r="M487" s="165"/>
      <c r="N487" s="166"/>
      <c r="O487" s="166"/>
      <c r="P487" s="166"/>
      <c r="Q487" s="166"/>
      <c r="R487" s="166"/>
      <c r="S487" s="166"/>
      <c r="T487" s="167"/>
      <c r="AT487" s="99" t="s">
        <v>107</v>
      </c>
      <c r="AU487" s="99" t="s">
        <v>67</v>
      </c>
    </row>
    <row r="488" spans="2:65" s="108" customFormat="1" ht="22.5" customHeight="1">
      <c r="B488" s="109"/>
      <c r="C488" s="152" t="s">
        <v>1126</v>
      </c>
      <c r="D488" s="152" t="s">
        <v>99</v>
      </c>
      <c r="E488" s="153" t="s">
        <v>1127</v>
      </c>
      <c r="F488" s="154" t="s">
        <v>1128</v>
      </c>
      <c r="G488" s="155" t="s">
        <v>387</v>
      </c>
      <c r="H488" s="156">
        <v>1</v>
      </c>
      <c r="I488" s="157">
        <v>487600</v>
      </c>
      <c r="J488" s="157">
        <f>ROUND(I488*H488,2)</f>
        <v>487600</v>
      </c>
      <c r="K488" s="154" t="s">
        <v>103</v>
      </c>
      <c r="L488" s="109"/>
      <c r="M488" s="158" t="s">
        <v>1</v>
      </c>
      <c r="N488" s="159" t="s">
        <v>38</v>
      </c>
      <c r="O488" s="160">
        <v>0</v>
      </c>
      <c r="P488" s="160">
        <f>O488*H488</f>
        <v>0</v>
      </c>
      <c r="Q488" s="160">
        <v>0</v>
      </c>
      <c r="R488" s="160">
        <f>Q488*H488</f>
        <v>0</v>
      </c>
      <c r="S488" s="160">
        <v>0</v>
      </c>
      <c r="T488" s="161">
        <f>S488*H488</f>
        <v>0</v>
      </c>
      <c r="AR488" s="99" t="s">
        <v>104</v>
      </c>
      <c r="AT488" s="99" t="s">
        <v>99</v>
      </c>
      <c r="AU488" s="99" t="s">
        <v>67</v>
      </c>
      <c r="AY488" s="99" t="s">
        <v>105</v>
      </c>
      <c r="BE488" s="162">
        <f>IF(N488="základní",J488,0)</f>
        <v>487600</v>
      </c>
      <c r="BF488" s="162">
        <f>IF(N488="snížená",J488,0)</f>
        <v>0</v>
      </c>
      <c r="BG488" s="162">
        <f>IF(N488="zákl. přenesená",J488,0)</f>
        <v>0</v>
      </c>
      <c r="BH488" s="162">
        <f>IF(N488="sníž. přenesená",J488,0)</f>
        <v>0</v>
      </c>
      <c r="BI488" s="162">
        <f>IF(N488="nulová",J488,0)</f>
        <v>0</v>
      </c>
      <c r="BJ488" s="99" t="s">
        <v>75</v>
      </c>
      <c r="BK488" s="162">
        <f>ROUND(I488*H488,2)</f>
        <v>487600</v>
      </c>
      <c r="BL488" s="99" t="s">
        <v>104</v>
      </c>
      <c r="BM488" s="99" t="s">
        <v>1129</v>
      </c>
    </row>
    <row r="489" spans="2:65" s="108" customFormat="1" ht="29.25">
      <c r="B489" s="109"/>
      <c r="D489" s="163" t="s">
        <v>107</v>
      </c>
      <c r="F489" s="164" t="s">
        <v>1130</v>
      </c>
      <c r="L489" s="109"/>
      <c r="M489" s="165"/>
      <c r="N489" s="166"/>
      <c r="O489" s="166"/>
      <c r="P489" s="166"/>
      <c r="Q489" s="166"/>
      <c r="R489" s="166"/>
      <c r="S489" s="166"/>
      <c r="T489" s="167"/>
      <c r="AT489" s="99" t="s">
        <v>107</v>
      </c>
      <c r="AU489" s="99" t="s">
        <v>67</v>
      </c>
    </row>
    <row r="490" spans="2:65" s="108" customFormat="1" ht="22.5" customHeight="1">
      <c r="B490" s="109"/>
      <c r="C490" s="152" t="s">
        <v>1131</v>
      </c>
      <c r="D490" s="152" t="s">
        <v>99</v>
      </c>
      <c r="E490" s="153" t="s">
        <v>1132</v>
      </c>
      <c r="F490" s="154" t="s">
        <v>1133</v>
      </c>
      <c r="G490" s="155" t="s">
        <v>387</v>
      </c>
      <c r="H490" s="156">
        <v>1</v>
      </c>
      <c r="I490" s="157">
        <v>503200</v>
      </c>
      <c r="J490" s="157">
        <f>ROUND(I490*H490,2)</f>
        <v>503200</v>
      </c>
      <c r="K490" s="154" t="s">
        <v>103</v>
      </c>
      <c r="L490" s="109"/>
      <c r="M490" s="158" t="s">
        <v>1</v>
      </c>
      <c r="N490" s="159" t="s">
        <v>38</v>
      </c>
      <c r="O490" s="160">
        <v>0</v>
      </c>
      <c r="P490" s="160">
        <f>O490*H490</f>
        <v>0</v>
      </c>
      <c r="Q490" s="160">
        <v>0</v>
      </c>
      <c r="R490" s="160">
        <f>Q490*H490</f>
        <v>0</v>
      </c>
      <c r="S490" s="160">
        <v>0</v>
      </c>
      <c r="T490" s="161">
        <f>S490*H490</f>
        <v>0</v>
      </c>
      <c r="AR490" s="99" t="s">
        <v>104</v>
      </c>
      <c r="AT490" s="99" t="s">
        <v>99</v>
      </c>
      <c r="AU490" s="99" t="s">
        <v>67</v>
      </c>
      <c r="AY490" s="99" t="s">
        <v>105</v>
      </c>
      <c r="BE490" s="162">
        <f>IF(N490="základní",J490,0)</f>
        <v>503200</v>
      </c>
      <c r="BF490" s="162">
        <f>IF(N490="snížená",J490,0)</f>
        <v>0</v>
      </c>
      <c r="BG490" s="162">
        <f>IF(N490="zákl. přenesená",J490,0)</f>
        <v>0</v>
      </c>
      <c r="BH490" s="162">
        <f>IF(N490="sníž. přenesená",J490,0)</f>
        <v>0</v>
      </c>
      <c r="BI490" s="162">
        <f>IF(N490="nulová",J490,0)</f>
        <v>0</v>
      </c>
      <c r="BJ490" s="99" t="s">
        <v>75</v>
      </c>
      <c r="BK490" s="162">
        <f>ROUND(I490*H490,2)</f>
        <v>503200</v>
      </c>
      <c r="BL490" s="99" t="s">
        <v>104</v>
      </c>
      <c r="BM490" s="99" t="s">
        <v>1134</v>
      </c>
    </row>
    <row r="491" spans="2:65" s="108" customFormat="1" ht="29.25">
      <c r="B491" s="109"/>
      <c r="D491" s="163" t="s">
        <v>107</v>
      </c>
      <c r="F491" s="164" t="s">
        <v>1135</v>
      </c>
      <c r="L491" s="109"/>
      <c r="M491" s="165"/>
      <c r="N491" s="166"/>
      <c r="O491" s="166"/>
      <c r="P491" s="166"/>
      <c r="Q491" s="166"/>
      <c r="R491" s="166"/>
      <c r="S491" s="166"/>
      <c r="T491" s="167"/>
      <c r="AT491" s="99" t="s">
        <v>107</v>
      </c>
      <c r="AU491" s="99" t="s">
        <v>67</v>
      </c>
    </row>
    <row r="492" spans="2:65" s="108" customFormat="1" ht="22.5" customHeight="1">
      <c r="B492" s="109"/>
      <c r="C492" s="152" t="s">
        <v>1136</v>
      </c>
      <c r="D492" s="152" t="s">
        <v>99</v>
      </c>
      <c r="E492" s="153" t="s">
        <v>1137</v>
      </c>
      <c r="F492" s="154" t="s">
        <v>1138</v>
      </c>
      <c r="G492" s="155" t="s">
        <v>387</v>
      </c>
      <c r="H492" s="156">
        <v>1</v>
      </c>
      <c r="I492" s="157">
        <v>397200</v>
      </c>
      <c r="J492" s="157">
        <f>ROUND(I492*H492,2)</f>
        <v>397200</v>
      </c>
      <c r="K492" s="154" t="s">
        <v>103</v>
      </c>
      <c r="L492" s="109"/>
      <c r="M492" s="158" t="s">
        <v>1</v>
      </c>
      <c r="N492" s="159" t="s">
        <v>38</v>
      </c>
      <c r="O492" s="160">
        <v>0</v>
      </c>
      <c r="P492" s="160">
        <f>O492*H492</f>
        <v>0</v>
      </c>
      <c r="Q492" s="160">
        <v>0</v>
      </c>
      <c r="R492" s="160">
        <f>Q492*H492</f>
        <v>0</v>
      </c>
      <c r="S492" s="160">
        <v>0</v>
      </c>
      <c r="T492" s="161">
        <f>S492*H492</f>
        <v>0</v>
      </c>
      <c r="AR492" s="99" t="s">
        <v>104</v>
      </c>
      <c r="AT492" s="99" t="s">
        <v>99</v>
      </c>
      <c r="AU492" s="99" t="s">
        <v>67</v>
      </c>
      <c r="AY492" s="99" t="s">
        <v>105</v>
      </c>
      <c r="BE492" s="162">
        <f>IF(N492="základní",J492,0)</f>
        <v>397200</v>
      </c>
      <c r="BF492" s="162">
        <f>IF(N492="snížená",J492,0)</f>
        <v>0</v>
      </c>
      <c r="BG492" s="162">
        <f>IF(N492="zákl. přenesená",J492,0)</f>
        <v>0</v>
      </c>
      <c r="BH492" s="162">
        <f>IF(N492="sníž. přenesená",J492,0)</f>
        <v>0</v>
      </c>
      <c r="BI492" s="162">
        <f>IF(N492="nulová",J492,0)</f>
        <v>0</v>
      </c>
      <c r="BJ492" s="99" t="s">
        <v>75</v>
      </c>
      <c r="BK492" s="162">
        <f>ROUND(I492*H492,2)</f>
        <v>397200</v>
      </c>
      <c r="BL492" s="99" t="s">
        <v>104</v>
      </c>
      <c r="BM492" s="99" t="s">
        <v>1139</v>
      </c>
    </row>
    <row r="493" spans="2:65" s="108" customFormat="1" ht="19.5">
      <c r="B493" s="109"/>
      <c r="D493" s="163" t="s">
        <v>107</v>
      </c>
      <c r="F493" s="164" t="s">
        <v>1140</v>
      </c>
      <c r="L493" s="109"/>
      <c r="M493" s="165"/>
      <c r="N493" s="166"/>
      <c r="O493" s="166"/>
      <c r="P493" s="166"/>
      <c r="Q493" s="166"/>
      <c r="R493" s="166"/>
      <c r="S493" s="166"/>
      <c r="T493" s="167"/>
      <c r="AT493" s="99" t="s">
        <v>107</v>
      </c>
      <c r="AU493" s="99" t="s">
        <v>67</v>
      </c>
    </row>
    <row r="494" spans="2:65" s="108" customFormat="1" ht="22.5" customHeight="1">
      <c r="B494" s="109"/>
      <c r="C494" s="152" t="s">
        <v>1141</v>
      </c>
      <c r="D494" s="152" t="s">
        <v>99</v>
      </c>
      <c r="E494" s="153" t="s">
        <v>1142</v>
      </c>
      <c r="F494" s="154" t="s">
        <v>1143</v>
      </c>
      <c r="G494" s="155" t="s">
        <v>387</v>
      </c>
      <c r="H494" s="156">
        <v>1</v>
      </c>
      <c r="I494" s="157">
        <v>412600</v>
      </c>
      <c r="J494" s="157">
        <f>ROUND(I494*H494,2)</f>
        <v>412600</v>
      </c>
      <c r="K494" s="154" t="s">
        <v>103</v>
      </c>
      <c r="L494" s="109"/>
      <c r="M494" s="158" t="s">
        <v>1</v>
      </c>
      <c r="N494" s="159" t="s">
        <v>38</v>
      </c>
      <c r="O494" s="160">
        <v>0</v>
      </c>
      <c r="P494" s="160">
        <f>O494*H494</f>
        <v>0</v>
      </c>
      <c r="Q494" s="160">
        <v>0</v>
      </c>
      <c r="R494" s="160">
        <f>Q494*H494</f>
        <v>0</v>
      </c>
      <c r="S494" s="160">
        <v>0</v>
      </c>
      <c r="T494" s="161">
        <f>S494*H494</f>
        <v>0</v>
      </c>
      <c r="AR494" s="99" t="s">
        <v>104</v>
      </c>
      <c r="AT494" s="99" t="s">
        <v>99</v>
      </c>
      <c r="AU494" s="99" t="s">
        <v>67</v>
      </c>
      <c r="AY494" s="99" t="s">
        <v>105</v>
      </c>
      <c r="BE494" s="162">
        <f>IF(N494="základní",J494,0)</f>
        <v>412600</v>
      </c>
      <c r="BF494" s="162">
        <f>IF(N494="snížená",J494,0)</f>
        <v>0</v>
      </c>
      <c r="BG494" s="162">
        <f>IF(N494="zákl. přenesená",J494,0)</f>
        <v>0</v>
      </c>
      <c r="BH494" s="162">
        <f>IF(N494="sníž. přenesená",J494,0)</f>
        <v>0</v>
      </c>
      <c r="BI494" s="162">
        <f>IF(N494="nulová",J494,0)</f>
        <v>0</v>
      </c>
      <c r="BJ494" s="99" t="s">
        <v>75</v>
      </c>
      <c r="BK494" s="162">
        <f>ROUND(I494*H494,2)</f>
        <v>412600</v>
      </c>
      <c r="BL494" s="99" t="s">
        <v>104</v>
      </c>
      <c r="BM494" s="99" t="s">
        <v>1144</v>
      </c>
    </row>
    <row r="495" spans="2:65" s="108" customFormat="1" ht="19.5">
      <c r="B495" s="109"/>
      <c r="D495" s="163" t="s">
        <v>107</v>
      </c>
      <c r="F495" s="164" t="s">
        <v>1145</v>
      </c>
      <c r="L495" s="109"/>
      <c r="M495" s="165"/>
      <c r="N495" s="166"/>
      <c r="O495" s="166"/>
      <c r="P495" s="166"/>
      <c r="Q495" s="166"/>
      <c r="R495" s="166"/>
      <c r="S495" s="166"/>
      <c r="T495" s="167"/>
      <c r="AT495" s="99" t="s">
        <v>107</v>
      </c>
      <c r="AU495" s="99" t="s">
        <v>67</v>
      </c>
    </row>
    <row r="496" spans="2:65" s="108" customFormat="1" ht="22.5" customHeight="1">
      <c r="B496" s="109"/>
      <c r="C496" s="152" t="s">
        <v>1146</v>
      </c>
      <c r="D496" s="152" t="s">
        <v>99</v>
      </c>
      <c r="E496" s="153" t="s">
        <v>1147</v>
      </c>
      <c r="F496" s="154" t="s">
        <v>1148</v>
      </c>
      <c r="G496" s="155" t="s">
        <v>387</v>
      </c>
      <c r="H496" s="156">
        <v>1</v>
      </c>
      <c r="I496" s="157">
        <v>386300</v>
      </c>
      <c r="J496" s="157">
        <f>ROUND(I496*H496,2)</f>
        <v>386300</v>
      </c>
      <c r="K496" s="154" t="s">
        <v>103</v>
      </c>
      <c r="L496" s="109"/>
      <c r="M496" s="158" t="s">
        <v>1</v>
      </c>
      <c r="N496" s="159" t="s">
        <v>38</v>
      </c>
      <c r="O496" s="160">
        <v>0</v>
      </c>
      <c r="P496" s="160">
        <f>O496*H496</f>
        <v>0</v>
      </c>
      <c r="Q496" s="160">
        <v>0</v>
      </c>
      <c r="R496" s="160">
        <f>Q496*H496</f>
        <v>0</v>
      </c>
      <c r="S496" s="160">
        <v>0</v>
      </c>
      <c r="T496" s="161">
        <f>S496*H496</f>
        <v>0</v>
      </c>
      <c r="AR496" s="99" t="s">
        <v>104</v>
      </c>
      <c r="AT496" s="99" t="s">
        <v>99</v>
      </c>
      <c r="AU496" s="99" t="s">
        <v>67</v>
      </c>
      <c r="AY496" s="99" t="s">
        <v>105</v>
      </c>
      <c r="BE496" s="162">
        <f>IF(N496="základní",J496,0)</f>
        <v>386300</v>
      </c>
      <c r="BF496" s="162">
        <f>IF(N496="snížená",J496,0)</f>
        <v>0</v>
      </c>
      <c r="BG496" s="162">
        <f>IF(N496="zákl. přenesená",J496,0)</f>
        <v>0</v>
      </c>
      <c r="BH496" s="162">
        <f>IF(N496="sníž. přenesená",J496,0)</f>
        <v>0</v>
      </c>
      <c r="BI496" s="162">
        <f>IF(N496="nulová",J496,0)</f>
        <v>0</v>
      </c>
      <c r="BJ496" s="99" t="s">
        <v>75</v>
      </c>
      <c r="BK496" s="162">
        <f>ROUND(I496*H496,2)</f>
        <v>386300</v>
      </c>
      <c r="BL496" s="99" t="s">
        <v>104</v>
      </c>
      <c r="BM496" s="99" t="s">
        <v>1149</v>
      </c>
    </row>
    <row r="497" spans="2:65" s="108" customFormat="1" ht="29.25">
      <c r="B497" s="109"/>
      <c r="D497" s="163" t="s">
        <v>107</v>
      </c>
      <c r="F497" s="164" t="s">
        <v>1150</v>
      </c>
      <c r="L497" s="109"/>
      <c r="M497" s="165"/>
      <c r="N497" s="166"/>
      <c r="O497" s="166"/>
      <c r="P497" s="166"/>
      <c r="Q497" s="166"/>
      <c r="R497" s="166"/>
      <c r="S497" s="166"/>
      <c r="T497" s="167"/>
      <c r="AT497" s="99" t="s">
        <v>107</v>
      </c>
      <c r="AU497" s="99" t="s">
        <v>67</v>
      </c>
    </row>
    <row r="498" spans="2:65" s="108" customFormat="1" ht="22.5" customHeight="1">
      <c r="B498" s="109"/>
      <c r="C498" s="152" t="s">
        <v>1151</v>
      </c>
      <c r="D498" s="152" t="s">
        <v>99</v>
      </c>
      <c r="E498" s="153" t="s">
        <v>1152</v>
      </c>
      <c r="F498" s="154" t="s">
        <v>1153</v>
      </c>
      <c r="G498" s="155" t="s">
        <v>387</v>
      </c>
      <c r="H498" s="156">
        <v>1</v>
      </c>
      <c r="I498" s="157">
        <v>386900</v>
      </c>
      <c r="J498" s="157">
        <f>ROUND(I498*H498,2)</f>
        <v>386900</v>
      </c>
      <c r="K498" s="154" t="s">
        <v>103</v>
      </c>
      <c r="L498" s="109"/>
      <c r="M498" s="158" t="s">
        <v>1</v>
      </c>
      <c r="N498" s="159" t="s">
        <v>38</v>
      </c>
      <c r="O498" s="160">
        <v>0</v>
      </c>
      <c r="P498" s="160">
        <f>O498*H498</f>
        <v>0</v>
      </c>
      <c r="Q498" s="160">
        <v>0</v>
      </c>
      <c r="R498" s="160">
        <f>Q498*H498</f>
        <v>0</v>
      </c>
      <c r="S498" s="160">
        <v>0</v>
      </c>
      <c r="T498" s="161">
        <f>S498*H498</f>
        <v>0</v>
      </c>
      <c r="AR498" s="99" t="s">
        <v>104</v>
      </c>
      <c r="AT498" s="99" t="s">
        <v>99</v>
      </c>
      <c r="AU498" s="99" t="s">
        <v>67</v>
      </c>
      <c r="AY498" s="99" t="s">
        <v>105</v>
      </c>
      <c r="BE498" s="162">
        <f>IF(N498="základní",J498,0)</f>
        <v>386900</v>
      </c>
      <c r="BF498" s="162">
        <f>IF(N498="snížená",J498,0)</f>
        <v>0</v>
      </c>
      <c r="BG498" s="162">
        <f>IF(N498="zákl. přenesená",J498,0)</f>
        <v>0</v>
      </c>
      <c r="BH498" s="162">
        <f>IF(N498="sníž. přenesená",J498,0)</f>
        <v>0</v>
      </c>
      <c r="BI498" s="162">
        <f>IF(N498="nulová",J498,0)</f>
        <v>0</v>
      </c>
      <c r="BJ498" s="99" t="s">
        <v>75</v>
      </c>
      <c r="BK498" s="162">
        <f>ROUND(I498*H498,2)</f>
        <v>386900</v>
      </c>
      <c r="BL498" s="99" t="s">
        <v>104</v>
      </c>
      <c r="BM498" s="99" t="s">
        <v>1154</v>
      </c>
    </row>
    <row r="499" spans="2:65" s="108" customFormat="1" ht="29.25">
      <c r="B499" s="109"/>
      <c r="D499" s="163" t="s">
        <v>107</v>
      </c>
      <c r="F499" s="164" t="s">
        <v>1155</v>
      </c>
      <c r="L499" s="109"/>
      <c r="M499" s="165"/>
      <c r="N499" s="166"/>
      <c r="O499" s="166"/>
      <c r="P499" s="166"/>
      <c r="Q499" s="166"/>
      <c r="R499" s="166"/>
      <c r="S499" s="166"/>
      <c r="T499" s="167"/>
      <c r="AT499" s="99" t="s">
        <v>107</v>
      </c>
      <c r="AU499" s="99" t="s">
        <v>67</v>
      </c>
    </row>
    <row r="500" spans="2:65" s="108" customFormat="1" ht="22.5" customHeight="1">
      <c r="B500" s="109"/>
      <c r="C500" s="152" t="s">
        <v>1156</v>
      </c>
      <c r="D500" s="152" t="s">
        <v>99</v>
      </c>
      <c r="E500" s="153" t="s">
        <v>1157</v>
      </c>
      <c r="F500" s="154" t="s">
        <v>1158</v>
      </c>
      <c r="G500" s="155" t="s">
        <v>387</v>
      </c>
      <c r="H500" s="156">
        <v>1</v>
      </c>
      <c r="I500" s="157">
        <v>384000</v>
      </c>
      <c r="J500" s="157">
        <f>ROUND(I500*H500,2)</f>
        <v>384000</v>
      </c>
      <c r="K500" s="154" t="s">
        <v>103</v>
      </c>
      <c r="L500" s="109"/>
      <c r="M500" s="158" t="s">
        <v>1</v>
      </c>
      <c r="N500" s="159" t="s">
        <v>38</v>
      </c>
      <c r="O500" s="160">
        <v>0</v>
      </c>
      <c r="P500" s="160">
        <f>O500*H500</f>
        <v>0</v>
      </c>
      <c r="Q500" s="160">
        <v>0</v>
      </c>
      <c r="R500" s="160">
        <f>Q500*H500</f>
        <v>0</v>
      </c>
      <c r="S500" s="160">
        <v>0</v>
      </c>
      <c r="T500" s="161">
        <f>S500*H500</f>
        <v>0</v>
      </c>
      <c r="AR500" s="99" t="s">
        <v>104</v>
      </c>
      <c r="AT500" s="99" t="s">
        <v>99</v>
      </c>
      <c r="AU500" s="99" t="s">
        <v>67</v>
      </c>
      <c r="AY500" s="99" t="s">
        <v>105</v>
      </c>
      <c r="BE500" s="162">
        <f>IF(N500="základní",J500,0)</f>
        <v>384000</v>
      </c>
      <c r="BF500" s="162">
        <f>IF(N500="snížená",J500,0)</f>
        <v>0</v>
      </c>
      <c r="BG500" s="162">
        <f>IF(N500="zákl. přenesená",J500,0)</f>
        <v>0</v>
      </c>
      <c r="BH500" s="162">
        <f>IF(N500="sníž. přenesená",J500,0)</f>
        <v>0</v>
      </c>
      <c r="BI500" s="162">
        <f>IF(N500="nulová",J500,0)</f>
        <v>0</v>
      </c>
      <c r="BJ500" s="99" t="s">
        <v>75</v>
      </c>
      <c r="BK500" s="162">
        <f>ROUND(I500*H500,2)</f>
        <v>384000</v>
      </c>
      <c r="BL500" s="99" t="s">
        <v>104</v>
      </c>
      <c r="BM500" s="99" t="s">
        <v>1159</v>
      </c>
    </row>
    <row r="501" spans="2:65" s="108" customFormat="1" ht="29.25">
      <c r="B501" s="109"/>
      <c r="D501" s="163" t="s">
        <v>107</v>
      </c>
      <c r="F501" s="164" t="s">
        <v>1160</v>
      </c>
      <c r="L501" s="109"/>
      <c r="M501" s="165"/>
      <c r="N501" s="166"/>
      <c r="O501" s="166"/>
      <c r="P501" s="166"/>
      <c r="Q501" s="166"/>
      <c r="R501" s="166"/>
      <c r="S501" s="166"/>
      <c r="T501" s="167"/>
      <c r="AT501" s="99" t="s">
        <v>107</v>
      </c>
      <c r="AU501" s="99" t="s">
        <v>67</v>
      </c>
    </row>
    <row r="502" spans="2:65" s="108" customFormat="1" ht="22.5" customHeight="1">
      <c r="B502" s="109"/>
      <c r="C502" s="152" t="s">
        <v>1161</v>
      </c>
      <c r="D502" s="152" t="s">
        <v>99</v>
      </c>
      <c r="E502" s="153" t="s">
        <v>1162</v>
      </c>
      <c r="F502" s="154" t="s">
        <v>1163</v>
      </c>
      <c r="G502" s="155" t="s">
        <v>387</v>
      </c>
      <c r="H502" s="156">
        <v>1</v>
      </c>
      <c r="I502" s="157">
        <v>425100</v>
      </c>
      <c r="J502" s="157">
        <f>ROUND(I502*H502,2)</f>
        <v>425100</v>
      </c>
      <c r="K502" s="154" t="s">
        <v>103</v>
      </c>
      <c r="L502" s="109"/>
      <c r="M502" s="158" t="s">
        <v>1</v>
      </c>
      <c r="N502" s="159" t="s">
        <v>38</v>
      </c>
      <c r="O502" s="160">
        <v>0</v>
      </c>
      <c r="P502" s="160">
        <f>O502*H502</f>
        <v>0</v>
      </c>
      <c r="Q502" s="160">
        <v>0</v>
      </c>
      <c r="R502" s="160">
        <f>Q502*H502</f>
        <v>0</v>
      </c>
      <c r="S502" s="160">
        <v>0</v>
      </c>
      <c r="T502" s="161">
        <f>S502*H502</f>
        <v>0</v>
      </c>
      <c r="AR502" s="99" t="s">
        <v>104</v>
      </c>
      <c r="AT502" s="99" t="s">
        <v>99</v>
      </c>
      <c r="AU502" s="99" t="s">
        <v>67</v>
      </c>
      <c r="AY502" s="99" t="s">
        <v>105</v>
      </c>
      <c r="BE502" s="162">
        <f>IF(N502="základní",J502,0)</f>
        <v>425100</v>
      </c>
      <c r="BF502" s="162">
        <f>IF(N502="snížená",J502,0)</f>
        <v>0</v>
      </c>
      <c r="BG502" s="162">
        <f>IF(N502="zákl. přenesená",J502,0)</f>
        <v>0</v>
      </c>
      <c r="BH502" s="162">
        <f>IF(N502="sníž. přenesená",J502,0)</f>
        <v>0</v>
      </c>
      <c r="BI502" s="162">
        <f>IF(N502="nulová",J502,0)</f>
        <v>0</v>
      </c>
      <c r="BJ502" s="99" t="s">
        <v>75</v>
      </c>
      <c r="BK502" s="162">
        <f>ROUND(I502*H502,2)</f>
        <v>425100</v>
      </c>
      <c r="BL502" s="99" t="s">
        <v>104</v>
      </c>
      <c r="BM502" s="99" t="s">
        <v>1164</v>
      </c>
    </row>
    <row r="503" spans="2:65" s="108" customFormat="1" ht="29.25">
      <c r="B503" s="109"/>
      <c r="D503" s="163" t="s">
        <v>107</v>
      </c>
      <c r="F503" s="164" t="s">
        <v>1165</v>
      </c>
      <c r="L503" s="109"/>
      <c r="M503" s="165"/>
      <c r="N503" s="166"/>
      <c r="O503" s="166"/>
      <c r="P503" s="166"/>
      <c r="Q503" s="166"/>
      <c r="R503" s="166"/>
      <c r="S503" s="166"/>
      <c r="T503" s="167"/>
      <c r="AT503" s="99" t="s">
        <v>107</v>
      </c>
      <c r="AU503" s="99" t="s">
        <v>67</v>
      </c>
    </row>
    <row r="504" spans="2:65" s="108" customFormat="1" ht="22.5" customHeight="1">
      <c r="B504" s="109"/>
      <c r="C504" s="152" t="s">
        <v>1166</v>
      </c>
      <c r="D504" s="152" t="s">
        <v>99</v>
      </c>
      <c r="E504" s="153" t="s">
        <v>1167</v>
      </c>
      <c r="F504" s="154" t="s">
        <v>1168</v>
      </c>
      <c r="G504" s="155" t="s">
        <v>387</v>
      </c>
      <c r="H504" s="156">
        <v>1</v>
      </c>
      <c r="I504" s="157">
        <v>428200</v>
      </c>
      <c r="J504" s="157">
        <f>ROUND(I504*H504,2)</f>
        <v>428200</v>
      </c>
      <c r="K504" s="154" t="s">
        <v>103</v>
      </c>
      <c r="L504" s="109"/>
      <c r="M504" s="158" t="s">
        <v>1</v>
      </c>
      <c r="N504" s="159" t="s">
        <v>38</v>
      </c>
      <c r="O504" s="160">
        <v>0</v>
      </c>
      <c r="P504" s="160">
        <f>O504*H504</f>
        <v>0</v>
      </c>
      <c r="Q504" s="160">
        <v>0</v>
      </c>
      <c r="R504" s="160">
        <f>Q504*H504</f>
        <v>0</v>
      </c>
      <c r="S504" s="160">
        <v>0</v>
      </c>
      <c r="T504" s="161">
        <f>S504*H504</f>
        <v>0</v>
      </c>
      <c r="AR504" s="99" t="s">
        <v>104</v>
      </c>
      <c r="AT504" s="99" t="s">
        <v>99</v>
      </c>
      <c r="AU504" s="99" t="s">
        <v>67</v>
      </c>
      <c r="AY504" s="99" t="s">
        <v>105</v>
      </c>
      <c r="BE504" s="162">
        <f>IF(N504="základní",J504,0)</f>
        <v>428200</v>
      </c>
      <c r="BF504" s="162">
        <f>IF(N504="snížená",J504,0)</f>
        <v>0</v>
      </c>
      <c r="BG504" s="162">
        <f>IF(N504="zákl. přenesená",J504,0)</f>
        <v>0</v>
      </c>
      <c r="BH504" s="162">
        <f>IF(N504="sníž. přenesená",J504,0)</f>
        <v>0</v>
      </c>
      <c r="BI504" s="162">
        <f>IF(N504="nulová",J504,0)</f>
        <v>0</v>
      </c>
      <c r="BJ504" s="99" t="s">
        <v>75</v>
      </c>
      <c r="BK504" s="162">
        <f>ROUND(I504*H504,2)</f>
        <v>428200</v>
      </c>
      <c r="BL504" s="99" t="s">
        <v>104</v>
      </c>
      <c r="BM504" s="99" t="s">
        <v>1169</v>
      </c>
    </row>
    <row r="505" spans="2:65" s="108" customFormat="1" ht="29.25">
      <c r="B505" s="109"/>
      <c r="D505" s="163" t="s">
        <v>107</v>
      </c>
      <c r="F505" s="164" t="s">
        <v>1170</v>
      </c>
      <c r="L505" s="109"/>
      <c r="M505" s="165"/>
      <c r="N505" s="166"/>
      <c r="O505" s="166"/>
      <c r="P505" s="166"/>
      <c r="Q505" s="166"/>
      <c r="R505" s="166"/>
      <c r="S505" s="166"/>
      <c r="T505" s="167"/>
      <c r="AT505" s="99" t="s">
        <v>107</v>
      </c>
      <c r="AU505" s="99" t="s">
        <v>67</v>
      </c>
    </row>
    <row r="506" spans="2:65" s="108" customFormat="1" ht="22.5" customHeight="1">
      <c r="B506" s="109"/>
      <c r="C506" s="152" t="s">
        <v>1171</v>
      </c>
      <c r="D506" s="152" t="s">
        <v>99</v>
      </c>
      <c r="E506" s="153" t="s">
        <v>1172</v>
      </c>
      <c r="F506" s="154" t="s">
        <v>1173</v>
      </c>
      <c r="G506" s="155" t="s">
        <v>387</v>
      </c>
      <c r="H506" s="156">
        <v>1</v>
      </c>
      <c r="I506" s="157">
        <v>425100</v>
      </c>
      <c r="J506" s="157">
        <f>ROUND(I506*H506,2)</f>
        <v>425100</v>
      </c>
      <c r="K506" s="154" t="s">
        <v>103</v>
      </c>
      <c r="L506" s="109"/>
      <c r="M506" s="158" t="s">
        <v>1</v>
      </c>
      <c r="N506" s="159" t="s">
        <v>38</v>
      </c>
      <c r="O506" s="160">
        <v>0</v>
      </c>
      <c r="P506" s="160">
        <f>O506*H506</f>
        <v>0</v>
      </c>
      <c r="Q506" s="160">
        <v>0</v>
      </c>
      <c r="R506" s="160">
        <f>Q506*H506</f>
        <v>0</v>
      </c>
      <c r="S506" s="160">
        <v>0</v>
      </c>
      <c r="T506" s="161">
        <f>S506*H506</f>
        <v>0</v>
      </c>
      <c r="AR506" s="99" t="s">
        <v>104</v>
      </c>
      <c r="AT506" s="99" t="s">
        <v>99</v>
      </c>
      <c r="AU506" s="99" t="s">
        <v>67</v>
      </c>
      <c r="AY506" s="99" t="s">
        <v>105</v>
      </c>
      <c r="BE506" s="162">
        <f>IF(N506="základní",J506,0)</f>
        <v>425100</v>
      </c>
      <c r="BF506" s="162">
        <f>IF(N506="snížená",J506,0)</f>
        <v>0</v>
      </c>
      <c r="BG506" s="162">
        <f>IF(N506="zákl. přenesená",J506,0)</f>
        <v>0</v>
      </c>
      <c r="BH506" s="162">
        <f>IF(N506="sníž. přenesená",J506,0)</f>
        <v>0</v>
      </c>
      <c r="BI506" s="162">
        <f>IF(N506="nulová",J506,0)</f>
        <v>0</v>
      </c>
      <c r="BJ506" s="99" t="s">
        <v>75</v>
      </c>
      <c r="BK506" s="162">
        <f>ROUND(I506*H506,2)</f>
        <v>425100</v>
      </c>
      <c r="BL506" s="99" t="s">
        <v>104</v>
      </c>
      <c r="BM506" s="99" t="s">
        <v>1174</v>
      </c>
    </row>
    <row r="507" spans="2:65" s="108" customFormat="1" ht="29.25">
      <c r="B507" s="109"/>
      <c r="D507" s="163" t="s">
        <v>107</v>
      </c>
      <c r="F507" s="164" t="s">
        <v>1175</v>
      </c>
      <c r="L507" s="109"/>
      <c r="M507" s="165"/>
      <c r="N507" s="166"/>
      <c r="O507" s="166"/>
      <c r="P507" s="166"/>
      <c r="Q507" s="166"/>
      <c r="R507" s="166"/>
      <c r="S507" s="166"/>
      <c r="T507" s="167"/>
      <c r="AT507" s="99" t="s">
        <v>107</v>
      </c>
      <c r="AU507" s="99" t="s">
        <v>67</v>
      </c>
    </row>
    <row r="508" spans="2:65" s="108" customFormat="1" ht="22.5" customHeight="1">
      <c r="B508" s="109"/>
      <c r="C508" s="152" t="s">
        <v>1176</v>
      </c>
      <c r="D508" s="152" t="s">
        <v>99</v>
      </c>
      <c r="E508" s="153" t="s">
        <v>1177</v>
      </c>
      <c r="F508" s="154" t="s">
        <v>1178</v>
      </c>
      <c r="G508" s="155" t="s">
        <v>387</v>
      </c>
      <c r="H508" s="156">
        <v>1</v>
      </c>
      <c r="I508" s="157">
        <v>282600</v>
      </c>
      <c r="J508" s="157">
        <f>ROUND(I508*H508,2)</f>
        <v>282600</v>
      </c>
      <c r="K508" s="154" t="s">
        <v>103</v>
      </c>
      <c r="L508" s="109"/>
      <c r="M508" s="158" t="s">
        <v>1</v>
      </c>
      <c r="N508" s="159" t="s">
        <v>38</v>
      </c>
      <c r="O508" s="160">
        <v>0</v>
      </c>
      <c r="P508" s="160">
        <f>O508*H508</f>
        <v>0</v>
      </c>
      <c r="Q508" s="160">
        <v>0</v>
      </c>
      <c r="R508" s="160">
        <f>Q508*H508</f>
        <v>0</v>
      </c>
      <c r="S508" s="160">
        <v>0</v>
      </c>
      <c r="T508" s="161">
        <f>S508*H508</f>
        <v>0</v>
      </c>
      <c r="AR508" s="99" t="s">
        <v>104</v>
      </c>
      <c r="AT508" s="99" t="s">
        <v>99</v>
      </c>
      <c r="AU508" s="99" t="s">
        <v>67</v>
      </c>
      <c r="AY508" s="99" t="s">
        <v>105</v>
      </c>
      <c r="BE508" s="162">
        <f>IF(N508="základní",J508,0)</f>
        <v>282600</v>
      </c>
      <c r="BF508" s="162">
        <f>IF(N508="snížená",J508,0)</f>
        <v>0</v>
      </c>
      <c r="BG508" s="162">
        <f>IF(N508="zákl. přenesená",J508,0)</f>
        <v>0</v>
      </c>
      <c r="BH508" s="162">
        <f>IF(N508="sníž. přenesená",J508,0)</f>
        <v>0</v>
      </c>
      <c r="BI508" s="162">
        <f>IF(N508="nulová",J508,0)</f>
        <v>0</v>
      </c>
      <c r="BJ508" s="99" t="s">
        <v>75</v>
      </c>
      <c r="BK508" s="162">
        <f>ROUND(I508*H508,2)</f>
        <v>282600</v>
      </c>
      <c r="BL508" s="99" t="s">
        <v>104</v>
      </c>
      <c r="BM508" s="99" t="s">
        <v>1179</v>
      </c>
    </row>
    <row r="509" spans="2:65" s="108" customFormat="1" ht="29.25">
      <c r="B509" s="109"/>
      <c r="D509" s="163" t="s">
        <v>107</v>
      </c>
      <c r="F509" s="164" t="s">
        <v>1180</v>
      </c>
      <c r="L509" s="109"/>
      <c r="M509" s="165"/>
      <c r="N509" s="166"/>
      <c r="O509" s="166"/>
      <c r="P509" s="166"/>
      <c r="Q509" s="166"/>
      <c r="R509" s="166"/>
      <c r="S509" s="166"/>
      <c r="T509" s="167"/>
      <c r="AT509" s="99" t="s">
        <v>107</v>
      </c>
      <c r="AU509" s="99" t="s">
        <v>67</v>
      </c>
    </row>
    <row r="510" spans="2:65" s="108" customFormat="1" ht="22.5" customHeight="1">
      <c r="B510" s="109"/>
      <c r="C510" s="152" t="s">
        <v>1181</v>
      </c>
      <c r="D510" s="152" t="s">
        <v>99</v>
      </c>
      <c r="E510" s="153" t="s">
        <v>1182</v>
      </c>
      <c r="F510" s="154" t="s">
        <v>1183</v>
      </c>
      <c r="G510" s="155" t="s">
        <v>387</v>
      </c>
      <c r="H510" s="156">
        <v>1</v>
      </c>
      <c r="I510" s="157">
        <v>439500</v>
      </c>
      <c r="J510" s="157">
        <f>ROUND(I510*H510,2)</f>
        <v>439500</v>
      </c>
      <c r="K510" s="154" t="s">
        <v>103</v>
      </c>
      <c r="L510" s="109"/>
      <c r="M510" s="158" t="s">
        <v>1</v>
      </c>
      <c r="N510" s="159" t="s">
        <v>38</v>
      </c>
      <c r="O510" s="160">
        <v>0</v>
      </c>
      <c r="P510" s="160">
        <f>O510*H510</f>
        <v>0</v>
      </c>
      <c r="Q510" s="160">
        <v>0</v>
      </c>
      <c r="R510" s="160">
        <f>Q510*H510</f>
        <v>0</v>
      </c>
      <c r="S510" s="160">
        <v>0</v>
      </c>
      <c r="T510" s="161">
        <f>S510*H510</f>
        <v>0</v>
      </c>
      <c r="AR510" s="99" t="s">
        <v>104</v>
      </c>
      <c r="AT510" s="99" t="s">
        <v>99</v>
      </c>
      <c r="AU510" s="99" t="s">
        <v>67</v>
      </c>
      <c r="AY510" s="99" t="s">
        <v>105</v>
      </c>
      <c r="BE510" s="162">
        <f>IF(N510="základní",J510,0)</f>
        <v>439500</v>
      </c>
      <c r="BF510" s="162">
        <f>IF(N510="snížená",J510,0)</f>
        <v>0</v>
      </c>
      <c r="BG510" s="162">
        <f>IF(N510="zákl. přenesená",J510,0)</f>
        <v>0</v>
      </c>
      <c r="BH510" s="162">
        <f>IF(N510="sníž. přenesená",J510,0)</f>
        <v>0</v>
      </c>
      <c r="BI510" s="162">
        <f>IF(N510="nulová",J510,0)</f>
        <v>0</v>
      </c>
      <c r="BJ510" s="99" t="s">
        <v>75</v>
      </c>
      <c r="BK510" s="162">
        <f>ROUND(I510*H510,2)</f>
        <v>439500</v>
      </c>
      <c r="BL510" s="99" t="s">
        <v>104</v>
      </c>
      <c r="BM510" s="99" t="s">
        <v>1184</v>
      </c>
    </row>
    <row r="511" spans="2:65" s="108" customFormat="1" ht="29.25">
      <c r="B511" s="109"/>
      <c r="D511" s="163" t="s">
        <v>107</v>
      </c>
      <c r="F511" s="164" t="s">
        <v>1185</v>
      </c>
      <c r="L511" s="109"/>
      <c r="M511" s="165"/>
      <c r="N511" s="166"/>
      <c r="O511" s="166"/>
      <c r="P511" s="166"/>
      <c r="Q511" s="166"/>
      <c r="R511" s="166"/>
      <c r="S511" s="166"/>
      <c r="T511" s="167"/>
      <c r="AT511" s="99" t="s">
        <v>107</v>
      </c>
      <c r="AU511" s="99" t="s">
        <v>67</v>
      </c>
    </row>
    <row r="512" spans="2:65" s="108" customFormat="1" ht="22.5" customHeight="1">
      <c r="B512" s="109"/>
      <c r="C512" s="152" t="s">
        <v>1186</v>
      </c>
      <c r="D512" s="152" t="s">
        <v>99</v>
      </c>
      <c r="E512" s="153" t="s">
        <v>1187</v>
      </c>
      <c r="F512" s="154" t="s">
        <v>1188</v>
      </c>
      <c r="G512" s="155" t="s">
        <v>387</v>
      </c>
      <c r="H512" s="156">
        <v>1</v>
      </c>
      <c r="I512" s="157">
        <v>442700</v>
      </c>
      <c r="J512" s="157">
        <f>ROUND(I512*H512,2)</f>
        <v>442700</v>
      </c>
      <c r="K512" s="154" t="s">
        <v>103</v>
      </c>
      <c r="L512" s="109"/>
      <c r="M512" s="158" t="s">
        <v>1</v>
      </c>
      <c r="N512" s="159" t="s">
        <v>38</v>
      </c>
      <c r="O512" s="160">
        <v>0</v>
      </c>
      <c r="P512" s="160">
        <f>O512*H512</f>
        <v>0</v>
      </c>
      <c r="Q512" s="160">
        <v>0</v>
      </c>
      <c r="R512" s="160">
        <f>Q512*H512</f>
        <v>0</v>
      </c>
      <c r="S512" s="160">
        <v>0</v>
      </c>
      <c r="T512" s="161">
        <f>S512*H512</f>
        <v>0</v>
      </c>
      <c r="AR512" s="99" t="s">
        <v>104</v>
      </c>
      <c r="AT512" s="99" t="s">
        <v>99</v>
      </c>
      <c r="AU512" s="99" t="s">
        <v>67</v>
      </c>
      <c r="AY512" s="99" t="s">
        <v>105</v>
      </c>
      <c r="BE512" s="162">
        <f>IF(N512="základní",J512,0)</f>
        <v>442700</v>
      </c>
      <c r="BF512" s="162">
        <f>IF(N512="snížená",J512,0)</f>
        <v>0</v>
      </c>
      <c r="BG512" s="162">
        <f>IF(N512="zákl. přenesená",J512,0)</f>
        <v>0</v>
      </c>
      <c r="BH512" s="162">
        <f>IF(N512="sníž. přenesená",J512,0)</f>
        <v>0</v>
      </c>
      <c r="BI512" s="162">
        <f>IF(N512="nulová",J512,0)</f>
        <v>0</v>
      </c>
      <c r="BJ512" s="99" t="s">
        <v>75</v>
      </c>
      <c r="BK512" s="162">
        <f>ROUND(I512*H512,2)</f>
        <v>442700</v>
      </c>
      <c r="BL512" s="99" t="s">
        <v>104</v>
      </c>
      <c r="BM512" s="99" t="s">
        <v>1189</v>
      </c>
    </row>
    <row r="513" spans="2:65" s="108" customFormat="1" ht="29.25">
      <c r="B513" s="109"/>
      <c r="D513" s="163" t="s">
        <v>107</v>
      </c>
      <c r="F513" s="164" t="s">
        <v>1190</v>
      </c>
      <c r="L513" s="109"/>
      <c r="M513" s="165"/>
      <c r="N513" s="166"/>
      <c r="O513" s="166"/>
      <c r="P513" s="166"/>
      <c r="Q513" s="166"/>
      <c r="R513" s="166"/>
      <c r="S513" s="166"/>
      <c r="T513" s="167"/>
      <c r="AT513" s="99" t="s">
        <v>107</v>
      </c>
      <c r="AU513" s="99" t="s">
        <v>67</v>
      </c>
    </row>
    <row r="514" spans="2:65" s="108" customFormat="1" ht="22.5" customHeight="1">
      <c r="B514" s="109"/>
      <c r="C514" s="152" t="s">
        <v>1191</v>
      </c>
      <c r="D514" s="152" t="s">
        <v>99</v>
      </c>
      <c r="E514" s="153" t="s">
        <v>1192</v>
      </c>
      <c r="F514" s="154" t="s">
        <v>1193</v>
      </c>
      <c r="G514" s="155" t="s">
        <v>387</v>
      </c>
      <c r="H514" s="156">
        <v>1</v>
      </c>
      <c r="I514" s="157">
        <v>439500</v>
      </c>
      <c r="J514" s="157">
        <f>ROUND(I514*H514,2)</f>
        <v>439500</v>
      </c>
      <c r="K514" s="154" t="s">
        <v>103</v>
      </c>
      <c r="L514" s="109"/>
      <c r="M514" s="158" t="s">
        <v>1</v>
      </c>
      <c r="N514" s="159" t="s">
        <v>38</v>
      </c>
      <c r="O514" s="160">
        <v>0</v>
      </c>
      <c r="P514" s="160">
        <f>O514*H514</f>
        <v>0</v>
      </c>
      <c r="Q514" s="160">
        <v>0</v>
      </c>
      <c r="R514" s="160">
        <f>Q514*H514</f>
        <v>0</v>
      </c>
      <c r="S514" s="160">
        <v>0</v>
      </c>
      <c r="T514" s="161">
        <f>S514*H514</f>
        <v>0</v>
      </c>
      <c r="AR514" s="99" t="s">
        <v>104</v>
      </c>
      <c r="AT514" s="99" t="s">
        <v>99</v>
      </c>
      <c r="AU514" s="99" t="s">
        <v>67</v>
      </c>
      <c r="AY514" s="99" t="s">
        <v>105</v>
      </c>
      <c r="BE514" s="162">
        <f>IF(N514="základní",J514,0)</f>
        <v>439500</v>
      </c>
      <c r="BF514" s="162">
        <f>IF(N514="snížená",J514,0)</f>
        <v>0</v>
      </c>
      <c r="BG514" s="162">
        <f>IF(N514="zákl. přenesená",J514,0)</f>
        <v>0</v>
      </c>
      <c r="BH514" s="162">
        <f>IF(N514="sníž. přenesená",J514,0)</f>
        <v>0</v>
      </c>
      <c r="BI514" s="162">
        <f>IF(N514="nulová",J514,0)</f>
        <v>0</v>
      </c>
      <c r="BJ514" s="99" t="s">
        <v>75</v>
      </c>
      <c r="BK514" s="162">
        <f>ROUND(I514*H514,2)</f>
        <v>439500</v>
      </c>
      <c r="BL514" s="99" t="s">
        <v>104</v>
      </c>
      <c r="BM514" s="99" t="s">
        <v>1194</v>
      </c>
    </row>
    <row r="515" spans="2:65" s="108" customFormat="1" ht="29.25">
      <c r="B515" s="109"/>
      <c r="D515" s="163" t="s">
        <v>107</v>
      </c>
      <c r="F515" s="164" t="s">
        <v>1195</v>
      </c>
      <c r="L515" s="109"/>
      <c r="M515" s="165"/>
      <c r="N515" s="166"/>
      <c r="O515" s="166"/>
      <c r="P515" s="166"/>
      <c r="Q515" s="166"/>
      <c r="R515" s="166"/>
      <c r="S515" s="166"/>
      <c r="T515" s="167"/>
      <c r="AT515" s="99" t="s">
        <v>107</v>
      </c>
      <c r="AU515" s="99" t="s">
        <v>67</v>
      </c>
    </row>
    <row r="516" spans="2:65" s="108" customFormat="1" ht="22.5" customHeight="1">
      <c r="B516" s="109"/>
      <c r="C516" s="152" t="s">
        <v>1196</v>
      </c>
      <c r="D516" s="152" t="s">
        <v>99</v>
      </c>
      <c r="E516" s="153" t="s">
        <v>1197</v>
      </c>
      <c r="F516" s="154" t="s">
        <v>1198</v>
      </c>
      <c r="G516" s="155" t="s">
        <v>387</v>
      </c>
      <c r="H516" s="156">
        <v>1</v>
      </c>
      <c r="I516" s="157">
        <v>441100</v>
      </c>
      <c r="J516" s="157">
        <f>ROUND(I516*H516,2)</f>
        <v>441100</v>
      </c>
      <c r="K516" s="154" t="s">
        <v>103</v>
      </c>
      <c r="L516" s="109"/>
      <c r="M516" s="158" t="s">
        <v>1</v>
      </c>
      <c r="N516" s="159" t="s">
        <v>38</v>
      </c>
      <c r="O516" s="160">
        <v>0</v>
      </c>
      <c r="P516" s="160">
        <f>O516*H516</f>
        <v>0</v>
      </c>
      <c r="Q516" s="160">
        <v>0</v>
      </c>
      <c r="R516" s="160">
        <f>Q516*H516</f>
        <v>0</v>
      </c>
      <c r="S516" s="160">
        <v>0</v>
      </c>
      <c r="T516" s="161">
        <f>S516*H516</f>
        <v>0</v>
      </c>
      <c r="AR516" s="99" t="s">
        <v>104</v>
      </c>
      <c r="AT516" s="99" t="s">
        <v>99</v>
      </c>
      <c r="AU516" s="99" t="s">
        <v>67</v>
      </c>
      <c r="AY516" s="99" t="s">
        <v>105</v>
      </c>
      <c r="BE516" s="162">
        <f>IF(N516="základní",J516,0)</f>
        <v>441100</v>
      </c>
      <c r="BF516" s="162">
        <f>IF(N516="snížená",J516,0)</f>
        <v>0</v>
      </c>
      <c r="BG516" s="162">
        <f>IF(N516="zákl. přenesená",J516,0)</f>
        <v>0</v>
      </c>
      <c r="BH516" s="162">
        <f>IF(N516="sníž. přenesená",J516,0)</f>
        <v>0</v>
      </c>
      <c r="BI516" s="162">
        <f>IF(N516="nulová",J516,0)</f>
        <v>0</v>
      </c>
      <c r="BJ516" s="99" t="s">
        <v>75</v>
      </c>
      <c r="BK516" s="162">
        <f>ROUND(I516*H516,2)</f>
        <v>441100</v>
      </c>
      <c r="BL516" s="99" t="s">
        <v>104</v>
      </c>
      <c r="BM516" s="99" t="s">
        <v>1199</v>
      </c>
    </row>
    <row r="517" spans="2:65" s="108" customFormat="1" ht="29.25">
      <c r="B517" s="109"/>
      <c r="D517" s="163" t="s">
        <v>107</v>
      </c>
      <c r="F517" s="164" t="s">
        <v>1200</v>
      </c>
      <c r="L517" s="109"/>
      <c r="M517" s="165"/>
      <c r="N517" s="166"/>
      <c r="O517" s="166"/>
      <c r="P517" s="166"/>
      <c r="Q517" s="166"/>
      <c r="R517" s="166"/>
      <c r="S517" s="166"/>
      <c r="T517" s="167"/>
      <c r="AT517" s="99" t="s">
        <v>107</v>
      </c>
      <c r="AU517" s="99" t="s">
        <v>67</v>
      </c>
    </row>
    <row r="518" spans="2:65" s="108" customFormat="1" ht="22.5" customHeight="1">
      <c r="B518" s="109"/>
      <c r="C518" s="152" t="s">
        <v>1201</v>
      </c>
      <c r="D518" s="152" t="s">
        <v>99</v>
      </c>
      <c r="E518" s="153" t="s">
        <v>1202</v>
      </c>
      <c r="F518" s="154" t="s">
        <v>1203</v>
      </c>
      <c r="G518" s="155" t="s">
        <v>387</v>
      </c>
      <c r="H518" s="156">
        <v>1</v>
      </c>
      <c r="I518" s="157">
        <v>473300</v>
      </c>
      <c r="J518" s="157">
        <f>ROUND(I518*H518,2)</f>
        <v>473300</v>
      </c>
      <c r="K518" s="154" t="s">
        <v>103</v>
      </c>
      <c r="L518" s="109"/>
      <c r="M518" s="158" t="s">
        <v>1</v>
      </c>
      <c r="N518" s="159" t="s">
        <v>38</v>
      </c>
      <c r="O518" s="160">
        <v>0</v>
      </c>
      <c r="P518" s="160">
        <f>O518*H518</f>
        <v>0</v>
      </c>
      <c r="Q518" s="160">
        <v>0</v>
      </c>
      <c r="R518" s="160">
        <f>Q518*H518</f>
        <v>0</v>
      </c>
      <c r="S518" s="160">
        <v>0</v>
      </c>
      <c r="T518" s="161">
        <f>S518*H518</f>
        <v>0</v>
      </c>
      <c r="AR518" s="99" t="s">
        <v>104</v>
      </c>
      <c r="AT518" s="99" t="s">
        <v>99</v>
      </c>
      <c r="AU518" s="99" t="s">
        <v>67</v>
      </c>
      <c r="AY518" s="99" t="s">
        <v>105</v>
      </c>
      <c r="BE518" s="162">
        <f>IF(N518="základní",J518,0)</f>
        <v>473300</v>
      </c>
      <c r="BF518" s="162">
        <f>IF(N518="snížená",J518,0)</f>
        <v>0</v>
      </c>
      <c r="BG518" s="162">
        <f>IF(N518="zákl. přenesená",J518,0)</f>
        <v>0</v>
      </c>
      <c r="BH518" s="162">
        <f>IF(N518="sníž. přenesená",J518,0)</f>
        <v>0</v>
      </c>
      <c r="BI518" s="162">
        <f>IF(N518="nulová",J518,0)</f>
        <v>0</v>
      </c>
      <c r="BJ518" s="99" t="s">
        <v>75</v>
      </c>
      <c r="BK518" s="162">
        <f>ROUND(I518*H518,2)</f>
        <v>473300</v>
      </c>
      <c r="BL518" s="99" t="s">
        <v>104</v>
      </c>
      <c r="BM518" s="99" t="s">
        <v>1204</v>
      </c>
    </row>
    <row r="519" spans="2:65" s="108" customFormat="1" ht="29.25">
      <c r="B519" s="109"/>
      <c r="D519" s="163" t="s">
        <v>107</v>
      </c>
      <c r="F519" s="164" t="s">
        <v>1205</v>
      </c>
      <c r="L519" s="109"/>
      <c r="M519" s="165"/>
      <c r="N519" s="166"/>
      <c r="O519" s="166"/>
      <c r="P519" s="166"/>
      <c r="Q519" s="166"/>
      <c r="R519" s="166"/>
      <c r="S519" s="166"/>
      <c r="T519" s="167"/>
      <c r="AT519" s="99" t="s">
        <v>107</v>
      </c>
      <c r="AU519" s="99" t="s">
        <v>67</v>
      </c>
    </row>
    <row r="520" spans="2:65" s="108" customFormat="1" ht="22.5" customHeight="1">
      <c r="B520" s="109"/>
      <c r="C520" s="152" t="s">
        <v>1206</v>
      </c>
      <c r="D520" s="152" t="s">
        <v>99</v>
      </c>
      <c r="E520" s="153" t="s">
        <v>1207</v>
      </c>
      <c r="F520" s="154" t="s">
        <v>1208</v>
      </c>
      <c r="G520" s="155" t="s">
        <v>387</v>
      </c>
      <c r="H520" s="156">
        <v>1</v>
      </c>
      <c r="I520" s="157">
        <v>476700</v>
      </c>
      <c r="J520" s="157">
        <f>ROUND(I520*H520,2)</f>
        <v>476700</v>
      </c>
      <c r="K520" s="154" t="s">
        <v>103</v>
      </c>
      <c r="L520" s="109"/>
      <c r="M520" s="158" t="s">
        <v>1</v>
      </c>
      <c r="N520" s="159" t="s">
        <v>38</v>
      </c>
      <c r="O520" s="160">
        <v>0</v>
      </c>
      <c r="P520" s="160">
        <f>O520*H520</f>
        <v>0</v>
      </c>
      <c r="Q520" s="160">
        <v>0</v>
      </c>
      <c r="R520" s="160">
        <f>Q520*H520</f>
        <v>0</v>
      </c>
      <c r="S520" s="160">
        <v>0</v>
      </c>
      <c r="T520" s="161">
        <f>S520*H520</f>
        <v>0</v>
      </c>
      <c r="AR520" s="99" t="s">
        <v>104</v>
      </c>
      <c r="AT520" s="99" t="s">
        <v>99</v>
      </c>
      <c r="AU520" s="99" t="s">
        <v>67</v>
      </c>
      <c r="AY520" s="99" t="s">
        <v>105</v>
      </c>
      <c r="BE520" s="162">
        <f>IF(N520="základní",J520,0)</f>
        <v>476700</v>
      </c>
      <c r="BF520" s="162">
        <f>IF(N520="snížená",J520,0)</f>
        <v>0</v>
      </c>
      <c r="BG520" s="162">
        <f>IF(N520="zákl. přenesená",J520,0)</f>
        <v>0</v>
      </c>
      <c r="BH520" s="162">
        <f>IF(N520="sníž. přenesená",J520,0)</f>
        <v>0</v>
      </c>
      <c r="BI520" s="162">
        <f>IF(N520="nulová",J520,0)</f>
        <v>0</v>
      </c>
      <c r="BJ520" s="99" t="s">
        <v>75</v>
      </c>
      <c r="BK520" s="162">
        <f>ROUND(I520*H520,2)</f>
        <v>476700</v>
      </c>
      <c r="BL520" s="99" t="s">
        <v>104</v>
      </c>
      <c r="BM520" s="99" t="s">
        <v>1209</v>
      </c>
    </row>
    <row r="521" spans="2:65" s="108" customFormat="1" ht="29.25">
      <c r="B521" s="109"/>
      <c r="D521" s="163" t="s">
        <v>107</v>
      </c>
      <c r="F521" s="164" t="s">
        <v>1210</v>
      </c>
      <c r="L521" s="109"/>
      <c r="M521" s="165"/>
      <c r="N521" s="166"/>
      <c r="O521" s="166"/>
      <c r="P521" s="166"/>
      <c r="Q521" s="166"/>
      <c r="R521" s="166"/>
      <c r="S521" s="166"/>
      <c r="T521" s="167"/>
      <c r="AT521" s="99" t="s">
        <v>107</v>
      </c>
      <c r="AU521" s="99" t="s">
        <v>67</v>
      </c>
    </row>
    <row r="522" spans="2:65" s="108" customFormat="1" ht="22.5" customHeight="1">
      <c r="B522" s="109"/>
      <c r="C522" s="152" t="s">
        <v>1211</v>
      </c>
      <c r="D522" s="152" t="s">
        <v>99</v>
      </c>
      <c r="E522" s="153" t="s">
        <v>1212</v>
      </c>
      <c r="F522" s="154" t="s">
        <v>1213</v>
      </c>
      <c r="G522" s="155" t="s">
        <v>387</v>
      </c>
      <c r="H522" s="156">
        <v>1</v>
      </c>
      <c r="I522" s="157">
        <v>473300</v>
      </c>
      <c r="J522" s="157">
        <f>ROUND(I522*H522,2)</f>
        <v>473300</v>
      </c>
      <c r="K522" s="154" t="s">
        <v>103</v>
      </c>
      <c r="L522" s="109"/>
      <c r="M522" s="158" t="s">
        <v>1</v>
      </c>
      <c r="N522" s="159" t="s">
        <v>38</v>
      </c>
      <c r="O522" s="160">
        <v>0</v>
      </c>
      <c r="P522" s="160">
        <f>O522*H522</f>
        <v>0</v>
      </c>
      <c r="Q522" s="160">
        <v>0</v>
      </c>
      <c r="R522" s="160">
        <f>Q522*H522</f>
        <v>0</v>
      </c>
      <c r="S522" s="160">
        <v>0</v>
      </c>
      <c r="T522" s="161">
        <f>S522*H522</f>
        <v>0</v>
      </c>
      <c r="AR522" s="99" t="s">
        <v>104</v>
      </c>
      <c r="AT522" s="99" t="s">
        <v>99</v>
      </c>
      <c r="AU522" s="99" t="s">
        <v>67</v>
      </c>
      <c r="AY522" s="99" t="s">
        <v>105</v>
      </c>
      <c r="BE522" s="162">
        <f>IF(N522="základní",J522,0)</f>
        <v>473300</v>
      </c>
      <c r="BF522" s="162">
        <f>IF(N522="snížená",J522,0)</f>
        <v>0</v>
      </c>
      <c r="BG522" s="162">
        <f>IF(N522="zákl. přenesená",J522,0)</f>
        <v>0</v>
      </c>
      <c r="BH522" s="162">
        <f>IF(N522="sníž. přenesená",J522,0)</f>
        <v>0</v>
      </c>
      <c r="BI522" s="162">
        <f>IF(N522="nulová",J522,0)</f>
        <v>0</v>
      </c>
      <c r="BJ522" s="99" t="s">
        <v>75</v>
      </c>
      <c r="BK522" s="162">
        <f>ROUND(I522*H522,2)</f>
        <v>473300</v>
      </c>
      <c r="BL522" s="99" t="s">
        <v>104</v>
      </c>
      <c r="BM522" s="99" t="s">
        <v>1214</v>
      </c>
    </row>
    <row r="523" spans="2:65" s="108" customFormat="1" ht="29.25">
      <c r="B523" s="109"/>
      <c r="D523" s="163" t="s">
        <v>107</v>
      </c>
      <c r="F523" s="164" t="s">
        <v>1215</v>
      </c>
      <c r="L523" s="109"/>
      <c r="M523" s="165"/>
      <c r="N523" s="166"/>
      <c r="O523" s="166"/>
      <c r="P523" s="166"/>
      <c r="Q523" s="166"/>
      <c r="R523" s="166"/>
      <c r="S523" s="166"/>
      <c r="T523" s="167"/>
      <c r="AT523" s="99" t="s">
        <v>107</v>
      </c>
      <c r="AU523" s="99" t="s">
        <v>67</v>
      </c>
    </row>
    <row r="524" spans="2:65" s="108" customFormat="1" ht="22.5" customHeight="1">
      <c r="B524" s="109"/>
      <c r="C524" s="152" t="s">
        <v>1216</v>
      </c>
      <c r="D524" s="152" t="s">
        <v>99</v>
      </c>
      <c r="E524" s="153" t="s">
        <v>1217</v>
      </c>
      <c r="F524" s="154" t="s">
        <v>1218</v>
      </c>
      <c r="G524" s="155" t="s">
        <v>387</v>
      </c>
      <c r="H524" s="156">
        <v>1</v>
      </c>
      <c r="I524" s="157">
        <v>473300</v>
      </c>
      <c r="J524" s="157">
        <f>ROUND(I524*H524,2)</f>
        <v>473300</v>
      </c>
      <c r="K524" s="154" t="s">
        <v>103</v>
      </c>
      <c r="L524" s="109"/>
      <c r="M524" s="158" t="s">
        <v>1</v>
      </c>
      <c r="N524" s="159" t="s">
        <v>38</v>
      </c>
      <c r="O524" s="160">
        <v>0</v>
      </c>
      <c r="P524" s="160">
        <f>O524*H524</f>
        <v>0</v>
      </c>
      <c r="Q524" s="160">
        <v>0</v>
      </c>
      <c r="R524" s="160">
        <f>Q524*H524</f>
        <v>0</v>
      </c>
      <c r="S524" s="160">
        <v>0</v>
      </c>
      <c r="T524" s="161">
        <f>S524*H524</f>
        <v>0</v>
      </c>
      <c r="AR524" s="99" t="s">
        <v>104</v>
      </c>
      <c r="AT524" s="99" t="s">
        <v>99</v>
      </c>
      <c r="AU524" s="99" t="s">
        <v>67</v>
      </c>
      <c r="AY524" s="99" t="s">
        <v>105</v>
      </c>
      <c r="BE524" s="162">
        <f>IF(N524="základní",J524,0)</f>
        <v>473300</v>
      </c>
      <c r="BF524" s="162">
        <f>IF(N524="snížená",J524,0)</f>
        <v>0</v>
      </c>
      <c r="BG524" s="162">
        <f>IF(N524="zákl. přenesená",J524,0)</f>
        <v>0</v>
      </c>
      <c r="BH524" s="162">
        <f>IF(N524="sníž. přenesená",J524,0)</f>
        <v>0</v>
      </c>
      <c r="BI524" s="162">
        <f>IF(N524="nulová",J524,0)</f>
        <v>0</v>
      </c>
      <c r="BJ524" s="99" t="s">
        <v>75</v>
      </c>
      <c r="BK524" s="162">
        <f>ROUND(I524*H524,2)</f>
        <v>473300</v>
      </c>
      <c r="BL524" s="99" t="s">
        <v>104</v>
      </c>
      <c r="BM524" s="99" t="s">
        <v>1219</v>
      </c>
    </row>
    <row r="525" spans="2:65" s="108" customFormat="1" ht="29.25">
      <c r="B525" s="109"/>
      <c r="D525" s="163" t="s">
        <v>107</v>
      </c>
      <c r="F525" s="164" t="s">
        <v>1220</v>
      </c>
      <c r="L525" s="109"/>
      <c r="M525" s="165"/>
      <c r="N525" s="166"/>
      <c r="O525" s="166"/>
      <c r="P525" s="166"/>
      <c r="Q525" s="166"/>
      <c r="R525" s="166"/>
      <c r="S525" s="166"/>
      <c r="T525" s="167"/>
      <c r="AT525" s="99" t="s">
        <v>107</v>
      </c>
      <c r="AU525" s="99" t="s">
        <v>67</v>
      </c>
    </row>
    <row r="526" spans="2:65" s="108" customFormat="1" ht="22.5" customHeight="1">
      <c r="B526" s="109"/>
      <c r="C526" s="152" t="s">
        <v>1221</v>
      </c>
      <c r="D526" s="152" t="s">
        <v>99</v>
      </c>
      <c r="E526" s="153" t="s">
        <v>1222</v>
      </c>
      <c r="F526" s="154" t="s">
        <v>1223</v>
      </c>
      <c r="G526" s="155" t="s">
        <v>387</v>
      </c>
      <c r="H526" s="156">
        <v>1</v>
      </c>
      <c r="I526" s="157">
        <v>449900</v>
      </c>
      <c r="J526" s="157">
        <f>ROUND(I526*H526,2)</f>
        <v>449900</v>
      </c>
      <c r="K526" s="154" t="s">
        <v>103</v>
      </c>
      <c r="L526" s="109"/>
      <c r="M526" s="158" t="s">
        <v>1</v>
      </c>
      <c r="N526" s="159" t="s">
        <v>38</v>
      </c>
      <c r="O526" s="160">
        <v>0</v>
      </c>
      <c r="P526" s="160">
        <f>O526*H526</f>
        <v>0</v>
      </c>
      <c r="Q526" s="160">
        <v>0</v>
      </c>
      <c r="R526" s="160">
        <f>Q526*H526</f>
        <v>0</v>
      </c>
      <c r="S526" s="160">
        <v>0</v>
      </c>
      <c r="T526" s="161">
        <f>S526*H526</f>
        <v>0</v>
      </c>
      <c r="AR526" s="99" t="s">
        <v>104</v>
      </c>
      <c r="AT526" s="99" t="s">
        <v>99</v>
      </c>
      <c r="AU526" s="99" t="s">
        <v>67</v>
      </c>
      <c r="AY526" s="99" t="s">
        <v>105</v>
      </c>
      <c r="BE526" s="162">
        <f>IF(N526="základní",J526,0)</f>
        <v>449900</v>
      </c>
      <c r="BF526" s="162">
        <f>IF(N526="snížená",J526,0)</f>
        <v>0</v>
      </c>
      <c r="BG526" s="162">
        <f>IF(N526="zákl. přenesená",J526,0)</f>
        <v>0</v>
      </c>
      <c r="BH526" s="162">
        <f>IF(N526="sníž. přenesená",J526,0)</f>
        <v>0</v>
      </c>
      <c r="BI526" s="162">
        <f>IF(N526="nulová",J526,0)</f>
        <v>0</v>
      </c>
      <c r="BJ526" s="99" t="s">
        <v>75</v>
      </c>
      <c r="BK526" s="162">
        <f>ROUND(I526*H526,2)</f>
        <v>449900</v>
      </c>
      <c r="BL526" s="99" t="s">
        <v>104</v>
      </c>
      <c r="BM526" s="99" t="s">
        <v>1224</v>
      </c>
    </row>
    <row r="527" spans="2:65" s="108" customFormat="1" ht="29.25">
      <c r="B527" s="109"/>
      <c r="D527" s="163" t="s">
        <v>107</v>
      </c>
      <c r="F527" s="164" t="s">
        <v>1225</v>
      </c>
      <c r="L527" s="109"/>
      <c r="M527" s="165"/>
      <c r="N527" s="166"/>
      <c r="O527" s="166"/>
      <c r="P527" s="166"/>
      <c r="Q527" s="166"/>
      <c r="R527" s="166"/>
      <c r="S527" s="166"/>
      <c r="T527" s="167"/>
      <c r="AT527" s="99" t="s">
        <v>107</v>
      </c>
      <c r="AU527" s="99" t="s">
        <v>67</v>
      </c>
    </row>
    <row r="528" spans="2:65" s="108" customFormat="1" ht="22.5" customHeight="1">
      <c r="B528" s="109"/>
      <c r="C528" s="152" t="s">
        <v>1226</v>
      </c>
      <c r="D528" s="152" t="s">
        <v>99</v>
      </c>
      <c r="E528" s="153" t="s">
        <v>1227</v>
      </c>
      <c r="F528" s="154" t="s">
        <v>1228</v>
      </c>
      <c r="G528" s="155" t="s">
        <v>306</v>
      </c>
      <c r="H528" s="156">
        <v>1</v>
      </c>
      <c r="I528" s="157">
        <v>40500</v>
      </c>
      <c r="J528" s="157">
        <f>ROUND(I528*H528,2)</f>
        <v>40500</v>
      </c>
      <c r="K528" s="154" t="s">
        <v>103</v>
      </c>
      <c r="L528" s="109"/>
      <c r="M528" s="158" t="s">
        <v>1</v>
      </c>
      <c r="N528" s="159" t="s">
        <v>38</v>
      </c>
      <c r="O528" s="160">
        <v>0</v>
      </c>
      <c r="P528" s="160">
        <f>O528*H528</f>
        <v>0</v>
      </c>
      <c r="Q528" s="160">
        <v>0</v>
      </c>
      <c r="R528" s="160">
        <f>Q528*H528</f>
        <v>0</v>
      </c>
      <c r="S528" s="160">
        <v>0</v>
      </c>
      <c r="T528" s="161">
        <f>S528*H528</f>
        <v>0</v>
      </c>
      <c r="AR528" s="99" t="s">
        <v>104</v>
      </c>
      <c r="AT528" s="99" t="s">
        <v>99</v>
      </c>
      <c r="AU528" s="99" t="s">
        <v>67</v>
      </c>
      <c r="AY528" s="99" t="s">
        <v>105</v>
      </c>
      <c r="BE528" s="162">
        <f>IF(N528="základní",J528,0)</f>
        <v>40500</v>
      </c>
      <c r="BF528" s="162">
        <f>IF(N528="snížená",J528,0)</f>
        <v>0</v>
      </c>
      <c r="BG528" s="162">
        <f>IF(N528="zákl. přenesená",J528,0)</f>
        <v>0</v>
      </c>
      <c r="BH528" s="162">
        <f>IF(N528="sníž. přenesená",J528,0)</f>
        <v>0</v>
      </c>
      <c r="BI528" s="162">
        <f>IF(N528="nulová",J528,0)</f>
        <v>0</v>
      </c>
      <c r="BJ528" s="99" t="s">
        <v>75</v>
      </c>
      <c r="BK528" s="162">
        <f>ROUND(I528*H528,2)</f>
        <v>40500</v>
      </c>
      <c r="BL528" s="99" t="s">
        <v>104</v>
      </c>
      <c r="BM528" s="99" t="s">
        <v>1229</v>
      </c>
    </row>
    <row r="529" spans="2:65" s="108" customFormat="1" ht="29.25">
      <c r="B529" s="109"/>
      <c r="D529" s="163" t="s">
        <v>107</v>
      </c>
      <c r="F529" s="164" t="s">
        <v>1230</v>
      </c>
      <c r="L529" s="109"/>
      <c r="M529" s="165"/>
      <c r="N529" s="166"/>
      <c r="O529" s="166"/>
      <c r="P529" s="166"/>
      <c r="Q529" s="166"/>
      <c r="R529" s="166"/>
      <c r="S529" s="166"/>
      <c r="T529" s="167"/>
      <c r="AT529" s="99" t="s">
        <v>107</v>
      </c>
      <c r="AU529" s="99" t="s">
        <v>67</v>
      </c>
    </row>
    <row r="530" spans="2:65" s="108" customFormat="1" ht="22.5" customHeight="1">
      <c r="B530" s="109"/>
      <c r="C530" s="152" t="s">
        <v>1231</v>
      </c>
      <c r="D530" s="152" t="s">
        <v>99</v>
      </c>
      <c r="E530" s="153" t="s">
        <v>1232</v>
      </c>
      <c r="F530" s="154" t="s">
        <v>1233</v>
      </c>
      <c r="G530" s="155" t="s">
        <v>306</v>
      </c>
      <c r="H530" s="156">
        <v>1</v>
      </c>
      <c r="I530" s="157">
        <v>323</v>
      </c>
      <c r="J530" s="157">
        <f>ROUND(I530*H530,2)</f>
        <v>323</v>
      </c>
      <c r="K530" s="154" t="s">
        <v>103</v>
      </c>
      <c r="L530" s="109"/>
      <c r="M530" s="158" t="s">
        <v>1</v>
      </c>
      <c r="N530" s="159" t="s">
        <v>38</v>
      </c>
      <c r="O530" s="160">
        <v>0</v>
      </c>
      <c r="P530" s="160">
        <f>O530*H530</f>
        <v>0</v>
      </c>
      <c r="Q530" s="160">
        <v>0</v>
      </c>
      <c r="R530" s="160">
        <f>Q530*H530</f>
        <v>0</v>
      </c>
      <c r="S530" s="160">
        <v>0</v>
      </c>
      <c r="T530" s="161">
        <f>S530*H530</f>
        <v>0</v>
      </c>
      <c r="AR530" s="99" t="s">
        <v>104</v>
      </c>
      <c r="AT530" s="99" t="s">
        <v>99</v>
      </c>
      <c r="AU530" s="99" t="s">
        <v>67</v>
      </c>
      <c r="AY530" s="99" t="s">
        <v>105</v>
      </c>
      <c r="BE530" s="162">
        <f>IF(N530="základní",J530,0)</f>
        <v>323</v>
      </c>
      <c r="BF530" s="162">
        <f>IF(N530="snížená",J530,0)</f>
        <v>0</v>
      </c>
      <c r="BG530" s="162">
        <f>IF(N530="zákl. přenesená",J530,0)</f>
        <v>0</v>
      </c>
      <c r="BH530" s="162">
        <f>IF(N530="sníž. přenesená",J530,0)</f>
        <v>0</v>
      </c>
      <c r="BI530" s="162">
        <f>IF(N530="nulová",J530,0)</f>
        <v>0</v>
      </c>
      <c r="BJ530" s="99" t="s">
        <v>75</v>
      </c>
      <c r="BK530" s="162">
        <f>ROUND(I530*H530,2)</f>
        <v>323</v>
      </c>
      <c r="BL530" s="99" t="s">
        <v>104</v>
      </c>
      <c r="BM530" s="99" t="s">
        <v>1234</v>
      </c>
    </row>
    <row r="531" spans="2:65" s="108" customFormat="1" ht="29.25">
      <c r="B531" s="109"/>
      <c r="D531" s="163" t="s">
        <v>107</v>
      </c>
      <c r="F531" s="164" t="s">
        <v>1235</v>
      </c>
      <c r="L531" s="109"/>
      <c r="M531" s="165"/>
      <c r="N531" s="166"/>
      <c r="O531" s="166"/>
      <c r="P531" s="166"/>
      <c r="Q531" s="166"/>
      <c r="R531" s="166"/>
      <c r="S531" s="166"/>
      <c r="T531" s="167"/>
      <c r="AT531" s="99" t="s">
        <v>107</v>
      </c>
      <c r="AU531" s="99" t="s">
        <v>67</v>
      </c>
    </row>
    <row r="532" spans="2:65" s="108" customFormat="1" ht="22.5" customHeight="1">
      <c r="B532" s="109"/>
      <c r="C532" s="152" t="s">
        <v>1236</v>
      </c>
      <c r="D532" s="152" t="s">
        <v>99</v>
      </c>
      <c r="E532" s="153" t="s">
        <v>1237</v>
      </c>
      <c r="F532" s="154" t="s">
        <v>1238</v>
      </c>
      <c r="G532" s="155" t="s">
        <v>306</v>
      </c>
      <c r="H532" s="156">
        <v>1</v>
      </c>
      <c r="I532" s="157">
        <v>252</v>
      </c>
      <c r="J532" s="157">
        <f>ROUND(I532*H532,2)</f>
        <v>252</v>
      </c>
      <c r="K532" s="154" t="s">
        <v>103</v>
      </c>
      <c r="L532" s="109"/>
      <c r="M532" s="158" t="s">
        <v>1</v>
      </c>
      <c r="N532" s="159" t="s">
        <v>38</v>
      </c>
      <c r="O532" s="160">
        <v>0</v>
      </c>
      <c r="P532" s="160">
        <f>O532*H532</f>
        <v>0</v>
      </c>
      <c r="Q532" s="160">
        <v>0</v>
      </c>
      <c r="R532" s="160">
        <f>Q532*H532</f>
        <v>0</v>
      </c>
      <c r="S532" s="160">
        <v>0</v>
      </c>
      <c r="T532" s="161">
        <f>S532*H532</f>
        <v>0</v>
      </c>
      <c r="AR532" s="99" t="s">
        <v>104</v>
      </c>
      <c r="AT532" s="99" t="s">
        <v>99</v>
      </c>
      <c r="AU532" s="99" t="s">
        <v>67</v>
      </c>
      <c r="AY532" s="99" t="s">
        <v>105</v>
      </c>
      <c r="BE532" s="162">
        <f>IF(N532="základní",J532,0)</f>
        <v>252</v>
      </c>
      <c r="BF532" s="162">
        <f>IF(N532="snížená",J532,0)</f>
        <v>0</v>
      </c>
      <c r="BG532" s="162">
        <f>IF(N532="zákl. přenesená",J532,0)</f>
        <v>0</v>
      </c>
      <c r="BH532" s="162">
        <f>IF(N532="sníž. přenesená",J532,0)</f>
        <v>0</v>
      </c>
      <c r="BI532" s="162">
        <f>IF(N532="nulová",J532,0)</f>
        <v>0</v>
      </c>
      <c r="BJ532" s="99" t="s">
        <v>75</v>
      </c>
      <c r="BK532" s="162">
        <f>ROUND(I532*H532,2)</f>
        <v>252</v>
      </c>
      <c r="BL532" s="99" t="s">
        <v>104</v>
      </c>
      <c r="BM532" s="99" t="s">
        <v>1239</v>
      </c>
    </row>
    <row r="533" spans="2:65" s="108" customFormat="1" ht="29.25">
      <c r="B533" s="109"/>
      <c r="D533" s="163" t="s">
        <v>107</v>
      </c>
      <c r="F533" s="164" t="s">
        <v>1240</v>
      </c>
      <c r="L533" s="109"/>
      <c r="M533" s="165"/>
      <c r="N533" s="166"/>
      <c r="O533" s="166"/>
      <c r="P533" s="166"/>
      <c r="Q533" s="166"/>
      <c r="R533" s="166"/>
      <c r="S533" s="166"/>
      <c r="T533" s="167"/>
      <c r="AT533" s="99" t="s">
        <v>107</v>
      </c>
      <c r="AU533" s="99" t="s">
        <v>67</v>
      </c>
    </row>
    <row r="534" spans="2:65" s="108" customFormat="1" ht="22.5" customHeight="1">
      <c r="B534" s="109"/>
      <c r="C534" s="152" t="s">
        <v>1241</v>
      </c>
      <c r="D534" s="152" t="s">
        <v>99</v>
      </c>
      <c r="E534" s="153" t="s">
        <v>1242</v>
      </c>
      <c r="F534" s="154" t="s">
        <v>1243</v>
      </c>
      <c r="G534" s="155" t="s">
        <v>306</v>
      </c>
      <c r="H534" s="156">
        <v>1</v>
      </c>
      <c r="I534" s="157">
        <v>260</v>
      </c>
      <c r="J534" s="157">
        <f>ROUND(I534*H534,2)</f>
        <v>260</v>
      </c>
      <c r="K534" s="154" t="s">
        <v>103</v>
      </c>
      <c r="L534" s="109"/>
      <c r="M534" s="158" t="s">
        <v>1</v>
      </c>
      <c r="N534" s="159" t="s">
        <v>38</v>
      </c>
      <c r="O534" s="160">
        <v>0</v>
      </c>
      <c r="P534" s="160">
        <f>O534*H534</f>
        <v>0</v>
      </c>
      <c r="Q534" s="160">
        <v>0</v>
      </c>
      <c r="R534" s="160">
        <f>Q534*H534</f>
        <v>0</v>
      </c>
      <c r="S534" s="160">
        <v>0</v>
      </c>
      <c r="T534" s="161">
        <f>S534*H534</f>
        <v>0</v>
      </c>
      <c r="AR534" s="99" t="s">
        <v>104</v>
      </c>
      <c r="AT534" s="99" t="s">
        <v>99</v>
      </c>
      <c r="AU534" s="99" t="s">
        <v>67</v>
      </c>
      <c r="AY534" s="99" t="s">
        <v>105</v>
      </c>
      <c r="BE534" s="162">
        <f>IF(N534="základní",J534,0)</f>
        <v>260</v>
      </c>
      <c r="BF534" s="162">
        <f>IF(N534="snížená",J534,0)</f>
        <v>0</v>
      </c>
      <c r="BG534" s="162">
        <f>IF(N534="zákl. přenesená",J534,0)</f>
        <v>0</v>
      </c>
      <c r="BH534" s="162">
        <f>IF(N534="sníž. přenesená",J534,0)</f>
        <v>0</v>
      </c>
      <c r="BI534" s="162">
        <f>IF(N534="nulová",J534,0)</f>
        <v>0</v>
      </c>
      <c r="BJ534" s="99" t="s">
        <v>75</v>
      </c>
      <c r="BK534" s="162">
        <f>ROUND(I534*H534,2)</f>
        <v>260</v>
      </c>
      <c r="BL534" s="99" t="s">
        <v>104</v>
      </c>
      <c r="BM534" s="99" t="s">
        <v>1244</v>
      </c>
    </row>
    <row r="535" spans="2:65" s="108" customFormat="1" ht="29.25">
      <c r="B535" s="109"/>
      <c r="D535" s="163" t="s">
        <v>107</v>
      </c>
      <c r="F535" s="164" t="s">
        <v>1245</v>
      </c>
      <c r="L535" s="109"/>
      <c r="M535" s="165"/>
      <c r="N535" s="166"/>
      <c r="O535" s="166"/>
      <c r="P535" s="166"/>
      <c r="Q535" s="166"/>
      <c r="R535" s="166"/>
      <c r="S535" s="166"/>
      <c r="T535" s="167"/>
      <c r="AT535" s="99" t="s">
        <v>107</v>
      </c>
      <c r="AU535" s="99" t="s">
        <v>67</v>
      </c>
    </row>
    <row r="536" spans="2:65" s="108" customFormat="1" ht="22.5" customHeight="1">
      <c r="B536" s="109"/>
      <c r="C536" s="152" t="s">
        <v>1246</v>
      </c>
      <c r="D536" s="152" t="s">
        <v>99</v>
      </c>
      <c r="E536" s="153" t="s">
        <v>1247</v>
      </c>
      <c r="F536" s="154" t="s">
        <v>1248</v>
      </c>
      <c r="G536" s="155" t="s">
        <v>306</v>
      </c>
      <c r="H536" s="156">
        <v>1</v>
      </c>
      <c r="I536" s="157">
        <v>338</v>
      </c>
      <c r="J536" s="157">
        <f>ROUND(I536*H536,2)</f>
        <v>338</v>
      </c>
      <c r="K536" s="154" t="s">
        <v>103</v>
      </c>
      <c r="L536" s="109"/>
      <c r="M536" s="158" t="s">
        <v>1</v>
      </c>
      <c r="N536" s="159" t="s">
        <v>38</v>
      </c>
      <c r="O536" s="160">
        <v>0</v>
      </c>
      <c r="P536" s="160">
        <f>O536*H536</f>
        <v>0</v>
      </c>
      <c r="Q536" s="160">
        <v>0</v>
      </c>
      <c r="R536" s="160">
        <f>Q536*H536</f>
        <v>0</v>
      </c>
      <c r="S536" s="160">
        <v>0</v>
      </c>
      <c r="T536" s="161">
        <f>S536*H536</f>
        <v>0</v>
      </c>
      <c r="AR536" s="99" t="s">
        <v>104</v>
      </c>
      <c r="AT536" s="99" t="s">
        <v>99</v>
      </c>
      <c r="AU536" s="99" t="s">
        <v>67</v>
      </c>
      <c r="AY536" s="99" t="s">
        <v>105</v>
      </c>
      <c r="BE536" s="162">
        <f>IF(N536="základní",J536,0)</f>
        <v>338</v>
      </c>
      <c r="BF536" s="162">
        <f>IF(N536="snížená",J536,0)</f>
        <v>0</v>
      </c>
      <c r="BG536" s="162">
        <f>IF(N536="zákl. přenesená",J536,0)</f>
        <v>0</v>
      </c>
      <c r="BH536" s="162">
        <f>IF(N536="sníž. přenesená",J536,0)</f>
        <v>0</v>
      </c>
      <c r="BI536" s="162">
        <f>IF(N536="nulová",J536,0)</f>
        <v>0</v>
      </c>
      <c r="BJ536" s="99" t="s">
        <v>75</v>
      </c>
      <c r="BK536" s="162">
        <f>ROUND(I536*H536,2)</f>
        <v>338</v>
      </c>
      <c r="BL536" s="99" t="s">
        <v>104</v>
      </c>
      <c r="BM536" s="99" t="s">
        <v>1249</v>
      </c>
    </row>
    <row r="537" spans="2:65" s="108" customFormat="1" ht="39">
      <c r="B537" s="109"/>
      <c r="D537" s="163" t="s">
        <v>107</v>
      </c>
      <c r="F537" s="164" t="s">
        <v>1250</v>
      </c>
      <c r="L537" s="109"/>
      <c r="M537" s="165"/>
      <c r="N537" s="166"/>
      <c r="O537" s="166"/>
      <c r="P537" s="166"/>
      <c r="Q537" s="166"/>
      <c r="R537" s="166"/>
      <c r="S537" s="166"/>
      <c r="T537" s="167"/>
      <c r="AT537" s="99" t="s">
        <v>107</v>
      </c>
      <c r="AU537" s="99" t="s">
        <v>67</v>
      </c>
    </row>
    <row r="538" spans="2:65" s="108" customFormat="1" ht="22.5" customHeight="1">
      <c r="B538" s="109"/>
      <c r="C538" s="152" t="s">
        <v>1251</v>
      </c>
      <c r="D538" s="152" t="s">
        <v>99</v>
      </c>
      <c r="E538" s="153" t="s">
        <v>1252</v>
      </c>
      <c r="F538" s="154" t="s">
        <v>1253</v>
      </c>
      <c r="G538" s="155" t="s">
        <v>306</v>
      </c>
      <c r="H538" s="156">
        <v>1</v>
      </c>
      <c r="I538" s="157">
        <v>272</v>
      </c>
      <c r="J538" s="157">
        <f>ROUND(I538*H538,2)</f>
        <v>272</v>
      </c>
      <c r="K538" s="154" t="s">
        <v>103</v>
      </c>
      <c r="L538" s="109"/>
      <c r="M538" s="158" t="s">
        <v>1</v>
      </c>
      <c r="N538" s="159" t="s">
        <v>38</v>
      </c>
      <c r="O538" s="160">
        <v>0</v>
      </c>
      <c r="P538" s="160">
        <f>O538*H538</f>
        <v>0</v>
      </c>
      <c r="Q538" s="160">
        <v>0</v>
      </c>
      <c r="R538" s="160">
        <f>Q538*H538</f>
        <v>0</v>
      </c>
      <c r="S538" s="160">
        <v>0</v>
      </c>
      <c r="T538" s="161">
        <f>S538*H538</f>
        <v>0</v>
      </c>
      <c r="AR538" s="99" t="s">
        <v>104</v>
      </c>
      <c r="AT538" s="99" t="s">
        <v>99</v>
      </c>
      <c r="AU538" s="99" t="s">
        <v>67</v>
      </c>
      <c r="AY538" s="99" t="s">
        <v>105</v>
      </c>
      <c r="BE538" s="162">
        <f>IF(N538="základní",J538,0)</f>
        <v>272</v>
      </c>
      <c r="BF538" s="162">
        <f>IF(N538="snížená",J538,0)</f>
        <v>0</v>
      </c>
      <c r="BG538" s="162">
        <f>IF(N538="zákl. přenesená",J538,0)</f>
        <v>0</v>
      </c>
      <c r="BH538" s="162">
        <f>IF(N538="sníž. přenesená",J538,0)</f>
        <v>0</v>
      </c>
      <c r="BI538" s="162">
        <f>IF(N538="nulová",J538,0)</f>
        <v>0</v>
      </c>
      <c r="BJ538" s="99" t="s">
        <v>75</v>
      </c>
      <c r="BK538" s="162">
        <f>ROUND(I538*H538,2)</f>
        <v>272</v>
      </c>
      <c r="BL538" s="99" t="s">
        <v>104</v>
      </c>
      <c r="BM538" s="99" t="s">
        <v>1254</v>
      </c>
    </row>
    <row r="539" spans="2:65" s="108" customFormat="1" ht="39">
      <c r="B539" s="109"/>
      <c r="D539" s="163" t="s">
        <v>107</v>
      </c>
      <c r="F539" s="164" t="s">
        <v>1255</v>
      </c>
      <c r="L539" s="109"/>
      <c r="M539" s="165"/>
      <c r="N539" s="166"/>
      <c r="O539" s="166"/>
      <c r="P539" s="166"/>
      <c r="Q539" s="166"/>
      <c r="R539" s="166"/>
      <c r="S539" s="166"/>
      <c r="T539" s="167"/>
      <c r="AT539" s="99" t="s">
        <v>107</v>
      </c>
      <c r="AU539" s="99" t="s">
        <v>67</v>
      </c>
    </row>
    <row r="540" spans="2:65" s="108" customFormat="1" ht="22.5" customHeight="1">
      <c r="B540" s="109"/>
      <c r="C540" s="152" t="s">
        <v>1256</v>
      </c>
      <c r="D540" s="152" t="s">
        <v>99</v>
      </c>
      <c r="E540" s="153" t="s">
        <v>1257</v>
      </c>
      <c r="F540" s="154" t="s">
        <v>1258</v>
      </c>
      <c r="G540" s="155" t="s">
        <v>306</v>
      </c>
      <c r="H540" s="156">
        <v>1</v>
      </c>
      <c r="I540" s="157">
        <v>281</v>
      </c>
      <c r="J540" s="157">
        <f>ROUND(I540*H540,2)</f>
        <v>281</v>
      </c>
      <c r="K540" s="154" t="s">
        <v>103</v>
      </c>
      <c r="L540" s="109"/>
      <c r="M540" s="158" t="s">
        <v>1</v>
      </c>
      <c r="N540" s="159" t="s">
        <v>38</v>
      </c>
      <c r="O540" s="160">
        <v>0</v>
      </c>
      <c r="P540" s="160">
        <f>O540*H540</f>
        <v>0</v>
      </c>
      <c r="Q540" s="160">
        <v>0</v>
      </c>
      <c r="R540" s="160">
        <f>Q540*H540</f>
        <v>0</v>
      </c>
      <c r="S540" s="160">
        <v>0</v>
      </c>
      <c r="T540" s="161">
        <f>S540*H540</f>
        <v>0</v>
      </c>
      <c r="AR540" s="99" t="s">
        <v>104</v>
      </c>
      <c r="AT540" s="99" t="s">
        <v>99</v>
      </c>
      <c r="AU540" s="99" t="s">
        <v>67</v>
      </c>
      <c r="AY540" s="99" t="s">
        <v>105</v>
      </c>
      <c r="BE540" s="162">
        <f>IF(N540="základní",J540,0)</f>
        <v>281</v>
      </c>
      <c r="BF540" s="162">
        <f>IF(N540="snížená",J540,0)</f>
        <v>0</v>
      </c>
      <c r="BG540" s="162">
        <f>IF(N540="zákl. přenesená",J540,0)</f>
        <v>0</v>
      </c>
      <c r="BH540" s="162">
        <f>IF(N540="sníž. přenesená",J540,0)</f>
        <v>0</v>
      </c>
      <c r="BI540" s="162">
        <f>IF(N540="nulová",J540,0)</f>
        <v>0</v>
      </c>
      <c r="BJ540" s="99" t="s">
        <v>75</v>
      </c>
      <c r="BK540" s="162">
        <f>ROUND(I540*H540,2)</f>
        <v>281</v>
      </c>
      <c r="BL540" s="99" t="s">
        <v>104</v>
      </c>
      <c r="BM540" s="99" t="s">
        <v>1259</v>
      </c>
    </row>
    <row r="541" spans="2:65" s="108" customFormat="1" ht="39">
      <c r="B541" s="109"/>
      <c r="D541" s="163" t="s">
        <v>107</v>
      </c>
      <c r="F541" s="164" t="s">
        <v>1260</v>
      </c>
      <c r="L541" s="109"/>
      <c r="M541" s="165"/>
      <c r="N541" s="166"/>
      <c r="O541" s="166"/>
      <c r="P541" s="166"/>
      <c r="Q541" s="166"/>
      <c r="R541" s="166"/>
      <c r="S541" s="166"/>
      <c r="T541" s="167"/>
      <c r="AT541" s="99" t="s">
        <v>107</v>
      </c>
      <c r="AU541" s="99" t="s">
        <v>67</v>
      </c>
    </row>
    <row r="542" spans="2:65" s="108" customFormat="1" ht="22.5" customHeight="1">
      <c r="B542" s="109"/>
      <c r="C542" s="152" t="s">
        <v>1261</v>
      </c>
      <c r="D542" s="152" t="s">
        <v>99</v>
      </c>
      <c r="E542" s="153" t="s">
        <v>1262</v>
      </c>
      <c r="F542" s="154" t="s">
        <v>1263</v>
      </c>
      <c r="G542" s="155" t="s">
        <v>306</v>
      </c>
      <c r="H542" s="156">
        <v>1</v>
      </c>
      <c r="I542" s="157">
        <v>216</v>
      </c>
      <c r="J542" s="157">
        <f>ROUND(I542*H542,2)</f>
        <v>216</v>
      </c>
      <c r="K542" s="154" t="s">
        <v>103</v>
      </c>
      <c r="L542" s="109"/>
      <c r="M542" s="158" t="s">
        <v>1</v>
      </c>
      <c r="N542" s="159" t="s">
        <v>38</v>
      </c>
      <c r="O542" s="160">
        <v>0</v>
      </c>
      <c r="P542" s="160">
        <f>O542*H542</f>
        <v>0</v>
      </c>
      <c r="Q542" s="160">
        <v>0</v>
      </c>
      <c r="R542" s="160">
        <f>Q542*H542</f>
        <v>0</v>
      </c>
      <c r="S542" s="160">
        <v>0</v>
      </c>
      <c r="T542" s="161">
        <f>S542*H542</f>
        <v>0</v>
      </c>
      <c r="AR542" s="99" t="s">
        <v>104</v>
      </c>
      <c r="AT542" s="99" t="s">
        <v>99</v>
      </c>
      <c r="AU542" s="99" t="s">
        <v>67</v>
      </c>
      <c r="AY542" s="99" t="s">
        <v>105</v>
      </c>
      <c r="BE542" s="162">
        <f>IF(N542="základní",J542,0)</f>
        <v>216</v>
      </c>
      <c r="BF542" s="162">
        <f>IF(N542="snížená",J542,0)</f>
        <v>0</v>
      </c>
      <c r="BG542" s="162">
        <f>IF(N542="zákl. přenesená",J542,0)</f>
        <v>0</v>
      </c>
      <c r="BH542" s="162">
        <f>IF(N542="sníž. přenesená",J542,0)</f>
        <v>0</v>
      </c>
      <c r="BI542" s="162">
        <f>IF(N542="nulová",J542,0)</f>
        <v>0</v>
      </c>
      <c r="BJ542" s="99" t="s">
        <v>75</v>
      </c>
      <c r="BK542" s="162">
        <f>ROUND(I542*H542,2)</f>
        <v>216</v>
      </c>
      <c r="BL542" s="99" t="s">
        <v>104</v>
      </c>
      <c r="BM542" s="99" t="s">
        <v>1264</v>
      </c>
    </row>
    <row r="543" spans="2:65" s="108" customFormat="1" ht="39">
      <c r="B543" s="109"/>
      <c r="D543" s="163" t="s">
        <v>107</v>
      </c>
      <c r="F543" s="164" t="s">
        <v>1265</v>
      </c>
      <c r="L543" s="109"/>
      <c r="M543" s="165"/>
      <c r="N543" s="166"/>
      <c r="O543" s="166"/>
      <c r="P543" s="166"/>
      <c r="Q543" s="166"/>
      <c r="R543" s="166"/>
      <c r="S543" s="166"/>
      <c r="T543" s="167"/>
      <c r="AT543" s="99" t="s">
        <v>107</v>
      </c>
      <c r="AU543" s="99" t="s">
        <v>67</v>
      </c>
    </row>
    <row r="544" spans="2:65" s="108" customFormat="1" ht="22.5" customHeight="1">
      <c r="B544" s="109"/>
      <c r="C544" s="152" t="s">
        <v>1266</v>
      </c>
      <c r="D544" s="152" t="s">
        <v>99</v>
      </c>
      <c r="E544" s="153" t="s">
        <v>1267</v>
      </c>
      <c r="F544" s="154" t="s">
        <v>1268</v>
      </c>
      <c r="G544" s="155" t="s">
        <v>306</v>
      </c>
      <c r="H544" s="156">
        <v>1</v>
      </c>
      <c r="I544" s="157">
        <v>338</v>
      </c>
      <c r="J544" s="157">
        <f>ROUND(I544*H544,2)</f>
        <v>338</v>
      </c>
      <c r="K544" s="154" t="s">
        <v>103</v>
      </c>
      <c r="L544" s="109"/>
      <c r="M544" s="158" t="s">
        <v>1</v>
      </c>
      <c r="N544" s="159" t="s">
        <v>38</v>
      </c>
      <c r="O544" s="160">
        <v>0</v>
      </c>
      <c r="P544" s="160">
        <f>O544*H544</f>
        <v>0</v>
      </c>
      <c r="Q544" s="160">
        <v>0</v>
      </c>
      <c r="R544" s="160">
        <f>Q544*H544</f>
        <v>0</v>
      </c>
      <c r="S544" s="160">
        <v>0</v>
      </c>
      <c r="T544" s="161">
        <f>S544*H544</f>
        <v>0</v>
      </c>
      <c r="AR544" s="99" t="s">
        <v>104</v>
      </c>
      <c r="AT544" s="99" t="s">
        <v>99</v>
      </c>
      <c r="AU544" s="99" t="s">
        <v>67</v>
      </c>
      <c r="AY544" s="99" t="s">
        <v>105</v>
      </c>
      <c r="BE544" s="162">
        <f>IF(N544="základní",J544,0)</f>
        <v>338</v>
      </c>
      <c r="BF544" s="162">
        <f>IF(N544="snížená",J544,0)</f>
        <v>0</v>
      </c>
      <c r="BG544" s="162">
        <f>IF(N544="zákl. přenesená",J544,0)</f>
        <v>0</v>
      </c>
      <c r="BH544" s="162">
        <f>IF(N544="sníž. přenesená",J544,0)</f>
        <v>0</v>
      </c>
      <c r="BI544" s="162">
        <f>IF(N544="nulová",J544,0)</f>
        <v>0</v>
      </c>
      <c r="BJ544" s="99" t="s">
        <v>75</v>
      </c>
      <c r="BK544" s="162">
        <f>ROUND(I544*H544,2)</f>
        <v>338</v>
      </c>
      <c r="BL544" s="99" t="s">
        <v>104</v>
      </c>
      <c r="BM544" s="99" t="s">
        <v>1269</v>
      </c>
    </row>
    <row r="545" spans="2:65" s="108" customFormat="1" ht="39">
      <c r="B545" s="109"/>
      <c r="D545" s="163" t="s">
        <v>107</v>
      </c>
      <c r="F545" s="164" t="s">
        <v>1270</v>
      </c>
      <c r="L545" s="109"/>
      <c r="M545" s="165"/>
      <c r="N545" s="166"/>
      <c r="O545" s="166"/>
      <c r="P545" s="166"/>
      <c r="Q545" s="166"/>
      <c r="R545" s="166"/>
      <c r="S545" s="166"/>
      <c r="T545" s="167"/>
      <c r="AT545" s="99" t="s">
        <v>107</v>
      </c>
      <c r="AU545" s="99" t="s">
        <v>67</v>
      </c>
    </row>
    <row r="546" spans="2:65" s="108" customFormat="1" ht="22.5" customHeight="1">
      <c r="B546" s="109"/>
      <c r="C546" s="152" t="s">
        <v>1271</v>
      </c>
      <c r="D546" s="152" t="s">
        <v>99</v>
      </c>
      <c r="E546" s="153" t="s">
        <v>1272</v>
      </c>
      <c r="F546" s="154" t="s">
        <v>1273</v>
      </c>
      <c r="G546" s="155" t="s">
        <v>306</v>
      </c>
      <c r="H546" s="156">
        <v>1</v>
      </c>
      <c r="I546" s="157">
        <v>272</v>
      </c>
      <c r="J546" s="157">
        <f>ROUND(I546*H546,2)</f>
        <v>272</v>
      </c>
      <c r="K546" s="154" t="s">
        <v>103</v>
      </c>
      <c r="L546" s="109"/>
      <c r="M546" s="158" t="s">
        <v>1</v>
      </c>
      <c r="N546" s="159" t="s">
        <v>38</v>
      </c>
      <c r="O546" s="160">
        <v>0</v>
      </c>
      <c r="P546" s="160">
        <f>O546*H546</f>
        <v>0</v>
      </c>
      <c r="Q546" s="160">
        <v>0</v>
      </c>
      <c r="R546" s="160">
        <f>Q546*H546</f>
        <v>0</v>
      </c>
      <c r="S546" s="160">
        <v>0</v>
      </c>
      <c r="T546" s="161">
        <f>S546*H546</f>
        <v>0</v>
      </c>
      <c r="AR546" s="99" t="s">
        <v>104</v>
      </c>
      <c r="AT546" s="99" t="s">
        <v>99</v>
      </c>
      <c r="AU546" s="99" t="s">
        <v>67</v>
      </c>
      <c r="AY546" s="99" t="s">
        <v>105</v>
      </c>
      <c r="BE546" s="162">
        <f>IF(N546="základní",J546,0)</f>
        <v>272</v>
      </c>
      <c r="BF546" s="162">
        <f>IF(N546="snížená",J546,0)</f>
        <v>0</v>
      </c>
      <c r="BG546" s="162">
        <f>IF(N546="zákl. přenesená",J546,0)</f>
        <v>0</v>
      </c>
      <c r="BH546" s="162">
        <f>IF(N546="sníž. přenesená",J546,0)</f>
        <v>0</v>
      </c>
      <c r="BI546" s="162">
        <f>IF(N546="nulová",J546,0)</f>
        <v>0</v>
      </c>
      <c r="BJ546" s="99" t="s">
        <v>75</v>
      </c>
      <c r="BK546" s="162">
        <f>ROUND(I546*H546,2)</f>
        <v>272</v>
      </c>
      <c r="BL546" s="99" t="s">
        <v>104</v>
      </c>
      <c r="BM546" s="99" t="s">
        <v>1274</v>
      </c>
    </row>
    <row r="547" spans="2:65" s="108" customFormat="1" ht="39">
      <c r="B547" s="109"/>
      <c r="D547" s="163" t="s">
        <v>107</v>
      </c>
      <c r="F547" s="164" t="s">
        <v>1275</v>
      </c>
      <c r="L547" s="109"/>
      <c r="M547" s="165"/>
      <c r="N547" s="166"/>
      <c r="O547" s="166"/>
      <c r="P547" s="166"/>
      <c r="Q547" s="166"/>
      <c r="R547" s="166"/>
      <c r="S547" s="166"/>
      <c r="T547" s="167"/>
      <c r="AT547" s="99" t="s">
        <v>107</v>
      </c>
      <c r="AU547" s="99" t="s">
        <v>67</v>
      </c>
    </row>
    <row r="548" spans="2:65" s="108" customFormat="1" ht="22.5" customHeight="1">
      <c r="B548" s="109"/>
      <c r="C548" s="152" t="s">
        <v>1276</v>
      </c>
      <c r="D548" s="152" t="s">
        <v>99</v>
      </c>
      <c r="E548" s="153" t="s">
        <v>1277</v>
      </c>
      <c r="F548" s="154" t="s">
        <v>1278</v>
      </c>
      <c r="G548" s="155" t="s">
        <v>306</v>
      </c>
      <c r="H548" s="156">
        <v>1</v>
      </c>
      <c r="I548" s="157">
        <v>293</v>
      </c>
      <c r="J548" s="157">
        <f>ROUND(I548*H548,2)</f>
        <v>293</v>
      </c>
      <c r="K548" s="154" t="s">
        <v>103</v>
      </c>
      <c r="L548" s="109"/>
      <c r="M548" s="158" t="s">
        <v>1</v>
      </c>
      <c r="N548" s="159" t="s">
        <v>38</v>
      </c>
      <c r="O548" s="160">
        <v>0</v>
      </c>
      <c r="P548" s="160">
        <f>O548*H548</f>
        <v>0</v>
      </c>
      <c r="Q548" s="160">
        <v>0</v>
      </c>
      <c r="R548" s="160">
        <f>Q548*H548</f>
        <v>0</v>
      </c>
      <c r="S548" s="160">
        <v>0</v>
      </c>
      <c r="T548" s="161">
        <f>S548*H548</f>
        <v>0</v>
      </c>
      <c r="AR548" s="99" t="s">
        <v>104</v>
      </c>
      <c r="AT548" s="99" t="s">
        <v>99</v>
      </c>
      <c r="AU548" s="99" t="s">
        <v>67</v>
      </c>
      <c r="AY548" s="99" t="s">
        <v>105</v>
      </c>
      <c r="BE548" s="162">
        <f>IF(N548="základní",J548,0)</f>
        <v>293</v>
      </c>
      <c r="BF548" s="162">
        <f>IF(N548="snížená",J548,0)</f>
        <v>0</v>
      </c>
      <c r="BG548" s="162">
        <f>IF(N548="zákl. přenesená",J548,0)</f>
        <v>0</v>
      </c>
      <c r="BH548" s="162">
        <f>IF(N548="sníž. přenesená",J548,0)</f>
        <v>0</v>
      </c>
      <c r="BI548" s="162">
        <f>IF(N548="nulová",J548,0)</f>
        <v>0</v>
      </c>
      <c r="BJ548" s="99" t="s">
        <v>75</v>
      </c>
      <c r="BK548" s="162">
        <f>ROUND(I548*H548,2)</f>
        <v>293</v>
      </c>
      <c r="BL548" s="99" t="s">
        <v>104</v>
      </c>
      <c r="BM548" s="99" t="s">
        <v>1279</v>
      </c>
    </row>
    <row r="549" spans="2:65" s="108" customFormat="1" ht="39">
      <c r="B549" s="109"/>
      <c r="D549" s="163" t="s">
        <v>107</v>
      </c>
      <c r="F549" s="164" t="s">
        <v>1280</v>
      </c>
      <c r="L549" s="109"/>
      <c r="M549" s="165"/>
      <c r="N549" s="166"/>
      <c r="O549" s="166"/>
      <c r="P549" s="166"/>
      <c r="Q549" s="166"/>
      <c r="R549" s="166"/>
      <c r="S549" s="166"/>
      <c r="T549" s="167"/>
      <c r="AT549" s="99" t="s">
        <v>107</v>
      </c>
      <c r="AU549" s="99" t="s">
        <v>67</v>
      </c>
    </row>
    <row r="550" spans="2:65" s="108" customFormat="1" ht="22.5" customHeight="1">
      <c r="B550" s="109"/>
      <c r="C550" s="152" t="s">
        <v>1281</v>
      </c>
      <c r="D550" s="152" t="s">
        <v>99</v>
      </c>
      <c r="E550" s="153" t="s">
        <v>1282</v>
      </c>
      <c r="F550" s="154" t="s">
        <v>1283</v>
      </c>
      <c r="G550" s="155" t="s">
        <v>306</v>
      </c>
      <c r="H550" s="156">
        <v>1</v>
      </c>
      <c r="I550" s="157">
        <v>216</v>
      </c>
      <c r="J550" s="157">
        <f>ROUND(I550*H550,2)</f>
        <v>216</v>
      </c>
      <c r="K550" s="154" t="s">
        <v>103</v>
      </c>
      <c r="L550" s="109"/>
      <c r="M550" s="158" t="s">
        <v>1</v>
      </c>
      <c r="N550" s="159" t="s">
        <v>38</v>
      </c>
      <c r="O550" s="160">
        <v>0</v>
      </c>
      <c r="P550" s="160">
        <f>O550*H550</f>
        <v>0</v>
      </c>
      <c r="Q550" s="160">
        <v>0</v>
      </c>
      <c r="R550" s="160">
        <f>Q550*H550</f>
        <v>0</v>
      </c>
      <c r="S550" s="160">
        <v>0</v>
      </c>
      <c r="T550" s="161">
        <f>S550*H550</f>
        <v>0</v>
      </c>
      <c r="AR550" s="99" t="s">
        <v>104</v>
      </c>
      <c r="AT550" s="99" t="s">
        <v>99</v>
      </c>
      <c r="AU550" s="99" t="s">
        <v>67</v>
      </c>
      <c r="AY550" s="99" t="s">
        <v>105</v>
      </c>
      <c r="BE550" s="162">
        <f>IF(N550="základní",J550,0)</f>
        <v>216</v>
      </c>
      <c r="BF550" s="162">
        <f>IF(N550="snížená",J550,0)</f>
        <v>0</v>
      </c>
      <c r="BG550" s="162">
        <f>IF(N550="zákl. přenesená",J550,0)</f>
        <v>0</v>
      </c>
      <c r="BH550" s="162">
        <f>IF(N550="sníž. přenesená",J550,0)</f>
        <v>0</v>
      </c>
      <c r="BI550" s="162">
        <f>IF(N550="nulová",J550,0)</f>
        <v>0</v>
      </c>
      <c r="BJ550" s="99" t="s">
        <v>75</v>
      </c>
      <c r="BK550" s="162">
        <f>ROUND(I550*H550,2)</f>
        <v>216</v>
      </c>
      <c r="BL550" s="99" t="s">
        <v>104</v>
      </c>
      <c r="BM550" s="99" t="s">
        <v>1284</v>
      </c>
    </row>
    <row r="551" spans="2:65" s="108" customFormat="1" ht="39">
      <c r="B551" s="109"/>
      <c r="D551" s="163" t="s">
        <v>107</v>
      </c>
      <c r="F551" s="164" t="s">
        <v>1285</v>
      </c>
      <c r="L551" s="109"/>
      <c r="M551" s="165"/>
      <c r="N551" s="166"/>
      <c r="O551" s="166"/>
      <c r="P551" s="166"/>
      <c r="Q551" s="166"/>
      <c r="R551" s="166"/>
      <c r="S551" s="166"/>
      <c r="T551" s="167"/>
      <c r="AT551" s="99" t="s">
        <v>107</v>
      </c>
      <c r="AU551" s="99" t="s">
        <v>67</v>
      </c>
    </row>
    <row r="552" spans="2:65" s="108" customFormat="1" ht="22.5" customHeight="1">
      <c r="B552" s="109"/>
      <c r="C552" s="152" t="s">
        <v>1286</v>
      </c>
      <c r="D552" s="152" t="s">
        <v>99</v>
      </c>
      <c r="E552" s="153" t="s">
        <v>1287</v>
      </c>
      <c r="F552" s="154" t="s">
        <v>1288</v>
      </c>
      <c r="G552" s="155" t="s">
        <v>306</v>
      </c>
      <c r="H552" s="156">
        <v>1</v>
      </c>
      <c r="I552" s="157">
        <v>283</v>
      </c>
      <c r="J552" s="157">
        <f>ROUND(I552*H552,2)</f>
        <v>283</v>
      </c>
      <c r="K552" s="154" t="s">
        <v>103</v>
      </c>
      <c r="L552" s="109"/>
      <c r="M552" s="158" t="s">
        <v>1</v>
      </c>
      <c r="N552" s="159" t="s">
        <v>38</v>
      </c>
      <c r="O552" s="160">
        <v>0</v>
      </c>
      <c r="P552" s="160">
        <f>O552*H552</f>
        <v>0</v>
      </c>
      <c r="Q552" s="160">
        <v>0</v>
      </c>
      <c r="R552" s="160">
        <f>Q552*H552</f>
        <v>0</v>
      </c>
      <c r="S552" s="160">
        <v>0</v>
      </c>
      <c r="T552" s="161">
        <f>S552*H552</f>
        <v>0</v>
      </c>
      <c r="AR552" s="99" t="s">
        <v>104</v>
      </c>
      <c r="AT552" s="99" t="s">
        <v>99</v>
      </c>
      <c r="AU552" s="99" t="s">
        <v>67</v>
      </c>
      <c r="AY552" s="99" t="s">
        <v>105</v>
      </c>
      <c r="BE552" s="162">
        <f>IF(N552="základní",J552,0)</f>
        <v>283</v>
      </c>
      <c r="BF552" s="162">
        <f>IF(N552="snížená",J552,0)</f>
        <v>0</v>
      </c>
      <c r="BG552" s="162">
        <f>IF(N552="zákl. přenesená",J552,0)</f>
        <v>0</v>
      </c>
      <c r="BH552" s="162">
        <f>IF(N552="sníž. přenesená",J552,0)</f>
        <v>0</v>
      </c>
      <c r="BI552" s="162">
        <f>IF(N552="nulová",J552,0)</f>
        <v>0</v>
      </c>
      <c r="BJ552" s="99" t="s">
        <v>75</v>
      </c>
      <c r="BK552" s="162">
        <f>ROUND(I552*H552,2)</f>
        <v>283</v>
      </c>
      <c r="BL552" s="99" t="s">
        <v>104</v>
      </c>
      <c r="BM552" s="99" t="s">
        <v>1289</v>
      </c>
    </row>
    <row r="553" spans="2:65" s="108" customFormat="1" ht="39">
      <c r="B553" s="109"/>
      <c r="D553" s="163" t="s">
        <v>107</v>
      </c>
      <c r="F553" s="164" t="s">
        <v>1290</v>
      </c>
      <c r="L553" s="109"/>
      <c r="M553" s="165"/>
      <c r="N553" s="166"/>
      <c r="O553" s="166"/>
      <c r="P553" s="166"/>
      <c r="Q553" s="166"/>
      <c r="R553" s="166"/>
      <c r="S553" s="166"/>
      <c r="T553" s="167"/>
      <c r="AT553" s="99" t="s">
        <v>107</v>
      </c>
      <c r="AU553" s="99" t="s">
        <v>67</v>
      </c>
    </row>
    <row r="554" spans="2:65" s="108" customFormat="1" ht="22.5" customHeight="1">
      <c r="B554" s="109"/>
      <c r="C554" s="152" t="s">
        <v>1291</v>
      </c>
      <c r="D554" s="152" t="s">
        <v>99</v>
      </c>
      <c r="E554" s="153" t="s">
        <v>1292</v>
      </c>
      <c r="F554" s="154" t="s">
        <v>1293</v>
      </c>
      <c r="G554" s="155" t="s">
        <v>306</v>
      </c>
      <c r="H554" s="156">
        <v>1</v>
      </c>
      <c r="I554" s="157">
        <v>294</v>
      </c>
      <c r="J554" s="157">
        <f>ROUND(I554*H554,2)</f>
        <v>294</v>
      </c>
      <c r="K554" s="154" t="s">
        <v>103</v>
      </c>
      <c r="L554" s="109"/>
      <c r="M554" s="158" t="s">
        <v>1</v>
      </c>
      <c r="N554" s="159" t="s">
        <v>38</v>
      </c>
      <c r="O554" s="160">
        <v>0</v>
      </c>
      <c r="P554" s="160">
        <f>O554*H554</f>
        <v>0</v>
      </c>
      <c r="Q554" s="160">
        <v>0</v>
      </c>
      <c r="R554" s="160">
        <f>Q554*H554</f>
        <v>0</v>
      </c>
      <c r="S554" s="160">
        <v>0</v>
      </c>
      <c r="T554" s="161">
        <f>S554*H554</f>
        <v>0</v>
      </c>
      <c r="AR554" s="99" t="s">
        <v>104</v>
      </c>
      <c r="AT554" s="99" t="s">
        <v>99</v>
      </c>
      <c r="AU554" s="99" t="s">
        <v>67</v>
      </c>
      <c r="AY554" s="99" t="s">
        <v>105</v>
      </c>
      <c r="BE554" s="162">
        <f>IF(N554="základní",J554,0)</f>
        <v>294</v>
      </c>
      <c r="BF554" s="162">
        <f>IF(N554="snížená",J554,0)</f>
        <v>0</v>
      </c>
      <c r="BG554" s="162">
        <f>IF(N554="zákl. přenesená",J554,0)</f>
        <v>0</v>
      </c>
      <c r="BH554" s="162">
        <f>IF(N554="sníž. přenesená",J554,0)</f>
        <v>0</v>
      </c>
      <c r="BI554" s="162">
        <f>IF(N554="nulová",J554,0)</f>
        <v>0</v>
      </c>
      <c r="BJ554" s="99" t="s">
        <v>75</v>
      </c>
      <c r="BK554" s="162">
        <f>ROUND(I554*H554,2)</f>
        <v>294</v>
      </c>
      <c r="BL554" s="99" t="s">
        <v>104</v>
      </c>
      <c r="BM554" s="99" t="s">
        <v>1294</v>
      </c>
    </row>
    <row r="555" spans="2:65" s="108" customFormat="1" ht="39">
      <c r="B555" s="109"/>
      <c r="D555" s="163" t="s">
        <v>107</v>
      </c>
      <c r="F555" s="164" t="s">
        <v>1295</v>
      </c>
      <c r="L555" s="109"/>
      <c r="M555" s="165"/>
      <c r="N555" s="166"/>
      <c r="O555" s="166"/>
      <c r="P555" s="166"/>
      <c r="Q555" s="166"/>
      <c r="R555" s="166"/>
      <c r="S555" s="166"/>
      <c r="T555" s="167"/>
      <c r="AT555" s="99" t="s">
        <v>107</v>
      </c>
      <c r="AU555" s="99" t="s">
        <v>67</v>
      </c>
    </row>
    <row r="556" spans="2:65" s="108" customFormat="1" ht="22.5" customHeight="1">
      <c r="B556" s="109"/>
      <c r="C556" s="152" t="s">
        <v>1296</v>
      </c>
      <c r="D556" s="152" t="s">
        <v>99</v>
      </c>
      <c r="E556" s="153" t="s">
        <v>1297</v>
      </c>
      <c r="F556" s="154" t="s">
        <v>1298</v>
      </c>
      <c r="G556" s="155" t="s">
        <v>306</v>
      </c>
      <c r="H556" s="156">
        <v>1</v>
      </c>
      <c r="I556" s="157">
        <v>279</v>
      </c>
      <c r="J556" s="157">
        <f>ROUND(I556*H556,2)</f>
        <v>279</v>
      </c>
      <c r="K556" s="154" t="s">
        <v>103</v>
      </c>
      <c r="L556" s="109"/>
      <c r="M556" s="158" t="s">
        <v>1</v>
      </c>
      <c r="N556" s="159" t="s">
        <v>38</v>
      </c>
      <c r="O556" s="160">
        <v>0</v>
      </c>
      <c r="P556" s="160">
        <f>O556*H556</f>
        <v>0</v>
      </c>
      <c r="Q556" s="160">
        <v>0</v>
      </c>
      <c r="R556" s="160">
        <f>Q556*H556</f>
        <v>0</v>
      </c>
      <c r="S556" s="160">
        <v>0</v>
      </c>
      <c r="T556" s="161">
        <f>S556*H556</f>
        <v>0</v>
      </c>
      <c r="AR556" s="99" t="s">
        <v>104</v>
      </c>
      <c r="AT556" s="99" t="s">
        <v>99</v>
      </c>
      <c r="AU556" s="99" t="s">
        <v>67</v>
      </c>
      <c r="AY556" s="99" t="s">
        <v>105</v>
      </c>
      <c r="BE556" s="162">
        <f>IF(N556="základní",J556,0)</f>
        <v>279</v>
      </c>
      <c r="BF556" s="162">
        <f>IF(N556="snížená",J556,0)</f>
        <v>0</v>
      </c>
      <c r="BG556" s="162">
        <f>IF(N556="zákl. přenesená",J556,0)</f>
        <v>0</v>
      </c>
      <c r="BH556" s="162">
        <f>IF(N556="sníž. přenesená",J556,0)</f>
        <v>0</v>
      </c>
      <c r="BI556" s="162">
        <f>IF(N556="nulová",J556,0)</f>
        <v>0</v>
      </c>
      <c r="BJ556" s="99" t="s">
        <v>75</v>
      </c>
      <c r="BK556" s="162">
        <f>ROUND(I556*H556,2)</f>
        <v>279</v>
      </c>
      <c r="BL556" s="99" t="s">
        <v>104</v>
      </c>
      <c r="BM556" s="99" t="s">
        <v>1299</v>
      </c>
    </row>
    <row r="557" spans="2:65" s="108" customFormat="1" ht="39">
      <c r="B557" s="109"/>
      <c r="D557" s="163" t="s">
        <v>107</v>
      </c>
      <c r="F557" s="164" t="s">
        <v>1300</v>
      </c>
      <c r="L557" s="109"/>
      <c r="M557" s="165"/>
      <c r="N557" s="166"/>
      <c r="O557" s="166"/>
      <c r="P557" s="166"/>
      <c r="Q557" s="166"/>
      <c r="R557" s="166"/>
      <c r="S557" s="166"/>
      <c r="T557" s="167"/>
      <c r="AT557" s="99" t="s">
        <v>107</v>
      </c>
      <c r="AU557" s="99" t="s">
        <v>67</v>
      </c>
    </row>
    <row r="558" spans="2:65" s="108" customFormat="1" ht="22.5" customHeight="1">
      <c r="B558" s="109"/>
      <c r="C558" s="152" t="s">
        <v>1301</v>
      </c>
      <c r="D558" s="152" t="s">
        <v>99</v>
      </c>
      <c r="E558" s="153" t="s">
        <v>1302</v>
      </c>
      <c r="F558" s="154" t="s">
        <v>1303</v>
      </c>
      <c r="G558" s="155" t="s">
        <v>306</v>
      </c>
      <c r="H558" s="156">
        <v>1</v>
      </c>
      <c r="I558" s="157">
        <v>290</v>
      </c>
      <c r="J558" s="157">
        <f>ROUND(I558*H558,2)</f>
        <v>290</v>
      </c>
      <c r="K558" s="154" t="s">
        <v>103</v>
      </c>
      <c r="L558" s="109"/>
      <c r="M558" s="158" t="s">
        <v>1</v>
      </c>
      <c r="N558" s="159" t="s">
        <v>38</v>
      </c>
      <c r="O558" s="160">
        <v>0</v>
      </c>
      <c r="P558" s="160">
        <f>O558*H558</f>
        <v>0</v>
      </c>
      <c r="Q558" s="160">
        <v>0</v>
      </c>
      <c r="R558" s="160">
        <f>Q558*H558</f>
        <v>0</v>
      </c>
      <c r="S558" s="160">
        <v>0</v>
      </c>
      <c r="T558" s="161">
        <f>S558*H558</f>
        <v>0</v>
      </c>
      <c r="AR558" s="99" t="s">
        <v>104</v>
      </c>
      <c r="AT558" s="99" t="s">
        <v>99</v>
      </c>
      <c r="AU558" s="99" t="s">
        <v>67</v>
      </c>
      <c r="AY558" s="99" t="s">
        <v>105</v>
      </c>
      <c r="BE558" s="162">
        <f>IF(N558="základní",J558,0)</f>
        <v>290</v>
      </c>
      <c r="BF558" s="162">
        <f>IF(N558="snížená",J558,0)</f>
        <v>0</v>
      </c>
      <c r="BG558" s="162">
        <f>IF(N558="zákl. přenesená",J558,0)</f>
        <v>0</v>
      </c>
      <c r="BH558" s="162">
        <f>IF(N558="sníž. přenesená",J558,0)</f>
        <v>0</v>
      </c>
      <c r="BI558" s="162">
        <f>IF(N558="nulová",J558,0)</f>
        <v>0</v>
      </c>
      <c r="BJ558" s="99" t="s">
        <v>75</v>
      </c>
      <c r="BK558" s="162">
        <f>ROUND(I558*H558,2)</f>
        <v>290</v>
      </c>
      <c r="BL558" s="99" t="s">
        <v>104</v>
      </c>
      <c r="BM558" s="99" t="s">
        <v>1304</v>
      </c>
    </row>
    <row r="559" spans="2:65" s="108" customFormat="1" ht="39">
      <c r="B559" s="109"/>
      <c r="D559" s="163" t="s">
        <v>107</v>
      </c>
      <c r="F559" s="164" t="s">
        <v>1305</v>
      </c>
      <c r="L559" s="109"/>
      <c r="M559" s="165"/>
      <c r="N559" s="166"/>
      <c r="O559" s="166"/>
      <c r="P559" s="166"/>
      <c r="Q559" s="166"/>
      <c r="R559" s="166"/>
      <c r="S559" s="166"/>
      <c r="T559" s="167"/>
      <c r="AT559" s="99" t="s">
        <v>107</v>
      </c>
      <c r="AU559" s="99" t="s">
        <v>67</v>
      </c>
    </row>
    <row r="560" spans="2:65" s="108" customFormat="1" ht="22.5" customHeight="1">
      <c r="B560" s="109"/>
      <c r="C560" s="152" t="s">
        <v>1306</v>
      </c>
      <c r="D560" s="152" t="s">
        <v>99</v>
      </c>
      <c r="E560" s="153" t="s">
        <v>1307</v>
      </c>
      <c r="F560" s="154" t="s">
        <v>1308</v>
      </c>
      <c r="G560" s="155" t="s">
        <v>306</v>
      </c>
      <c r="H560" s="156">
        <v>1</v>
      </c>
      <c r="I560" s="157">
        <v>219</v>
      </c>
      <c r="J560" s="157">
        <f>ROUND(I560*H560,2)</f>
        <v>219</v>
      </c>
      <c r="K560" s="154" t="s">
        <v>103</v>
      </c>
      <c r="L560" s="109"/>
      <c r="M560" s="158" t="s">
        <v>1</v>
      </c>
      <c r="N560" s="159" t="s">
        <v>38</v>
      </c>
      <c r="O560" s="160">
        <v>0</v>
      </c>
      <c r="P560" s="160">
        <f>O560*H560</f>
        <v>0</v>
      </c>
      <c r="Q560" s="160">
        <v>0</v>
      </c>
      <c r="R560" s="160">
        <f>Q560*H560</f>
        <v>0</v>
      </c>
      <c r="S560" s="160">
        <v>0</v>
      </c>
      <c r="T560" s="161">
        <f>S560*H560</f>
        <v>0</v>
      </c>
      <c r="AR560" s="99" t="s">
        <v>104</v>
      </c>
      <c r="AT560" s="99" t="s">
        <v>99</v>
      </c>
      <c r="AU560" s="99" t="s">
        <v>67</v>
      </c>
      <c r="AY560" s="99" t="s">
        <v>105</v>
      </c>
      <c r="BE560" s="162">
        <f>IF(N560="základní",J560,0)</f>
        <v>219</v>
      </c>
      <c r="BF560" s="162">
        <f>IF(N560="snížená",J560,0)</f>
        <v>0</v>
      </c>
      <c r="BG560" s="162">
        <f>IF(N560="zákl. přenesená",J560,0)</f>
        <v>0</v>
      </c>
      <c r="BH560" s="162">
        <f>IF(N560="sníž. přenesená",J560,0)</f>
        <v>0</v>
      </c>
      <c r="BI560" s="162">
        <f>IF(N560="nulová",J560,0)</f>
        <v>0</v>
      </c>
      <c r="BJ560" s="99" t="s">
        <v>75</v>
      </c>
      <c r="BK560" s="162">
        <f>ROUND(I560*H560,2)</f>
        <v>219</v>
      </c>
      <c r="BL560" s="99" t="s">
        <v>104</v>
      </c>
      <c r="BM560" s="99" t="s">
        <v>1309</v>
      </c>
    </row>
    <row r="561" spans="2:65" s="108" customFormat="1" ht="39">
      <c r="B561" s="109"/>
      <c r="D561" s="163" t="s">
        <v>107</v>
      </c>
      <c r="F561" s="164" t="s">
        <v>1310</v>
      </c>
      <c r="L561" s="109"/>
      <c r="M561" s="165"/>
      <c r="N561" s="166"/>
      <c r="O561" s="166"/>
      <c r="P561" s="166"/>
      <c r="Q561" s="166"/>
      <c r="R561" s="166"/>
      <c r="S561" s="166"/>
      <c r="T561" s="167"/>
      <c r="AT561" s="99" t="s">
        <v>107</v>
      </c>
      <c r="AU561" s="99" t="s">
        <v>67</v>
      </c>
    </row>
    <row r="562" spans="2:65" s="108" customFormat="1" ht="22.5" customHeight="1">
      <c r="B562" s="109"/>
      <c r="C562" s="152" t="s">
        <v>1311</v>
      </c>
      <c r="D562" s="152" t="s">
        <v>99</v>
      </c>
      <c r="E562" s="153" t="s">
        <v>1312</v>
      </c>
      <c r="F562" s="154" t="s">
        <v>1313</v>
      </c>
      <c r="G562" s="155" t="s">
        <v>306</v>
      </c>
      <c r="H562" s="156">
        <v>1</v>
      </c>
      <c r="I562" s="157">
        <v>283</v>
      </c>
      <c r="J562" s="157">
        <f>ROUND(I562*H562,2)</f>
        <v>283</v>
      </c>
      <c r="K562" s="154" t="s">
        <v>103</v>
      </c>
      <c r="L562" s="109"/>
      <c r="M562" s="158" t="s">
        <v>1</v>
      </c>
      <c r="N562" s="159" t="s">
        <v>38</v>
      </c>
      <c r="O562" s="160">
        <v>0</v>
      </c>
      <c r="P562" s="160">
        <f>O562*H562</f>
        <v>0</v>
      </c>
      <c r="Q562" s="160">
        <v>0</v>
      </c>
      <c r="R562" s="160">
        <f>Q562*H562</f>
        <v>0</v>
      </c>
      <c r="S562" s="160">
        <v>0</v>
      </c>
      <c r="T562" s="161">
        <f>S562*H562</f>
        <v>0</v>
      </c>
      <c r="AR562" s="99" t="s">
        <v>104</v>
      </c>
      <c r="AT562" s="99" t="s">
        <v>99</v>
      </c>
      <c r="AU562" s="99" t="s">
        <v>67</v>
      </c>
      <c r="AY562" s="99" t="s">
        <v>105</v>
      </c>
      <c r="BE562" s="162">
        <f>IF(N562="základní",J562,0)</f>
        <v>283</v>
      </c>
      <c r="BF562" s="162">
        <f>IF(N562="snížená",J562,0)</f>
        <v>0</v>
      </c>
      <c r="BG562" s="162">
        <f>IF(N562="zákl. přenesená",J562,0)</f>
        <v>0</v>
      </c>
      <c r="BH562" s="162">
        <f>IF(N562="sníž. přenesená",J562,0)</f>
        <v>0</v>
      </c>
      <c r="BI562" s="162">
        <f>IF(N562="nulová",J562,0)</f>
        <v>0</v>
      </c>
      <c r="BJ562" s="99" t="s">
        <v>75</v>
      </c>
      <c r="BK562" s="162">
        <f>ROUND(I562*H562,2)</f>
        <v>283</v>
      </c>
      <c r="BL562" s="99" t="s">
        <v>104</v>
      </c>
      <c r="BM562" s="99" t="s">
        <v>1314</v>
      </c>
    </row>
    <row r="563" spans="2:65" s="108" customFormat="1" ht="39">
      <c r="B563" s="109"/>
      <c r="D563" s="163" t="s">
        <v>107</v>
      </c>
      <c r="F563" s="164" t="s">
        <v>1315</v>
      </c>
      <c r="L563" s="109"/>
      <c r="M563" s="165"/>
      <c r="N563" s="166"/>
      <c r="O563" s="166"/>
      <c r="P563" s="166"/>
      <c r="Q563" s="166"/>
      <c r="R563" s="166"/>
      <c r="S563" s="166"/>
      <c r="T563" s="167"/>
      <c r="AT563" s="99" t="s">
        <v>107</v>
      </c>
      <c r="AU563" s="99" t="s">
        <v>67</v>
      </c>
    </row>
    <row r="564" spans="2:65" s="108" customFormat="1" ht="22.5" customHeight="1">
      <c r="B564" s="109"/>
      <c r="C564" s="152" t="s">
        <v>1316</v>
      </c>
      <c r="D564" s="152" t="s">
        <v>99</v>
      </c>
      <c r="E564" s="153" t="s">
        <v>1317</v>
      </c>
      <c r="F564" s="154" t="s">
        <v>1318</v>
      </c>
      <c r="G564" s="155" t="s">
        <v>306</v>
      </c>
      <c r="H564" s="156">
        <v>1</v>
      </c>
      <c r="I564" s="157">
        <v>294</v>
      </c>
      <c r="J564" s="157">
        <f>ROUND(I564*H564,2)</f>
        <v>294</v>
      </c>
      <c r="K564" s="154" t="s">
        <v>103</v>
      </c>
      <c r="L564" s="109"/>
      <c r="M564" s="158" t="s">
        <v>1</v>
      </c>
      <c r="N564" s="159" t="s">
        <v>38</v>
      </c>
      <c r="O564" s="160">
        <v>0</v>
      </c>
      <c r="P564" s="160">
        <f>O564*H564</f>
        <v>0</v>
      </c>
      <c r="Q564" s="160">
        <v>0</v>
      </c>
      <c r="R564" s="160">
        <f>Q564*H564</f>
        <v>0</v>
      </c>
      <c r="S564" s="160">
        <v>0</v>
      </c>
      <c r="T564" s="161">
        <f>S564*H564</f>
        <v>0</v>
      </c>
      <c r="AR564" s="99" t="s">
        <v>104</v>
      </c>
      <c r="AT564" s="99" t="s">
        <v>99</v>
      </c>
      <c r="AU564" s="99" t="s">
        <v>67</v>
      </c>
      <c r="AY564" s="99" t="s">
        <v>105</v>
      </c>
      <c r="BE564" s="162">
        <f>IF(N564="základní",J564,0)</f>
        <v>294</v>
      </c>
      <c r="BF564" s="162">
        <f>IF(N564="snížená",J564,0)</f>
        <v>0</v>
      </c>
      <c r="BG564" s="162">
        <f>IF(N564="zákl. přenesená",J564,0)</f>
        <v>0</v>
      </c>
      <c r="BH564" s="162">
        <f>IF(N564="sníž. přenesená",J564,0)</f>
        <v>0</v>
      </c>
      <c r="BI564" s="162">
        <f>IF(N564="nulová",J564,0)</f>
        <v>0</v>
      </c>
      <c r="BJ564" s="99" t="s">
        <v>75</v>
      </c>
      <c r="BK564" s="162">
        <f>ROUND(I564*H564,2)</f>
        <v>294</v>
      </c>
      <c r="BL564" s="99" t="s">
        <v>104</v>
      </c>
      <c r="BM564" s="99" t="s">
        <v>1319</v>
      </c>
    </row>
    <row r="565" spans="2:65" s="108" customFormat="1" ht="39">
      <c r="B565" s="109"/>
      <c r="D565" s="163" t="s">
        <v>107</v>
      </c>
      <c r="F565" s="164" t="s">
        <v>1320</v>
      </c>
      <c r="L565" s="109"/>
      <c r="M565" s="165"/>
      <c r="N565" s="166"/>
      <c r="O565" s="166"/>
      <c r="P565" s="166"/>
      <c r="Q565" s="166"/>
      <c r="R565" s="166"/>
      <c r="S565" s="166"/>
      <c r="T565" s="167"/>
      <c r="AT565" s="99" t="s">
        <v>107</v>
      </c>
      <c r="AU565" s="99" t="s">
        <v>67</v>
      </c>
    </row>
    <row r="566" spans="2:65" s="108" customFormat="1" ht="22.5" customHeight="1">
      <c r="B566" s="109"/>
      <c r="C566" s="152" t="s">
        <v>1321</v>
      </c>
      <c r="D566" s="152" t="s">
        <v>99</v>
      </c>
      <c r="E566" s="153" t="s">
        <v>1322</v>
      </c>
      <c r="F566" s="154" t="s">
        <v>1323</v>
      </c>
      <c r="G566" s="155" t="s">
        <v>306</v>
      </c>
      <c r="H566" s="156">
        <v>1</v>
      </c>
      <c r="I566" s="157">
        <v>226</v>
      </c>
      <c r="J566" s="157">
        <f>ROUND(I566*H566,2)</f>
        <v>226</v>
      </c>
      <c r="K566" s="154" t="s">
        <v>103</v>
      </c>
      <c r="L566" s="109"/>
      <c r="M566" s="158" t="s">
        <v>1</v>
      </c>
      <c r="N566" s="159" t="s">
        <v>38</v>
      </c>
      <c r="O566" s="160">
        <v>0</v>
      </c>
      <c r="P566" s="160">
        <f>O566*H566</f>
        <v>0</v>
      </c>
      <c r="Q566" s="160">
        <v>0</v>
      </c>
      <c r="R566" s="160">
        <f>Q566*H566</f>
        <v>0</v>
      </c>
      <c r="S566" s="160">
        <v>0</v>
      </c>
      <c r="T566" s="161">
        <f>S566*H566</f>
        <v>0</v>
      </c>
      <c r="AR566" s="99" t="s">
        <v>104</v>
      </c>
      <c r="AT566" s="99" t="s">
        <v>99</v>
      </c>
      <c r="AU566" s="99" t="s">
        <v>67</v>
      </c>
      <c r="AY566" s="99" t="s">
        <v>105</v>
      </c>
      <c r="BE566" s="162">
        <f>IF(N566="základní",J566,0)</f>
        <v>226</v>
      </c>
      <c r="BF566" s="162">
        <f>IF(N566="snížená",J566,0)</f>
        <v>0</v>
      </c>
      <c r="BG566" s="162">
        <f>IF(N566="zákl. přenesená",J566,0)</f>
        <v>0</v>
      </c>
      <c r="BH566" s="162">
        <f>IF(N566="sníž. přenesená",J566,0)</f>
        <v>0</v>
      </c>
      <c r="BI566" s="162">
        <f>IF(N566="nulová",J566,0)</f>
        <v>0</v>
      </c>
      <c r="BJ566" s="99" t="s">
        <v>75</v>
      </c>
      <c r="BK566" s="162">
        <f>ROUND(I566*H566,2)</f>
        <v>226</v>
      </c>
      <c r="BL566" s="99" t="s">
        <v>104</v>
      </c>
      <c r="BM566" s="99" t="s">
        <v>1324</v>
      </c>
    </row>
    <row r="567" spans="2:65" s="108" customFormat="1" ht="39">
      <c r="B567" s="109"/>
      <c r="D567" s="163" t="s">
        <v>107</v>
      </c>
      <c r="F567" s="164" t="s">
        <v>1325</v>
      </c>
      <c r="L567" s="109"/>
      <c r="M567" s="165"/>
      <c r="N567" s="166"/>
      <c r="O567" s="166"/>
      <c r="P567" s="166"/>
      <c r="Q567" s="166"/>
      <c r="R567" s="166"/>
      <c r="S567" s="166"/>
      <c r="T567" s="167"/>
      <c r="AT567" s="99" t="s">
        <v>107</v>
      </c>
      <c r="AU567" s="99" t="s">
        <v>67</v>
      </c>
    </row>
    <row r="568" spans="2:65" s="108" customFormat="1" ht="22.5" customHeight="1">
      <c r="B568" s="109"/>
      <c r="C568" s="152" t="s">
        <v>1326</v>
      </c>
      <c r="D568" s="152" t="s">
        <v>99</v>
      </c>
      <c r="E568" s="153" t="s">
        <v>1327</v>
      </c>
      <c r="F568" s="154" t="s">
        <v>1328</v>
      </c>
      <c r="G568" s="155" t="s">
        <v>306</v>
      </c>
      <c r="H568" s="156">
        <v>1</v>
      </c>
      <c r="I568" s="157">
        <v>290</v>
      </c>
      <c r="J568" s="157">
        <f>ROUND(I568*H568,2)</f>
        <v>290</v>
      </c>
      <c r="K568" s="154" t="s">
        <v>103</v>
      </c>
      <c r="L568" s="109"/>
      <c r="M568" s="158" t="s">
        <v>1</v>
      </c>
      <c r="N568" s="159" t="s">
        <v>38</v>
      </c>
      <c r="O568" s="160">
        <v>0</v>
      </c>
      <c r="P568" s="160">
        <f>O568*H568</f>
        <v>0</v>
      </c>
      <c r="Q568" s="160">
        <v>0</v>
      </c>
      <c r="R568" s="160">
        <f>Q568*H568</f>
        <v>0</v>
      </c>
      <c r="S568" s="160">
        <v>0</v>
      </c>
      <c r="T568" s="161">
        <f>S568*H568</f>
        <v>0</v>
      </c>
      <c r="AR568" s="99" t="s">
        <v>104</v>
      </c>
      <c r="AT568" s="99" t="s">
        <v>99</v>
      </c>
      <c r="AU568" s="99" t="s">
        <v>67</v>
      </c>
      <c r="AY568" s="99" t="s">
        <v>105</v>
      </c>
      <c r="BE568" s="162">
        <f>IF(N568="základní",J568,0)</f>
        <v>290</v>
      </c>
      <c r="BF568" s="162">
        <f>IF(N568="snížená",J568,0)</f>
        <v>0</v>
      </c>
      <c r="BG568" s="162">
        <f>IF(N568="zákl. přenesená",J568,0)</f>
        <v>0</v>
      </c>
      <c r="BH568" s="162">
        <f>IF(N568="sníž. přenesená",J568,0)</f>
        <v>0</v>
      </c>
      <c r="BI568" s="162">
        <f>IF(N568="nulová",J568,0)</f>
        <v>0</v>
      </c>
      <c r="BJ568" s="99" t="s">
        <v>75</v>
      </c>
      <c r="BK568" s="162">
        <f>ROUND(I568*H568,2)</f>
        <v>290</v>
      </c>
      <c r="BL568" s="99" t="s">
        <v>104</v>
      </c>
      <c r="BM568" s="99" t="s">
        <v>1329</v>
      </c>
    </row>
    <row r="569" spans="2:65" s="108" customFormat="1" ht="39">
      <c r="B569" s="109"/>
      <c r="D569" s="163" t="s">
        <v>107</v>
      </c>
      <c r="F569" s="164" t="s">
        <v>1330</v>
      </c>
      <c r="L569" s="109"/>
      <c r="M569" s="165"/>
      <c r="N569" s="166"/>
      <c r="O569" s="166"/>
      <c r="P569" s="166"/>
      <c r="Q569" s="166"/>
      <c r="R569" s="166"/>
      <c r="S569" s="166"/>
      <c r="T569" s="167"/>
      <c r="AT569" s="99" t="s">
        <v>107</v>
      </c>
      <c r="AU569" s="99" t="s">
        <v>67</v>
      </c>
    </row>
    <row r="570" spans="2:65" s="108" customFormat="1" ht="22.5" customHeight="1">
      <c r="B570" s="109"/>
      <c r="C570" s="152" t="s">
        <v>1331</v>
      </c>
      <c r="D570" s="152" t="s">
        <v>99</v>
      </c>
      <c r="E570" s="153" t="s">
        <v>1332</v>
      </c>
      <c r="F570" s="154" t="s">
        <v>1333</v>
      </c>
      <c r="G570" s="155" t="s">
        <v>306</v>
      </c>
      <c r="H570" s="156">
        <v>1</v>
      </c>
      <c r="I570" s="157">
        <v>312</v>
      </c>
      <c r="J570" s="157">
        <f>ROUND(I570*H570,2)</f>
        <v>312</v>
      </c>
      <c r="K570" s="154" t="s">
        <v>103</v>
      </c>
      <c r="L570" s="109"/>
      <c r="M570" s="158" t="s">
        <v>1</v>
      </c>
      <c r="N570" s="159" t="s">
        <v>38</v>
      </c>
      <c r="O570" s="160">
        <v>0</v>
      </c>
      <c r="P570" s="160">
        <f>O570*H570</f>
        <v>0</v>
      </c>
      <c r="Q570" s="160">
        <v>0</v>
      </c>
      <c r="R570" s="160">
        <f>Q570*H570</f>
        <v>0</v>
      </c>
      <c r="S570" s="160">
        <v>0</v>
      </c>
      <c r="T570" s="161">
        <f>S570*H570</f>
        <v>0</v>
      </c>
      <c r="AR570" s="99" t="s">
        <v>104</v>
      </c>
      <c r="AT570" s="99" t="s">
        <v>99</v>
      </c>
      <c r="AU570" s="99" t="s">
        <v>67</v>
      </c>
      <c r="AY570" s="99" t="s">
        <v>105</v>
      </c>
      <c r="BE570" s="162">
        <f>IF(N570="základní",J570,0)</f>
        <v>312</v>
      </c>
      <c r="BF570" s="162">
        <f>IF(N570="snížená",J570,0)</f>
        <v>0</v>
      </c>
      <c r="BG570" s="162">
        <f>IF(N570="zákl. přenesená",J570,0)</f>
        <v>0</v>
      </c>
      <c r="BH570" s="162">
        <f>IF(N570="sníž. přenesená",J570,0)</f>
        <v>0</v>
      </c>
      <c r="BI570" s="162">
        <f>IF(N570="nulová",J570,0)</f>
        <v>0</v>
      </c>
      <c r="BJ570" s="99" t="s">
        <v>75</v>
      </c>
      <c r="BK570" s="162">
        <f>ROUND(I570*H570,2)</f>
        <v>312</v>
      </c>
      <c r="BL570" s="99" t="s">
        <v>104</v>
      </c>
      <c r="BM570" s="99" t="s">
        <v>1334</v>
      </c>
    </row>
    <row r="571" spans="2:65" s="108" customFormat="1" ht="39">
      <c r="B571" s="109"/>
      <c r="D571" s="163" t="s">
        <v>107</v>
      </c>
      <c r="F571" s="164" t="s">
        <v>1335</v>
      </c>
      <c r="L571" s="109"/>
      <c r="M571" s="165"/>
      <c r="N571" s="166"/>
      <c r="O571" s="166"/>
      <c r="P571" s="166"/>
      <c r="Q571" s="166"/>
      <c r="R571" s="166"/>
      <c r="S571" s="166"/>
      <c r="T571" s="167"/>
      <c r="AT571" s="99" t="s">
        <v>107</v>
      </c>
      <c r="AU571" s="99" t="s">
        <v>67</v>
      </c>
    </row>
    <row r="572" spans="2:65" s="108" customFormat="1" ht="22.5" customHeight="1">
      <c r="B572" s="109"/>
      <c r="C572" s="152" t="s">
        <v>1336</v>
      </c>
      <c r="D572" s="152" t="s">
        <v>99</v>
      </c>
      <c r="E572" s="153" t="s">
        <v>1337</v>
      </c>
      <c r="F572" s="154" t="s">
        <v>1338</v>
      </c>
      <c r="G572" s="155" t="s">
        <v>306</v>
      </c>
      <c r="H572" s="156">
        <v>1</v>
      </c>
      <c r="I572" s="157">
        <v>283</v>
      </c>
      <c r="J572" s="157">
        <f>ROUND(I572*H572,2)</f>
        <v>283</v>
      </c>
      <c r="K572" s="154" t="s">
        <v>103</v>
      </c>
      <c r="L572" s="109"/>
      <c r="M572" s="158" t="s">
        <v>1</v>
      </c>
      <c r="N572" s="159" t="s">
        <v>38</v>
      </c>
      <c r="O572" s="160">
        <v>0</v>
      </c>
      <c r="P572" s="160">
        <f>O572*H572</f>
        <v>0</v>
      </c>
      <c r="Q572" s="160">
        <v>0</v>
      </c>
      <c r="R572" s="160">
        <f>Q572*H572</f>
        <v>0</v>
      </c>
      <c r="S572" s="160">
        <v>0</v>
      </c>
      <c r="T572" s="161">
        <f>S572*H572</f>
        <v>0</v>
      </c>
      <c r="AR572" s="99" t="s">
        <v>104</v>
      </c>
      <c r="AT572" s="99" t="s">
        <v>99</v>
      </c>
      <c r="AU572" s="99" t="s">
        <v>67</v>
      </c>
      <c r="AY572" s="99" t="s">
        <v>105</v>
      </c>
      <c r="BE572" s="162">
        <f>IF(N572="základní",J572,0)</f>
        <v>283</v>
      </c>
      <c r="BF572" s="162">
        <f>IF(N572="snížená",J572,0)</f>
        <v>0</v>
      </c>
      <c r="BG572" s="162">
        <f>IF(N572="zákl. přenesená",J572,0)</f>
        <v>0</v>
      </c>
      <c r="BH572" s="162">
        <f>IF(N572="sníž. přenesená",J572,0)</f>
        <v>0</v>
      </c>
      <c r="BI572" s="162">
        <f>IF(N572="nulová",J572,0)</f>
        <v>0</v>
      </c>
      <c r="BJ572" s="99" t="s">
        <v>75</v>
      </c>
      <c r="BK572" s="162">
        <f>ROUND(I572*H572,2)</f>
        <v>283</v>
      </c>
      <c r="BL572" s="99" t="s">
        <v>104</v>
      </c>
      <c r="BM572" s="99" t="s">
        <v>1339</v>
      </c>
    </row>
    <row r="573" spans="2:65" s="108" customFormat="1" ht="39">
      <c r="B573" s="109"/>
      <c r="D573" s="163" t="s">
        <v>107</v>
      </c>
      <c r="F573" s="164" t="s">
        <v>1340</v>
      </c>
      <c r="L573" s="109"/>
      <c r="M573" s="165"/>
      <c r="N573" s="166"/>
      <c r="O573" s="166"/>
      <c r="P573" s="166"/>
      <c r="Q573" s="166"/>
      <c r="R573" s="166"/>
      <c r="S573" s="166"/>
      <c r="T573" s="167"/>
      <c r="AT573" s="99" t="s">
        <v>107</v>
      </c>
      <c r="AU573" s="99" t="s">
        <v>67</v>
      </c>
    </row>
    <row r="574" spans="2:65" s="108" customFormat="1" ht="22.5" customHeight="1">
      <c r="B574" s="109"/>
      <c r="C574" s="152" t="s">
        <v>1341</v>
      </c>
      <c r="D574" s="152" t="s">
        <v>99</v>
      </c>
      <c r="E574" s="153" t="s">
        <v>1342</v>
      </c>
      <c r="F574" s="154" t="s">
        <v>1343</v>
      </c>
      <c r="G574" s="155" t="s">
        <v>306</v>
      </c>
      <c r="H574" s="156">
        <v>1</v>
      </c>
      <c r="I574" s="157">
        <v>294</v>
      </c>
      <c r="J574" s="157">
        <f>ROUND(I574*H574,2)</f>
        <v>294</v>
      </c>
      <c r="K574" s="154" t="s">
        <v>103</v>
      </c>
      <c r="L574" s="109"/>
      <c r="M574" s="158" t="s">
        <v>1</v>
      </c>
      <c r="N574" s="159" t="s">
        <v>38</v>
      </c>
      <c r="O574" s="160">
        <v>0</v>
      </c>
      <c r="P574" s="160">
        <f>O574*H574</f>
        <v>0</v>
      </c>
      <c r="Q574" s="160">
        <v>0</v>
      </c>
      <c r="R574" s="160">
        <f>Q574*H574</f>
        <v>0</v>
      </c>
      <c r="S574" s="160">
        <v>0</v>
      </c>
      <c r="T574" s="161">
        <f>S574*H574</f>
        <v>0</v>
      </c>
      <c r="AR574" s="99" t="s">
        <v>104</v>
      </c>
      <c r="AT574" s="99" t="s">
        <v>99</v>
      </c>
      <c r="AU574" s="99" t="s">
        <v>67</v>
      </c>
      <c r="AY574" s="99" t="s">
        <v>105</v>
      </c>
      <c r="BE574" s="162">
        <f>IF(N574="základní",J574,0)</f>
        <v>294</v>
      </c>
      <c r="BF574" s="162">
        <f>IF(N574="snížená",J574,0)</f>
        <v>0</v>
      </c>
      <c r="BG574" s="162">
        <f>IF(N574="zákl. přenesená",J574,0)</f>
        <v>0</v>
      </c>
      <c r="BH574" s="162">
        <f>IF(N574="sníž. přenesená",J574,0)</f>
        <v>0</v>
      </c>
      <c r="BI574" s="162">
        <f>IF(N574="nulová",J574,0)</f>
        <v>0</v>
      </c>
      <c r="BJ574" s="99" t="s">
        <v>75</v>
      </c>
      <c r="BK574" s="162">
        <f>ROUND(I574*H574,2)</f>
        <v>294</v>
      </c>
      <c r="BL574" s="99" t="s">
        <v>104</v>
      </c>
      <c r="BM574" s="99" t="s">
        <v>1344</v>
      </c>
    </row>
    <row r="575" spans="2:65" s="108" customFormat="1" ht="39">
      <c r="B575" s="109"/>
      <c r="D575" s="163" t="s">
        <v>107</v>
      </c>
      <c r="F575" s="164" t="s">
        <v>1345</v>
      </c>
      <c r="L575" s="109"/>
      <c r="M575" s="165"/>
      <c r="N575" s="166"/>
      <c r="O575" s="166"/>
      <c r="P575" s="166"/>
      <c r="Q575" s="166"/>
      <c r="R575" s="166"/>
      <c r="S575" s="166"/>
      <c r="T575" s="167"/>
      <c r="AT575" s="99" t="s">
        <v>107</v>
      </c>
      <c r="AU575" s="99" t="s">
        <v>67</v>
      </c>
    </row>
    <row r="576" spans="2:65" s="108" customFormat="1" ht="22.5" customHeight="1">
      <c r="B576" s="109"/>
      <c r="C576" s="152" t="s">
        <v>1346</v>
      </c>
      <c r="D576" s="152" t="s">
        <v>99</v>
      </c>
      <c r="E576" s="153" t="s">
        <v>1347</v>
      </c>
      <c r="F576" s="154" t="s">
        <v>1348</v>
      </c>
      <c r="G576" s="155" t="s">
        <v>306</v>
      </c>
      <c r="H576" s="156">
        <v>1</v>
      </c>
      <c r="I576" s="157">
        <v>226</v>
      </c>
      <c r="J576" s="157">
        <f>ROUND(I576*H576,2)</f>
        <v>226</v>
      </c>
      <c r="K576" s="154" t="s">
        <v>103</v>
      </c>
      <c r="L576" s="109"/>
      <c r="M576" s="158" t="s">
        <v>1</v>
      </c>
      <c r="N576" s="159" t="s">
        <v>38</v>
      </c>
      <c r="O576" s="160">
        <v>0</v>
      </c>
      <c r="P576" s="160">
        <f>O576*H576</f>
        <v>0</v>
      </c>
      <c r="Q576" s="160">
        <v>0</v>
      </c>
      <c r="R576" s="160">
        <f>Q576*H576</f>
        <v>0</v>
      </c>
      <c r="S576" s="160">
        <v>0</v>
      </c>
      <c r="T576" s="161">
        <f>S576*H576</f>
        <v>0</v>
      </c>
      <c r="AR576" s="99" t="s">
        <v>104</v>
      </c>
      <c r="AT576" s="99" t="s">
        <v>99</v>
      </c>
      <c r="AU576" s="99" t="s">
        <v>67</v>
      </c>
      <c r="AY576" s="99" t="s">
        <v>105</v>
      </c>
      <c r="BE576" s="162">
        <f>IF(N576="základní",J576,0)</f>
        <v>226</v>
      </c>
      <c r="BF576" s="162">
        <f>IF(N576="snížená",J576,0)</f>
        <v>0</v>
      </c>
      <c r="BG576" s="162">
        <f>IF(N576="zákl. přenesená",J576,0)</f>
        <v>0</v>
      </c>
      <c r="BH576" s="162">
        <f>IF(N576="sníž. přenesená",J576,0)</f>
        <v>0</v>
      </c>
      <c r="BI576" s="162">
        <f>IF(N576="nulová",J576,0)</f>
        <v>0</v>
      </c>
      <c r="BJ576" s="99" t="s">
        <v>75</v>
      </c>
      <c r="BK576" s="162">
        <f>ROUND(I576*H576,2)</f>
        <v>226</v>
      </c>
      <c r="BL576" s="99" t="s">
        <v>104</v>
      </c>
      <c r="BM576" s="99" t="s">
        <v>1349</v>
      </c>
    </row>
    <row r="577" spans="2:65" s="108" customFormat="1" ht="39">
      <c r="B577" s="109"/>
      <c r="D577" s="163" t="s">
        <v>107</v>
      </c>
      <c r="F577" s="164" t="s">
        <v>1350</v>
      </c>
      <c r="L577" s="109"/>
      <c r="M577" s="165"/>
      <c r="N577" s="166"/>
      <c r="O577" s="166"/>
      <c r="P577" s="166"/>
      <c r="Q577" s="166"/>
      <c r="R577" s="166"/>
      <c r="S577" s="166"/>
      <c r="T577" s="167"/>
      <c r="AT577" s="99" t="s">
        <v>107</v>
      </c>
      <c r="AU577" s="99" t="s">
        <v>67</v>
      </c>
    </row>
    <row r="578" spans="2:65" s="108" customFormat="1" ht="22.5" customHeight="1">
      <c r="B578" s="109"/>
      <c r="C578" s="152" t="s">
        <v>1351</v>
      </c>
      <c r="D578" s="152" t="s">
        <v>99</v>
      </c>
      <c r="E578" s="153" t="s">
        <v>1352</v>
      </c>
      <c r="F578" s="154" t="s">
        <v>1353</v>
      </c>
      <c r="G578" s="155" t="s">
        <v>306</v>
      </c>
      <c r="H578" s="156">
        <v>1</v>
      </c>
      <c r="I578" s="157">
        <v>227</v>
      </c>
      <c r="J578" s="157">
        <f>ROUND(I578*H578,2)</f>
        <v>227</v>
      </c>
      <c r="K578" s="154" t="s">
        <v>103</v>
      </c>
      <c r="L578" s="109"/>
      <c r="M578" s="158" t="s">
        <v>1</v>
      </c>
      <c r="N578" s="159" t="s">
        <v>38</v>
      </c>
      <c r="O578" s="160">
        <v>0</v>
      </c>
      <c r="P578" s="160">
        <f>O578*H578</f>
        <v>0</v>
      </c>
      <c r="Q578" s="160">
        <v>0</v>
      </c>
      <c r="R578" s="160">
        <f>Q578*H578</f>
        <v>0</v>
      </c>
      <c r="S578" s="160">
        <v>0</v>
      </c>
      <c r="T578" s="161">
        <f>S578*H578</f>
        <v>0</v>
      </c>
      <c r="AR578" s="99" t="s">
        <v>104</v>
      </c>
      <c r="AT578" s="99" t="s">
        <v>99</v>
      </c>
      <c r="AU578" s="99" t="s">
        <v>67</v>
      </c>
      <c r="AY578" s="99" t="s">
        <v>105</v>
      </c>
      <c r="BE578" s="162">
        <f>IF(N578="základní",J578,0)</f>
        <v>227</v>
      </c>
      <c r="BF578" s="162">
        <f>IF(N578="snížená",J578,0)</f>
        <v>0</v>
      </c>
      <c r="BG578" s="162">
        <f>IF(N578="zákl. přenesená",J578,0)</f>
        <v>0</v>
      </c>
      <c r="BH578" s="162">
        <f>IF(N578="sníž. přenesená",J578,0)</f>
        <v>0</v>
      </c>
      <c r="BI578" s="162">
        <f>IF(N578="nulová",J578,0)</f>
        <v>0</v>
      </c>
      <c r="BJ578" s="99" t="s">
        <v>75</v>
      </c>
      <c r="BK578" s="162">
        <f>ROUND(I578*H578,2)</f>
        <v>227</v>
      </c>
      <c r="BL578" s="99" t="s">
        <v>104</v>
      </c>
      <c r="BM578" s="99" t="s">
        <v>1354</v>
      </c>
    </row>
    <row r="579" spans="2:65" s="108" customFormat="1" ht="39">
      <c r="B579" s="109"/>
      <c r="D579" s="163" t="s">
        <v>107</v>
      </c>
      <c r="F579" s="164" t="s">
        <v>1355</v>
      </c>
      <c r="L579" s="109"/>
      <c r="M579" s="165"/>
      <c r="N579" s="166"/>
      <c r="O579" s="166"/>
      <c r="P579" s="166"/>
      <c r="Q579" s="166"/>
      <c r="R579" s="166"/>
      <c r="S579" s="166"/>
      <c r="T579" s="167"/>
      <c r="AT579" s="99" t="s">
        <v>107</v>
      </c>
      <c r="AU579" s="99" t="s">
        <v>67</v>
      </c>
    </row>
    <row r="580" spans="2:65" s="108" customFormat="1" ht="22.5" customHeight="1">
      <c r="B580" s="109"/>
      <c r="C580" s="152" t="s">
        <v>1356</v>
      </c>
      <c r="D580" s="152" t="s">
        <v>99</v>
      </c>
      <c r="E580" s="153" t="s">
        <v>1357</v>
      </c>
      <c r="F580" s="154" t="s">
        <v>1358</v>
      </c>
      <c r="G580" s="155" t="s">
        <v>306</v>
      </c>
      <c r="H580" s="156">
        <v>1</v>
      </c>
      <c r="I580" s="157">
        <v>182</v>
      </c>
      <c r="J580" s="157">
        <f>ROUND(I580*H580,2)</f>
        <v>182</v>
      </c>
      <c r="K580" s="154" t="s">
        <v>103</v>
      </c>
      <c r="L580" s="109"/>
      <c r="M580" s="158" t="s">
        <v>1</v>
      </c>
      <c r="N580" s="159" t="s">
        <v>38</v>
      </c>
      <c r="O580" s="160">
        <v>0</v>
      </c>
      <c r="P580" s="160">
        <f>O580*H580</f>
        <v>0</v>
      </c>
      <c r="Q580" s="160">
        <v>0</v>
      </c>
      <c r="R580" s="160">
        <f>Q580*H580</f>
        <v>0</v>
      </c>
      <c r="S580" s="160">
        <v>0</v>
      </c>
      <c r="T580" s="161">
        <f>S580*H580</f>
        <v>0</v>
      </c>
      <c r="AR580" s="99" t="s">
        <v>104</v>
      </c>
      <c r="AT580" s="99" t="s">
        <v>99</v>
      </c>
      <c r="AU580" s="99" t="s">
        <v>67</v>
      </c>
      <c r="AY580" s="99" t="s">
        <v>105</v>
      </c>
      <c r="BE580" s="162">
        <f>IF(N580="základní",J580,0)</f>
        <v>182</v>
      </c>
      <c r="BF580" s="162">
        <f>IF(N580="snížená",J580,0)</f>
        <v>0</v>
      </c>
      <c r="BG580" s="162">
        <f>IF(N580="zákl. přenesená",J580,0)</f>
        <v>0</v>
      </c>
      <c r="BH580" s="162">
        <f>IF(N580="sníž. přenesená",J580,0)</f>
        <v>0</v>
      </c>
      <c r="BI580" s="162">
        <f>IF(N580="nulová",J580,0)</f>
        <v>0</v>
      </c>
      <c r="BJ580" s="99" t="s">
        <v>75</v>
      </c>
      <c r="BK580" s="162">
        <f>ROUND(I580*H580,2)</f>
        <v>182</v>
      </c>
      <c r="BL580" s="99" t="s">
        <v>104</v>
      </c>
      <c r="BM580" s="99" t="s">
        <v>1359</v>
      </c>
    </row>
    <row r="581" spans="2:65" s="108" customFormat="1" ht="39">
      <c r="B581" s="109"/>
      <c r="D581" s="163" t="s">
        <v>107</v>
      </c>
      <c r="F581" s="164" t="s">
        <v>1360</v>
      </c>
      <c r="L581" s="109"/>
      <c r="M581" s="165"/>
      <c r="N581" s="166"/>
      <c r="O581" s="166"/>
      <c r="P581" s="166"/>
      <c r="Q581" s="166"/>
      <c r="R581" s="166"/>
      <c r="S581" s="166"/>
      <c r="T581" s="167"/>
      <c r="AT581" s="99" t="s">
        <v>107</v>
      </c>
      <c r="AU581" s="99" t="s">
        <v>67</v>
      </c>
    </row>
    <row r="582" spans="2:65" s="108" customFormat="1" ht="22.5" customHeight="1">
      <c r="B582" s="109"/>
      <c r="C582" s="152" t="s">
        <v>1361</v>
      </c>
      <c r="D582" s="152" t="s">
        <v>99</v>
      </c>
      <c r="E582" s="153" t="s">
        <v>1362</v>
      </c>
      <c r="F582" s="154" t="s">
        <v>1363</v>
      </c>
      <c r="G582" s="155" t="s">
        <v>306</v>
      </c>
      <c r="H582" s="156">
        <v>1</v>
      </c>
      <c r="I582" s="157">
        <v>192</v>
      </c>
      <c r="J582" s="157">
        <f>ROUND(I582*H582,2)</f>
        <v>192</v>
      </c>
      <c r="K582" s="154" t="s">
        <v>103</v>
      </c>
      <c r="L582" s="109"/>
      <c r="M582" s="158" t="s">
        <v>1</v>
      </c>
      <c r="N582" s="159" t="s">
        <v>38</v>
      </c>
      <c r="O582" s="160">
        <v>0</v>
      </c>
      <c r="P582" s="160">
        <f>O582*H582</f>
        <v>0</v>
      </c>
      <c r="Q582" s="160">
        <v>0</v>
      </c>
      <c r="R582" s="160">
        <f>Q582*H582</f>
        <v>0</v>
      </c>
      <c r="S582" s="160">
        <v>0</v>
      </c>
      <c r="T582" s="161">
        <f>S582*H582</f>
        <v>0</v>
      </c>
      <c r="AR582" s="99" t="s">
        <v>104</v>
      </c>
      <c r="AT582" s="99" t="s">
        <v>99</v>
      </c>
      <c r="AU582" s="99" t="s">
        <v>67</v>
      </c>
      <c r="AY582" s="99" t="s">
        <v>105</v>
      </c>
      <c r="BE582" s="162">
        <f>IF(N582="základní",J582,0)</f>
        <v>192</v>
      </c>
      <c r="BF582" s="162">
        <f>IF(N582="snížená",J582,0)</f>
        <v>0</v>
      </c>
      <c r="BG582" s="162">
        <f>IF(N582="zákl. přenesená",J582,0)</f>
        <v>0</v>
      </c>
      <c r="BH582" s="162">
        <f>IF(N582="sníž. přenesená",J582,0)</f>
        <v>0</v>
      </c>
      <c r="BI582" s="162">
        <f>IF(N582="nulová",J582,0)</f>
        <v>0</v>
      </c>
      <c r="BJ582" s="99" t="s">
        <v>75</v>
      </c>
      <c r="BK582" s="162">
        <f>ROUND(I582*H582,2)</f>
        <v>192</v>
      </c>
      <c r="BL582" s="99" t="s">
        <v>104</v>
      </c>
      <c r="BM582" s="99" t="s">
        <v>1364</v>
      </c>
    </row>
    <row r="583" spans="2:65" s="108" customFormat="1" ht="39">
      <c r="B583" s="109"/>
      <c r="D583" s="163" t="s">
        <v>107</v>
      </c>
      <c r="F583" s="164" t="s">
        <v>1365</v>
      </c>
      <c r="L583" s="109"/>
      <c r="M583" s="165"/>
      <c r="N583" s="166"/>
      <c r="O583" s="166"/>
      <c r="P583" s="166"/>
      <c r="Q583" s="166"/>
      <c r="R583" s="166"/>
      <c r="S583" s="166"/>
      <c r="T583" s="167"/>
      <c r="AT583" s="99" t="s">
        <v>107</v>
      </c>
      <c r="AU583" s="99" t="s">
        <v>67</v>
      </c>
    </row>
    <row r="584" spans="2:65" s="108" customFormat="1" ht="22.5" customHeight="1">
      <c r="B584" s="109"/>
      <c r="C584" s="152" t="s">
        <v>1366</v>
      </c>
      <c r="D584" s="152" t="s">
        <v>99</v>
      </c>
      <c r="E584" s="153" t="s">
        <v>1367</v>
      </c>
      <c r="F584" s="154" t="s">
        <v>1368</v>
      </c>
      <c r="G584" s="155" t="s">
        <v>306</v>
      </c>
      <c r="H584" s="156">
        <v>1</v>
      </c>
      <c r="I584" s="157">
        <v>182</v>
      </c>
      <c r="J584" s="157">
        <f>ROUND(I584*H584,2)</f>
        <v>182</v>
      </c>
      <c r="K584" s="154" t="s">
        <v>103</v>
      </c>
      <c r="L584" s="109"/>
      <c r="M584" s="158" t="s">
        <v>1</v>
      </c>
      <c r="N584" s="159" t="s">
        <v>38</v>
      </c>
      <c r="O584" s="160">
        <v>0</v>
      </c>
      <c r="P584" s="160">
        <f>O584*H584</f>
        <v>0</v>
      </c>
      <c r="Q584" s="160">
        <v>0</v>
      </c>
      <c r="R584" s="160">
        <f>Q584*H584</f>
        <v>0</v>
      </c>
      <c r="S584" s="160">
        <v>0</v>
      </c>
      <c r="T584" s="161">
        <f>S584*H584</f>
        <v>0</v>
      </c>
      <c r="AR584" s="99" t="s">
        <v>104</v>
      </c>
      <c r="AT584" s="99" t="s">
        <v>99</v>
      </c>
      <c r="AU584" s="99" t="s">
        <v>67</v>
      </c>
      <c r="AY584" s="99" t="s">
        <v>105</v>
      </c>
      <c r="BE584" s="162">
        <f>IF(N584="základní",J584,0)</f>
        <v>182</v>
      </c>
      <c r="BF584" s="162">
        <f>IF(N584="snížená",J584,0)</f>
        <v>0</v>
      </c>
      <c r="BG584" s="162">
        <f>IF(N584="zákl. přenesená",J584,0)</f>
        <v>0</v>
      </c>
      <c r="BH584" s="162">
        <f>IF(N584="sníž. přenesená",J584,0)</f>
        <v>0</v>
      </c>
      <c r="BI584" s="162">
        <f>IF(N584="nulová",J584,0)</f>
        <v>0</v>
      </c>
      <c r="BJ584" s="99" t="s">
        <v>75</v>
      </c>
      <c r="BK584" s="162">
        <f>ROUND(I584*H584,2)</f>
        <v>182</v>
      </c>
      <c r="BL584" s="99" t="s">
        <v>104</v>
      </c>
      <c r="BM584" s="99" t="s">
        <v>1369</v>
      </c>
    </row>
    <row r="585" spans="2:65" s="108" customFormat="1" ht="39">
      <c r="B585" s="109"/>
      <c r="D585" s="163" t="s">
        <v>107</v>
      </c>
      <c r="F585" s="164" t="s">
        <v>1370</v>
      </c>
      <c r="L585" s="109"/>
      <c r="M585" s="165"/>
      <c r="N585" s="166"/>
      <c r="O585" s="166"/>
      <c r="P585" s="166"/>
      <c r="Q585" s="166"/>
      <c r="R585" s="166"/>
      <c r="S585" s="166"/>
      <c r="T585" s="167"/>
      <c r="AT585" s="99" t="s">
        <v>107</v>
      </c>
      <c r="AU585" s="99" t="s">
        <v>67</v>
      </c>
    </row>
    <row r="586" spans="2:65" s="108" customFormat="1" ht="22.5" customHeight="1">
      <c r="B586" s="109"/>
      <c r="C586" s="152" t="s">
        <v>1371</v>
      </c>
      <c r="D586" s="152" t="s">
        <v>99</v>
      </c>
      <c r="E586" s="153" t="s">
        <v>1372</v>
      </c>
      <c r="F586" s="154" t="s">
        <v>1373</v>
      </c>
      <c r="G586" s="155" t="s">
        <v>306</v>
      </c>
      <c r="H586" s="156">
        <v>1</v>
      </c>
      <c r="I586" s="157">
        <v>192</v>
      </c>
      <c r="J586" s="157">
        <f>ROUND(I586*H586,2)</f>
        <v>192</v>
      </c>
      <c r="K586" s="154" t="s">
        <v>103</v>
      </c>
      <c r="L586" s="109"/>
      <c r="M586" s="158" t="s">
        <v>1</v>
      </c>
      <c r="N586" s="159" t="s">
        <v>38</v>
      </c>
      <c r="O586" s="160">
        <v>0</v>
      </c>
      <c r="P586" s="160">
        <f>O586*H586</f>
        <v>0</v>
      </c>
      <c r="Q586" s="160">
        <v>0</v>
      </c>
      <c r="R586" s="160">
        <f>Q586*H586</f>
        <v>0</v>
      </c>
      <c r="S586" s="160">
        <v>0</v>
      </c>
      <c r="T586" s="161">
        <f>S586*H586</f>
        <v>0</v>
      </c>
      <c r="AR586" s="99" t="s">
        <v>104</v>
      </c>
      <c r="AT586" s="99" t="s">
        <v>99</v>
      </c>
      <c r="AU586" s="99" t="s">
        <v>67</v>
      </c>
      <c r="AY586" s="99" t="s">
        <v>105</v>
      </c>
      <c r="BE586" s="162">
        <f>IF(N586="základní",J586,0)</f>
        <v>192</v>
      </c>
      <c r="BF586" s="162">
        <f>IF(N586="snížená",J586,0)</f>
        <v>0</v>
      </c>
      <c r="BG586" s="162">
        <f>IF(N586="zákl. přenesená",J586,0)</f>
        <v>0</v>
      </c>
      <c r="BH586" s="162">
        <f>IF(N586="sníž. přenesená",J586,0)</f>
        <v>0</v>
      </c>
      <c r="BI586" s="162">
        <f>IF(N586="nulová",J586,0)</f>
        <v>0</v>
      </c>
      <c r="BJ586" s="99" t="s">
        <v>75</v>
      </c>
      <c r="BK586" s="162">
        <f>ROUND(I586*H586,2)</f>
        <v>192</v>
      </c>
      <c r="BL586" s="99" t="s">
        <v>104</v>
      </c>
      <c r="BM586" s="99" t="s">
        <v>1374</v>
      </c>
    </row>
    <row r="587" spans="2:65" s="108" customFormat="1" ht="39">
      <c r="B587" s="109"/>
      <c r="D587" s="163" t="s">
        <v>107</v>
      </c>
      <c r="F587" s="164" t="s">
        <v>1375</v>
      </c>
      <c r="L587" s="109"/>
      <c r="M587" s="165"/>
      <c r="N587" s="166"/>
      <c r="O587" s="166"/>
      <c r="P587" s="166"/>
      <c r="Q587" s="166"/>
      <c r="R587" s="166"/>
      <c r="S587" s="166"/>
      <c r="T587" s="167"/>
      <c r="AT587" s="99" t="s">
        <v>107</v>
      </c>
      <c r="AU587" s="99" t="s">
        <v>67</v>
      </c>
    </row>
    <row r="588" spans="2:65" s="108" customFormat="1" ht="22.5" customHeight="1">
      <c r="B588" s="109"/>
      <c r="C588" s="152" t="s">
        <v>1376</v>
      </c>
      <c r="D588" s="152" t="s">
        <v>99</v>
      </c>
      <c r="E588" s="153" t="s">
        <v>1377</v>
      </c>
      <c r="F588" s="154" t="s">
        <v>1378</v>
      </c>
      <c r="G588" s="155" t="s">
        <v>306</v>
      </c>
      <c r="H588" s="156">
        <v>1</v>
      </c>
      <c r="I588" s="157">
        <v>186</v>
      </c>
      <c r="J588" s="157">
        <f>ROUND(I588*H588,2)</f>
        <v>186</v>
      </c>
      <c r="K588" s="154" t="s">
        <v>103</v>
      </c>
      <c r="L588" s="109"/>
      <c r="M588" s="158" t="s">
        <v>1</v>
      </c>
      <c r="N588" s="159" t="s">
        <v>38</v>
      </c>
      <c r="O588" s="160">
        <v>0</v>
      </c>
      <c r="P588" s="160">
        <f>O588*H588</f>
        <v>0</v>
      </c>
      <c r="Q588" s="160">
        <v>0</v>
      </c>
      <c r="R588" s="160">
        <f>Q588*H588</f>
        <v>0</v>
      </c>
      <c r="S588" s="160">
        <v>0</v>
      </c>
      <c r="T588" s="161">
        <f>S588*H588</f>
        <v>0</v>
      </c>
      <c r="AR588" s="99" t="s">
        <v>104</v>
      </c>
      <c r="AT588" s="99" t="s">
        <v>99</v>
      </c>
      <c r="AU588" s="99" t="s">
        <v>67</v>
      </c>
      <c r="AY588" s="99" t="s">
        <v>105</v>
      </c>
      <c r="BE588" s="162">
        <f>IF(N588="základní",J588,0)</f>
        <v>186</v>
      </c>
      <c r="BF588" s="162">
        <f>IF(N588="snížená",J588,0)</f>
        <v>0</v>
      </c>
      <c r="BG588" s="162">
        <f>IF(N588="zákl. přenesená",J588,0)</f>
        <v>0</v>
      </c>
      <c r="BH588" s="162">
        <f>IF(N588="sníž. přenesená",J588,0)</f>
        <v>0</v>
      </c>
      <c r="BI588" s="162">
        <f>IF(N588="nulová",J588,0)</f>
        <v>0</v>
      </c>
      <c r="BJ588" s="99" t="s">
        <v>75</v>
      </c>
      <c r="BK588" s="162">
        <f>ROUND(I588*H588,2)</f>
        <v>186</v>
      </c>
      <c r="BL588" s="99" t="s">
        <v>104</v>
      </c>
      <c r="BM588" s="99" t="s">
        <v>1379</v>
      </c>
    </row>
    <row r="589" spans="2:65" s="108" customFormat="1" ht="39">
      <c r="B589" s="109"/>
      <c r="D589" s="163" t="s">
        <v>107</v>
      </c>
      <c r="F589" s="164" t="s">
        <v>1380</v>
      </c>
      <c r="L589" s="109"/>
      <c r="M589" s="165"/>
      <c r="N589" s="166"/>
      <c r="O589" s="166"/>
      <c r="P589" s="166"/>
      <c r="Q589" s="166"/>
      <c r="R589" s="166"/>
      <c r="S589" s="166"/>
      <c r="T589" s="167"/>
      <c r="AT589" s="99" t="s">
        <v>107</v>
      </c>
      <c r="AU589" s="99" t="s">
        <v>67</v>
      </c>
    </row>
    <row r="590" spans="2:65" s="108" customFormat="1" ht="22.5" customHeight="1">
      <c r="B590" s="109"/>
      <c r="C590" s="152" t="s">
        <v>1381</v>
      </c>
      <c r="D590" s="152" t="s">
        <v>99</v>
      </c>
      <c r="E590" s="153" t="s">
        <v>1382</v>
      </c>
      <c r="F590" s="154" t="s">
        <v>1383</v>
      </c>
      <c r="G590" s="155" t="s">
        <v>306</v>
      </c>
      <c r="H590" s="156">
        <v>1</v>
      </c>
      <c r="I590" s="157">
        <v>197</v>
      </c>
      <c r="J590" s="157">
        <f>ROUND(I590*H590,2)</f>
        <v>197</v>
      </c>
      <c r="K590" s="154" t="s">
        <v>103</v>
      </c>
      <c r="L590" s="109"/>
      <c r="M590" s="158" t="s">
        <v>1</v>
      </c>
      <c r="N590" s="159" t="s">
        <v>38</v>
      </c>
      <c r="O590" s="160">
        <v>0</v>
      </c>
      <c r="P590" s="160">
        <f>O590*H590</f>
        <v>0</v>
      </c>
      <c r="Q590" s="160">
        <v>0</v>
      </c>
      <c r="R590" s="160">
        <f>Q590*H590</f>
        <v>0</v>
      </c>
      <c r="S590" s="160">
        <v>0</v>
      </c>
      <c r="T590" s="161">
        <f>S590*H590</f>
        <v>0</v>
      </c>
      <c r="AR590" s="99" t="s">
        <v>104</v>
      </c>
      <c r="AT590" s="99" t="s">
        <v>99</v>
      </c>
      <c r="AU590" s="99" t="s">
        <v>67</v>
      </c>
      <c r="AY590" s="99" t="s">
        <v>105</v>
      </c>
      <c r="BE590" s="162">
        <f>IF(N590="základní",J590,0)</f>
        <v>197</v>
      </c>
      <c r="BF590" s="162">
        <f>IF(N590="snížená",J590,0)</f>
        <v>0</v>
      </c>
      <c r="BG590" s="162">
        <f>IF(N590="zákl. přenesená",J590,0)</f>
        <v>0</v>
      </c>
      <c r="BH590" s="162">
        <f>IF(N590="sníž. přenesená",J590,0)</f>
        <v>0</v>
      </c>
      <c r="BI590" s="162">
        <f>IF(N590="nulová",J590,0)</f>
        <v>0</v>
      </c>
      <c r="BJ590" s="99" t="s">
        <v>75</v>
      </c>
      <c r="BK590" s="162">
        <f>ROUND(I590*H590,2)</f>
        <v>197</v>
      </c>
      <c r="BL590" s="99" t="s">
        <v>104</v>
      </c>
      <c r="BM590" s="99" t="s">
        <v>1384</v>
      </c>
    </row>
    <row r="591" spans="2:65" s="108" customFormat="1" ht="39">
      <c r="B591" s="109"/>
      <c r="D591" s="163" t="s">
        <v>107</v>
      </c>
      <c r="F591" s="164" t="s">
        <v>1385</v>
      </c>
      <c r="L591" s="109"/>
      <c r="M591" s="165"/>
      <c r="N591" s="166"/>
      <c r="O591" s="166"/>
      <c r="P591" s="166"/>
      <c r="Q591" s="166"/>
      <c r="R591" s="166"/>
      <c r="S591" s="166"/>
      <c r="T591" s="167"/>
      <c r="AT591" s="99" t="s">
        <v>107</v>
      </c>
      <c r="AU591" s="99" t="s">
        <v>67</v>
      </c>
    </row>
    <row r="592" spans="2:65" s="108" customFormat="1" ht="22.5" customHeight="1">
      <c r="B592" s="109"/>
      <c r="C592" s="152" t="s">
        <v>1386</v>
      </c>
      <c r="D592" s="152" t="s">
        <v>99</v>
      </c>
      <c r="E592" s="153" t="s">
        <v>1387</v>
      </c>
      <c r="F592" s="154" t="s">
        <v>1388</v>
      </c>
      <c r="G592" s="155" t="s">
        <v>306</v>
      </c>
      <c r="H592" s="156">
        <v>1</v>
      </c>
      <c r="I592" s="157">
        <v>216</v>
      </c>
      <c r="J592" s="157">
        <f>ROUND(I592*H592,2)</f>
        <v>216</v>
      </c>
      <c r="K592" s="154" t="s">
        <v>103</v>
      </c>
      <c r="L592" s="109"/>
      <c r="M592" s="158" t="s">
        <v>1</v>
      </c>
      <c r="N592" s="159" t="s">
        <v>38</v>
      </c>
      <c r="O592" s="160">
        <v>0</v>
      </c>
      <c r="P592" s="160">
        <f>O592*H592</f>
        <v>0</v>
      </c>
      <c r="Q592" s="160">
        <v>0</v>
      </c>
      <c r="R592" s="160">
        <f>Q592*H592</f>
        <v>0</v>
      </c>
      <c r="S592" s="160">
        <v>0</v>
      </c>
      <c r="T592" s="161">
        <f>S592*H592</f>
        <v>0</v>
      </c>
      <c r="AR592" s="99" t="s">
        <v>104</v>
      </c>
      <c r="AT592" s="99" t="s">
        <v>99</v>
      </c>
      <c r="AU592" s="99" t="s">
        <v>67</v>
      </c>
      <c r="AY592" s="99" t="s">
        <v>105</v>
      </c>
      <c r="BE592" s="162">
        <f>IF(N592="základní",J592,0)</f>
        <v>216</v>
      </c>
      <c r="BF592" s="162">
        <f>IF(N592="snížená",J592,0)</f>
        <v>0</v>
      </c>
      <c r="BG592" s="162">
        <f>IF(N592="zákl. přenesená",J592,0)</f>
        <v>0</v>
      </c>
      <c r="BH592" s="162">
        <f>IF(N592="sníž. přenesená",J592,0)</f>
        <v>0</v>
      </c>
      <c r="BI592" s="162">
        <f>IF(N592="nulová",J592,0)</f>
        <v>0</v>
      </c>
      <c r="BJ592" s="99" t="s">
        <v>75</v>
      </c>
      <c r="BK592" s="162">
        <f>ROUND(I592*H592,2)</f>
        <v>216</v>
      </c>
      <c r="BL592" s="99" t="s">
        <v>104</v>
      </c>
      <c r="BM592" s="99" t="s">
        <v>1389</v>
      </c>
    </row>
    <row r="593" spans="2:65" s="108" customFormat="1" ht="39">
      <c r="B593" s="109"/>
      <c r="D593" s="163" t="s">
        <v>107</v>
      </c>
      <c r="F593" s="164" t="s">
        <v>1390</v>
      </c>
      <c r="L593" s="109"/>
      <c r="M593" s="165"/>
      <c r="N593" s="166"/>
      <c r="O593" s="166"/>
      <c r="P593" s="166"/>
      <c r="Q593" s="166"/>
      <c r="R593" s="166"/>
      <c r="S593" s="166"/>
      <c r="T593" s="167"/>
      <c r="AT593" s="99" t="s">
        <v>107</v>
      </c>
      <c r="AU593" s="99" t="s">
        <v>67</v>
      </c>
    </row>
    <row r="594" spans="2:65" s="108" customFormat="1" ht="22.5" customHeight="1">
      <c r="B594" s="109"/>
      <c r="C594" s="152" t="s">
        <v>1391</v>
      </c>
      <c r="D594" s="152" t="s">
        <v>99</v>
      </c>
      <c r="E594" s="153" t="s">
        <v>1392</v>
      </c>
      <c r="F594" s="154" t="s">
        <v>1393</v>
      </c>
      <c r="G594" s="155" t="s">
        <v>306</v>
      </c>
      <c r="H594" s="156">
        <v>1</v>
      </c>
      <c r="I594" s="157">
        <v>228</v>
      </c>
      <c r="J594" s="157">
        <f>ROUND(I594*H594,2)</f>
        <v>228</v>
      </c>
      <c r="K594" s="154" t="s">
        <v>103</v>
      </c>
      <c r="L594" s="109"/>
      <c r="M594" s="158" t="s">
        <v>1</v>
      </c>
      <c r="N594" s="159" t="s">
        <v>38</v>
      </c>
      <c r="O594" s="160">
        <v>0</v>
      </c>
      <c r="P594" s="160">
        <f>O594*H594</f>
        <v>0</v>
      </c>
      <c r="Q594" s="160">
        <v>0</v>
      </c>
      <c r="R594" s="160">
        <f>Q594*H594</f>
        <v>0</v>
      </c>
      <c r="S594" s="160">
        <v>0</v>
      </c>
      <c r="T594" s="161">
        <f>S594*H594</f>
        <v>0</v>
      </c>
      <c r="AR594" s="99" t="s">
        <v>104</v>
      </c>
      <c r="AT594" s="99" t="s">
        <v>99</v>
      </c>
      <c r="AU594" s="99" t="s">
        <v>67</v>
      </c>
      <c r="AY594" s="99" t="s">
        <v>105</v>
      </c>
      <c r="BE594" s="162">
        <f>IF(N594="základní",J594,0)</f>
        <v>228</v>
      </c>
      <c r="BF594" s="162">
        <f>IF(N594="snížená",J594,0)</f>
        <v>0</v>
      </c>
      <c r="BG594" s="162">
        <f>IF(N594="zákl. přenesená",J594,0)</f>
        <v>0</v>
      </c>
      <c r="BH594" s="162">
        <f>IF(N594="sníž. přenesená",J594,0)</f>
        <v>0</v>
      </c>
      <c r="BI594" s="162">
        <f>IF(N594="nulová",J594,0)</f>
        <v>0</v>
      </c>
      <c r="BJ594" s="99" t="s">
        <v>75</v>
      </c>
      <c r="BK594" s="162">
        <f>ROUND(I594*H594,2)</f>
        <v>228</v>
      </c>
      <c r="BL594" s="99" t="s">
        <v>104</v>
      </c>
      <c r="BM594" s="99" t="s">
        <v>1394</v>
      </c>
    </row>
    <row r="595" spans="2:65" s="108" customFormat="1" ht="39">
      <c r="B595" s="109"/>
      <c r="D595" s="163" t="s">
        <v>107</v>
      </c>
      <c r="F595" s="164" t="s">
        <v>1395</v>
      </c>
      <c r="L595" s="109"/>
      <c r="M595" s="165"/>
      <c r="N595" s="166"/>
      <c r="O595" s="166"/>
      <c r="P595" s="166"/>
      <c r="Q595" s="166"/>
      <c r="R595" s="166"/>
      <c r="S595" s="166"/>
      <c r="T595" s="167"/>
      <c r="AT595" s="99" t="s">
        <v>107</v>
      </c>
      <c r="AU595" s="99" t="s">
        <v>67</v>
      </c>
    </row>
    <row r="596" spans="2:65" s="108" customFormat="1" ht="22.5" customHeight="1">
      <c r="B596" s="109"/>
      <c r="C596" s="152" t="s">
        <v>1396</v>
      </c>
      <c r="D596" s="152" t="s">
        <v>99</v>
      </c>
      <c r="E596" s="153" t="s">
        <v>1397</v>
      </c>
      <c r="F596" s="154" t="s">
        <v>1398</v>
      </c>
      <c r="G596" s="155" t="s">
        <v>306</v>
      </c>
      <c r="H596" s="156">
        <v>1</v>
      </c>
      <c r="I596" s="157">
        <v>192</v>
      </c>
      <c r="J596" s="157">
        <f>ROUND(I596*H596,2)</f>
        <v>192</v>
      </c>
      <c r="K596" s="154" t="s">
        <v>103</v>
      </c>
      <c r="L596" s="109"/>
      <c r="M596" s="158" t="s">
        <v>1</v>
      </c>
      <c r="N596" s="159" t="s">
        <v>38</v>
      </c>
      <c r="O596" s="160">
        <v>0</v>
      </c>
      <c r="P596" s="160">
        <f>O596*H596</f>
        <v>0</v>
      </c>
      <c r="Q596" s="160">
        <v>0</v>
      </c>
      <c r="R596" s="160">
        <f>Q596*H596</f>
        <v>0</v>
      </c>
      <c r="S596" s="160">
        <v>0</v>
      </c>
      <c r="T596" s="161">
        <f>S596*H596</f>
        <v>0</v>
      </c>
      <c r="AR596" s="99" t="s">
        <v>104</v>
      </c>
      <c r="AT596" s="99" t="s">
        <v>99</v>
      </c>
      <c r="AU596" s="99" t="s">
        <v>67</v>
      </c>
      <c r="AY596" s="99" t="s">
        <v>105</v>
      </c>
      <c r="BE596" s="162">
        <f>IF(N596="základní",J596,0)</f>
        <v>192</v>
      </c>
      <c r="BF596" s="162">
        <f>IF(N596="snížená",J596,0)</f>
        <v>0</v>
      </c>
      <c r="BG596" s="162">
        <f>IF(N596="zákl. přenesená",J596,0)</f>
        <v>0</v>
      </c>
      <c r="BH596" s="162">
        <f>IF(N596="sníž. přenesená",J596,0)</f>
        <v>0</v>
      </c>
      <c r="BI596" s="162">
        <f>IF(N596="nulová",J596,0)</f>
        <v>0</v>
      </c>
      <c r="BJ596" s="99" t="s">
        <v>75</v>
      </c>
      <c r="BK596" s="162">
        <f>ROUND(I596*H596,2)</f>
        <v>192</v>
      </c>
      <c r="BL596" s="99" t="s">
        <v>104</v>
      </c>
      <c r="BM596" s="99" t="s">
        <v>1399</v>
      </c>
    </row>
    <row r="597" spans="2:65" s="108" customFormat="1" ht="39">
      <c r="B597" s="109"/>
      <c r="D597" s="163" t="s">
        <v>107</v>
      </c>
      <c r="F597" s="164" t="s">
        <v>1400</v>
      </c>
      <c r="L597" s="109"/>
      <c r="M597" s="165"/>
      <c r="N597" s="166"/>
      <c r="O597" s="166"/>
      <c r="P597" s="166"/>
      <c r="Q597" s="166"/>
      <c r="R597" s="166"/>
      <c r="S597" s="166"/>
      <c r="T597" s="167"/>
      <c r="AT597" s="99" t="s">
        <v>107</v>
      </c>
      <c r="AU597" s="99" t="s">
        <v>67</v>
      </c>
    </row>
    <row r="598" spans="2:65" s="108" customFormat="1" ht="22.5" customHeight="1">
      <c r="B598" s="109"/>
      <c r="C598" s="152" t="s">
        <v>1401</v>
      </c>
      <c r="D598" s="152" t="s">
        <v>99</v>
      </c>
      <c r="E598" s="153" t="s">
        <v>1402</v>
      </c>
      <c r="F598" s="154" t="s">
        <v>1403</v>
      </c>
      <c r="G598" s="155" t="s">
        <v>306</v>
      </c>
      <c r="H598" s="156">
        <v>1</v>
      </c>
      <c r="I598" s="157">
        <v>203</v>
      </c>
      <c r="J598" s="157">
        <f>ROUND(I598*H598,2)</f>
        <v>203</v>
      </c>
      <c r="K598" s="154" t="s">
        <v>103</v>
      </c>
      <c r="L598" s="109"/>
      <c r="M598" s="158" t="s">
        <v>1</v>
      </c>
      <c r="N598" s="159" t="s">
        <v>38</v>
      </c>
      <c r="O598" s="160">
        <v>0</v>
      </c>
      <c r="P598" s="160">
        <f>O598*H598</f>
        <v>0</v>
      </c>
      <c r="Q598" s="160">
        <v>0</v>
      </c>
      <c r="R598" s="160">
        <f>Q598*H598</f>
        <v>0</v>
      </c>
      <c r="S598" s="160">
        <v>0</v>
      </c>
      <c r="T598" s="161">
        <f>S598*H598</f>
        <v>0</v>
      </c>
      <c r="AR598" s="99" t="s">
        <v>104</v>
      </c>
      <c r="AT598" s="99" t="s">
        <v>99</v>
      </c>
      <c r="AU598" s="99" t="s">
        <v>67</v>
      </c>
      <c r="AY598" s="99" t="s">
        <v>105</v>
      </c>
      <c r="BE598" s="162">
        <f>IF(N598="základní",J598,0)</f>
        <v>203</v>
      </c>
      <c r="BF598" s="162">
        <f>IF(N598="snížená",J598,0)</f>
        <v>0</v>
      </c>
      <c r="BG598" s="162">
        <f>IF(N598="zákl. přenesená",J598,0)</f>
        <v>0</v>
      </c>
      <c r="BH598" s="162">
        <f>IF(N598="sníž. přenesená",J598,0)</f>
        <v>0</v>
      </c>
      <c r="BI598" s="162">
        <f>IF(N598="nulová",J598,0)</f>
        <v>0</v>
      </c>
      <c r="BJ598" s="99" t="s">
        <v>75</v>
      </c>
      <c r="BK598" s="162">
        <f>ROUND(I598*H598,2)</f>
        <v>203</v>
      </c>
      <c r="BL598" s="99" t="s">
        <v>104</v>
      </c>
      <c r="BM598" s="99" t="s">
        <v>1404</v>
      </c>
    </row>
    <row r="599" spans="2:65" s="108" customFormat="1" ht="39">
      <c r="B599" s="109"/>
      <c r="D599" s="163" t="s">
        <v>107</v>
      </c>
      <c r="F599" s="164" t="s">
        <v>1405</v>
      </c>
      <c r="L599" s="109"/>
      <c r="M599" s="165"/>
      <c r="N599" s="166"/>
      <c r="O599" s="166"/>
      <c r="P599" s="166"/>
      <c r="Q599" s="166"/>
      <c r="R599" s="166"/>
      <c r="S599" s="166"/>
      <c r="T599" s="167"/>
      <c r="AT599" s="99" t="s">
        <v>107</v>
      </c>
      <c r="AU599" s="99" t="s">
        <v>67</v>
      </c>
    </row>
    <row r="600" spans="2:65" s="108" customFormat="1" ht="22.5" customHeight="1">
      <c r="B600" s="109"/>
      <c r="C600" s="152" t="s">
        <v>1406</v>
      </c>
      <c r="D600" s="152" t="s">
        <v>99</v>
      </c>
      <c r="E600" s="153" t="s">
        <v>1407</v>
      </c>
      <c r="F600" s="154" t="s">
        <v>1408</v>
      </c>
      <c r="G600" s="155" t="s">
        <v>306</v>
      </c>
      <c r="H600" s="156">
        <v>1</v>
      </c>
      <c r="I600" s="157">
        <v>186</v>
      </c>
      <c r="J600" s="157">
        <f>ROUND(I600*H600,2)</f>
        <v>186</v>
      </c>
      <c r="K600" s="154" t="s">
        <v>103</v>
      </c>
      <c r="L600" s="109"/>
      <c r="M600" s="158" t="s">
        <v>1</v>
      </c>
      <c r="N600" s="159" t="s">
        <v>38</v>
      </c>
      <c r="O600" s="160">
        <v>0</v>
      </c>
      <c r="P600" s="160">
        <f>O600*H600</f>
        <v>0</v>
      </c>
      <c r="Q600" s="160">
        <v>0</v>
      </c>
      <c r="R600" s="160">
        <f>Q600*H600</f>
        <v>0</v>
      </c>
      <c r="S600" s="160">
        <v>0</v>
      </c>
      <c r="T600" s="161">
        <f>S600*H600</f>
        <v>0</v>
      </c>
      <c r="AR600" s="99" t="s">
        <v>104</v>
      </c>
      <c r="AT600" s="99" t="s">
        <v>99</v>
      </c>
      <c r="AU600" s="99" t="s">
        <v>67</v>
      </c>
      <c r="AY600" s="99" t="s">
        <v>105</v>
      </c>
      <c r="BE600" s="162">
        <f>IF(N600="základní",J600,0)</f>
        <v>186</v>
      </c>
      <c r="BF600" s="162">
        <f>IF(N600="snížená",J600,0)</f>
        <v>0</v>
      </c>
      <c r="BG600" s="162">
        <f>IF(N600="zákl. přenesená",J600,0)</f>
        <v>0</v>
      </c>
      <c r="BH600" s="162">
        <f>IF(N600="sníž. přenesená",J600,0)</f>
        <v>0</v>
      </c>
      <c r="BI600" s="162">
        <f>IF(N600="nulová",J600,0)</f>
        <v>0</v>
      </c>
      <c r="BJ600" s="99" t="s">
        <v>75</v>
      </c>
      <c r="BK600" s="162">
        <f>ROUND(I600*H600,2)</f>
        <v>186</v>
      </c>
      <c r="BL600" s="99" t="s">
        <v>104</v>
      </c>
      <c r="BM600" s="99" t="s">
        <v>1409</v>
      </c>
    </row>
    <row r="601" spans="2:65" s="108" customFormat="1" ht="39">
      <c r="B601" s="109"/>
      <c r="D601" s="163" t="s">
        <v>107</v>
      </c>
      <c r="F601" s="164" t="s">
        <v>1410</v>
      </c>
      <c r="L601" s="109"/>
      <c r="M601" s="165"/>
      <c r="N601" s="166"/>
      <c r="O601" s="166"/>
      <c r="P601" s="166"/>
      <c r="Q601" s="166"/>
      <c r="R601" s="166"/>
      <c r="S601" s="166"/>
      <c r="T601" s="167"/>
      <c r="AT601" s="99" t="s">
        <v>107</v>
      </c>
      <c r="AU601" s="99" t="s">
        <v>67</v>
      </c>
    </row>
    <row r="602" spans="2:65" s="108" customFormat="1" ht="22.5" customHeight="1">
      <c r="B602" s="109"/>
      <c r="C602" s="152" t="s">
        <v>1411</v>
      </c>
      <c r="D602" s="152" t="s">
        <v>99</v>
      </c>
      <c r="E602" s="153" t="s">
        <v>1412</v>
      </c>
      <c r="F602" s="154" t="s">
        <v>1413</v>
      </c>
      <c r="G602" s="155" t="s">
        <v>306</v>
      </c>
      <c r="H602" s="156">
        <v>1</v>
      </c>
      <c r="I602" s="157">
        <v>197</v>
      </c>
      <c r="J602" s="157">
        <f>ROUND(I602*H602,2)</f>
        <v>197</v>
      </c>
      <c r="K602" s="154" t="s">
        <v>103</v>
      </c>
      <c r="L602" s="109"/>
      <c r="M602" s="158" t="s">
        <v>1</v>
      </c>
      <c r="N602" s="159" t="s">
        <v>38</v>
      </c>
      <c r="O602" s="160">
        <v>0</v>
      </c>
      <c r="P602" s="160">
        <f>O602*H602</f>
        <v>0</v>
      </c>
      <c r="Q602" s="160">
        <v>0</v>
      </c>
      <c r="R602" s="160">
        <f>Q602*H602</f>
        <v>0</v>
      </c>
      <c r="S602" s="160">
        <v>0</v>
      </c>
      <c r="T602" s="161">
        <f>S602*H602</f>
        <v>0</v>
      </c>
      <c r="AR602" s="99" t="s">
        <v>104</v>
      </c>
      <c r="AT602" s="99" t="s">
        <v>99</v>
      </c>
      <c r="AU602" s="99" t="s">
        <v>67</v>
      </c>
      <c r="AY602" s="99" t="s">
        <v>105</v>
      </c>
      <c r="BE602" s="162">
        <f>IF(N602="základní",J602,0)</f>
        <v>197</v>
      </c>
      <c r="BF602" s="162">
        <f>IF(N602="snížená",J602,0)</f>
        <v>0</v>
      </c>
      <c r="BG602" s="162">
        <f>IF(N602="zákl. přenesená",J602,0)</f>
        <v>0</v>
      </c>
      <c r="BH602" s="162">
        <f>IF(N602="sníž. přenesená",J602,0)</f>
        <v>0</v>
      </c>
      <c r="BI602" s="162">
        <f>IF(N602="nulová",J602,0)</f>
        <v>0</v>
      </c>
      <c r="BJ602" s="99" t="s">
        <v>75</v>
      </c>
      <c r="BK602" s="162">
        <f>ROUND(I602*H602,2)</f>
        <v>197</v>
      </c>
      <c r="BL602" s="99" t="s">
        <v>104</v>
      </c>
      <c r="BM602" s="99" t="s">
        <v>1414</v>
      </c>
    </row>
    <row r="603" spans="2:65" s="108" customFormat="1" ht="39">
      <c r="B603" s="109"/>
      <c r="D603" s="163" t="s">
        <v>107</v>
      </c>
      <c r="F603" s="164" t="s">
        <v>1415</v>
      </c>
      <c r="L603" s="109"/>
      <c r="M603" s="165"/>
      <c r="N603" s="166"/>
      <c r="O603" s="166"/>
      <c r="P603" s="166"/>
      <c r="Q603" s="166"/>
      <c r="R603" s="166"/>
      <c r="S603" s="166"/>
      <c r="T603" s="167"/>
      <c r="AT603" s="99" t="s">
        <v>107</v>
      </c>
      <c r="AU603" s="99" t="s">
        <v>67</v>
      </c>
    </row>
    <row r="604" spans="2:65" s="108" customFormat="1" ht="22.5" customHeight="1">
      <c r="B604" s="109"/>
      <c r="C604" s="152" t="s">
        <v>1416</v>
      </c>
      <c r="D604" s="152" t="s">
        <v>99</v>
      </c>
      <c r="E604" s="153" t="s">
        <v>1417</v>
      </c>
      <c r="F604" s="154" t="s">
        <v>1418</v>
      </c>
      <c r="G604" s="155" t="s">
        <v>306</v>
      </c>
      <c r="H604" s="156">
        <v>1</v>
      </c>
      <c r="I604" s="157">
        <v>271</v>
      </c>
      <c r="J604" s="157">
        <f>ROUND(I604*H604,2)</f>
        <v>271</v>
      </c>
      <c r="K604" s="154" t="s">
        <v>103</v>
      </c>
      <c r="L604" s="109"/>
      <c r="M604" s="158" t="s">
        <v>1</v>
      </c>
      <c r="N604" s="159" t="s">
        <v>38</v>
      </c>
      <c r="O604" s="160">
        <v>0</v>
      </c>
      <c r="P604" s="160">
        <f>O604*H604</f>
        <v>0</v>
      </c>
      <c r="Q604" s="160">
        <v>0</v>
      </c>
      <c r="R604" s="160">
        <f>Q604*H604</f>
        <v>0</v>
      </c>
      <c r="S604" s="160">
        <v>0</v>
      </c>
      <c r="T604" s="161">
        <f>S604*H604</f>
        <v>0</v>
      </c>
      <c r="AR604" s="99" t="s">
        <v>104</v>
      </c>
      <c r="AT604" s="99" t="s">
        <v>99</v>
      </c>
      <c r="AU604" s="99" t="s">
        <v>67</v>
      </c>
      <c r="AY604" s="99" t="s">
        <v>105</v>
      </c>
      <c r="BE604" s="162">
        <f>IF(N604="základní",J604,0)</f>
        <v>271</v>
      </c>
      <c r="BF604" s="162">
        <f>IF(N604="snížená",J604,0)</f>
        <v>0</v>
      </c>
      <c r="BG604" s="162">
        <f>IF(N604="zákl. přenesená",J604,0)</f>
        <v>0</v>
      </c>
      <c r="BH604" s="162">
        <f>IF(N604="sníž. přenesená",J604,0)</f>
        <v>0</v>
      </c>
      <c r="BI604" s="162">
        <f>IF(N604="nulová",J604,0)</f>
        <v>0</v>
      </c>
      <c r="BJ604" s="99" t="s">
        <v>75</v>
      </c>
      <c r="BK604" s="162">
        <f>ROUND(I604*H604,2)</f>
        <v>271</v>
      </c>
      <c r="BL604" s="99" t="s">
        <v>104</v>
      </c>
      <c r="BM604" s="99" t="s">
        <v>1419</v>
      </c>
    </row>
    <row r="605" spans="2:65" s="108" customFormat="1" ht="39">
      <c r="B605" s="109"/>
      <c r="D605" s="163" t="s">
        <v>107</v>
      </c>
      <c r="F605" s="164" t="s">
        <v>1420</v>
      </c>
      <c r="L605" s="109"/>
      <c r="M605" s="165"/>
      <c r="N605" s="166"/>
      <c r="O605" s="166"/>
      <c r="P605" s="166"/>
      <c r="Q605" s="166"/>
      <c r="R605" s="166"/>
      <c r="S605" s="166"/>
      <c r="T605" s="167"/>
      <c r="AT605" s="99" t="s">
        <v>107</v>
      </c>
      <c r="AU605" s="99" t="s">
        <v>67</v>
      </c>
    </row>
    <row r="606" spans="2:65" s="108" customFormat="1" ht="22.5" customHeight="1">
      <c r="B606" s="109"/>
      <c r="C606" s="152" t="s">
        <v>1421</v>
      </c>
      <c r="D606" s="152" t="s">
        <v>99</v>
      </c>
      <c r="E606" s="153" t="s">
        <v>1422</v>
      </c>
      <c r="F606" s="154" t="s">
        <v>1423</v>
      </c>
      <c r="G606" s="155" t="s">
        <v>306</v>
      </c>
      <c r="H606" s="156">
        <v>1</v>
      </c>
      <c r="I606" s="157">
        <v>216</v>
      </c>
      <c r="J606" s="157">
        <f>ROUND(I606*H606,2)</f>
        <v>216</v>
      </c>
      <c r="K606" s="154" t="s">
        <v>103</v>
      </c>
      <c r="L606" s="109"/>
      <c r="M606" s="158" t="s">
        <v>1</v>
      </c>
      <c r="N606" s="159" t="s">
        <v>38</v>
      </c>
      <c r="O606" s="160">
        <v>0</v>
      </c>
      <c r="P606" s="160">
        <f>O606*H606</f>
        <v>0</v>
      </c>
      <c r="Q606" s="160">
        <v>0</v>
      </c>
      <c r="R606" s="160">
        <f>Q606*H606</f>
        <v>0</v>
      </c>
      <c r="S606" s="160">
        <v>0</v>
      </c>
      <c r="T606" s="161">
        <f>S606*H606</f>
        <v>0</v>
      </c>
      <c r="AR606" s="99" t="s">
        <v>104</v>
      </c>
      <c r="AT606" s="99" t="s">
        <v>99</v>
      </c>
      <c r="AU606" s="99" t="s">
        <v>67</v>
      </c>
      <c r="AY606" s="99" t="s">
        <v>105</v>
      </c>
      <c r="BE606" s="162">
        <f>IF(N606="základní",J606,0)</f>
        <v>216</v>
      </c>
      <c r="BF606" s="162">
        <f>IF(N606="snížená",J606,0)</f>
        <v>0</v>
      </c>
      <c r="BG606" s="162">
        <f>IF(N606="zákl. přenesená",J606,0)</f>
        <v>0</v>
      </c>
      <c r="BH606" s="162">
        <f>IF(N606="sníž. přenesená",J606,0)</f>
        <v>0</v>
      </c>
      <c r="BI606" s="162">
        <f>IF(N606="nulová",J606,0)</f>
        <v>0</v>
      </c>
      <c r="BJ606" s="99" t="s">
        <v>75</v>
      </c>
      <c r="BK606" s="162">
        <f>ROUND(I606*H606,2)</f>
        <v>216</v>
      </c>
      <c r="BL606" s="99" t="s">
        <v>104</v>
      </c>
      <c r="BM606" s="99" t="s">
        <v>1424</v>
      </c>
    </row>
    <row r="607" spans="2:65" s="108" customFormat="1" ht="39">
      <c r="B607" s="109"/>
      <c r="D607" s="163" t="s">
        <v>107</v>
      </c>
      <c r="F607" s="164" t="s">
        <v>1425</v>
      </c>
      <c r="L607" s="109"/>
      <c r="M607" s="165"/>
      <c r="N607" s="166"/>
      <c r="O607" s="166"/>
      <c r="P607" s="166"/>
      <c r="Q607" s="166"/>
      <c r="R607" s="166"/>
      <c r="S607" s="166"/>
      <c r="T607" s="167"/>
      <c r="AT607" s="99" t="s">
        <v>107</v>
      </c>
      <c r="AU607" s="99" t="s">
        <v>67</v>
      </c>
    </row>
    <row r="608" spans="2:65" s="108" customFormat="1" ht="22.5" customHeight="1">
      <c r="B608" s="109"/>
      <c r="C608" s="152" t="s">
        <v>1426</v>
      </c>
      <c r="D608" s="152" t="s">
        <v>99</v>
      </c>
      <c r="E608" s="153" t="s">
        <v>1427</v>
      </c>
      <c r="F608" s="154" t="s">
        <v>1428</v>
      </c>
      <c r="G608" s="155" t="s">
        <v>306</v>
      </c>
      <c r="H608" s="156">
        <v>1</v>
      </c>
      <c r="I608" s="157">
        <v>228</v>
      </c>
      <c r="J608" s="157">
        <f>ROUND(I608*H608,2)</f>
        <v>228</v>
      </c>
      <c r="K608" s="154" t="s">
        <v>103</v>
      </c>
      <c r="L608" s="109"/>
      <c r="M608" s="158" t="s">
        <v>1</v>
      </c>
      <c r="N608" s="159" t="s">
        <v>38</v>
      </c>
      <c r="O608" s="160">
        <v>0</v>
      </c>
      <c r="P608" s="160">
        <f>O608*H608</f>
        <v>0</v>
      </c>
      <c r="Q608" s="160">
        <v>0</v>
      </c>
      <c r="R608" s="160">
        <f>Q608*H608</f>
        <v>0</v>
      </c>
      <c r="S608" s="160">
        <v>0</v>
      </c>
      <c r="T608" s="161">
        <f>S608*H608</f>
        <v>0</v>
      </c>
      <c r="AR608" s="99" t="s">
        <v>104</v>
      </c>
      <c r="AT608" s="99" t="s">
        <v>99</v>
      </c>
      <c r="AU608" s="99" t="s">
        <v>67</v>
      </c>
      <c r="AY608" s="99" t="s">
        <v>105</v>
      </c>
      <c r="BE608" s="162">
        <f>IF(N608="základní",J608,0)</f>
        <v>228</v>
      </c>
      <c r="BF608" s="162">
        <f>IF(N608="snížená",J608,0)</f>
        <v>0</v>
      </c>
      <c r="BG608" s="162">
        <f>IF(N608="zákl. přenesená",J608,0)</f>
        <v>0</v>
      </c>
      <c r="BH608" s="162">
        <f>IF(N608="sníž. přenesená",J608,0)</f>
        <v>0</v>
      </c>
      <c r="BI608" s="162">
        <f>IF(N608="nulová",J608,0)</f>
        <v>0</v>
      </c>
      <c r="BJ608" s="99" t="s">
        <v>75</v>
      </c>
      <c r="BK608" s="162">
        <f>ROUND(I608*H608,2)</f>
        <v>228</v>
      </c>
      <c r="BL608" s="99" t="s">
        <v>104</v>
      </c>
      <c r="BM608" s="99" t="s">
        <v>1429</v>
      </c>
    </row>
    <row r="609" spans="2:65" s="108" customFormat="1" ht="39">
      <c r="B609" s="109"/>
      <c r="D609" s="163" t="s">
        <v>107</v>
      </c>
      <c r="F609" s="164" t="s">
        <v>1430</v>
      </c>
      <c r="L609" s="109"/>
      <c r="M609" s="165"/>
      <c r="N609" s="166"/>
      <c r="O609" s="166"/>
      <c r="P609" s="166"/>
      <c r="Q609" s="166"/>
      <c r="R609" s="166"/>
      <c r="S609" s="166"/>
      <c r="T609" s="167"/>
      <c r="AT609" s="99" t="s">
        <v>107</v>
      </c>
      <c r="AU609" s="99" t="s">
        <v>67</v>
      </c>
    </row>
    <row r="610" spans="2:65" s="108" customFormat="1" ht="22.5" customHeight="1">
      <c r="B610" s="109"/>
      <c r="C610" s="152" t="s">
        <v>1431</v>
      </c>
      <c r="D610" s="152" t="s">
        <v>99</v>
      </c>
      <c r="E610" s="153" t="s">
        <v>1432</v>
      </c>
      <c r="F610" s="154" t="s">
        <v>1433</v>
      </c>
      <c r="G610" s="155" t="s">
        <v>306</v>
      </c>
      <c r="H610" s="156">
        <v>1</v>
      </c>
      <c r="I610" s="157">
        <v>225</v>
      </c>
      <c r="J610" s="157">
        <f>ROUND(I610*H610,2)</f>
        <v>225</v>
      </c>
      <c r="K610" s="154" t="s">
        <v>103</v>
      </c>
      <c r="L610" s="109"/>
      <c r="M610" s="158" t="s">
        <v>1</v>
      </c>
      <c r="N610" s="159" t="s">
        <v>38</v>
      </c>
      <c r="O610" s="160">
        <v>0</v>
      </c>
      <c r="P610" s="160">
        <f>O610*H610</f>
        <v>0</v>
      </c>
      <c r="Q610" s="160">
        <v>0</v>
      </c>
      <c r="R610" s="160">
        <f>Q610*H610</f>
        <v>0</v>
      </c>
      <c r="S610" s="160">
        <v>0</v>
      </c>
      <c r="T610" s="161">
        <f>S610*H610</f>
        <v>0</v>
      </c>
      <c r="AR610" s="99" t="s">
        <v>104</v>
      </c>
      <c r="AT610" s="99" t="s">
        <v>99</v>
      </c>
      <c r="AU610" s="99" t="s">
        <v>67</v>
      </c>
      <c r="AY610" s="99" t="s">
        <v>105</v>
      </c>
      <c r="BE610" s="162">
        <f>IF(N610="základní",J610,0)</f>
        <v>225</v>
      </c>
      <c r="BF610" s="162">
        <f>IF(N610="snížená",J610,0)</f>
        <v>0</v>
      </c>
      <c r="BG610" s="162">
        <f>IF(N610="zákl. přenesená",J610,0)</f>
        <v>0</v>
      </c>
      <c r="BH610" s="162">
        <f>IF(N610="sníž. přenesená",J610,0)</f>
        <v>0</v>
      </c>
      <c r="BI610" s="162">
        <f>IF(N610="nulová",J610,0)</f>
        <v>0</v>
      </c>
      <c r="BJ610" s="99" t="s">
        <v>75</v>
      </c>
      <c r="BK610" s="162">
        <f>ROUND(I610*H610,2)</f>
        <v>225</v>
      </c>
      <c r="BL610" s="99" t="s">
        <v>104</v>
      </c>
      <c r="BM610" s="99" t="s">
        <v>1434</v>
      </c>
    </row>
    <row r="611" spans="2:65" s="108" customFormat="1" ht="39">
      <c r="B611" s="109"/>
      <c r="D611" s="163" t="s">
        <v>107</v>
      </c>
      <c r="F611" s="164" t="s">
        <v>1435</v>
      </c>
      <c r="L611" s="109"/>
      <c r="M611" s="165"/>
      <c r="N611" s="166"/>
      <c r="O611" s="166"/>
      <c r="P611" s="166"/>
      <c r="Q611" s="166"/>
      <c r="R611" s="166"/>
      <c r="S611" s="166"/>
      <c r="T611" s="167"/>
      <c r="AT611" s="99" t="s">
        <v>107</v>
      </c>
      <c r="AU611" s="99" t="s">
        <v>67</v>
      </c>
    </row>
    <row r="612" spans="2:65" s="108" customFormat="1" ht="22.5" customHeight="1">
      <c r="B612" s="109"/>
      <c r="C612" s="152" t="s">
        <v>1436</v>
      </c>
      <c r="D612" s="152" t="s">
        <v>99</v>
      </c>
      <c r="E612" s="153" t="s">
        <v>1437</v>
      </c>
      <c r="F612" s="154" t="s">
        <v>1438</v>
      </c>
      <c r="G612" s="155" t="s">
        <v>306</v>
      </c>
      <c r="H612" s="156">
        <v>1</v>
      </c>
      <c r="I612" s="157">
        <v>238</v>
      </c>
      <c r="J612" s="157">
        <f>ROUND(I612*H612,2)</f>
        <v>238</v>
      </c>
      <c r="K612" s="154" t="s">
        <v>103</v>
      </c>
      <c r="L612" s="109"/>
      <c r="M612" s="158" t="s">
        <v>1</v>
      </c>
      <c r="N612" s="159" t="s">
        <v>38</v>
      </c>
      <c r="O612" s="160">
        <v>0</v>
      </c>
      <c r="P612" s="160">
        <f>O612*H612</f>
        <v>0</v>
      </c>
      <c r="Q612" s="160">
        <v>0</v>
      </c>
      <c r="R612" s="160">
        <f>Q612*H612</f>
        <v>0</v>
      </c>
      <c r="S612" s="160">
        <v>0</v>
      </c>
      <c r="T612" s="161">
        <f>S612*H612</f>
        <v>0</v>
      </c>
      <c r="AR612" s="99" t="s">
        <v>104</v>
      </c>
      <c r="AT612" s="99" t="s">
        <v>99</v>
      </c>
      <c r="AU612" s="99" t="s">
        <v>67</v>
      </c>
      <c r="AY612" s="99" t="s">
        <v>105</v>
      </c>
      <c r="BE612" s="162">
        <f>IF(N612="základní",J612,0)</f>
        <v>238</v>
      </c>
      <c r="BF612" s="162">
        <f>IF(N612="snížená",J612,0)</f>
        <v>0</v>
      </c>
      <c r="BG612" s="162">
        <f>IF(N612="zákl. přenesená",J612,0)</f>
        <v>0</v>
      </c>
      <c r="BH612" s="162">
        <f>IF(N612="sníž. přenesená",J612,0)</f>
        <v>0</v>
      </c>
      <c r="BI612" s="162">
        <f>IF(N612="nulová",J612,0)</f>
        <v>0</v>
      </c>
      <c r="BJ612" s="99" t="s">
        <v>75</v>
      </c>
      <c r="BK612" s="162">
        <f>ROUND(I612*H612,2)</f>
        <v>238</v>
      </c>
      <c r="BL612" s="99" t="s">
        <v>104</v>
      </c>
      <c r="BM612" s="99" t="s">
        <v>1439</v>
      </c>
    </row>
    <row r="613" spans="2:65" s="108" customFormat="1" ht="39">
      <c r="B613" s="109"/>
      <c r="D613" s="163" t="s">
        <v>107</v>
      </c>
      <c r="F613" s="164" t="s">
        <v>1440</v>
      </c>
      <c r="L613" s="109"/>
      <c r="M613" s="165"/>
      <c r="N613" s="166"/>
      <c r="O613" s="166"/>
      <c r="P613" s="166"/>
      <c r="Q613" s="166"/>
      <c r="R613" s="166"/>
      <c r="S613" s="166"/>
      <c r="T613" s="167"/>
      <c r="AT613" s="99" t="s">
        <v>107</v>
      </c>
      <c r="AU613" s="99" t="s">
        <v>67</v>
      </c>
    </row>
    <row r="614" spans="2:65" s="108" customFormat="1" ht="22.5" customHeight="1">
      <c r="B614" s="109"/>
      <c r="C614" s="152" t="s">
        <v>1441</v>
      </c>
      <c r="D614" s="152" t="s">
        <v>99</v>
      </c>
      <c r="E614" s="153" t="s">
        <v>1442</v>
      </c>
      <c r="F614" s="154" t="s">
        <v>1443</v>
      </c>
      <c r="G614" s="155" t="s">
        <v>306</v>
      </c>
      <c r="H614" s="156">
        <v>1</v>
      </c>
      <c r="I614" s="157">
        <v>252</v>
      </c>
      <c r="J614" s="157">
        <f>ROUND(I614*H614,2)</f>
        <v>252</v>
      </c>
      <c r="K614" s="154" t="s">
        <v>103</v>
      </c>
      <c r="L614" s="109"/>
      <c r="M614" s="158" t="s">
        <v>1</v>
      </c>
      <c r="N614" s="159" t="s">
        <v>38</v>
      </c>
      <c r="O614" s="160">
        <v>0</v>
      </c>
      <c r="P614" s="160">
        <f>O614*H614</f>
        <v>0</v>
      </c>
      <c r="Q614" s="160">
        <v>0</v>
      </c>
      <c r="R614" s="160">
        <f>Q614*H614</f>
        <v>0</v>
      </c>
      <c r="S614" s="160">
        <v>0</v>
      </c>
      <c r="T614" s="161">
        <f>S614*H614</f>
        <v>0</v>
      </c>
      <c r="AR614" s="99" t="s">
        <v>104</v>
      </c>
      <c r="AT614" s="99" t="s">
        <v>99</v>
      </c>
      <c r="AU614" s="99" t="s">
        <v>67</v>
      </c>
      <c r="AY614" s="99" t="s">
        <v>105</v>
      </c>
      <c r="BE614" s="162">
        <f>IF(N614="základní",J614,0)</f>
        <v>252</v>
      </c>
      <c r="BF614" s="162">
        <f>IF(N614="snížená",J614,0)</f>
        <v>0</v>
      </c>
      <c r="BG614" s="162">
        <f>IF(N614="zákl. přenesená",J614,0)</f>
        <v>0</v>
      </c>
      <c r="BH614" s="162">
        <f>IF(N614="sníž. přenesená",J614,0)</f>
        <v>0</v>
      </c>
      <c r="BI614" s="162">
        <f>IF(N614="nulová",J614,0)</f>
        <v>0</v>
      </c>
      <c r="BJ614" s="99" t="s">
        <v>75</v>
      </c>
      <c r="BK614" s="162">
        <f>ROUND(I614*H614,2)</f>
        <v>252</v>
      </c>
      <c r="BL614" s="99" t="s">
        <v>104</v>
      </c>
      <c r="BM614" s="99" t="s">
        <v>1444</v>
      </c>
    </row>
    <row r="615" spans="2:65" s="108" customFormat="1" ht="39">
      <c r="B615" s="109"/>
      <c r="D615" s="163" t="s">
        <v>107</v>
      </c>
      <c r="F615" s="164" t="s">
        <v>1445</v>
      </c>
      <c r="L615" s="109"/>
      <c r="M615" s="165"/>
      <c r="N615" s="166"/>
      <c r="O615" s="166"/>
      <c r="P615" s="166"/>
      <c r="Q615" s="166"/>
      <c r="R615" s="166"/>
      <c r="S615" s="166"/>
      <c r="T615" s="167"/>
      <c r="AT615" s="99" t="s">
        <v>107</v>
      </c>
      <c r="AU615" s="99" t="s">
        <v>67</v>
      </c>
    </row>
    <row r="616" spans="2:65" s="108" customFormat="1" ht="22.5" customHeight="1">
      <c r="B616" s="109"/>
      <c r="C616" s="152" t="s">
        <v>1446</v>
      </c>
      <c r="D616" s="152" t="s">
        <v>99</v>
      </c>
      <c r="E616" s="153" t="s">
        <v>1447</v>
      </c>
      <c r="F616" s="154" t="s">
        <v>1448</v>
      </c>
      <c r="G616" s="155" t="s">
        <v>306</v>
      </c>
      <c r="H616" s="156">
        <v>1</v>
      </c>
      <c r="I616" s="157">
        <v>269</v>
      </c>
      <c r="J616" s="157">
        <f>ROUND(I616*H616,2)</f>
        <v>269</v>
      </c>
      <c r="K616" s="154" t="s">
        <v>103</v>
      </c>
      <c r="L616" s="109"/>
      <c r="M616" s="158" t="s">
        <v>1</v>
      </c>
      <c r="N616" s="159" t="s">
        <v>38</v>
      </c>
      <c r="O616" s="160">
        <v>0</v>
      </c>
      <c r="P616" s="160">
        <f>O616*H616</f>
        <v>0</v>
      </c>
      <c r="Q616" s="160">
        <v>0</v>
      </c>
      <c r="R616" s="160">
        <f>Q616*H616</f>
        <v>0</v>
      </c>
      <c r="S616" s="160">
        <v>0</v>
      </c>
      <c r="T616" s="161">
        <f>S616*H616</f>
        <v>0</v>
      </c>
      <c r="AR616" s="99" t="s">
        <v>104</v>
      </c>
      <c r="AT616" s="99" t="s">
        <v>99</v>
      </c>
      <c r="AU616" s="99" t="s">
        <v>67</v>
      </c>
      <c r="AY616" s="99" t="s">
        <v>105</v>
      </c>
      <c r="BE616" s="162">
        <f>IF(N616="základní",J616,0)</f>
        <v>269</v>
      </c>
      <c r="BF616" s="162">
        <f>IF(N616="snížená",J616,0)</f>
        <v>0</v>
      </c>
      <c r="BG616" s="162">
        <f>IF(N616="zákl. přenesená",J616,0)</f>
        <v>0</v>
      </c>
      <c r="BH616" s="162">
        <f>IF(N616="sníž. přenesená",J616,0)</f>
        <v>0</v>
      </c>
      <c r="BI616" s="162">
        <f>IF(N616="nulová",J616,0)</f>
        <v>0</v>
      </c>
      <c r="BJ616" s="99" t="s">
        <v>75</v>
      </c>
      <c r="BK616" s="162">
        <f>ROUND(I616*H616,2)</f>
        <v>269</v>
      </c>
      <c r="BL616" s="99" t="s">
        <v>104</v>
      </c>
      <c r="BM616" s="99" t="s">
        <v>1449</v>
      </c>
    </row>
    <row r="617" spans="2:65" s="108" customFormat="1" ht="39">
      <c r="B617" s="109"/>
      <c r="D617" s="163" t="s">
        <v>107</v>
      </c>
      <c r="F617" s="164" t="s">
        <v>1450</v>
      </c>
      <c r="L617" s="109"/>
      <c r="M617" s="165"/>
      <c r="N617" s="166"/>
      <c r="O617" s="166"/>
      <c r="P617" s="166"/>
      <c r="Q617" s="166"/>
      <c r="R617" s="166"/>
      <c r="S617" s="166"/>
      <c r="T617" s="167"/>
      <c r="AT617" s="99" t="s">
        <v>107</v>
      </c>
      <c r="AU617" s="99" t="s">
        <v>67</v>
      </c>
    </row>
    <row r="618" spans="2:65" s="108" customFormat="1" ht="22.5" customHeight="1">
      <c r="B618" s="109"/>
      <c r="C618" s="152" t="s">
        <v>1451</v>
      </c>
      <c r="D618" s="152" t="s">
        <v>99</v>
      </c>
      <c r="E618" s="153" t="s">
        <v>1452</v>
      </c>
      <c r="F618" s="154" t="s">
        <v>1453</v>
      </c>
      <c r="G618" s="155" t="s">
        <v>306</v>
      </c>
      <c r="H618" s="156">
        <v>1</v>
      </c>
      <c r="I618" s="157">
        <v>231</v>
      </c>
      <c r="J618" s="157">
        <f>ROUND(I618*H618,2)</f>
        <v>231</v>
      </c>
      <c r="K618" s="154" t="s">
        <v>103</v>
      </c>
      <c r="L618" s="109"/>
      <c r="M618" s="158" t="s">
        <v>1</v>
      </c>
      <c r="N618" s="159" t="s">
        <v>38</v>
      </c>
      <c r="O618" s="160">
        <v>0</v>
      </c>
      <c r="P618" s="160">
        <f>O618*H618</f>
        <v>0</v>
      </c>
      <c r="Q618" s="160">
        <v>0</v>
      </c>
      <c r="R618" s="160">
        <f>Q618*H618</f>
        <v>0</v>
      </c>
      <c r="S618" s="160">
        <v>0</v>
      </c>
      <c r="T618" s="161">
        <f>S618*H618</f>
        <v>0</v>
      </c>
      <c r="AR618" s="99" t="s">
        <v>104</v>
      </c>
      <c r="AT618" s="99" t="s">
        <v>99</v>
      </c>
      <c r="AU618" s="99" t="s">
        <v>67</v>
      </c>
      <c r="AY618" s="99" t="s">
        <v>105</v>
      </c>
      <c r="BE618" s="162">
        <f>IF(N618="základní",J618,0)</f>
        <v>231</v>
      </c>
      <c r="BF618" s="162">
        <f>IF(N618="snížená",J618,0)</f>
        <v>0</v>
      </c>
      <c r="BG618" s="162">
        <f>IF(N618="zákl. přenesená",J618,0)</f>
        <v>0</v>
      </c>
      <c r="BH618" s="162">
        <f>IF(N618="sníž. přenesená",J618,0)</f>
        <v>0</v>
      </c>
      <c r="BI618" s="162">
        <f>IF(N618="nulová",J618,0)</f>
        <v>0</v>
      </c>
      <c r="BJ618" s="99" t="s">
        <v>75</v>
      </c>
      <c r="BK618" s="162">
        <f>ROUND(I618*H618,2)</f>
        <v>231</v>
      </c>
      <c r="BL618" s="99" t="s">
        <v>104</v>
      </c>
      <c r="BM618" s="99" t="s">
        <v>1454</v>
      </c>
    </row>
    <row r="619" spans="2:65" s="108" customFormat="1" ht="39">
      <c r="B619" s="109"/>
      <c r="D619" s="163" t="s">
        <v>107</v>
      </c>
      <c r="F619" s="164" t="s">
        <v>1455</v>
      </c>
      <c r="L619" s="109"/>
      <c r="M619" s="165"/>
      <c r="N619" s="166"/>
      <c r="O619" s="166"/>
      <c r="P619" s="166"/>
      <c r="Q619" s="166"/>
      <c r="R619" s="166"/>
      <c r="S619" s="166"/>
      <c r="T619" s="167"/>
      <c r="AT619" s="99" t="s">
        <v>107</v>
      </c>
      <c r="AU619" s="99" t="s">
        <v>67</v>
      </c>
    </row>
    <row r="620" spans="2:65" s="108" customFormat="1" ht="22.5" customHeight="1">
      <c r="B620" s="109"/>
      <c r="C620" s="152" t="s">
        <v>1456</v>
      </c>
      <c r="D620" s="152" t="s">
        <v>99</v>
      </c>
      <c r="E620" s="153" t="s">
        <v>1457</v>
      </c>
      <c r="F620" s="154" t="s">
        <v>1458</v>
      </c>
      <c r="G620" s="155" t="s">
        <v>306</v>
      </c>
      <c r="H620" s="156">
        <v>1</v>
      </c>
      <c r="I620" s="157">
        <v>247</v>
      </c>
      <c r="J620" s="157">
        <f>ROUND(I620*H620,2)</f>
        <v>247</v>
      </c>
      <c r="K620" s="154" t="s">
        <v>103</v>
      </c>
      <c r="L620" s="109"/>
      <c r="M620" s="158" t="s">
        <v>1</v>
      </c>
      <c r="N620" s="159" t="s">
        <v>38</v>
      </c>
      <c r="O620" s="160">
        <v>0</v>
      </c>
      <c r="P620" s="160">
        <f>O620*H620</f>
        <v>0</v>
      </c>
      <c r="Q620" s="160">
        <v>0</v>
      </c>
      <c r="R620" s="160">
        <f>Q620*H620</f>
        <v>0</v>
      </c>
      <c r="S620" s="160">
        <v>0</v>
      </c>
      <c r="T620" s="161">
        <f>S620*H620</f>
        <v>0</v>
      </c>
      <c r="AR620" s="99" t="s">
        <v>104</v>
      </c>
      <c r="AT620" s="99" t="s">
        <v>99</v>
      </c>
      <c r="AU620" s="99" t="s">
        <v>67</v>
      </c>
      <c r="AY620" s="99" t="s">
        <v>105</v>
      </c>
      <c r="BE620" s="162">
        <f>IF(N620="základní",J620,0)</f>
        <v>247</v>
      </c>
      <c r="BF620" s="162">
        <f>IF(N620="snížená",J620,0)</f>
        <v>0</v>
      </c>
      <c r="BG620" s="162">
        <f>IF(N620="zákl. přenesená",J620,0)</f>
        <v>0</v>
      </c>
      <c r="BH620" s="162">
        <f>IF(N620="sníž. přenesená",J620,0)</f>
        <v>0</v>
      </c>
      <c r="BI620" s="162">
        <f>IF(N620="nulová",J620,0)</f>
        <v>0</v>
      </c>
      <c r="BJ620" s="99" t="s">
        <v>75</v>
      </c>
      <c r="BK620" s="162">
        <f>ROUND(I620*H620,2)</f>
        <v>247</v>
      </c>
      <c r="BL620" s="99" t="s">
        <v>104</v>
      </c>
      <c r="BM620" s="99" t="s">
        <v>1459</v>
      </c>
    </row>
    <row r="621" spans="2:65" s="108" customFormat="1" ht="39">
      <c r="B621" s="109"/>
      <c r="D621" s="163" t="s">
        <v>107</v>
      </c>
      <c r="F621" s="164" t="s">
        <v>1460</v>
      </c>
      <c r="L621" s="109"/>
      <c r="M621" s="165"/>
      <c r="N621" s="166"/>
      <c r="O621" s="166"/>
      <c r="P621" s="166"/>
      <c r="Q621" s="166"/>
      <c r="R621" s="166"/>
      <c r="S621" s="166"/>
      <c r="T621" s="167"/>
      <c r="AT621" s="99" t="s">
        <v>107</v>
      </c>
      <c r="AU621" s="99" t="s">
        <v>67</v>
      </c>
    </row>
    <row r="622" spans="2:65" s="108" customFormat="1" ht="22.5" customHeight="1">
      <c r="B622" s="109"/>
      <c r="C622" s="152" t="s">
        <v>1461</v>
      </c>
      <c r="D622" s="152" t="s">
        <v>99</v>
      </c>
      <c r="E622" s="153" t="s">
        <v>1462</v>
      </c>
      <c r="F622" s="154" t="s">
        <v>1463</v>
      </c>
      <c r="G622" s="155" t="s">
        <v>306</v>
      </c>
      <c r="H622" s="156">
        <v>1</v>
      </c>
      <c r="I622" s="157">
        <v>225</v>
      </c>
      <c r="J622" s="157">
        <f>ROUND(I622*H622,2)</f>
        <v>225</v>
      </c>
      <c r="K622" s="154" t="s">
        <v>103</v>
      </c>
      <c r="L622" s="109"/>
      <c r="M622" s="158" t="s">
        <v>1</v>
      </c>
      <c r="N622" s="159" t="s">
        <v>38</v>
      </c>
      <c r="O622" s="160">
        <v>0</v>
      </c>
      <c r="P622" s="160">
        <f>O622*H622</f>
        <v>0</v>
      </c>
      <c r="Q622" s="160">
        <v>0</v>
      </c>
      <c r="R622" s="160">
        <f>Q622*H622</f>
        <v>0</v>
      </c>
      <c r="S622" s="160">
        <v>0</v>
      </c>
      <c r="T622" s="161">
        <f>S622*H622</f>
        <v>0</v>
      </c>
      <c r="AR622" s="99" t="s">
        <v>104</v>
      </c>
      <c r="AT622" s="99" t="s">
        <v>99</v>
      </c>
      <c r="AU622" s="99" t="s">
        <v>67</v>
      </c>
      <c r="AY622" s="99" t="s">
        <v>105</v>
      </c>
      <c r="BE622" s="162">
        <f>IF(N622="základní",J622,0)</f>
        <v>225</v>
      </c>
      <c r="BF622" s="162">
        <f>IF(N622="snížená",J622,0)</f>
        <v>0</v>
      </c>
      <c r="BG622" s="162">
        <f>IF(N622="zákl. přenesená",J622,0)</f>
        <v>0</v>
      </c>
      <c r="BH622" s="162">
        <f>IF(N622="sníž. přenesená",J622,0)</f>
        <v>0</v>
      </c>
      <c r="BI622" s="162">
        <f>IF(N622="nulová",J622,0)</f>
        <v>0</v>
      </c>
      <c r="BJ622" s="99" t="s">
        <v>75</v>
      </c>
      <c r="BK622" s="162">
        <f>ROUND(I622*H622,2)</f>
        <v>225</v>
      </c>
      <c r="BL622" s="99" t="s">
        <v>104</v>
      </c>
      <c r="BM622" s="99" t="s">
        <v>1464</v>
      </c>
    </row>
    <row r="623" spans="2:65" s="108" customFormat="1" ht="39">
      <c r="B623" s="109"/>
      <c r="D623" s="163" t="s">
        <v>107</v>
      </c>
      <c r="F623" s="164" t="s">
        <v>1465</v>
      </c>
      <c r="L623" s="109"/>
      <c r="M623" s="165"/>
      <c r="N623" s="166"/>
      <c r="O623" s="166"/>
      <c r="P623" s="166"/>
      <c r="Q623" s="166"/>
      <c r="R623" s="166"/>
      <c r="S623" s="166"/>
      <c r="T623" s="167"/>
      <c r="AT623" s="99" t="s">
        <v>107</v>
      </c>
      <c r="AU623" s="99" t="s">
        <v>67</v>
      </c>
    </row>
    <row r="624" spans="2:65" s="108" customFormat="1" ht="22.5" customHeight="1">
      <c r="B624" s="109"/>
      <c r="C624" s="152" t="s">
        <v>1466</v>
      </c>
      <c r="D624" s="152" t="s">
        <v>99</v>
      </c>
      <c r="E624" s="153" t="s">
        <v>1467</v>
      </c>
      <c r="F624" s="154" t="s">
        <v>1468</v>
      </c>
      <c r="G624" s="155" t="s">
        <v>306</v>
      </c>
      <c r="H624" s="156">
        <v>1</v>
      </c>
      <c r="I624" s="157">
        <v>238</v>
      </c>
      <c r="J624" s="157">
        <f>ROUND(I624*H624,2)</f>
        <v>238</v>
      </c>
      <c r="K624" s="154" t="s">
        <v>103</v>
      </c>
      <c r="L624" s="109"/>
      <c r="M624" s="158" t="s">
        <v>1</v>
      </c>
      <c r="N624" s="159" t="s">
        <v>38</v>
      </c>
      <c r="O624" s="160">
        <v>0</v>
      </c>
      <c r="P624" s="160">
        <f>O624*H624</f>
        <v>0</v>
      </c>
      <c r="Q624" s="160">
        <v>0</v>
      </c>
      <c r="R624" s="160">
        <f>Q624*H624</f>
        <v>0</v>
      </c>
      <c r="S624" s="160">
        <v>0</v>
      </c>
      <c r="T624" s="161">
        <f>S624*H624</f>
        <v>0</v>
      </c>
      <c r="AR624" s="99" t="s">
        <v>104</v>
      </c>
      <c r="AT624" s="99" t="s">
        <v>99</v>
      </c>
      <c r="AU624" s="99" t="s">
        <v>67</v>
      </c>
      <c r="AY624" s="99" t="s">
        <v>105</v>
      </c>
      <c r="BE624" s="162">
        <f>IF(N624="základní",J624,0)</f>
        <v>238</v>
      </c>
      <c r="BF624" s="162">
        <f>IF(N624="snížená",J624,0)</f>
        <v>0</v>
      </c>
      <c r="BG624" s="162">
        <f>IF(N624="zákl. přenesená",J624,0)</f>
        <v>0</v>
      </c>
      <c r="BH624" s="162">
        <f>IF(N624="sníž. přenesená",J624,0)</f>
        <v>0</v>
      </c>
      <c r="BI624" s="162">
        <f>IF(N624="nulová",J624,0)</f>
        <v>0</v>
      </c>
      <c r="BJ624" s="99" t="s">
        <v>75</v>
      </c>
      <c r="BK624" s="162">
        <f>ROUND(I624*H624,2)</f>
        <v>238</v>
      </c>
      <c r="BL624" s="99" t="s">
        <v>104</v>
      </c>
      <c r="BM624" s="99" t="s">
        <v>1469</v>
      </c>
    </row>
    <row r="625" spans="2:65" s="108" customFormat="1" ht="39">
      <c r="B625" s="109"/>
      <c r="D625" s="163" t="s">
        <v>107</v>
      </c>
      <c r="F625" s="164" t="s">
        <v>1470</v>
      </c>
      <c r="L625" s="109"/>
      <c r="M625" s="165"/>
      <c r="N625" s="166"/>
      <c r="O625" s="166"/>
      <c r="P625" s="166"/>
      <c r="Q625" s="166"/>
      <c r="R625" s="166"/>
      <c r="S625" s="166"/>
      <c r="T625" s="167"/>
      <c r="AT625" s="99" t="s">
        <v>107</v>
      </c>
      <c r="AU625" s="99" t="s">
        <v>67</v>
      </c>
    </row>
    <row r="626" spans="2:65" s="108" customFormat="1" ht="22.5" customHeight="1">
      <c r="B626" s="109"/>
      <c r="C626" s="152" t="s">
        <v>1471</v>
      </c>
      <c r="D626" s="152" t="s">
        <v>99</v>
      </c>
      <c r="E626" s="153" t="s">
        <v>1472</v>
      </c>
      <c r="F626" s="154" t="s">
        <v>1473</v>
      </c>
      <c r="G626" s="155" t="s">
        <v>306</v>
      </c>
      <c r="H626" s="156">
        <v>1</v>
      </c>
      <c r="I626" s="157">
        <v>296</v>
      </c>
      <c r="J626" s="157">
        <f>ROUND(I626*H626,2)</f>
        <v>296</v>
      </c>
      <c r="K626" s="154" t="s">
        <v>103</v>
      </c>
      <c r="L626" s="109"/>
      <c r="M626" s="158" t="s">
        <v>1</v>
      </c>
      <c r="N626" s="159" t="s">
        <v>38</v>
      </c>
      <c r="O626" s="160">
        <v>0</v>
      </c>
      <c r="P626" s="160">
        <f>O626*H626</f>
        <v>0</v>
      </c>
      <c r="Q626" s="160">
        <v>0</v>
      </c>
      <c r="R626" s="160">
        <f>Q626*H626</f>
        <v>0</v>
      </c>
      <c r="S626" s="160">
        <v>0</v>
      </c>
      <c r="T626" s="161">
        <f>S626*H626</f>
        <v>0</v>
      </c>
      <c r="AR626" s="99" t="s">
        <v>104</v>
      </c>
      <c r="AT626" s="99" t="s">
        <v>99</v>
      </c>
      <c r="AU626" s="99" t="s">
        <v>67</v>
      </c>
      <c r="AY626" s="99" t="s">
        <v>105</v>
      </c>
      <c r="BE626" s="162">
        <f>IF(N626="základní",J626,0)</f>
        <v>296</v>
      </c>
      <c r="BF626" s="162">
        <f>IF(N626="snížená",J626,0)</f>
        <v>0</v>
      </c>
      <c r="BG626" s="162">
        <f>IF(N626="zákl. přenesená",J626,0)</f>
        <v>0</v>
      </c>
      <c r="BH626" s="162">
        <f>IF(N626="sníž. přenesená",J626,0)</f>
        <v>0</v>
      </c>
      <c r="BI626" s="162">
        <f>IF(N626="nulová",J626,0)</f>
        <v>0</v>
      </c>
      <c r="BJ626" s="99" t="s">
        <v>75</v>
      </c>
      <c r="BK626" s="162">
        <f>ROUND(I626*H626,2)</f>
        <v>296</v>
      </c>
      <c r="BL626" s="99" t="s">
        <v>104</v>
      </c>
      <c r="BM626" s="99" t="s">
        <v>1474</v>
      </c>
    </row>
    <row r="627" spans="2:65" s="108" customFormat="1" ht="39">
      <c r="B627" s="109"/>
      <c r="D627" s="163" t="s">
        <v>107</v>
      </c>
      <c r="F627" s="164" t="s">
        <v>1475</v>
      </c>
      <c r="L627" s="109"/>
      <c r="M627" s="165"/>
      <c r="N627" s="166"/>
      <c r="O627" s="166"/>
      <c r="P627" s="166"/>
      <c r="Q627" s="166"/>
      <c r="R627" s="166"/>
      <c r="S627" s="166"/>
      <c r="T627" s="167"/>
      <c r="AT627" s="99" t="s">
        <v>107</v>
      </c>
      <c r="AU627" s="99" t="s">
        <v>67</v>
      </c>
    </row>
    <row r="628" spans="2:65" s="108" customFormat="1" ht="22.5" customHeight="1">
      <c r="B628" s="109"/>
      <c r="C628" s="152" t="s">
        <v>1476</v>
      </c>
      <c r="D628" s="152" t="s">
        <v>99</v>
      </c>
      <c r="E628" s="153" t="s">
        <v>1477</v>
      </c>
      <c r="F628" s="154" t="s">
        <v>1478</v>
      </c>
      <c r="G628" s="155" t="s">
        <v>306</v>
      </c>
      <c r="H628" s="156">
        <v>1</v>
      </c>
      <c r="I628" s="157">
        <v>314</v>
      </c>
      <c r="J628" s="157">
        <f>ROUND(I628*H628,2)</f>
        <v>314</v>
      </c>
      <c r="K628" s="154" t="s">
        <v>103</v>
      </c>
      <c r="L628" s="109"/>
      <c r="M628" s="158" t="s">
        <v>1</v>
      </c>
      <c r="N628" s="159" t="s">
        <v>38</v>
      </c>
      <c r="O628" s="160">
        <v>0</v>
      </c>
      <c r="P628" s="160">
        <f>O628*H628</f>
        <v>0</v>
      </c>
      <c r="Q628" s="160">
        <v>0</v>
      </c>
      <c r="R628" s="160">
        <f>Q628*H628</f>
        <v>0</v>
      </c>
      <c r="S628" s="160">
        <v>0</v>
      </c>
      <c r="T628" s="161">
        <f>S628*H628</f>
        <v>0</v>
      </c>
      <c r="AR628" s="99" t="s">
        <v>104</v>
      </c>
      <c r="AT628" s="99" t="s">
        <v>99</v>
      </c>
      <c r="AU628" s="99" t="s">
        <v>67</v>
      </c>
      <c r="AY628" s="99" t="s">
        <v>105</v>
      </c>
      <c r="BE628" s="162">
        <f>IF(N628="základní",J628,0)</f>
        <v>314</v>
      </c>
      <c r="BF628" s="162">
        <f>IF(N628="snížená",J628,0)</f>
        <v>0</v>
      </c>
      <c r="BG628" s="162">
        <f>IF(N628="zákl. přenesená",J628,0)</f>
        <v>0</v>
      </c>
      <c r="BH628" s="162">
        <f>IF(N628="sníž. přenesená",J628,0)</f>
        <v>0</v>
      </c>
      <c r="BI628" s="162">
        <f>IF(N628="nulová",J628,0)</f>
        <v>0</v>
      </c>
      <c r="BJ628" s="99" t="s">
        <v>75</v>
      </c>
      <c r="BK628" s="162">
        <f>ROUND(I628*H628,2)</f>
        <v>314</v>
      </c>
      <c r="BL628" s="99" t="s">
        <v>104</v>
      </c>
      <c r="BM628" s="99" t="s">
        <v>1479</v>
      </c>
    </row>
    <row r="629" spans="2:65" s="108" customFormat="1" ht="39">
      <c r="B629" s="109"/>
      <c r="D629" s="163" t="s">
        <v>107</v>
      </c>
      <c r="F629" s="164" t="s">
        <v>1480</v>
      </c>
      <c r="L629" s="109"/>
      <c r="M629" s="165"/>
      <c r="N629" s="166"/>
      <c r="O629" s="166"/>
      <c r="P629" s="166"/>
      <c r="Q629" s="166"/>
      <c r="R629" s="166"/>
      <c r="S629" s="166"/>
      <c r="T629" s="167"/>
      <c r="AT629" s="99" t="s">
        <v>107</v>
      </c>
      <c r="AU629" s="99" t="s">
        <v>67</v>
      </c>
    </row>
    <row r="630" spans="2:65" s="108" customFormat="1" ht="22.5" customHeight="1">
      <c r="B630" s="109"/>
      <c r="C630" s="152" t="s">
        <v>1481</v>
      </c>
      <c r="D630" s="152" t="s">
        <v>99</v>
      </c>
      <c r="E630" s="153" t="s">
        <v>1482</v>
      </c>
      <c r="F630" s="154" t="s">
        <v>1483</v>
      </c>
      <c r="G630" s="155" t="s">
        <v>306</v>
      </c>
      <c r="H630" s="156">
        <v>1</v>
      </c>
      <c r="I630" s="157">
        <v>311</v>
      </c>
      <c r="J630" s="157">
        <f>ROUND(I630*H630,2)</f>
        <v>311</v>
      </c>
      <c r="K630" s="154" t="s">
        <v>103</v>
      </c>
      <c r="L630" s="109"/>
      <c r="M630" s="158" t="s">
        <v>1</v>
      </c>
      <c r="N630" s="159" t="s">
        <v>38</v>
      </c>
      <c r="O630" s="160">
        <v>0</v>
      </c>
      <c r="P630" s="160">
        <f>O630*H630</f>
        <v>0</v>
      </c>
      <c r="Q630" s="160">
        <v>0</v>
      </c>
      <c r="R630" s="160">
        <f>Q630*H630</f>
        <v>0</v>
      </c>
      <c r="S630" s="160">
        <v>0</v>
      </c>
      <c r="T630" s="161">
        <f>S630*H630</f>
        <v>0</v>
      </c>
      <c r="AR630" s="99" t="s">
        <v>104</v>
      </c>
      <c r="AT630" s="99" t="s">
        <v>99</v>
      </c>
      <c r="AU630" s="99" t="s">
        <v>67</v>
      </c>
      <c r="AY630" s="99" t="s">
        <v>105</v>
      </c>
      <c r="BE630" s="162">
        <f>IF(N630="základní",J630,0)</f>
        <v>311</v>
      </c>
      <c r="BF630" s="162">
        <f>IF(N630="snížená",J630,0)</f>
        <v>0</v>
      </c>
      <c r="BG630" s="162">
        <f>IF(N630="zákl. přenesená",J630,0)</f>
        <v>0</v>
      </c>
      <c r="BH630" s="162">
        <f>IF(N630="sníž. přenesená",J630,0)</f>
        <v>0</v>
      </c>
      <c r="BI630" s="162">
        <f>IF(N630="nulová",J630,0)</f>
        <v>0</v>
      </c>
      <c r="BJ630" s="99" t="s">
        <v>75</v>
      </c>
      <c r="BK630" s="162">
        <f>ROUND(I630*H630,2)</f>
        <v>311</v>
      </c>
      <c r="BL630" s="99" t="s">
        <v>104</v>
      </c>
      <c r="BM630" s="99" t="s">
        <v>1484</v>
      </c>
    </row>
    <row r="631" spans="2:65" s="108" customFormat="1" ht="39">
      <c r="B631" s="109"/>
      <c r="D631" s="163" t="s">
        <v>107</v>
      </c>
      <c r="F631" s="164" t="s">
        <v>1485</v>
      </c>
      <c r="L631" s="109"/>
      <c r="M631" s="165"/>
      <c r="N631" s="166"/>
      <c r="O631" s="166"/>
      <c r="P631" s="166"/>
      <c r="Q631" s="166"/>
      <c r="R631" s="166"/>
      <c r="S631" s="166"/>
      <c r="T631" s="167"/>
      <c r="AT631" s="99" t="s">
        <v>107</v>
      </c>
      <c r="AU631" s="99" t="s">
        <v>67</v>
      </c>
    </row>
    <row r="632" spans="2:65" s="108" customFormat="1" ht="22.5" customHeight="1">
      <c r="B632" s="109"/>
      <c r="C632" s="152" t="s">
        <v>1486</v>
      </c>
      <c r="D632" s="152" t="s">
        <v>99</v>
      </c>
      <c r="E632" s="153" t="s">
        <v>1487</v>
      </c>
      <c r="F632" s="154" t="s">
        <v>1488</v>
      </c>
      <c r="G632" s="155" t="s">
        <v>306</v>
      </c>
      <c r="H632" s="156">
        <v>1</v>
      </c>
      <c r="I632" s="157">
        <v>334</v>
      </c>
      <c r="J632" s="157">
        <f>ROUND(I632*H632,2)</f>
        <v>334</v>
      </c>
      <c r="K632" s="154" t="s">
        <v>103</v>
      </c>
      <c r="L632" s="109"/>
      <c r="M632" s="158" t="s">
        <v>1</v>
      </c>
      <c r="N632" s="159" t="s">
        <v>38</v>
      </c>
      <c r="O632" s="160">
        <v>0</v>
      </c>
      <c r="P632" s="160">
        <f>O632*H632</f>
        <v>0</v>
      </c>
      <c r="Q632" s="160">
        <v>0</v>
      </c>
      <c r="R632" s="160">
        <f>Q632*H632</f>
        <v>0</v>
      </c>
      <c r="S632" s="160">
        <v>0</v>
      </c>
      <c r="T632" s="161">
        <f>S632*H632</f>
        <v>0</v>
      </c>
      <c r="AR632" s="99" t="s">
        <v>104</v>
      </c>
      <c r="AT632" s="99" t="s">
        <v>99</v>
      </c>
      <c r="AU632" s="99" t="s">
        <v>67</v>
      </c>
      <c r="AY632" s="99" t="s">
        <v>105</v>
      </c>
      <c r="BE632" s="162">
        <f>IF(N632="základní",J632,0)</f>
        <v>334</v>
      </c>
      <c r="BF632" s="162">
        <f>IF(N632="snížená",J632,0)</f>
        <v>0</v>
      </c>
      <c r="BG632" s="162">
        <f>IF(N632="zákl. přenesená",J632,0)</f>
        <v>0</v>
      </c>
      <c r="BH632" s="162">
        <f>IF(N632="sníž. přenesená",J632,0)</f>
        <v>0</v>
      </c>
      <c r="BI632" s="162">
        <f>IF(N632="nulová",J632,0)</f>
        <v>0</v>
      </c>
      <c r="BJ632" s="99" t="s">
        <v>75</v>
      </c>
      <c r="BK632" s="162">
        <f>ROUND(I632*H632,2)</f>
        <v>334</v>
      </c>
      <c r="BL632" s="99" t="s">
        <v>104</v>
      </c>
      <c r="BM632" s="99" t="s">
        <v>1489</v>
      </c>
    </row>
    <row r="633" spans="2:65" s="108" customFormat="1" ht="39">
      <c r="B633" s="109"/>
      <c r="D633" s="163" t="s">
        <v>107</v>
      </c>
      <c r="F633" s="164" t="s">
        <v>1490</v>
      </c>
      <c r="L633" s="109"/>
      <c r="M633" s="165"/>
      <c r="N633" s="166"/>
      <c r="O633" s="166"/>
      <c r="P633" s="166"/>
      <c r="Q633" s="166"/>
      <c r="R633" s="166"/>
      <c r="S633" s="166"/>
      <c r="T633" s="167"/>
      <c r="AT633" s="99" t="s">
        <v>107</v>
      </c>
      <c r="AU633" s="99" t="s">
        <v>67</v>
      </c>
    </row>
    <row r="634" spans="2:65" s="108" customFormat="1" ht="22.5" customHeight="1">
      <c r="B634" s="109"/>
      <c r="C634" s="152" t="s">
        <v>1491</v>
      </c>
      <c r="D634" s="152" t="s">
        <v>99</v>
      </c>
      <c r="E634" s="153" t="s">
        <v>1492</v>
      </c>
      <c r="F634" s="154" t="s">
        <v>1493</v>
      </c>
      <c r="G634" s="155" t="s">
        <v>306</v>
      </c>
      <c r="H634" s="156">
        <v>1</v>
      </c>
      <c r="I634" s="157">
        <v>296</v>
      </c>
      <c r="J634" s="157">
        <f>ROUND(I634*H634,2)</f>
        <v>296</v>
      </c>
      <c r="K634" s="154" t="s">
        <v>103</v>
      </c>
      <c r="L634" s="109"/>
      <c r="M634" s="158" t="s">
        <v>1</v>
      </c>
      <c r="N634" s="159" t="s">
        <v>38</v>
      </c>
      <c r="O634" s="160">
        <v>0</v>
      </c>
      <c r="P634" s="160">
        <f>O634*H634</f>
        <v>0</v>
      </c>
      <c r="Q634" s="160">
        <v>0</v>
      </c>
      <c r="R634" s="160">
        <f>Q634*H634</f>
        <v>0</v>
      </c>
      <c r="S634" s="160">
        <v>0</v>
      </c>
      <c r="T634" s="161">
        <f>S634*H634</f>
        <v>0</v>
      </c>
      <c r="AR634" s="99" t="s">
        <v>104</v>
      </c>
      <c r="AT634" s="99" t="s">
        <v>99</v>
      </c>
      <c r="AU634" s="99" t="s">
        <v>67</v>
      </c>
      <c r="AY634" s="99" t="s">
        <v>105</v>
      </c>
      <c r="BE634" s="162">
        <f>IF(N634="základní",J634,0)</f>
        <v>296</v>
      </c>
      <c r="BF634" s="162">
        <f>IF(N634="snížená",J634,0)</f>
        <v>0</v>
      </c>
      <c r="BG634" s="162">
        <f>IF(N634="zákl. přenesená",J634,0)</f>
        <v>0</v>
      </c>
      <c r="BH634" s="162">
        <f>IF(N634="sníž. přenesená",J634,0)</f>
        <v>0</v>
      </c>
      <c r="BI634" s="162">
        <f>IF(N634="nulová",J634,0)</f>
        <v>0</v>
      </c>
      <c r="BJ634" s="99" t="s">
        <v>75</v>
      </c>
      <c r="BK634" s="162">
        <f>ROUND(I634*H634,2)</f>
        <v>296</v>
      </c>
      <c r="BL634" s="99" t="s">
        <v>104</v>
      </c>
      <c r="BM634" s="99" t="s">
        <v>1494</v>
      </c>
    </row>
    <row r="635" spans="2:65" s="108" customFormat="1" ht="39">
      <c r="B635" s="109"/>
      <c r="D635" s="163" t="s">
        <v>107</v>
      </c>
      <c r="F635" s="164" t="s">
        <v>1495</v>
      </c>
      <c r="L635" s="109"/>
      <c r="M635" s="165"/>
      <c r="N635" s="166"/>
      <c r="O635" s="166"/>
      <c r="P635" s="166"/>
      <c r="Q635" s="166"/>
      <c r="R635" s="166"/>
      <c r="S635" s="166"/>
      <c r="T635" s="167"/>
      <c r="AT635" s="99" t="s">
        <v>107</v>
      </c>
      <c r="AU635" s="99" t="s">
        <v>67</v>
      </c>
    </row>
    <row r="636" spans="2:65" s="108" customFormat="1" ht="22.5" customHeight="1">
      <c r="B636" s="109"/>
      <c r="C636" s="152" t="s">
        <v>1496</v>
      </c>
      <c r="D636" s="152" t="s">
        <v>99</v>
      </c>
      <c r="E636" s="153" t="s">
        <v>1497</v>
      </c>
      <c r="F636" s="154" t="s">
        <v>1498</v>
      </c>
      <c r="G636" s="155" t="s">
        <v>306</v>
      </c>
      <c r="H636" s="156">
        <v>1</v>
      </c>
      <c r="I636" s="157">
        <v>322</v>
      </c>
      <c r="J636" s="157">
        <f>ROUND(I636*H636,2)</f>
        <v>322</v>
      </c>
      <c r="K636" s="154" t="s">
        <v>103</v>
      </c>
      <c r="L636" s="109"/>
      <c r="M636" s="158" t="s">
        <v>1</v>
      </c>
      <c r="N636" s="159" t="s">
        <v>38</v>
      </c>
      <c r="O636" s="160">
        <v>0</v>
      </c>
      <c r="P636" s="160">
        <f>O636*H636</f>
        <v>0</v>
      </c>
      <c r="Q636" s="160">
        <v>0</v>
      </c>
      <c r="R636" s="160">
        <f>Q636*H636</f>
        <v>0</v>
      </c>
      <c r="S636" s="160">
        <v>0</v>
      </c>
      <c r="T636" s="161">
        <f>S636*H636</f>
        <v>0</v>
      </c>
      <c r="AR636" s="99" t="s">
        <v>104</v>
      </c>
      <c r="AT636" s="99" t="s">
        <v>99</v>
      </c>
      <c r="AU636" s="99" t="s">
        <v>67</v>
      </c>
      <c r="AY636" s="99" t="s">
        <v>105</v>
      </c>
      <c r="BE636" s="162">
        <f>IF(N636="základní",J636,0)</f>
        <v>322</v>
      </c>
      <c r="BF636" s="162">
        <f>IF(N636="snížená",J636,0)</f>
        <v>0</v>
      </c>
      <c r="BG636" s="162">
        <f>IF(N636="zákl. přenesená",J636,0)</f>
        <v>0</v>
      </c>
      <c r="BH636" s="162">
        <f>IF(N636="sníž. přenesená",J636,0)</f>
        <v>0</v>
      </c>
      <c r="BI636" s="162">
        <f>IF(N636="nulová",J636,0)</f>
        <v>0</v>
      </c>
      <c r="BJ636" s="99" t="s">
        <v>75</v>
      </c>
      <c r="BK636" s="162">
        <f>ROUND(I636*H636,2)</f>
        <v>322</v>
      </c>
      <c r="BL636" s="99" t="s">
        <v>104</v>
      </c>
      <c r="BM636" s="99" t="s">
        <v>1499</v>
      </c>
    </row>
    <row r="637" spans="2:65" s="108" customFormat="1" ht="39">
      <c r="B637" s="109"/>
      <c r="D637" s="163" t="s">
        <v>107</v>
      </c>
      <c r="F637" s="164" t="s">
        <v>1500</v>
      </c>
      <c r="L637" s="109"/>
      <c r="M637" s="165"/>
      <c r="N637" s="166"/>
      <c r="O637" s="166"/>
      <c r="P637" s="166"/>
      <c r="Q637" s="166"/>
      <c r="R637" s="166"/>
      <c r="S637" s="166"/>
      <c r="T637" s="167"/>
      <c r="AT637" s="99" t="s">
        <v>107</v>
      </c>
      <c r="AU637" s="99" t="s">
        <v>67</v>
      </c>
    </row>
    <row r="638" spans="2:65" s="108" customFormat="1" ht="22.5" customHeight="1">
      <c r="B638" s="109"/>
      <c r="C638" s="152" t="s">
        <v>1501</v>
      </c>
      <c r="D638" s="152" t="s">
        <v>99</v>
      </c>
      <c r="E638" s="153" t="s">
        <v>1502</v>
      </c>
      <c r="F638" s="154" t="s">
        <v>1503</v>
      </c>
      <c r="G638" s="155" t="s">
        <v>306</v>
      </c>
      <c r="H638" s="156">
        <v>1</v>
      </c>
      <c r="I638" s="157">
        <v>323</v>
      </c>
      <c r="J638" s="157">
        <f>ROUND(I638*H638,2)</f>
        <v>323</v>
      </c>
      <c r="K638" s="154" t="s">
        <v>103</v>
      </c>
      <c r="L638" s="109"/>
      <c r="M638" s="158" t="s">
        <v>1</v>
      </c>
      <c r="N638" s="159" t="s">
        <v>38</v>
      </c>
      <c r="O638" s="160">
        <v>0</v>
      </c>
      <c r="P638" s="160">
        <f>O638*H638</f>
        <v>0</v>
      </c>
      <c r="Q638" s="160">
        <v>0</v>
      </c>
      <c r="R638" s="160">
        <f>Q638*H638</f>
        <v>0</v>
      </c>
      <c r="S638" s="160">
        <v>0</v>
      </c>
      <c r="T638" s="161">
        <f>S638*H638</f>
        <v>0</v>
      </c>
      <c r="AR638" s="99" t="s">
        <v>104</v>
      </c>
      <c r="AT638" s="99" t="s">
        <v>99</v>
      </c>
      <c r="AU638" s="99" t="s">
        <v>67</v>
      </c>
      <c r="AY638" s="99" t="s">
        <v>105</v>
      </c>
      <c r="BE638" s="162">
        <f>IF(N638="základní",J638,0)</f>
        <v>323</v>
      </c>
      <c r="BF638" s="162">
        <f>IF(N638="snížená",J638,0)</f>
        <v>0</v>
      </c>
      <c r="BG638" s="162">
        <f>IF(N638="zákl. přenesená",J638,0)</f>
        <v>0</v>
      </c>
      <c r="BH638" s="162">
        <f>IF(N638="sníž. přenesená",J638,0)</f>
        <v>0</v>
      </c>
      <c r="BI638" s="162">
        <f>IF(N638="nulová",J638,0)</f>
        <v>0</v>
      </c>
      <c r="BJ638" s="99" t="s">
        <v>75</v>
      </c>
      <c r="BK638" s="162">
        <f>ROUND(I638*H638,2)</f>
        <v>323</v>
      </c>
      <c r="BL638" s="99" t="s">
        <v>104</v>
      </c>
      <c r="BM638" s="99" t="s">
        <v>1504</v>
      </c>
    </row>
    <row r="639" spans="2:65" s="108" customFormat="1" ht="39">
      <c r="B639" s="109"/>
      <c r="D639" s="163" t="s">
        <v>107</v>
      </c>
      <c r="F639" s="164" t="s">
        <v>1505</v>
      </c>
      <c r="L639" s="109"/>
      <c r="M639" s="165"/>
      <c r="N639" s="166"/>
      <c r="O639" s="166"/>
      <c r="P639" s="166"/>
      <c r="Q639" s="166"/>
      <c r="R639" s="166"/>
      <c r="S639" s="166"/>
      <c r="T639" s="167"/>
      <c r="AT639" s="99" t="s">
        <v>107</v>
      </c>
      <c r="AU639" s="99" t="s">
        <v>67</v>
      </c>
    </row>
    <row r="640" spans="2:65" s="108" customFormat="1" ht="22.5" customHeight="1">
      <c r="B640" s="109"/>
      <c r="C640" s="152" t="s">
        <v>1506</v>
      </c>
      <c r="D640" s="152" t="s">
        <v>99</v>
      </c>
      <c r="E640" s="153" t="s">
        <v>1507</v>
      </c>
      <c r="F640" s="154" t="s">
        <v>1508</v>
      </c>
      <c r="G640" s="155" t="s">
        <v>306</v>
      </c>
      <c r="H640" s="156">
        <v>1</v>
      </c>
      <c r="I640" s="157">
        <v>346</v>
      </c>
      <c r="J640" s="157">
        <f>ROUND(I640*H640,2)</f>
        <v>346</v>
      </c>
      <c r="K640" s="154" t="s">
        <v>103</v>
      </c>
      <c r="L640" s="109"/>
      <c r="M640" s="158" t="s">
        <v>1</v>
      </c>
      <c r="N640" s="159" t="s">
        <v>38</v>
      </c>
      <c r="O640" s="160">
        <v>0</v>
      </c>
      <c r="P640" s="160">
        <f>O640*H640</f>
        <v>0</v>
      </c>
      <c r="Q640" s="160">
        <v>0</v>
      </c>
      <c r="R640" s="160">
        <f>Q640*H640</f>
        <v>0</v>
      </c>
      <c r="S640" s="160">
        <v>0</v>
      </c>
      <c r="T640" s="161">
        <f>S640*H640</f>
        <v>0</v>
      </c>
      <c r="AR640" s="99" t="s">
        <v>104</v>
      </c>
      <c r="AT640" s="99" t="s">
        <v>99</v>
      </c>
      <c r="AU640" s="99" t="s">
        <v>67</v>
      </c>
      <c r="AY640" s="99" t="s">
        <v>105</v>
      </c>
      <c r="BE640" s="162">
        <f>IF(N640="základní",J640,0)</f>
        <v>346</v>
      </c>
      <c r="BF640" s="162">
        <f>IF(N640="snížená",J640,0)</f>
        <v>0</v>
      </c>
      <c r="BG640" s="162">
        <f>IF(N640="zákl. přenesená",J640,0)</f>
        <v>0</v>
      </c>
      <c r="BH640" s="162">
        <f>IF(N640="sníž. přenesená",J640,0)</f>
        <v>0</v>
      </c>
      <c r="BI640" s="162">
        <f>IF(N640="nulová",J640,0)</f>
        <v>0</v>
      </c>
      <c r="BJ640" s="99" t="s">
        <v>75</v>
      </c>
      <c r="BK640" s="162">
        <f>ROUND(I640*H640,2)</f>
        <v>346</v>
      </c>
      <c r="BL640" s="99" t="s">
        <v>104</v>
      </c>
      <c r="BM640" s="99" t="s">
        <v>1509</v>
      </c>
    </row>
    <row r="641" spans="2:65" s="108" customFormat="1" ht="39">
      <c r="B641" s="109"/>
      <c r="D641" s="163" t="s">
        <v>107</v>
      </c>
      <c r="F641" s="164" t="s">
        <v>1510</v>
      </c>
      <c r="L641" s="109"/>
      <c r="M641" s="165"/>
      <c r="N641" s="166"/>
      <c r="O641" s="166"/>
      <c r="P641" s="166"/>
      <c r="Q641" s="166"/>
      <c r="R641" s="166"/>
      <c r="S641" s="166"/>
      <c r="T641" s="167"/>
      <c r="AT641" s="99" t="s">
        <v>107</v>
      </c>
      <c r="AU641" s="99" t="s">
        <v>67</v>
      </c>
    </row>
    <row r="642" spans="2:65" s="108" customFormat="1" ht="22.5" customHeight="1">
      <c r="B642" s="109"/>
      <c r="C642" s="152" t="s">
        <v>1511</v>
      </c>
      <c r="D642" s="152" t="s">
        <v>99</v>
      </c>
      <c r="E642" s="153" t="s">
        <v>1512</v>
      </c>
      <c r="F642" s="154" t="s">
        <v>1513</v>
      </c>
      <c r="G642" s="155" t="s">
        <v>306</v>
      </c>
      <c r="H642" s="156">
        <v>1</v>
      </c>
      <c r="I642" s="157">
        <v>311</v>
      </c>
      <c r="J642" s="157">
        <f>ROUND(I642*H642,2)</f>
        <v>311</v>
      </c>
      <c r="K642" s="154" t="s">
        <v>103</v>
      </c>
      <c r="L642" s="109"/>
      <c r="M642" s="158" t="s">
        <v>1</v>
      </c>
      <c r="N642" s="159" t="s">
        <v>38</v>
      </c>
      <c r="O642" s="160">
        <v>0</v>
      </c>
      <c r="P642" s="160">
        <f>O642*H642</f>
        <v>0</v>
      </c>
      <c r="Q642" s="160">
        <v>0</v>
      </c>
      <c r="R642" s="160">
        <f>Q642*H642</f>
        <v>0</v>
      </c>
      <c r="S642" s="160">
        <v>0</v>
      </c>
      <c r="T642" s="161">
        <f>S642*H642</f>
        <v>0</v>
      </c>
      <c r="AR642" s="99" t="s">
        <v>104</v>
      </c>
      <c r="AT642" s="99" t="s">
        <v>99</v>
      </c>
      <c r="AU642" s="99" t="s">
        <v>67</v>
      </c>
      <c r="AY642" s="99" t="s">
        <v>105</v>
      </c>
      <c r="BE642" s="162">
        <f>IF(N642="základní",J642,0)</f>
        <v>311</v>
      </c>
      <c r="BF642" s="162">
        <f>IF(N642="snížená",J642,0)</f>
        <v>0</v>
      </c>
      <c r="BG642" s="162">
        <f>IF(N642="zákl. přenesená",J642,0)</f>
        <v>0</v>
      </c>
      <c r="BH642" s="162">
        <f>IF(N642="sníž. přenesená",J642,0)</f>
        <v>0</v>
      </c>
      <c r="BI642" s="162">
        <f>IF(N642="nulová",J642,0)</f>
        <v>0</v>
      </c>
      <c r="BJ642" s="99" t="s">
        <v>75</v>
      </c>
      <c r="BK642" s="162">
        <f>ROUND(I642*H642,2)</f>
        <v>311</v>
      </c>
      <c r="BL642" s="99" t="s">
        <v>104</v>
      </c>
      <c r="BM642" s="99" t="s">
        <v>1514</v>
      </c>
    </row>
    <row r="643" spans="2:65" s="108" customFormat="1" ht="39">
      <c r="B643" s="109"/>
      <c r="D643" s="163" t="s">
        <v>107</v>
      </c>
      <c r="F643" s="164" t="s">
        <v>1515</v>
      </c>
      <c r="L643" s="109"/>
      <c r="M643" s="165"/>
      <c r="N643" s="166"/>
      <c r="O643" s="166"/>
      <c r="P643" s="166"/>
      <c r="Q643" s="166"/>
      <c r="R643" s="166"/>
      <c r="S643" s="166"/>
      <c r="T643" s="167"/>
      <c r="AT643" s="99" t="s">
        <v>107</v>
      </c>
      <c r="AU643" s="99" t="s">
        <v>67</v>
      </c>
    </row>
    <row r="644" spans="2:65" s="108" customFormat="1" ht="22.5" customHeight="1">
      <c r="B644" s="109"/>
      <c r="C644" s="152" t="s">
        <v>1516</v>
      </c>
      <c r="D644" s="152" t="s">
        <v>99</v>
      </c>
      <c r="E644" s="153" t="s">
        <v>1517</v>
      </c>
      <c r="F644" s="154" t="s">
        <v>1518</v>
      </c>
      <c r="G644" s="155" t="s">
        <v>306</v>
      </c>
      <c r="H644" s="156">
        <v>1</v>
      </c>
      <c r="I644" s="157">
        <v>334</v>
      </c>
      <c r="J644" s="157">
        <f>ROUND(I644*H644,2)</f>
        <v>334</v>
      </c>
      <c r="K644" s="154" t="s">
        <v>103</v>
      </c>
      <c r="L644" s="109"/>
      <c r="M644" s="158" t="s">
        <v>1</v>
      </c>
      <c r="N644" s="159" t="s">
        <v>38</v>
      </c>
      <c r="O644" s="160">
        <v>0</v>
      </c>
      <c r="P644" s="160">
        <f>O644*H644</f>
        <v>0</v>
      </c>
      <c r="Q644" s="160">
        <v>0</v>
      </c>
      <c r="R644" s="160">
        <f>Q644*H644</f>
        <v>0</v>
      </c>
      <c r="S644" s="160">
        <v>0</v>
      </c>
      <c r="T644" s="161">
        <f>S644*H644</f>
        <v>0</v>
      </c>
      <c r="AR644" s="99" t="s">
        <v>104</v>
      </c>
      <c r="AT644" s="99" t="s">
        <v>99</v>
      </c>
      <c r="AU644" s="99" t="s">
        <v>67</v>
      </c>
      <c r="AY644" s="99" t="s">
        <v>105</v>
      </c>
      <c r="BE644" s="162">
        <f>IF(N644="základní",J644,0)</f>
        <v>334</v>
      </c>
      <c r="BF644" s="162">
        <f>IF(N644="snížená",J644,0)</f>
        <v>0</v>
      </c>
      <c r="BG644" s="162">
        <f>IF(N644="zákl. přenesená",J644,0)</f>
        <v>0</v>
      </c>
      <c r="BH644" s="162">
        <f>IF(N644="sníž. přenesená",J644,0)</f>
        <v>0</v>
      </c>
      <c r="BI644" s="162">
        <f>IF(N644="nulová",J644,0)</f>
        <v>0</v>
      </c>
      <c r="BJ644" s="99" t="s">
        <v>75</v>
      </c>
      <c r="BK644" s="162">
        <f>ROUND(I644*H644,2)</f>
        <v>334</v>
      </c>
      <c r="BL644" s="99" t="s">
        <v>104</v>
      </c>
      <c r="BM644" s="99" t="s">
        <v>1519</v>
      </c>
    </row>
    <row r="645" spans="2:65" s="108" customFormat="1" ht="39">
      <c r="B645" s="109"/>
      <c r="D645" s="163" t="s">
        <v>107</v>
      </c>
      <c r="F645" s="164" t="s">
        <v>1520</v>
      </c>
      <c r="L645" s="109"/>
      <c r="M645" s="165"/>
      <c r="N645" s="166"/>
      <c r="O645" s="166"/>
      <c r="P645" s="166"/>
      <c r="Q645" s="166"/>
      <c r="R645" s="166"/>
      <c r="S645" s="166"/>
      <c r="T645" s="167"/>
      <c r="AT645" s="99" t="s">
        <v>107</v>
      </c>
      <c r="AU645" s="99" t="s">
        <v>67</v>
      </c>
    </row>
    <row r="646" spans="2:65" s="108" customFormat="1" ht="22.5" customHeight="1">
      <c r="B646" s="109"/>
      <c r="C646" s="152" t="s">
        <v>1521</v>
      </c>
      <c r="D646" s="152" t="s">
        <v>99</v>
      </c>
      <c r="E646" s="153" t="s">
        <v>1522</v>
      </c>
      <c r="F646" s="154" t="s">
        <v>1523</v>
      </c>
      <c r="G646" s="155" t="s">
        <v>306</v>
      </c>
      <c r="H646" s="156">
        <v>1</v>
      </c>
      <c r="I646" s="157">
        <v>82.4</v>
      </c>
      <c r="J646" s="157">
        <f>ROUND(I646*H646,2)</f>
        <v>82.4</v>
      </c>
      <c r="K646" s="154" t="s">
        <v>103</v>
      </c>
      <c r="L646" s="109"/>
      <c r="M646" s="158" t="s">
        <v>1</v>
      </c>
      <c r="N646" s="159" t="s">
        <v>38</v>
      </c>
      <c r="O646" s="160">
        <v>0</v>
      </c>
      <c r="P646" s="160">
        <f>O646*H646</f>
        <v>0</v>
      </c>
      <c r="Q646" s="160">
        <v>0</v>
      </c>
      <c r="R646" s="160">
        <f>Q646*H646</f>
        <v>0</v>
      </c>
      <c r="S646" s="160">
        <v>0</v>
      </c>
      <c r="T646" s="161">
        <f>S646*H646</f>
        <v>0</v>
      </c>
      <c r="AR646" s="99" t="s">
        <v>104</v>
      </c>
      <c r="AT646" s="99" t="s">
        <v>99</v>
      </c>
      <c r="AU646" s="99" t="s">
        <v>67</v>
      </c>
      <c r="AY646" s="99" t="s">
        <v>105</v>
      </c>
      <c r="BE646" s="162">
        <f>IF(N646="základní",J646,0)</f>
        <v>82.4</v>
      </c>
      <c r="BF646" s="162">
        <f>IF(N646="snížená",J646,0)</f>
        <v>0</v>
      </c>
      <c r="BG646" s="162">
        <f>IF(N646="zákl. přenesená",J646,0)</f>
        <v>0</v>
      </c>
      <c r="BH646" s="162">
        <f>IF(N646="sníž. přenesená",J646,0)</f>
        <v>0</v>
      </c>
      <c r="BI646" s="162">
        <f>IF(N646="nulová",J646,0)</f>
        <v>0</v>
      </c>
      <c r="BJ646" s="99" t="s">
        <v>75</v>
      </c>
      <c r="BK646" s="162">
        <f>ROUND(I646*H646,2)</f>
        <v>82.4</v>
      </c>
      <c r="BL646" s="99" t="s">
        <v>104</v>
      </c>
      <c r="BM646" s="99" t="s">
        <v>1524</v>
      </c>
    </row>
    <row r="647" spans="2:65" s="108" customFormat="1" ht="19.5">
      <c r="B647" s="109"/>
      <c r="D647" s="163" t="s">
        <v>107</v>
      </c>
      <c r="F647" s="164" t="s">
        <v>1525</v>
      </c>
      <c r="L647" s="109"/>
      <c r="M647" s="165"/>
      <c r="N647" s="166"/>
      <c r="O647" s="166"/>
      <c r="P647" s="166"/>
      <c r="Q647" s="166"/>
      <c r="R647" s="166"/>
      <c r="S647" s="166"/>
      <c r="T647" s="167"/>
      <c r="AT647" s="99" t="s">
        <v>107</v>
      </c>
      <c r="AU647" s="99" t="s">
        <v>67</v>
      </c>
    </row>
    <row r="648" spans="2:65" s="108" customFormat="1" ht="22.5" customHeight="1">
      <c r="B648" s="109"/>
      <c r="C648" s="152" t="s">
        <v>1526</v>
      </c>
      <c r="D648" s="152" t="s">
        <v>99</v>
      </c>
      <c r="E648" s="153" t="s">
        <v>1527</v>
      </c>
      <c r="F648" s="154" t="s">
        <v>1528</v>
      </c>
      <c r="G648" s="155" t="s">
        <v>306</v>
      </c>
      <c r="H648" s="156">
        <v>1</v>
      </c>
      <c r="I648" s="157">
        <v>83.5</v>
      </c>
      <c r="J648" s="157">
        <f>ROUND(I648*H648,2)</f>
        <v>83.5</v>
      </c>
      <c r="K648" s="154" t="s">
        <v>103</v>
      </c>
      <c r="L648" s="109"/>
      <c r="M648" s="158" t="s">
        <v>1</v>
      </c>
      <c r="N648" s="159" t="s">
        <v>38</v>
      </c>
      <c r="O648" s="160">
        <v>0</v>
      </c>
      <c r="P648" s="160">
        <f>O648*H648</f>
        <v>0</v>
      </c>
      <c r="Q648" s="160">
        <v>0</v>
      </c>
      <c r="R648" s="160">
        <f>Q648*H648</f>
        <v>0</v>
      </c>
      <c r="S648" s="160">
        <v>0</v>
      </c>
      <c r="T648" s="161">
        <f>S648*H648</f>
        <v>0</v>
      </c>
      <c r="AR648" s="99" t="s">
        <v>104</v>
      </c>
      <c r="AT648" s="99" t="s">
        <v>99</v>
      </c>
      <c r="AU648" s="99" t="s">
        <v>67</v>
      </c>
      <c r="AY648" s="99" t="s">
        <v>105</v>
      </c>
      <c r="BE648" s="162">
        <f>IF(N648="základní",J648,0)</f>
        <v>83.5</v>
      </c>
      <c r="BF648" s="162">
        <f>IF(N648="snížená",J648,0)</f>
        <v>0</v>
      </c>
      <c r="BG648" s="162">
        <f>IF(N648="zákl. přenesená",J648,0)</f>
        <v>0</v>
      </c>
      <c r="BH648" s="162">
        <f>IF(N648="sníž. přenesená",J648,0)</f>
        <v>0</v>
      </c>
      <c r="BI648" s="162">
        <f>IF(N648="nulová",J648,0)</f>
        <v>0</v>
      </c>
      <c r="BJ648" s="99" t="s">
        <v>75</v>
      </c>
      <c r="BK648" s="162">
        <f>ROUND(I648*H648,2)</f>
        <v>83.5</v>
      </c>
      <c r="BL648" s="99" t="s">
        <v>104</v>
      </c>
      <c r="BM648" s="99" t="s">
        <v>1529</v>
      </c>
    </row>
    <row r="649" spans="2:65" s="108" customFormat="1" ht="19.5">
      <c r="B649" s="109"/>
      <c r="D649" s="163" t="s">
        <v>107</v>
      </c>
      <c r="F649" s="164" t="s">
        <v>1530</v>
      </c>
      <c r="L649" s="109"/>
      <c r="M649" s="165"/>
      <c r="N649" s="166"/>
      <c r="O649" s="166"/>
      <c r="P649" s="166"/>
      <c r="Q649" s="166"/>
      <c r="R649" s="166"/>
      <c r="S649" s="166"/>
      <c r="T649" s="167"/>
      <c r="AT649" s="99" t="s">
        <v>107</v>
      </c>
      <c r="AU649" s="99" t="s">
        <v>67</v>
      </c>
    </row>
    <row r="650" spans="2:65" s="108" customFormat="1" ht="22.5" customHeight="1">
      <c r="B650" s="109"/>
      <c r="C650" s="152" t="s">
        <v>1531</v>
      </c>
      <c r="D650" s="152" t="s">
        <v>99</v>
      </c>
      <c r="E650" s="153" t="s">
        <v>1532</v>
      </c>
      <c r="F650" s="154" t="s">
        <v>1533</v>
      </c>
      <c r="G650" s="155" t="s">
        <v>306</v>
      </c>
      <c r="H650" s="156">
        <v>1</v>
      </c>
      <c r="I650" s="157">
        <v>94.5</v>
      </c>
      <c r="J650" s="157">
        <f>ROUND(I650*H650,2)</f>
        <v>94.5</v>
      </c>
      <c r="K650" s="154" t="s">
        <v>103</v>
      </c>
      <c r="L650" s="109"/>
      <c r="M650" s="158" t="s">
        <v>1</v>
      </c>
      <c r="N650" s="159" t="s">
        <v>38</v>
      </c>
      <c r="O650" s="160">
        <v>0</v>
      </c>
      <c r="P650" s="160">
        <f>O650*H650</f>
        <v>0</v>
      </c>
      <c r="Q650" s="160">
        <v>0</v>
      </c>
      <c r="R650" s="160">
        <f>Q650*H650</f>
        <v>0</v>
      </c>
      <c r="S650" s="160">
        <v>0</v>
      </c>
      <c r="T650" s="161">
        <f>S650*H650</f>
        <v>0</v>
      </c>
      <c r="AR650" s="99" t="s">
        <v>104</v>
      </c>
      <c r="AT650" s="99" t="s">
        <v>99</v>
      </c>
      <c r="AU650" s="99" t="s">
        <v>67</v>
      </c>
      <c r="AY650" s="99" t="s">
        <v>105</v>
      </c>
      <c r="BE650" s="162">
        <f>IF(N650="základní",J650,0)</f>
        <v>94.5</v>
      </c>
      <c r="BF650" s="162">
        <f>IF(N650="snížená",J650,0)</f>
        <v>0</v>
      </c>
      <c r="BG650" s="162">
        <f>IF(N650="zákl. přenesená",J650,0)</f>
        <v>0</v>
      </c>
      <c r="BH650" s="162">
        <f>IF(N650="sníž. přenesená",J650,0)</f>
        <v>0</v>
      </c>
      <c r="BI650" s="162">
        <f>IF(N650="nulová",J650,0)</f>
        <v>0</v>
      </c>
      <c r="BJ650" s="99" t="s">
        <v>75</v>
      </c>
      <c r="BK650" s="162">
        <f>ROUND(I650*H650,2)</f>
        <v>94.5</v>
      </c>
      <c r="BL650" s="99" t="s">
        <v>104</v>
      </c>
      <c r="BM650" s="99" t="s">
        <v>1534</v>
      </c>
    </row>
    <row r="651" spans="2:65" s="108" customFormat="1" ht="29.25">
      <c r="B651" s="109"/>
      <c r="D651" s="163" t="s">
        <v>107</v>
      </c>
      <c r="F651" s="164" t="s">
        <v>1535</v>
      </c>
      <c r="L651" s="109"/>
      <c r="M651" s="165"/>
      <c r="N651" s="166"/>
      <c r="O651" s="166"/>
      <c r="P651" s="166"/>
      <c r="Q651" s="166"/>
      <c r="R651" s="166"/>
      <c r="S651" s="166"/>
      <c r="T651" s="167"/>
      <c r="AT651" s="99" t="s">
        <v>107</v>
      </c>
      <c r="AU651" s="99" t="s">
        <v>67</v>
      </c>
    </row>
    <row r="652" spans="2:65" s="108" customFormat="1" ht="22.5" customHeight="1">
      <c r="B652" s="109"/>
      <c r="C652" s="152" t="s">
        <v>1536</v>
      </c>
      <c r="D652" s="152" t="s">
        <v>99</v>
      </c>
      <c r="E652" s="153" t="s">
        <v>1537</v>
      </c>
      <c r="F652" s="154" t="s">
        <v>1538</v>
      </c>
      <c r="G652" s="155" t="s">
        <v>306</v>
      </c>
      <c r="H652" s="156">
        <v>1</v>
      </c>
      <c r="I652" s="157">
        <v>76.8</v>
      </c>
      <c r="J652" s="157">
        <f>ROUND(I652*H652,2)</f>
        <v>76.8</v>
      </c>
      <c r="K652" s="154" t="s">
        <v>103</v>
      </c>
      <c r="L652" s="109"/>
      <c r="M652" s="158" t="s">
        <v>1</v>
      </c>
      <c r="N652" s="159" t="s">
        <v>38</v>
      </c>
      <c r="O652" s="160">
        <v>0</v>
      </c>
      <c r="P652" s="160">
        <f>O652*H652</f>
        <v>0</v>
      </c>
      <c r="Q652" s="160">
        <v>0</v>
      </c>
      <c r="R652" s="160">
        <f>Q652*H652</f>
        <v>0</v>
      </c>
      <c r="S652" s="160">
        <v>0</v>
      </c>
      <c r="T652" s="161">
        <f>S652*H652</f>
        <v>0</v>
      </c>
      <c r="AR652" s="99" t="s">
        <v>104</v>
      </c>
      <c r="AT652" s="99" t="s">
        <v>99</v>
      </c>
      <c r="AU652" s="99" t="s">
        <v>67</v>
      </c>
      <c r="AY652" s="99" t="s">
        <v>105</v>
      </c>
      <c r="BE652" s="162">
        <f>IF(N652="základní",J652,0)</f>
        <v>76.8</v>
      </c>
      <c r="BF652" s="162">
        <f>IF(N652="snížená",J652,0)</f>
        <v>0</v>
      </c>
      <c r="BG652" s="162">
        <f>IF(N652="zákl. přenesená",J652,0)</f>
        <v>0</v>
      </c>
      <c r="BH652" s="162">
        <f>IF(N652="sníž. přenesená",J652,0)</f>
        <v>0</v>
      </c>
      <c r="BI652" s="162">
        <f>IF(N652="nulová",J652,0)</f>
        <v>0</v>
      </c>
      <c r="BJ652" s="99" t="s">
        <v>75</v>
      </c>
      <c r="BK652" s="162">
        <f>ROUND(I652*H652,2)</f>
        <v>76.8</v>
      </c>
      <c r="BL652" s="99" t="s">
        <v>104</v>
      </c>
      <c r="BM652" s="99" t="s">
        <v>1539</v>
      </c>
    </row>
    <row r="653" spans="2:65" s="108" customFormat="1" ht="29.25">
      <c r="B653" s="109"/>
      <c r="D653" s="163" t="s">
        <v>107</v>
      </c>
      <c r="F653" s="164" t="s">
        <v>1540</v>
      </c>
      <c r="L653" s="109"/>
      <c r="M653" s="165"/>
      <c r="N653" s="166"/>
      <c r="O653" s="166"/>
      <c r="P653" s="166"/>
      <c r="Q653" s="166"/>
      <c r="R653" s="166"/>
      <c r="S653" s="166"/>
      <c r="T653" s="167"/>
      <c r="AT653" s="99" t="s">
        <v>107</v>
      </c>
      <c r="AU653" s="99" t="s">
        <v>67</v>
      </c>
    </row>
    <row r="654" spans="2:65" s="108" customFormat="1" ht="22.5" customHeight="1">
      <c r="B654" s="109"/>
      <c r="C654" s="152" t="s">
        <v>1541</v>
      </c>
      <c r="D654" s="152" t="s">
        <v>99</v>
      </c>
      <c r="E654" s="153" t="s">
        <v>1542</v>
      </c>
      <c r="F654" s="154" t="s">
        <v>1543</v>
      </c>
      <c r="G654" s="155" t="s">
        <v>306</v>
      </c>
      <c r="H654" s="156">
        <v>1</v>
      </c>
      <c r="I654" s="157">
        <v>4.3099999999999996</v>
      </c>
      <c r="J654" s="157">
        <f>ROUND(I654*H654,2)</f>
        <v>4.3099999999999996</v>
      </c>
      <c r="K654" s="154" t="s">
        <v>103</v>
      </c>
      <c r="L654" s="109"/>
      <c r="M654" s="158" t="s">
        <v>1</v>
      </c>
      <c r="N654" s="159" t="s">
        <v>38</v>
      </c>
      <c r="O654" s="160">
        <v>0</v>
      </c>
      <c r="P654" s="160">
        <f>O654*H654</f>
        <v>0</v>
      </c>
      <c r="Q654" s="160">
        <v>0</v>
      </c>
      <c r="R654" s="160">
        <f>Q654*H654</f>
        <v>0</v>
      </c>
      <c r="S654" s="160">
        <v>0</v>
      </c>
      <c r="T654" s="161">
        <f>S654*H654</f>
        <v>0</v>
      </c>
      <c r="AR654" s="99" t="s">
        <v>104</v>
      </c>
      <c r="AT654" s="99" t="s">
        <v>99</v>
      </c>
      <c r="AU654" s="99" t="s">
        <v>67</v>
      </c>
      <c r="AY654" s="99" t="s">
        <v>105</v>
      </c>
      <c r="BE654" s="162">
        <f>IF(N654="základní",J654,0)</f>
        <v>4.3099999999999996</v>
      </c>
      <c r="BF654" s="162">
        <f>IF(N654="snížená",J654,0)</f>
        <v>0</v>
      </c>
      <c r="BG654" s="162">
        <f>IF(N654="zákl. přenesená",J654,0)</f>
        <v>0</v>
      </c>
      <c r="BH654" s="162">
        <f>IF(N654="sníž. přenesená",J654,0)</f>
        <v>0</v>
      </c>
      <c r="BI654" s="162">
        <f>IF(N654="nulová",J654,0)</f>
        <v>0</v>
      </c>
      <c r="BJ654" s="99" t="s">
        <v>75</v>
      </c>
      <c r="BK654" s="162">
        <f>ROUND(I654*H654,2)</f>
        <v>4.3099999999999996</v>
      </c>
      <c r="BL654" s="99" t="s">
        <v>104</v>
      </c>
      <c r="BM654" s="99" t="s">
        <v>1544</v>
      </c>
    </row>
    <row r="655" spans="2:65" s="108" customFormat="1" ht="19.5">
      <c r="B655" s="109"/>
      <c r="D655" s="163" t="s">
        <v>107</v>
      </c>
      <c r="F655" s="164" t="s">
        <v>1545</v>
      </c>
      <c r="L655" s="109"/>
      <c r="M655" s="165"/>
      <c r="N655" s="166"/>
      <c r="O655" s="166"/>
      <c r="P655" s="166"/>
      <c r="Q655" s="166"/>
      <c r="R655" s="166"/>
      <c r="S655" s="166"/>
      <c r="T655" s="167"/>
      <c r="AT655" s="99" t="s">
        <v>107</v>
      </c>
      <c r="AU655" s="99" t="s">
        <v>67</v>
      </c>
    </row>
    <row r="656" spans="2:65" s="108" customFormat="1" ht="22.5" customHeight="1">
      <c r="B656" s="109"/>
      <c r="C656" s="152" t="s">
        <v>1546</v>
      </c>
      <c r="D656" s="152" t="s">
        <v>99</v>
      </c>
      <c r="E656" s="153" t="s">
        <v>1547</v>
      </c>
      <c r="F656" s="154" t="s">
        <v>1548</v>
      </c>
      <c r="G656" s="155" t="s">
        <v>306</v>
      </c>
      <c r="H656" s="156">
        <v>1</v>
      </c>
      <c r="I656" s="157">
        <v>4.3099999999999996</v>
      </c>
      <c r="J656" s="157">
        <f>ROUND(I656*H656,2)</f>
        <v>4.3099999999999996</v>
      </c>
      <c r="K656" s="154" t="s">
        <v>103</v>
      </c>
      <c r="L656" s="109"/>
      <c r="M656" s="158" t="s">
        <v>1</v>
      </c>
      <c r="N656" s="159" t="s">
        <v>38</v>
      </c>
      <c r="O656" s="160">
        <v>0</v>
      </c>
      <c r="P656" s="160">
        <f>O656*H656</f>
        <v>0</v>
      </c>
      <c r="Q656" s="160">
        <v>0</v>
      </c>
      <c r="R656" s="160">
        <f>Q656*H656</f>
        <v>0</v>
      </c>
      <c r="S656" s="160">
        <v>0</v>
      </c>
      <c r="T656" s="161">
        <f>S656*H656</f>
        <v>0</v>
      </c>
      <c r="AR656" s="99" t="s">
        <v>104</v>
      </c>
      <c r="AT656" s="99" t="s">
        <v>99</v>
      </c>
      <c r="AU656" s="99" t="s">
        <v>67</v>
      </c>
      <c r="AY656" s="99" t="s">
        <v>105</v>
      </c>
      <c r="BE656" s="162">
        <f>IF(N656="základní",J656,0)</f>
        <v>4.3099999999999996</v>
      </c>
      <c r="BF656" s="162">
        <f>IF(N656="snížená",J656,0)</f>
        <v>0</v>
      </c>
      <c r="BG656" s="162">
        <f>IF(N656="zákl. přenesená",J656,0)</f>
        <v>0</v>
      </c>
      <c r="BH656" s="162">
        <f>IF(N656="sníž. přenesená",J656,0)</f>
        <v>0</v>
      </c>
      <c r="BI656" s="162">
        <f>IF(N656="nulová",J656,0)</f>
        <v>0</v>
      </c>
      <c r="BJ656" s="99" t="s">
        <v>75</v>
      </c>
      <c r="BK656" s="162">
        <f>ROUND(I656*H656,2)</f>
        <v>4.3099999999999996</v>
      </c>
      <c r="BL656" s="99" t="s">
        <v>104</v>
      </c>
      <c r="BM656" s="99" t="s">
        <v>1549</v>
      </c>
    </row>
    <row r="657" spans="2:65" s="108" customFormat="1" ht="19.5">
      <c r="B657" s="109"/>
      <c r="D657" s="163" t="s">
        <v>107</v>
      </c>
      <c r="F657" s="164" t="s">
        <v>1550</v>
      </c>
      <c r="L657" s="109"/>
      <c r="M657" s="165"/>
      <c r="N657" s="166"/>
      <c r="O657" s="166"/>
      <c r="P657" s="166"/>
      <c r="Q657" s="166"/>
      <c r="R657" s="166"/>
      <c r="S657" s="166"/>
      <c r="T657" s="167"/>
      <c r="AT657" s="99" t="s">
        <v>107</v>
      </c>
      <c r="AU657" s="99" t="s">
        <v>67</v>
      </c>
    </row>
    <row r="658" spans="2:65" s="108" customFormat="1" ht="22.5" customHeight="1">
      <c r="B658" s="109"/>
      <c r="C658" s="152" t="s">
        <v>1551</v>
      </c>
      <c r="D658" s="152" t="s">
        <v>99</v>
      </c>
      <c r="E658" s="153" t="s">
        <v>1552</v>
      </c>
      <c r="F658" s="154" t="s">
        <v>1553</v>
      </c>
      <c r="G658" s="155" t="s">
        <v>111</v>
      </c>
      <c r="H658" s="156">
        <v>1</v>
      </c>
      <c r="I658" s="157">
        <v>332</v>
      </c>
      <c r="J658" s="157">
        <f>ROUND(I658*H658,2)</f>
        <v>332</v>
      </c>
      <c r="K658" s="154" t="s">
        <v>103</v>
      </c>
      <c r="L658" s="109"/>
      <c r="M658" s="158" t="s">
        <v>1</v>
      </c>
      <c r="N658" s="159" t="s">
        <v>38</v>
      </c>
      <c r="O658" s="160">
        <v>0</v>
      </c>
      <c r="P658" s="160">
        <f>O658*H658</f>
        <v>0</v>
      </c>
      <c r="Q658" s="160">
        <v>0</v>
      </c>
      <c r="R658" s="160">
        <f>Q658*H658</f>
        <v>0</v>
      </c>
      <c r="S658" s="160">
        <v>0</v>
      </c>
      <c r="T658" s="161">
        <f>S658*H658</f>
        <v>0</v>
      </c>
      <c r="AR658" s="99" t="s">
        <v>104</v>
      </c>
      <c r="AT658" s="99" t="s">
        <v>99</v>
      </c>
      <c r="AU658" s="99" t="s">
        <v>67</v>
      </c>
      <c r="AY658" s="99" t="s">
        <v>105</v>
      </c>
      <c r="BE658" s="162">
        <f>IF(N658="základní",J658,0)</f>
        <v>332</v>
      </c>
      <c r="BF658" s="162">
        <f>IF(N658="snížená",J658,0)</f>
        <v>0</v>
      </c>
      <c r="BG658" s="162">
        <f>IF(N658="zákl. přenesená",J658,0)</f>
        <v>0</v>
      </c>
      <c r="BH658" s="162">
        <f>IF(N658="sníž. přenesená",J658,0)</f>
        <v>0</v>
      </c>
      <c r="BI658" s="162">
        <f>IF(N658="nulová",J658,0)</f>
        <v>0</v>
      </c>
      <c r="BJ658" s="99" t="s">
        <v>75</v>
      </c>
      <c r="BK658" s="162">
        <f>ROUND(I658*H658,2)</f>
        <v>332</v>
      </c>
      <c r="BL658" s="99" t="s">
        <v>104</v>
      </c>
      <c r="BM658" s="99" t="s">
        <v>1554</v>
      </c>
    </row>
    <row r="659" spans="2:65" s="108" customFormat="1" ht="19.5">
      <c r="B659" s="109"/>
      <c r="D659" s="163" t="s">
        <v>107</v>
      </c>
      <c r="F659" s="164" t="s">
        <v>1555</v>
      </c>
      <c r="L659" s="109"/>
      <c r="M659" s="165"/>
      <c r="N659" s="166"/>
      <c r="O659" s="166"/>
      <c r="P659" s="166"/>
      <c r="Q659" s="166"/>
      <c r="R659" s="166"/>
      <c r="S659" s="166"/>
      <c r="T659" s="167"/>
      <c r="AT659" s="99" t="s">
        <v>107</v>
      </c>
      <c r="AU659" s="99" t="s">
        <v>67</v>
      </c>
    </row>
    <row r="660" spans="2:65" s="108" customFormat="1" ht="22.5" customHeight="1">
      <c r="B660" s="109"/>
      <c r="C660" s="152" t="s">
        <v>1556</v>
      </c>
      <c r="D660" s="152" t="s">
        <v>99</v>
      </c>
      <c r="E660" s="153" t="s">
        <v>1557</v>
      </c>
      <c r="F660" s="154" t="s">
        <v>1558</v>
      </c>
      <c r="G660" s="155" t="s">
        <v>111</v>
      </c>
      <c r="H660" s="156">
        <v>1</v>
      </c>
      <c r="I660" s="157">
        <v>297</v>
      </c>
      <c r="J660" s="157">
        <f>ROUND(I660*H660,2)</f>
        <v>297</v>
      </c>
      <c r="K660" s="154" t="s">
        <v>103</v>
      </c>
      <c r="L660" s="109"/>
      <c r="M660" s="158" t="s">
        <v>1</v>
      </c>
      <c r="N660" s="159" t="s">
        <v>38</v>
      </c>
      <c r="O660" s="160">
        <v>0</v>
      </c>
      <c r="P660" s="160">
        <f>O660*H660</f>
        <v>0</v>
      </c>
      <c r="Q660" s="160">
        <v>0</v>
      </c>
      <c r="R660" s="160">
        <f>Q660*H660</f>
        <v>0</v>
      </c>
      <c r="S660" s="160">
        <v>0</v>
      </c>
      <c r="T660" s="161">
        <f>S660*H660</f>
        <v>0</v>
      </c>
      <c r="AR660" s="99" t="s">
        <v>104</v>
      </c>
      <c r="AT660" s="99" t="s">
        <v>99</v>
      </c>
      <c r="AU660" s="99" t="s">
        <v>67</v>
      </c>
      <c r="AY660" s="99" t="s">
        <v>105</v>
      </c>
      <c r="BE660" s="162">
        <f>IF(N660="základní",J660,0)</f>
        <v>297</v>
      </c>
      <c r="BF660" s="162">
        <f>IF(N660="snížená",J660,0)</f>
        <v>0</v>
      </c>
      <c r="BG660" s="162">
        <f>IF(N660="zákl. přenesená",J660,0)</f>
        <v>0</v>
      </c>
      <c r="BH660" s="162">
        <f>IF(N660="sníž. přenesená",J660,0)</f>
        <v>0</v>
      </c>
      <c r="BI660" s="162">
        <f>IF(N660="nulová",J660,0)</f>
        <v>0</v>
      </c>
      <c r="BJ660" s="99" t="s">
        <v>75</v>
      </c>
      <c r="BK660" s="162">
        <f>ROUND(I660*H660,2)</f>
        <v>297</v>
      </c>
      <c r="BL660" s="99" t="s">
        <v>104</v>
      </c>
      <c r="BM660" s="99" t="s">
        <v>1559</v>
      </c>
    </row>
    <row r="661" spans="2:65" s="108" customFormat="1" ht="19.5">
      <c r="B661" s="109"/>
      <c r="D661" s="163" t="s">
        <v>107</v>
      </c>
      <c r="F661" s="164" t="s">
        <v>1560</v>
      </c>
      <c r="L661" s="109"/>
      <c r="M661" s="165"/>
      <c r="N661" s="166"/>
      <c r="O661" s="166"/>
      <c r="P661" s="166"/>
      <c r="Q661" s="166"/>
      <c r="R661" s="166"/>
      <c r="S661" s="166"/>
      <c r="T661" s="167"/>
      <c r="AT661" s="99" t="s">
        <v>107</v>
      </c>
      <c r="AU661" s="99" t="s">
        <v>67</v>
      </c>
    </row>
    <row r="662" spans="2:65" s="108" customFormat="1" ht="22.5" customHeight="1">
      <c r="B662" s="109"/>
      <c r="C662" s="152" t="s">
        <v>1561</v>
      </c>
      <c r="D662" s="152" t="s">
        <v>99</v>
      </c>
      <c r="E662" s="153" t="s">
        <v>1562</v>
      </c>
      <c r="F662" s="154" t="s">
        <v>1563</v>
      </c>
      <c r="G662" s="155" t="s">
        <v>111</v>
      </c>
      <c r="H662" s="156">
        <v>1</v>
      </c>
      <c r="I662" s="157">
        <v>258</v>
      </c>
      <c r="J662" s="157">
        <f>ROUND(I662*H662,2)</f>
        <v>258</v>
      </c>
      <c r="K662" s="154" t="s">
        <v>103</v>
      </c>
      <c r="L662" s="109"/>
      <c r="M662" s="158" t="s">
        <v>1</v>
      </c>
      <c r="N662" s="159" t="s">
        <v>38</v>
      </c>
      <c r="O662" s="160">
        <v>0</v>
      </c>
      <c r="P662" s="160">
        <f>O662*H662</f>
        <v>0</v>
      </c>
      <c r="Q662" s="160">
        <v>0</v>
      </c>
      <c r="R662" s="160">
        <f>Q662*H662</f>
        <v>0</v>
      </c>
      <c r="S662" s="160">
        <v>0</v>
      </c>
      <c r="T662" s="161">
        <f>S662*H662</f>
        <v>0</v>
      </c>
      <c r="AR662" s="99" t="s">
        <v>104</v>
      </c>
      <c r="AT662" s="99" t="s">
        <v>99</v>
      </c>
      <c r="AU662" s="99" t="s">
        <v>67</v>
      </c>
      <c r="AY662" s="99" t="s">
        <v>105</v>
      </c>
      <c r="BE662" s="162">
        <f>IF(N662="základní",J662,0)</f>
        <v>258</v>
      </c>
      <c r="BF662" s="162">
        <f>IF(N662="snížená",J662,0)</f>
        <v>0</v>
      </c>
      <c r="BG662" s="162">
        <f>IF(N662="zákl. přenesená",J662,0)</f>
        <v>0</v>
      </c>
      <c r="BH662" s="162">
        <f>IF(N662="sníž. přenesená",J662,0)</f>
        <v>0</v>
      </c>
      <c r="BI662" s="162">
        <f>IF(N662="nulová",J662,0)</f>
        <v>0</v>
      </c>
      <c r="BJ662" s="99" t="s">
        <v>75</v>
      </c>
      <c r="BK662" s="162">
        <f>ROUND(I662*H662,2)</f>
        <v>258</v>
      </c>
      <c r="BL662" s="99" t="s">
        <v>104</v>
      </c>
      <c r="BM662" s="99" t="s">
        <v>1564</v>
      </c>
    </row>
    <row r="663" spans="2:65" s="108" customFormat="1" ht="19.5">
      <c r="B663" s="109"/>
      <c r="D663" s="163" t="s">
        <v>107</v>
      </c>
      <c r="F663" s="164" t="s">
        <v>1565</v>
      </c>
      <c r="L663" s="109"/>
      <c r="M663" s="165"/>
      <c r="N663" s="166"/>
      <c r="O663" s="166"/>
      <c r="P663" s="166"/>
      <c r="Q663" s="166"/>
      <c r="R663" s="166"/>
      <c r="S663" s="166"/>
      <c r="T663" s="167"/>
      <c r="AT663" s="99" t="s">
        <v>107</v>
      </c>
      <c r="AU663" s="99" t="s">
        <v>67</v>
      </c>
    </row>
    <row r="664" spans="2:65" s="108" customFormat="1" ht="22.5" customHeight="1">
      <c r="B664" s="109"/>
      <c r="C664" s="152" t="s">
        <v>1566</v>
      </c>
      <c r="D664" s="152" t="s">
        <v>99</v>
      </c>
      <c r="E664" s="153" t="s">
        <v>1567</v>
      </c>
      <c r="F664" s="154" t="s">
        <v>1568</v>
      </c>
      <c r="G664" s="155" t="s">
        <v>111</v>
      </c>
      <c r="H664" s="156">
        <v>1</v>
      </c>
      <c r="I664" s="157">
        <v>64.599999999999994</v>
      </c>
      <c r="J664" s="157">
        <f>ROUND(I664*H664,2)</f>
        <v>64.599999999999994</v>
      </c>
      <c r="K664" s="154" t="s">
        <v>103</v>
      </c>
      <c r="L664" s="109"/>
      <c r="M664" s="158" t="s">
        <v>1</v>
      </c>
      <c r="N664" s="159" t="s">
        <v>38</v>
      </c>
      <c r="O664" s="160">
        <v>0</v>
      </c>
      <c r="P664" s="160">
        <f>O664*H664</f>
        <v>0</v>
      </c>
      <c r="Q664" s="160">
        <v>0</v>
      </c>
      <c r="R664" s="160">
        <f>Q664*H664</f>
        <v>0</v>
      </c>
      <c r="S664" s="160">
        <v>0</v>
      </c>
      <c r="T664" s="161">
        <f>S664*H664</f>
        <v>0</v>
      </c>
      <c r="AR664" s="99" t="s">
        <v>104</v>
      </c>
      <c r="AT664" s="99" t="s">
        <v>99</v>
      </c>
      <c r="AU664" s="99" t="s">
        <v>67</v>
      </c>
      <c r="AY664" s="99" t="s">
        <v>105</v>
      </c>
      <c r="BE664" s="162">
        <f>IF(N664="základní",J664,0)</f>
        <v>64.599999999999994</v>
      </c>
      <c r="BF664" s="162">
        <f>IF(N664="snížená",J664,0)</f>
        <v>0</v>
      </c>
      <c r="BG664" s="162">
        <f>IF(N664="zákl. přenesená",J664,0)</f>
        <v>0</v>
      </c>
      <c r="BH664" s="162">
        <f>IF(N664="sníž. přenesená",J664,0)</f>
        <v>0</v>
      </c>
      <c r="BI664" s="162">
        <f>IF(N664="nulová",J664,0)</f>
        <v>0</v>
      </c>
      <c r="BJ664" s="99" t="s">
        <v>75</v>
      </c>
      <c r="BK664" s="162">
        <f>ROUND(I664*H664,2)</f>
        <v>64.599999999999994</v>
      </c>
      <c r="BL664" s="99" t="s">
        <v>104</v>
      </c>
      <c r="BM664" s="99" t="s">
        <v>1569</v>
      </c>
    </row>
    <row r="665" spans="2:65" s="108" customFormat="1" ht="19.5">
      <c r="B665" s="109"/>
      <c r="D665" s="163" t="s">
        <v>107</v>
      </c>
      <c r="F665" s="164" t="s">
        <v>1570</v>
      </c>
      <c r="L665" s="109"/>
      <c r="M665" s="165"/>
      <c r="N665" s="166"/>
      <c r="O665" s="166"/>
      <c r="P665" s="166"/>
      <c r="Q665" s="166"/>
      <c r="R665" s="166"/>
      <c r="S665" s="166"/>
      <c r="T665" s="167"/>
      <c r="AT665" s="99" t="s">
        <v>107</v>
      </c>
      <c r="AU665" s="99" t="s">
        <v>67</v>
      </c>
    </row>
    <row r="666" spans="2:65" s="108" customFormat="1" ht="22.5" customHeight="1">
      <c r="B666" s="109"/>
      <c r="C666" s="152" t="s">
        <v>1571</v>
      </c>
      <c r="D666" s="152" t="s">
        <v>99</v>
      </c>
      <c r="E666" s="153" t="s">
        <v>1572</v>
      </c>
      <c r="F666" s="154" t="s">
        <v>1573</v>
      </c>
      <c r="G666" s="155" t="s">
        <v>111</v>
      </c>
      <c r="H666" s="156">
        <v>1</v>
      </c>
      <c r="I666" s="157">
        <v>60.3</v>
      </c>
      <c r="J666" s="157">
        <f>ROUND(I666*H666,2)</f>
        <v>60.3</v>
      </c>
      <c r="K666" s="154" t="s">
        <v>103</v>
      </c>
      <c r="L666" s="109"/>
      <c r="M666" s="158" t="s">
        <v>1</v>
      </c>
      <c r="N666" s="159" t="s">
        <v>38</v>
      </c>
      <c r="O666" s="160">
        <v>0</v>
      </c>
      <c r="P666" s="160">
        <f>O666*H666</f>
        <v>0</v>
      </c>
      <c r="Q666" s="160">
        <v>0</v>
      </c>
      <c r="R666" s="160">
        <f>Q666*H666</f>
        <v>0</v>
      </c>
      <c r="S666" s="160">
        <v>0</v>
      </c>
      <c r="T666" s="161">
        <f>S666*H666</f>
        <v>0</v>
      </c>
      <c r="AR666" s="99" t="s">
        <v>104</v>
      </c>
      <c r="AT666" s="99" t="s">
        <v>99</v>
      </c>
      <c r="AU666" s="99" t="s">
        <v>67</v>
      </c>
      <c r="AY666" s="99" t="s">
        <v>105</v>
      </c>
      <c r="BE666" s="162">
        <f>IF(N666="základní",J666,0)</f>
        <v>60.3</v>
      </c>
      <c r="BF666" s="162">
        <f>IF(N666="snížená",J666,0)</f>
        <v>0</v>
      </c>
      <c r="BG666" s="162">
        <f>IF(N666="zákl. přenesená",J666,0)</f>
        <v>0</v>
      </c>
      <c r="BH666" s="162">
        <f>IF(N666="sníž. přenesená",J666,0)</f>
        <v>0</v>
      </c>
      <c r="BI666" s="162">
        <f>IF(N666="nulová",J666,0)</f>
        <v>0</v>
      </c>
      <c r="BJ666" s="99" t="s">
        <v>75</v>
      </c>
      <c r="BK666" s="162">
        <f>ROUND(I666*H666,2)</f>
        <v>60.3</v>
      </c>
      <c r="BL666" s="99" t="s">
        <v>104</v>
      </c>
      <c r="BM666" s="99" t="s">
        <v>1574</v>
      </c>
    </row>
    <row r="667" spans="2:65" s="108" customFormat="1" ht="19.5">
      <c r="B667" s="109"/>
      <c r="D667" s="163" t="s">
        <v>107</v>
      </c>
      <c r="F667" s="164" t="s">
        <v>1575</v>
      </c>
      <c r="L667" s="109"/>
      <c r="M667" s="165"/>
      <c r="N667" s="166"/>
      <c r="O667" s="166"/>
      <c r="P667" s="166"/>
      <c r="Q667" s="166"/>
      <c r="R667" s="166"/>
      <c r="S667" s="166"/>
      <c r="T667" s="167"/>
      <c r="AT667" s="99" t="s">
        <v>107</v>
      </c>
      <c r="AU667" s="99" t="s">
        <v>67</v>
      </c>
    </row>
    <row r="668" spans="2:65" s="108" customFormat="1" ht="22.5" customHeight="1">
      <c r="B668" s="109"/>
      <c r="C668" s="152" t="s">
        <v>1576</v>
      </c>
      <c r="D668" s="152" t="s">
        <v>99</v>
      </c>
      <c r="E668" s="153" t="s">
        <v>1577</v>
      </c>
      <c r="F668" s="154" t="s">
        <v>1578</v>
      </c>
      <c r="G668" s="155" t="s">
        <v>111</v>
      </c>
      <c r="H668" s="156">
        <v>1</v>
      </c>
      <c r="I668" s="157">
        <v>56</v>
      </c>
      <c r="J668" s="157">
        <f>ROUND(I668*H668,2)</f>
        <v>56</v>
      </c>
      <c r="K668" s="154" t="s">
        <v>103</v>
      </c>
      <c r="L668" s="109"/>
      <c r="M668" s="158" t="s">
        <v>1</v>
      </c>
      <c r="N668" s="159" t="s">
        <v>38</v>
      </c>
      <c r="O668" s="160">
        <v>0</v>
      </c>
      <c r="P668" s="160">
        <f>O668*H668</f>
        <v>0</v>
      </c>
      <c r="Q668" s="160">
        <v>0</v>
      </c>
      <c r="R668" s="160">
        <f>Q668*H668</f>
        <v>0</v>
      </c>
      <c r="S668" s="160">
        <v>0</v>
      </c>
      <c r="T668" s="161">
        <f>S668*H668</f>
        <v>0</v>
      </c>
      <c r="AR668" s="99" t="s">
        <v>104</v>
      </c>
      <c r="AT668" s="99" t="s">
        <v>99</v>
      </c>
      <c r="AU668" s="99" t="s">
        <v>67</v>
      </c>
      <c r="AY668" s="99" t="s">
        <v>105</v>
      </c>
      <c r="BE668" s="162">
        <f>IF(N668="základní",J668,0)</f>
        <v>56</v>
      </c>
      <c r="BF668" s="162">
        <f>IF(N668="snížená",J668,0)</f>
        <v>0</v>
      </c>
      <c r="BG668" s="162">
        <f>IF(N668="zákl. přenesená",J668,0)</f>
        <v>0</v>
      </c>
      <c r="BH668" s="162">
        <f>IF(N668="sníž. přenesená",J668,0)</f>
        <v>0</v>
      </c>
      <c r="BI668" s="162">
        <f>IF(N668="nulová",J668,0)</f>
        <v>0</v>
      </c>
      <c r="BJ668" s="99" t="s">
        <v>75</v>
      </c>
      <c r="BK668" s="162">
        <f>ROUND(I668*H668,2)</f>
        <v>56</v>
      </c>
      <c r="BL668" s="99" t="s">
        <v>104</v>
      </c>
      <c r="BM668" s="99" t="s">
        <v>1579</v>
      </c>
    </row>
    <row r="669" spans="2:65" s="108" customFormat="1" ht="19.5">
      <c r="B669" s="109"/>
      <c r="D669" s="163" t="s">
        <v>107</v>
      </c>
      <c r="F669" s="164" t="s">
        <v>1580</v>
      </c>
      <c r="L669" s="109"/>
      <c r="M669" s="165"/>
      <c r="N669" s="166"/>
      <c r="O669" s="166"/>
      <c r="P669" s="166"/>
      <c r="Q669" s="166"/>
      <c r="R669" s="166"/>
      <c r="S669" s="166"/>
      <c r="T669" s="167"/>
      <c r="AT669" s="99" t="s">
        <v>107</v>
      </c>
      <c r="AU669" s="99" t="s">
        <v>67</v>
      </c>
    </row>
    <row r="670" spans="2:65" s="108" customFormat="1" ht="22.5" customHeight="1">
      <c r="B670" s="109"/>
      <c r="C670" s="152" t="s">
        <v>1581</v>
      </c>
      <c r="D670" s="152" t="s">
        <v>99</v>
      </c>
      <c r="E670" s="153" t="s">
        <v>1582</v>
      </c>
      <c r="F670" s="154" t="s">
        <v>1583</v>
      </c>
      <c r="G670" s="155" t="s">
        <v>111</v>
      </c>
      <c r="H670" s="156">
        <v>1</v>
      </c>
      <c r="I670" s="157">
        <v>233</v>
      </c>
      <c r="J670" s="157">
        <f>ROUND(I670*H670,2)</f>
        <v>233</v>
      </c>
      <c r="K670" s="154" t="s">
        <v>103</v>
      </c>
      <c r="L670" s="109"/>
      <c r="M670" s="158" t="s">
        <v>1</v>
      </c>
      <c r="N670" s="159" t="s">
        <v>38</v>
      </c>
      <c r="O670" s="160">
        <v>0</v>
      </c>
      <c r="P670" s="160">
        <f>O670*H670</f>
        <v>0</v>
      </c>
      <c r="Q670" s="160">
        <v>0</v>
      </c>
      <c r="R670" s="160">
        <f>Q670*H670</f>
        <v>0</v>
      </c>
      <c r="S670" s="160">
        <v>0</v>
      </c>
      <c r="T670" s="161">
        <f>S670*H670</f>
        <v>0</v>
      </c>
      <c r="AR670" s="99" t="s">
        <v>104</v>
      </c>
      <c r="AT670" s="99" t="s">
        <v>99</v>
      </c>
      <c r="AU670" s="99" t="s">
        <v>67</v>
      </c>
      <c r="AY670" s="99" t="s">
        <v>105</v>
      </c>
      <c r="BE670" s="162">
        <f>IF(N670="základní",J670,0)</f>
        <v>233</v>
      </c>
      <c r="BF670" s="162">
        <f>IF(N670="snížená",J670,0)</f>
        <v>0</v>
      </c>
      <c r="BG670" s="162">
        <f>IF(N670="zákl. přenesená",J670,0)</f>
        <v>0</v>
      </c>
      <c r="BH670" s="162">
        <f>IF(N670="sníž. přenesená",J670,0)</f>
        <v>0</v>
      </c>
      <c r="BI670" s="162">
        <f>IF(N670="nulová",J670,0)</f>
        <v>0</v>
      </c>
      <c r="BJ670" s="99" t="s">
        <v>75</v>
      </c>
      <c r="BK670" s="162">
        <f>ROUND(I670*H670,2)</f>
        <v>233</v>
      </c>
      <c r="BL670" s="99" t="s">
        <v>104</v>
      </c>
      <c r="BM670" s="99" t="s">
        <v>1584</v>
      </c>
    </row>
    <row r="671" spans="2:65" s="108" customFormat="1" ht="19.5">
      <c r="B671" s="109"/>
      <c r="D671" s="163" t="s">
        <v>107</v>
      </c>
      <c r="F671" s="164" t="s">
        <v>1585</v>
      </c>
      <c r="L671" s="109"/>
      <c r="M671" s="165"/>
      <c r="N671" s="166"/>
      <c r="O671" s="166"/>
      <c r="P671" s="166"/>
      <c r="Q671" s="166"/>
      <c r="R671" s="166"/>
      <c r="S671" s="166"/>
      <c r="T671" s="167"/>
      <c r="AT671" s="99" t="s">
        <v>107</v>
      </c>
      <c r="AU671" s="99" t="s">
        <v>67</v>
      </c>
    </row>
    <row r="672" spans="2:65" s="108" customFormat="1" ht="22.5" customHeight="1">
      <c r="B672" s="109"/>
      <c r="C672" s="152" t="s">
        <v>1586</v>
      </c>
      <c r="D672" s="152" t="s">
        <v>99</v>
      </c>
      <c r="E672" s="153" t="s">
        <v>1587</v>
      </c>
      <c r="F672" s="154" t="s">
        <v>1588</v>
      </c>
      <c r="G672" s="155" t="s">
        <v>111</v>
      </c>
      <c r="H672" s="156">
        <v>1</v>
      </c>
      <c r="I672" s="157">
        <v>211</v>
      </c>
      <c r="J672" s="157">
        <f>ROUND(I672*H672,2)</f>
        <v>211</v>
      </c>
      <c r="K672" s="154" t="s">
        <v>103</v>
      </c>
      <c r="L672" s="109"/>
      <c r="M672" s="158" t="s">
        <v>1</v>
      </c>
      <c r="N672" s="159" t="s">
        <v>38</v>
      </c>
      <c r="O672" s="160">
        <v>0</v>
      </c>
      <c r="P672" s="160">
        <f>O672*H672</f>
        <v>0</v>
      </c>
      <c r="Q672" s="160">
        <v>0</v>
      </c>
      <c r="R672" s="160">
        <f>Q672*H672</f>
        <v>0</v>
      </c>
      <c r="S672" s="160">
        <v>0</v>
      </c>
      <c r="T672" s="161">
        <f>S672*H672</f>
        <v>0</v>
      </c>
      <c r="AR672" s="99" t="s">
        <v>104</v>
      </c>
      <c r="AT672" s="99" t="s">
        <v>99</v>
      </c>
      <c r="AU672" s="99" t="s">
        <v>67</v>
      </c>
      <c r="AY672" s="99" t="s">
        <v>105</v>
      </c>
      <c r="BE672" s="162">
        <f>IF(N672="základní",J672,0)</f>
        <v>211</v>
      </c>
      <c r="BF672" s="162">
        <f>IF(N672="snížená",J672,0)</f>
        <v>0</v>
      </c>
      <c r="BG672" s="162">
        <f>IF(N672="zákl. přenesená",J672,0)</f>
        <v>0</v>
      </c>
      <c r="BH672" s="162">
        <f>IF(N672="sníž. přenesená",J672,0)</f>
        <v>0</v>
      </c>
      <c r="BI672" s="162">
        <f>IF(N672="nulová",J672,0)</f>
        <v>0</v>
      </c>
      <c r="BJ672" s="99" t="s">
        <v>75</v>
      </c>
      <c r="BK672" s="162">
        <f>ROUND(I672*H672,2)</f>
        <v>211</v>
      </c>
      <c r="BL672" s="99" t="s">
        <v>104</v>
      </c>
      <c r="BM672" s="99" t="s">
        <v>1589</v>
      </c>
    </row>
    <row r="673" spans="2:65" s="108" customFormat="1" ht="19.5">
      <c r="B673" s="109"/>
      <c r="D673" s="163" t="s">
        <v>107</v>
      </c>
      <c r="F673" s="164" t="s">
        <v>1590</v>
      </c>
      <c r="L673" s="109"/>
      <c r="M673" s="165"/>
      <c r="N673" s="166"/>
      <c r="O673" s="166"/>
      <c r="P673" s="166"/>
      <c r="Q673" s="166"/>
      <c r="R673" s="166"/>
      <c r="S673" s="166"/>
      <c r="T673" s="167"/>
      <c r="AT673" s="99" t="s">
        <v>107</v>
      </c>
      <c r="AU673" s="99" t="s">
        <v>67</v>
      </c>
    </row>
    <row r="674" spans="2:65" s="108" customFormat="1" ht="22.5" customHeight="1">
      <c r="B674" s="109"/>
      <c r="C674" s="152" t="s">
        <v>1591</v>
      </c>
      <c r="D674" s="152" t="s">
        <v>99</v>
      </c>
      <c r="E674" s="153" t="s">
        <v>1592</v>
      </c>
      <c r="F674" s="154" t="s">
        <v>1593</v>
      </c>
      <c r="G674" s="155" t="s">
        <v>111</v>
      </c>
      <c r="H674" s="156">
        <v>1</v>
      </c>
      <c r="I674" s="157">
        <v>189</v>
      </c>
      <c r="J674" s="157">
        <f>ROUND(I674*H674,2)</f>
        <v>189</v>
      </c>
      <c r="K674" s="154" t="s">
        <v>103</v>
      </c>
      <c r="L674" s="109"/>
      <c r="M674" s="158" t="s">
        <v>1</v>
      </c>
      <c r="N674" s="159" t="s">
        <v>38</v>
      </c>
      <c r="O674" s="160">
        <v>0</v>
      </c>
      <c r="P674" s="160">
        <f>O674*H674</f>
        <v>0</v>
      </c>
      <c r="Q674" s="160">
        <v>0</v>
      </c>
      <c r="R674" s="160">
        <f>Q674*H674</f>
        <v>0</v>
      </c>
      <c r="S674" s="160">
        <v>0</v>
      </c>
      <c r="T674" s="161">
        <f>S674*H674</f>
        <v>0</v>
      </c>
      <c r="AR674" s="99" t="s">
        <v>104</v>
      </c>
      <c r="AT674" s="99" t="s">
        <v>99</v>
      </c>
      <c r="AU674" s="99" t="s">
        <v>67</v>
      </c>
      <c r="AY674" s="99" t="s">
        <v>105</v>
      </c>
      <c r="BE674" s="162">
        <f>IF(N674="základní",J674,0)</f>
        <v>189</v>
      </c>
      <c r="BF674" s="162">
        <f>IF(N674="snížená",J674,0)</f>
        <v>0</v>
      </c>
      <c r="BG674" s="162">
        <f>IF(N674="zákl. přenesená",J674,0)</f>
        <v>0</v>
      </c>
      <c r="BH674" s="162">
        <f>IF(N674="sníž. přenesená",J674,0)</f>
        <v>0</v>
      </c>
      <c r="BI674" s="162">
        <f>IF(N674="nulová",J674,0)</f>
        <v>0</v>
      </c>
      <c r="BJ674" s="99" t="s">
        <v>75</v>
      </c>
      <c r="BK674" s="162">
        <f>ROUND(I674*H674,2)</f>
        <v>189</v>
      </c>
      <c r="BL674" s="99" t="s">
        <v>104</v>
      </c>
      <c r="BM674" s="99" t="s">
        <v>1594</v>
      </c>
    </row>
    <row r="675" spans="2:65" s="108" customFormat="1" ht="19.5">
      <c r="B675" s="109"/>
      <c r="D675" s="163" t="s">
        <v>107</v>
      </c>
      <c r="F675" s="164" t="s">
        <v>1595</v>
      </c>
      <c r="L675" s="109"/>
      <c r="M675" s="165"/>
      <c r="N675" s="166"/>
      <c r="O675" s="166"/>
      <c r="P675" s="166"/>
      <c r="Q675" s="166"/>
      <c r="R675" s="166"/>
      <c r="S675" s="166"/>
      <c r="T675" s="167"/>
      <c r="AT675" s="99" t="s">
        <v>107</v>
      </c>
      <c r="AU675" s="99" t="s">
        <v>67</v>
      </c>
    </row>
    <row r="676" spans="2:65" s="108" customFormat="1" ht="22.5" customHeight="1">
      <c r="B676" s="109"/>
      <c r="C676" s="152" t="s">
        <v>1596</v>
      </c>
      <c r="D676" s="152" t="s">
        <v>99</v>
      </c>
      <c r="E676" s="153" t="s">
        <v>1597</v>
      </c>
      <c r="F676" s="154" t="s">
        <v>1598</v>
      </c>
      <c r="G676" s="155" t="s">
        <v>111</v>
      </c>
      <c r="H676" s="156">
        <v>1</v>
      </c>
      <c r="I676" s="157">
        <v>241</v>
      </c>
      <c r="J676" s="157">
        <f>ROUND(I676*H676,2)</f>
        <v>241</v>
      </c>
      <c r="K676" s="154" t="s">
        <v>103</v>
      </c>
      <c r="L676" s="109"/>
      <c r="M676" s="158" t="s">
        <v>1</v>
      </c>
      <c r="N676" s="159" t="s">
        <v>38</v>
      </c>
      <c r="O676" s="160">
        <v>0</v>
      </c>
      <c r="P676" s="160">
        <f>O676*H676</f>
        <v>0</v>
      </c>
      <c r="Q676" s="160">
        <v>0</v>
      </c>
      <c r="R676" s="160">
        <f>Q676*H676</f>
        <v>0</v>
      </c>
      <c r="S676" s="160">
        <v>0</v>
      </c>
      <c r="T676" s="161">
        <f>S676*H676</f>
        <v>0</v>
      </c>
      <c r="AR676" s="99" t="s">
        <v>104</v>
      </c>
      <c r="AT676" s="99" t="s">
        <v>99</v>
      </c>
      <c r="AU676" s="99" t="s">
        <v>67</v>
      </c>
      <c r="AY676" s="99" t="s">
        <v>105</v>
      </c>
      <c r="BE676" s="162">
        <f>IF(N676="základní",J676,0)</f>
        <v>241</v>
      </c>
      <c r="BF676" s="162">
        <f>IF(N676="snížená",J676,0)</f>
        <v>0</v>
      </c>
      <c r="BG676" s="162">
        <f>IF(N676="zákl. přenesená",J676,0)</f>
        <v>0</v>
      </c>
      <c r="BH676" s="162">
        <f>IF(N676="sníž. přenesená",J676,0)</f>
        <v>0</v>
      </c>
      <c r="BI676" s="162">
        <f>IF(N676="nulová",J676,0)</f>
        <v>0</v>
      </c>
      <c r="BJ676" s="99" t="s">
        <v>75</v>
      </c>
      <c r="BK676" s="162">
        <f>ROUND(I676*H676,2)</f>
        <v>241</v>
      </c>
      <c r="BL676" s="99" t="s">
        <v>104</v>
      </c>
      <c r="BM676" s="99" t="s">
        <v>1599</v>
      </c>
    </row>
    <row r="677" spans="2:65" s="108" customFormat="1" ht="29.25">
      <c r="B677" s="109"/>
      <c r="D677" s="163" t="s">
        <v>107</v>
      </c>
      <c r="F677" s="164" t="s">
        <v>1600</v>
      </c>
      <c r="L677" s="109"/>
      <c r="M677" s="165"/>
      <c r="N677" s="166"/>
      <c r="O677" s="166"/>
      <c r="P677" s="166"/>
      <c r="Q677" s="166"/>
      <c r="R677" s="166"/>
      <c r="S677" s="166"/>
      <c r="T677" s="167"/>
      <c r="AT677" s="99" t="s">
        <v>107</v>
      </c>
      <c r="AU677" s="99" t="s">
        <v>67</v>
      </c>
    </row>
    <row r="678" spans="2:65" s="108" customFormat="1" ht="22.5" customHeight="1">
      <c r="B678" s="109"/>
      <c r="C678" s="152" t="s">
        <v>1601</v>
      </c>
      <c r="D678" s="152" t="s">
        <v>99</v>
      </c>
      <c r="E678" s="153" t="s">
        <v>1602</v>
      </c>
      <c r="F678" s="154" t="s">
        <v>1603</v>
      </c>
      <c r="G678" s="155" t="s">
        <v>111</v>
      </c>
      <c r="H678" s="156">
        <v>1</v>
      </c>
      <c r="I678" s="157">
        <v>94.7</v>
      </c>
      <c r="J678" s="157">
        <f>ROUND(I678*H678,2)</f>
        <v>94.7</v>
      </c>
      <c r="K678" s="154" t="s">
        <v>103</v>
      </c>
      <c r="L678" s="109"/>
      <c r="M678" s="158" t="s">
        <v>1</v>
      </c>
      <c r="N678" s="159" t="s">
        <v>38</v>
      </c>
      <c r="O678" s="160">
        <v>0</v>
      </c>
      <c r="P678" s="160">
        <f>O678*H678</f>
        <v>0</v>
      </c>
      <c r="Q678" s="160">
        <v>0</v>
      </c>
      <c r="R678" s="160">
        <f>Q678*H678</f>
        <v>0</v>
      </c>
      <c r="S678" s="160">
        <v>0</v>
      </c>
      <c r="T678" s="161">
        <f>S678*H678</f>
        <v>0</v>
      </c>
      <c r="AR678" s="99" t="s">
        <v>104</v>
      </c>
      <c r="AT678" s="99" t="s">
        <v>99</v>
      </c>
      <c r="AU678" s="99" t="s">
        <v>67</v>
      </c>
      <c r="AY678" s="99" t="s">
        <v>105</v>
      </c>
      <c r="BE678" s="162">
        <f>IF(N678="základní",J678,0)</f>
        <v>94.7</v>
      </c>
      <c r="BF678" s="162">
        <f>IF(N678="snížená",J678,0)</f>
        <v>0</v>
      </c>
      <c r="BG678" s="162">
        <f>IF(N678="zákl. přenesená",J678,0)</f>
        <v>0</v>
      </c>
      <c r="BH678" s="162">
        <f>IF(N678="sníž. přenesená",J678,0)</f>
        <v>0</v>
      </c>
      <c r="BI678" s="162">
        <f>IF(N678="nulová",J678,0)</f>
        <v>0</v>
      </c>
      <c r="BJ678" s="99" t="s">
        <v>75</v>
      </c>
      <c r="BK678" s="162">
        <f>ROUND(I678*H678,2)</f>
        <v>94.7</v>
      </c>
      <c r="BL678" s="99" t="s">
        <v>104</v>
      </c>
      <c r="BM678" s="99" t="s">
        <v>1604</v>
      </c>
    </row>
    <row r="679" spans="2:65" s="108" customFormat="1" ht="29.25">
      <c r="B679" s="109"/>
      <c r="D679" s="163" t="s">
        <v>107</v>
      </c>
      <c r="F679" s="164" t="s">
        <v>1605</v>
      </c>
      <c r="L679" s="109"/>
      <c r="M679" s="165"/>
      <c r="N679" s="166"/>
      <c r="O679" s="166"/>
      <c r="P679" s="166"/>
      <c r="Q679" s="166"/>
      <c r="R679" s="166"/>
      <c r="S679" s="166"/>
      <c r="T679" s="167"/>
      <c r="AT679" s="99" t="s">
        <v>107</v>
      </c>
      <c r="AU679" s="99" t="s">
        <v>67</v>
      </c>
    </row>
    <row r="680" spans="2:65" s="108" customFormat="1" ht="22.5" customHeight="1">
      <c r="B680" s="109"/>
      <c r="C680" s="152" t="s">
        <v>1606</v>
      </c>
      <c r="D680" s="152" t="s">
        <v>99</v>
      </c>
      <c r="E680" s="153" t="s">
        <v>1607</v>
      </c>
      <c r="F680" s="154" t="s">
        <v>1608</v>
      </c>
      <c r="G680" s="155" t="s">
        <v>111</v>
      </c>
      <c r="H680" s="156">
        <v>1</v>
      </c>
      <c r="I680" s="157">
        <v>146</v>
      </c>
      <c r="J680" s="157">
        <f>ROUND(I680*H680,2)</f>
        <v>146</v>
      </c>
      <c r="K680" s="154" t="s">
        <v>103</v>
      </c>
      <c r="L680" s="109"/>
      <c r="M680" s="158" t="s">
        <v>1</v>
      </c>
      <c r="N680" s="159" t="s">
        <v>38</v>
      </c>
      <c r="O680" s="160">
        <v>0</v>
      </c>
      <c r="P680" s="160">
        <f>O680*H680</f>
        <v>0</v>
      </c>
      <c r="Q680" s="160">
        <v>0</v>
      </c>
      <c r="R680" s="160">
        <f>Q680*H680</f>
        <v>0</v>
      </c>
      <c r="S680" s="160">
        <v>0</v>
      </c>
      <c r="T680" s="161">
        <f>S680*H680</f>
        <v>0</v>
      </c>
      <c r="AR680" s="99" t="s">
        <v>104</v>
      </c>
      <c r="AT680" s="99" t="s">
        <v>99</v>
      </c>
      <c r="AU680" s="99" t="s">
        <v>67</v>
      </c>
      <c r="AY680" s="99" t="s">
        <v>105</v>
      </c>
      <c r="BE680" s="162">
        <f>IF(N680="základní",J680,0)</f>
        <v>146</v>
      </c>
      <c r="BF680" s="162">
        <f>IF(N680="snížená",J680,0)</f>
        <v>0</v>
      </c>
      <c r="BG680" s="162">
        <f>IF(N680="zákl. přenesená",J680,0)</f>
        <v>0</v>
      </c>
      <c r="BH680" s="162">
        <f>IF(N680="sníž. přenesená",J680,0)</f>
        <v>0</v>
      </c>
      <c r="BI680" s="162">
        <f>IF(N680="nulová",J680,0)</f>
        <v>0</v>
      </c>
      <c r="BJ680" s="99" t="s">
        <v>75</v>
      </c>
      <c r="BK680" s="162">
        <f>ROUND(I680*H680,2)</f>
        <v>146</v>
      </c>
      <c r="BL680" s="99" t="s">
        <v>104</v>
      </c>
      <c r="BM680" s="99" t="s">
        <v>1609</v>
      </c>
    </row>
    <row r="681" spans="2:65" s="108" customFormat="1" ht="29.25">
      <c r="B681" s="109"/>
      <c r="D681" s="163" t="s">
        <v>107</v>
      </c>
      <c r="F681" s="164" t="s">
        <v>1610</v>
      </c>
      <c r="L681" s="109"/>
      <c r="M681" s="165"/>
      <c r="N681" s="166"/>
      <c r="O681" s="166"/>
      <c r="P681" s="166"/>
      <c r="Q681" s="166"/>
      <c r="R681" s="166"/>
      <c r="S681" s="166"/>
      <c r="T681" s="167"/>
      <c r="AT681" s="99" t="s">
        <v>107</v>
      </c>
      <c r="AU681" s="99" t="s">
        <v>67</v>
      </c>
    </row>
    <row r="682" spans="2:65" s="108" customFormat="1" ht="22.5" customHeight="1">
      <c r="B682" s="109"/>
      <c r="C682" s="152" t="s">
        <v>1611</v>
      </c>
      <c r="D682" s="152" t="s">
        <v>99</v>
      </c>
      <c r="E682" s="153" t="s">
        <v>1612</v>
      </c>
      <c r="F682" s="154" t="s">
        <v>1613</v>
      </c>
      <c r="G682" s="155" t="s">
        <v>1614</v>
      </c>
      <c r="H682" s="156">
        <v>1</v>
      </c>
      <c r="I682" s="157">
        <v>416</v>
      </c>
      <c r="J682" s="157">
        <f>ROUND(I682*H682,2)</f>
        <v>416</v>
      </c>
      <c r="K682" s="154" t="s">
        <v>103</v>
      </c>
      <c r="L682" s="109"/>
      <c r="M682" s="158" t="s">
        <v>1</v>
      </c>
      <c r="N682" s="159" t="s">
        <v>38</v>
      </c>
      <c r="O682" s="160">
        <v>0</v>
      </c>
      <c r="P682" s="160">
        <f>O682*H682</f>
        <v>0</v>
      </c>
      <c r="Q682" s="160">
        <v>0</v>
      </c>
      <c r="R682" s="160">
        <f>Q682*H682</f>
        <v>0</v>
      </c>
      <c r="S682" s="160">
        <v>0</v>
      </c>
      <c r="T682" s="161">
        <f>S682*H682</f>
        <v>0</v>
      </c>
      <c r="AR682" s="99" t="s">
        <v>104</v>
      </c>
      <c r="AT682" s="99" t="s">
        <v>99</v>
      </c>
      <c r="AU682" s="99" t="s">
        <v>67</v>
      </c>
      <c r="AY682" s="99" t="s">
        <v>105</v>
      </c>
      <c r="BE682" s="162">
        <f>IF(N682="základní",J682,0)</f>
        <v>416</v>
      </c>
      <c r="BF682" s="162">
        <f>IF(N682="snížená",J682,0)</f>
        <v>0</v>
      </c>
      <c r="BG682" s="162">
        <f>IF(N682="zákl. přenesená",J682,0)</f>
        <v>0</v>
      </c>
      <c r="BH682" s="162">
        <f>IF(N682="sníž. přenesená",J682,0)</f>
        <v>0</v>
      </c>
      <c r="BI682" s="162">
        <f>IF(N682="nulová",J682,0)</f>
        <v>0</v>
      </c>
      <c r="BJ682" s="99" t="s">
        <v>75</v>
      </c>
      <c r="BK682" s="162">
        <f>ROUND(I682*H682,2)</f>
        <v>416</v>
      </c>
      <c r="BL682" s="99" t="s">
        <v>104</v>
      </c>
      <c r="BM682" s="99" t="s">
        <v>1615</v>
      </c>
    </row>
    <row r="683" spans="2:65" s="108" customFormat="1" ht="29.25">
      <c r="B683" s="109"/>
      <c r="D683" s="163" t="s">
        <v>107</v>
      </c>
      <c r="F683" s="164" t="s">
        <v>1616</v>
      </c>
      <c r="L683" s="109"/>
      <c r="M683" s="165"/>
      <c r="N683" s="166"/>
      <c r="O683" s="166"/>
      <c r="P683" s="166"/>
      <c r="Q683" s="166"/>
      <c r="R683" s="166"/>
      <c r="S683" s="166"/>
      <c r="T683" s="167"/>
      <c r="AT683" s="99" t="s">
        <v>107</v>
      </c>
      <c r="AU683" s="99" t="s">
        <v>67</v>
      </c>
    </row>
    <row r="684" spans="2:65" s="108" customFormat="1" ht="22.5" customHeight="1">
      <c r="B684" s="109"/>
      <c r="C684" s="152" t="s">
        <v>1617</v>
      </c>
      <c r="D684" s="152" t="s">
        <v>99</v>
      </c>
      <c r="E684" s="153" t="s">
        <v>1618</v>
      </c>
      <c r="F684" s="154" t="s">
        <v>1619</v>
      </c>
      <c r="G684" s="155" t="s">
        <v>1614</v>
      </c>
      <c r="H684" s="156">
        <v>1</v>
      </c>
      <c r="I684" s="157">
        <v>338</v>
      </c>
      <c r="J684" s="157">
        <f>ROUND(I684*H684,2)</f>
        <v>338</v>
      </c>
      <c r="K684" s="154" t="s">
        <v>103</v>
      </c>
      <c r="L684" s="109"/>
      <c r="M684" s="158" t="s">
        <v>1</v>
      </c>
      <c r="N684" s="159" t="s">
        <v>38</v>
      </c>
      <c r="O684" s="160">
        <v>0</v>
      </c>
      <c r="P684" s="160">
        <f>O684*H684</f>
        <v>0</v>
      </c>
      <c r="Q684" s="160">
        <v>0</v>
      </c>
      <c r="R684" s="160">
        <f>Q684*H684</f>
        <v>0</v>
      </c>
      <c r="S684" s="160">
        <v>0</v>
      </c>
      <c r="T684" s="161">
        <f>S684*H684</f>
        <v>0</v>
      </c>
      <c r="AR684" s="99" t="s">
        <v>104</v>
      </c>
      <c r="AT684" s="99" t="s">
        <v>99</v>
      </c>
      <c r="AU684" s="99" t="s">
        <v>67</v>
      </c>
      <c r="AY684" s="99" t="s">
        <v>105</v>
      </c>
      <c r="BE684" s="162">
        <f>IF(N684="základní",J684,0)</f>
        <v>338</v>
      </c>
      <c r="BF684" s="162">
        <f>IF(N684="snížená",J684,0)</f>
        <v>0</v>
      </c>
      <c r="BG684" s="162">
        <f>IF(N684="zákl. přenesená",J684,0)</f>
        <v>0</v>
      </c>
      <c r="BH684" s="162">
        <f>IF(N684="sníž. přenesená",J684,0)</f>
        <v>0</v>
      </c>
      <c r="BI684" s="162">
        <f>IF(N684="nulová",J684,0)</f>
        <v>0</v>
      </c>
      <c r="BJ684" s="99" t="s">
        <v>75</v>
      </c>
      <c r="BK684" s="162">
        <f>ROUND(I684*H684,2)</f>
        <v>338</v>
      </c>
      <c r="BL684" s="99" t="s">
        <v>104</v>
      </c>
      <c r="BM684" s="99" t="s">
        <v>1620</v>
      </c>
    </row>
    <row r="685" spans="2:65" s="108" customFormat="1" ht="29.25">
      <c r="B685" s="109"/>
      <c r="D685" s="163" t="s">
        <v>107</v>
      </c>
      <c r="F685" s="164" t="s">
        <v>1621</v>
      </c>
      <c r="L685" s="109"/>
      <c r="M685" s="165"/>
      <c r="N685" s="166"/>
      <c r="O685" s="166"/>
      <c r="P685" s="166"/>
      <c r="Q685" s="166"/>
      <c r="R685" s="166"/>
      <c r="S685" s="166"/>
      <c r="T685" s="167"/>
      <c r="AT685" s="99" t="s">
        <v>107</v>
      </c>
      <c r="AU685" s="99" t="s">
        <v>67</v>
      </c>
    </row>
    <row r="686" spans="2:65" s="108" customFormat="1" ht="22.5" customHeight="1">
      <c r="B686" s="109"/>
      <c r="C686" s="152" t="s">
        <v>1622</v>
      </c>
      <c r="D686" s="152" t="s">
        <v>99</v>
      </c>
      <c r="E686" s="153" t="s">
        <v>1623</v>
      </c>
      <c r="F686" s="154" t="s">
        <v>1624</v>
      </c>
      <c r="G686" s="155" t="s">
        <v>1614</v>
      </c>
      <c r="H686" s="156">
        <v>1</v>
      </c>
      <c r="I686" s="157">
        <v>338</v>
      </c>
      <c r="J686" s="157">
        <f>ROUND(I686*H686,2)</f>
        <v>338</v>
      </c>
      <c r="K686" s="154" t="s">
        <v>103</v>
      </c>
      <c r="L686" s="109"/>
      <c r="M686" s="158" t="s">
        <v>1</v>
      </c>
      <c r="N686" s="159" t="s">
        <v>38</v>
      </c>
      <c r="O686" s="160">
        <v>0</v>
      </c>
      <c r="P686" s="160">
        <f>O686*H686</f>
        <v>0</v>
      </c>
      <c r="Q686" s="160">
        <v>0</v>
      </c>
      <c r="R686" s="160">
        <f>Q686*H686</f>
        <v>0</v>
      </c>
      <c r="S686" s="160">
        <v>0</v>
      </c>
      <c r="T686" s="161">
        <f>S686*H686</f>
        <v>0</v>
      </c>
      <c r="AR686" s="99" t="s">
        <v>104</v>
      </c>
      <c r="AT686" s="99" t="s">
        <v>99</v>
      </c>
      <c r="AU686" s="99" t="s">
        <v>67</v>
      </c>
      <c r="AY686" s="99" t="s">
        <v>105</v>
      </c>
      <c r="BE686" s="162">
        <f>IF(N686="základní",J686,0)</f>
        <v>338</v>
      </c>
      <c r="BF686" s="162">
        <f>IF(N686="snížená",J686,0)</f>
        <v>0</v>
      </c>
      <c r="BG686" s="162">
        <f>IF(N686="zákl. přenesená",J686,0)</f>
        <v>0</v>
      </c>
      <c r="BH686" s="162">
        <f>IF(N686="sníž. přenesená",J686,0)</f>
        <v>0</v>
      </c>
      <c r="BI686" s="162">
        <f>IF(N686="nulová",J686,0)</f>
        <v>0</v>
      </c>
      <c r="BJ686" s="99" t="s">
        <v>75</v>
      </c>
      <c r="BK686" s="162">
        <f>ROUND(I686*H686,2)</f>
        <v>338</v>
      </c>
      <c r="BL686" s="99" t="s">
        <v>104</v>
      </c>
      <c r="BM686" s="99" t="s">
        <v>1625</v>
      </c>
    </row>
    <row r="687" spans="2:65" s="108" customFormat="1" ht="29.25">
      <c r="B687" s="109"/>
      <c r="D687" s="163" t="s">
        <v>107</v>
      </c>
      <c r="F687" s="164" t="s">
        <v>1626</v>
      </c>
      <c r="L687" s="109"/>
      <c r="M687" s="165"/>
      <c r="N687" s="166"/>
      <c r="O687" s="166"/>
      <c r="P687" s="166"/>
      <c r="Q687" s="166"/>
      <c r="R687" s="166"/>
      <c r="S687" s="166"/>
      <c r="T687" s="167"/>
      <c r="AT687" s="99" t="s">
        <v>107</v>
      </c>
      <c r="AU687" s="99" t="s">
        <v>67</v>
      </c>
    </row>
    <row r="688" spans="2:65" s="108" customFormat="1" ht="22.5" customHeight="1">
      <c r="B688" s="109"/>
      <c r="C688" s="152" t="s">
        <v>1627</v>
      </c>
      <c r="D688" s="152" t="s">
        <v>99</v>
      </c>
      <c r="E688" s="153" t="s">
        <v>1628</v>
      </c>
      <c r="F688" s="154" t="s">
        <v>1629</v>
      </c>
      <c r="G688" s="155" t="s">
        <v>1614</v>
      </c>
      <c r="H688" s="156">
        <v>1</v>
      </c>
      <c r="I688" s="157">
        <v>161</v>
      </c>
      <c r="J688" s="157">
        <f>ROUND(I688*H688,2)</f>
        <v>161</v>
      </c>
      <c r="K688" s="154" t="s">
        <v>103</v>
      </c>
      <c r="L688" s="109"/>
      <c r="M688" s="158" t="s">
        <v>1</v>
      </c>
      <c r="N688" s="159" t="s">
        <v>38</v>
      </c>
      <c r="O688" s="160">
        <v>0</v>
      </c>
      <c r="P688" s="160">
        <f>O688*H688</f>
        <v>0</v>
      </c>
      <c r="Q688" s="160">
        <v>0</v>
      </c>
      <c r="R688" s="160">
        <f>Q688*H688</f>
        <v>0</v>
      </c>
      <c r="S688" s="160">
        <v>0</v>
      </c>
      <c r="T688" s="161">
        <f>S688*H688</f>
        <v>0</v>
      </c>
      <c r="AR688" s="99" t="s">
        <v>104</v>
      </c>
      <c r="AT688" s="99" t="s">
        <v>99</v>
      </c>
      <c r="AU688" s="99" t="s">
        <v>67</v>
      </c>
      <c r="AY688" s="99" t="s">
        <v>105</v>
      </c>
      <c r="BE688" s="162">
        <f>IF(N688="základní",J688,0)</f>
        <v>161</v>
      </c>
      <c r="BF688" s="162">
        <f>IF(N688="snížená",J688,0)</f>
        <v>0</v>
      </c>
      <c r="BG688" s="162">
        <f>IF(N688="zákl. přenesená",J688,0)</f>
        <v>0</v>
      </c>
      <c r="BH688" s="162">
        <f>IF(N688="sníž. přenesená",J688,0)</f>
        <v>0</v>
      </c>
      <c r="BI688" s="162">
        <f>IF(N688="nulová",J688,0)</f>
        <v>0</v>
      </c>
      <c r="BJ688" s="99" t="s">
        <v>75</v>
      </c>
      <c r="BK688" s="162">
        <f>ROUND(I688*H688,2)</f>
        <v>161</v>
      </c>
      <c r="BL688" s="99" t="s">
        <v>104</v>
      </c>
      <c r="BM688" s="99" t="s">
        <v>1630</v>
      </c>
    </row>
    <row r="689" spans="2:65" s="108" customFormat="1" ht="29.25">
      <c r="B689" s="109"/>
      <c r="D689" s="163" t="s">
        <v>107</v>
      </c>
      <c r="F689" s="164" t="s">
        <v>1631</v>
      </c>
      <c r="L689" s="109"/>
      <c r="M689" s="165"/>
      <c r="N689" s="166"/>
      <c r="O689" s="166"/>
      <c r="P689" s="166"/>
      <c r="Q689" s="166"/>
      <c r="R689" s="166"/>
      <c r="S689" s="166"/>
      <c r="T689" s="167"/>
      <c r="AT689" s="99" t="s">
        <v>107</v>
      </c>
      <c r="AU689" s="99" t="s">
        <v>67</v>
      </c>
    </row>
    <row r="690" spans="2:65" s="108" customFormat="1" ht="22.5" customHeight="1">
      <c r="B690" s="109"/>
      <c r="C690" s="152" t="s">
        <v>1632</v>
      </c>
      <c r="D690" s="152" t="s">
        <v>99</v>
      </c>
      <c r="E690" s="153" t="s">
        <v>1633</v>
      </c>
      <c r="F690" s="154" t="s">
        <v>1634</v>
      </c>
      <c r="G690" s="155" t="s">
        <v>1614</v>
      </c>
      <c r="H690" s="156">
        <v>1</v>
      </c>
      <c r="I690" s="157">
        <v>132</v>
      </c>
      <c r="J690" s="157">
        <f>ROUND(I690*H690,2)</f>
        <v>132</v>
      </c>
      <c r="K690" s="154" t="s">
        <v>103</v>
      </c>
      <c r="L690" s="109"/>
      <c r="M690" s="158" t="s">
        <v>1</v>
      </c>
      <c r="N690" s="159" t="s">
        <v>38</v>
      </c>
      <c r="O690" s="160">
        <v>0</v>
      </c>
      <c r="P690" s="160">
        <f>O690*H690</f>
        <v>0</v>
      </c>
      <c r="Q690" s="160">
        <v>0</v>
      </c>
      <c r="R690" s="160">
        <f>Q690*H690</f>
        <v>0</v>
      </c>
      <c r="S690" s="160">
        <v>0</v>
      </c>
      <c r="T690" s="161">
        <f>S690*H690</f>
        <v>0</v>
      </c>
      <c r="AR690" s="99" t="s">
        <v>104</v>
      </c>
      <c r="AT690" s="99" t="s">
        <v>99</v>
      </c>
      <c r="AU690" s="99" t="s">
        <v>67</v>
      </c>
      <c r="AY690" s="99" t="s">
        <v>105</v>
      </c>
      <c r="BE690" s="162">
        <f>IF(N690="základní",J690,0)</f>
        <v>132</v>
      </c>
      <c r="BF690" s="162">
        <f>IF(N690="snížená",J690,0)</f>
        <v>0</v>
      </c>
      <c r="BG690" s="162">
        <f>IF(N690="zákl. přenesená",J690,0)</f>
        <v>0</v>
      </c>
      <c r="BH690" s="162">
        <f>IF(N690="sníž. přenesená",J690,0)</f>
        <v>0</v>
      </c>
      <c r="BI690" s="162">
        <f>IF(N690="nulová",J690,0)</f>
        <v>0</v>
      </c>
      <c r="BJ690" s="99" t="s">
        <v>75</v>
      </c>
      <c r="BK690" s="162">
        <f>ROUND(I690*H690,2)</f>
        <v>132</v>
      </c>
      <c r="BL690" s="99" t="s">
        <v>104</v>
      </c>
      <c r="BM690" s="99" t="s">
        <v>1635</v>
      </c>
    </row>
    <row r="691" spans="2:65" s="108" customFormat="1" ht="29.25">
      <c r="B691" s="109"/>
      <c r="D691" s="163" t="s">
        <v>107</v>
      </c>
      <c r="F691" s="164" t="s">
        <v>1636</v>
      </c>
      <c r="L691" s="109"/>
      <c r="M691" s="165"/>
      <c r="N691" s="166"/>
      <c r="O691" s="166"/>
      <c r="P691" s="166"/>
      <c r="Q691" s="166"/>
      <c r="R691" s="166"/>
      <c r="S691" s="166"/>
      <c r="T691" s="167"/>
      <c r="AT691" s="99" t="s">
        <v>107</v>
      </c>
      <c r="AU691" s="99" t="s">
        <v>67</v>
      </c>
    </row>
    <row r="692" spans="2:65" s="108" customFormat="1" ht="22.5" customHeight="1">
      <c r="B692" s="109"/>
      <c r="C692" s="152" t="s">
        <v>1637</v>
      </c>
      <c r="D692" s="152" t="s">
        <v>99</v>
      </c>
      <c r="E692" s="153" t="s">
        <v>1638</v>
      </c>
      <c r="F692" s="154" t="s">
        <v>1639</v>
      </c>
      <c r="G692" s="155" t="s">
        <v>1614</v>
      </c>
      <c r="H692" s="156">
        <v>1</v>
      </c>
      <c r="I692" s="157">
        <v>132</v>
      </c>
      <c r="J692" s="157">
        <f>ROUND(I692*H692,2)</f>
        <v>132</v>
      </c>
      <c r="K692" s="154" t="s">
        <v>103</v>
      </c>
      <c r="L692" s="109"/>
      <c r="M692" s="158" t="s">
        <v>1</v>
      </c>
      <c r="N692" s="159" t="s">
        <v>38</v>
      </c>
      <c r="O692" s="160">
        <v>0</v>
      </c>
      <c r="P692" s="160">
        <f>O692*H692</f>
        <v>0</v>
      </c>
      <c r="Q692" s="160">
        <v>0</v>
      </c>
      <c r="R692" s="160">
        <f>Q692*H692</f>
        <v>0</v>
      </c>
      <c r="S692" s="160">
        <v>0</v>
      </c>
      <c r="T692" s="161">
        <f>S692*H692</f>
        <v>0</v>
      </c>
      <c r="AR692" s="99" t="s">
        <v>104</v>
      </c>
      <c r="AT692" s="99" t="s">
        <v>99</v>
      </c>
      <c r="AU692" s="99" t="s">
        <v>67</v>
      </c>
      <c r="AY692" s="99" t="s">
        <v>105</v>
      </c>
      <c r="BE692" s="162">
        <f>IF(N692="základní",J692,0)</f>
        <v>132</v>
      </c>
      <c r="BF692" s="162">
        <f>IF(N692="snížená",J692,0)</f>
        <v>0</v>
      </c>
      <c r="BG692" s="162">
        <f>IF(N692="zákl. přenesená",J692,0)</f>
        <v>0</v>
      </c>
      <c r="BH692" s="162">
        <f>IF(N692="sníž. přenesená",J692,0)</f>
        <v>0</v>
      </c>
      <c r="BI692" s="162">
        <f>IF(N692="nulová",J692,0)</f>
        <v>0</v>
      </c>
      <c r="BJ692" s="99" t="s">
        <v>75</v>
      </c>
      <c r="BK692" s="162">
        <f>ROUND(I692*H692,2)</f>
        <v>132</v>
      </c>
      <c r="BL692" s="99" t="s">
        <v>104</v>
      </c>
      <c r="BM692" s="99" t="s">
        <v>1640</v>
      </c>
    </row>
    <row r="693" spans="2:65" s="108" customFormat="1" ht="29.25">
      <c r="B693" s="109"/>
      <c r="D693" s="163" t="s">
        <v>107</v>
      </c>
      <c r="F693" s="164" t="s">
        <v>1641</v>
      </c>
      <c r="L693" s="109"/>
      <c r="M693" s="165"/>
      <c r="N693" s="166"/>
      <c r="O693" s="166"/>
      <c r="P693" s="166"/>
      <c r="Q693" s="166"/>
      <c r="R693" s="166"/>
      <c r="S693" s="166"/>
      <c r="T693" s="167"/>
      <c r="AT693" s="99" t="s">
        <v>107</v>
      </c>
      <c r="AU693" s="99" t="s">
        <v>67</v>
      </c>
    </row>
    <row r="694" spans="2:65" s="108" customFormat="1" ht="22.5" customHeight="1">
      <c r="B694" s="109"/>
      <c r="C694" s="152" t="s">
        <v>1642</v>
      </c>
      <c r="D694" s="152" t="s">
        <v>99</v>
      </c>
      <c r="E694" s="153" t="s">
        <v>1643</v>
      </c>
      <c r="F694" s="154" t="s">
        <v>1644</v>
      </c>
      <c r="G694" s="155" t="s">
        <v>1614</v>
      </c>
      <c r="H694" s="156">
        <v>1</v>
      </c>
      <c r="I694" s="157">
        <v>248</v>
      </c>
      <c r="J694" s="157">
        <f>ROUND(I694*H694,2)</f>
        <v>248</v>
      </c>
      <c r="K694" s="154" t="s">
        <v>103</v>
      </c>
      <c r="L694" s="109"/>
      <c r="M694" s="158" t="s">
        <v>1</v>
      </c>
      <c r="N694" s="159" t="s">
        <v>38</v>
      </c>
      <c r="O694" s="160">
        <v>0</v>
      </c>
      <c r="P694" s="160">
        <f>O694*H694</f>
        <v>0</v>
      </c>
      <c r="Q694" s="160">
        <v>0</v>
      </c>
      <c r="R694" s="160">
        <f>Q694*H694</f>
        <v>0</v>
      </c>
      <c r="S694" s="160">
        <v>0</v>
      </c>
      <c r="T694" s="161">
        <f>S694*H694</f>
        <v>0</v>
      </c>
      <c r="AR694" s="99" t="s">
        <v>104</v>
      </c>
      <c r="AT694" s="99" t="s">
        <v>99</v>
      </c>
      <c r="AU694" s="99" t="s">
        <v>67</v>
      </c>
      <c r="AY694" s="99" t="s">
        <v>105</v>
      </c>
      <c r="BE694" s="162">
        <f>IF(N694="základní",J694,0)</f>
        <v>248</v>
      </c>
      <c r="BF694" s="162">
        <f>IF(N694="snížená",J694,0)</f>
        <v>0</v>
      </c>
      <c r="BG694" s="162">
        <f>IF(N694="zákl. přenesená",J694,0)</f>
        <v>0</v>
      </c>
      <c r="BH694" s="162">
        <f>IF(N694="sníž. přenesená",J694,0)</f>
        <v>0</v>
      </c>
      <c r="BI694" s="162">
        <f>IF(N694="nulová",J694,0)</f>
        <v>0</v>
      </c>
      <c r="BJ694" s="99" t="s">
        <v>75</v>
      </c>
      <c r="BK694" s="162">
        <f>ROUND(I694*H694,2)</f>
        <v>248</v>
      </c>
      <c r="BL694" s="99" t="s">
        <v>104</v>
      </c>
      <c r="BM694" s="99" t="s">
        <v>1645</v>
      </c>
    </row>
    <row r="695" spans="2:65" s="108" customFormat="1" ht="29.25">
      <c r="B695" s="109"/>
      <c r="D695" s="163" t="s">
        <v>107</v>
      </c>
      <c r="F695" s="164" t="s">
        <v>1646</v>
      </c>
      <c r="L695" s="109"/>
      <c r="M695" s="165"/>
      <c r="N695" s="166"/>
      <c r="O695" s="166"/>
      <c r="P695" s="166"/>
      <c r="Q695" s="166"/>
      <c r="R695" s="166"/>
      <c r="S695" s="166"/>
      <c r="T695" s="167"/>
      <c r="AT695" s="99" t="s">
        <v>107</v>
      </c>
      <c r="AU695" s="99" t="s">
        <v>67</v>
      </c>
    </row>
    <row r="696" spans="2:65" s="108" customFormat="1" ht="22.5" customHeight="1">
      <c r="B696" s="109"/>
      <c r="C696" s="152" t="s">
        <v>1647</v>
      </c>
      <c r="D696" s="152" t="s">
        <v>99</v>
      </c>
      <c r="E696" s="153" t="s">
        <v>1648</v>
      </c>
      <c r="F696" s="154" t="s">
        <v>1649</v>
      </c>
      <c r="G696" s="155" t="s">
        <v>1614</v>
      </c>
      <c r="H696" s="156">
        <v>1</v>
      </c>
      <c r="I696" s="157">
        <v>205</v>
      </c>
      <c r="J696" s="157">
        <f>ROUND(I696*H696,2)</f>
        <v>205</v>
      </c>
      <c r="K696" s="154" t="s">
        <v>103</v>
      </c>
      <c r="L696" s="109"/>
      <c r="M696" s="158" t="s">
        <v>1</v>
      </c>
      <c r="N696" s="159" t="s">
        <v>38</v>
      </c>
      <c r="O696" s="160">
        <v>0</v>
      </c>
      <c r="P696" s="160">
        <f>O696*H696</f>
        <v>0</v>
      </c>
      <c r="Q696" s="160">
        <v>0</v>
      </c>
      <c r="R696" s="160">
        <f>Q696*H696</f>
        <v>0</v>
      </c>
      <c r="S696" s="160">
        <v>0</v>
      </c>
      <c r="T696" s="161">
        <f>S696*H696</f>
        <v>0</v>
      </c>
      <c r="AR696" s="99" t="s">
        <v>104</v>
      </c>
      <c r="AT696" s="99" t="s">
        <v>99</v>
      </c>
      <c r="AU696" s="99" t="s">
        <v>67</v>
      </c>
      <c r="AY696" s="99" t="s">
        <v>105</v>
      </c>
      <c r="BE696" s="162">
        <f>IF(N696="základní",J696,0)</f>
        <v>205</v>
      </c>
      <c r="BF696" s="162">
        <f>IF(N696="snížená",J696,0)</f>
        <v>0</v>
      </c>
      <c r="BG696" s="162">
        <f>IF(N696="zákl. přenesená",J696,0)</f>
        <v>0</v>
      </c>
      <c r="BH696" s="162">
        <f>IF(N696="sníž. přenesená",J696,0)</f>
        <v>0</v>
      </c>
      <c r="BI696" s="162">
        <f>IF(N696="nulová",J696,0)</f>
        <v>0</v>
      </c>
      <c r="BJ696" s="99" t="s">
        <v>75</v>
      </c>
      <c r="BK696" s="162">
        <f>ROUND(I696*H696,2)</f>
        <v>205</v>
      </c>
      <c r="BL696" s="99" t="s">
        <v>104</v>
      </c>
      <c r="BM696" s="99" t="s">
        <v>1650</v>
      </c>
    </row>
    <row r="697" spans="2:65" s="108" customFormat="1" ht="29.25">
      <c r="B697" s="109"/>
      <c r="D697" s="163" t="s">
        <v>107</v>
      </c>
      <c r="F697" s="164" t="s">
        <v>1651</v>
      </c>
      <c r="L697" s="109"/>
      <c r="M697" s="165"/>
      <c r="N697" s="166"/>
      <c r="O697" s="166"/>
      <c r="P697" s="166"/>
      <c r="Q697" s="166"/>
      <c r="R697" s="166"/>
      <c r="S697" s="166"/>
      <c r="T697" s="167"/>
      <c r="AT697" s="99" t="s">
        <v>107</v>
      </c>
      <c r="AU697" s="99" t="s">
        <v>67</v>
      </c>
    </row>
    <row r="698" spans="2:65" s="108" customFormat="1" ht="22.5" customHeight="1">
      <c r="B698" s="109"/>
      <c r="C698" s="152" t="s">
        <v>1652</v>
      </c>
      <c r="D698" s="152" t="s">
        <v>99</v>
      </c>
      <c r="E698" s="153" t="s">
        <v>1653</v>
      </c>
      <c r="F698" s="154" t="s">
        <v>1654</v>
      </c>
      <c r="G698" s="155" t="s">
        <v>1614</v>
      </c>
      <c r="H698" s="156">
        <v>1</v>
      </c>
      <c r="I698" s="157">
        <v>205</v>
      </c>
      <c r="J698" s="157">
        <f>ROUND(I698*H698,2)</f>
        <v>205</v>
      </c>
      <c r="K698" s="154" t="s">
        <v>103</v>
      </c>
      <c r="L698" s="109"/>
      <c r="M698" s="158" t="s">
        <v>1</v>
      </c>
      <c r="N698" s="159" t="s">
        <v>38</v>
      </c>
      <c r="O698" s="160">
        <v>0</v>
      </c>
      <c r="P698" s="160">
        <f>O698*H698</f>
        <v>0</v>
      </c>
      <c r="Q698" s="160">
        <v>0</v>
      </c>
      <c r="R698" s="160">
        <f>Q698*H698</f>
        <v>0</v>
      </c>
      <c r="S698" s="160">
        <v>0</v>
      </c>
      <c r="T698" s="161">
        <f>S698*H698</f>
        <v>0</v>
      </c>
      <c r="AR698" s="99" t="s">
        <v>104</v>
      </c>
      <c r="AT698" s="99" t="s">
        <v>99</v>
      </c>
      <c r="AU698" s="99" t="s">
        <v>67</v>
      </c>
      <c r="AY698" s="99" t="s">
        <v>105</v>
      </c>
      <c r="BE698" s="162">
        <f>IF(N698="základní",J698,0)</f>
        <v>205</v>
      </c>
      <c r="BF698" s="162">
        <f>IF(N698="snížená",J698,0)</f>
        <v>0</v>
      </c>
      <c r="BG698" s="162">
        <f>IF(N698="zákl. přenesená",J698,0)</f>
        <v>0</v>
      </c>
      <c r="BH698" s="162">
        <f>IF(N698="sníž. přenesená",J698,0)</f>
        <v>0</v>
      </c>
      <c r="BI698" s="162">
        <f>IF(N698="nulová",J698,0)</f>
        <v>0</v>
      </c>
      <c r="BJ698" s="99" t="s">
        <v>75</v>
      </c>
      <c r="BK698" s="162">
        <f>ROUND(I698*H698,2)</f>
        <v>205</v>
      </c>
      <c r="BL698" s="99" t="s">
        <v>104</v>
      </c>
      <c r="BM698" s="99" t="s">
        <v>1655</v>
      </c>
    </row>
    <row r="699" spans="2:65" s="108" customFormat="1" ht="29.25">
      <c r="B699" s="109"/>
      <c r="D699" s="163" t="s">
        <v>107</v>
      </c>
      <c r="F699" s="164" t="s">
        <v>1656</v>
      </c>
      <c r="L699" s="109"/>
      <c r="M699" s="165"/>
      <c r="N699" s="166"/>
      <c r="O699" s="166"/>
      <c r="P699" s="166"/>
      <c r="Q699" s="166"/>
      <c r="R699" s="166"/>
      <c r="S699" s="166"/>
      <c r="T699" s="167"/>
      <c r="AT699" s="99" t="s">
        <v>107</v>
      </c>
      <c r="AU699" s="99" t="s">
        <v>67</v>
      </c>
    </row>
    <row r="700" spans="2:65" s="108" customFormat="1" ht="22.5" customHeight="1">
      <c r="B700" s="109"/>
      <c r="C700" s="152" t="s">
        <v>1657</v>
      </c>
      <c r="D700" s="152" t="s">
        <v>99</v>
      </c>
      <c r="E700" s="153" t="s">
        <v>1658</v>
      </c>
      <c r="F700" s="154" t="s">
        <v>1659</v>
      </c>
      <c r="G700" s="155" t="s">
        <v>1614</v>
      </c>
      <c r="H700" s="156">
        <v>1</v>
      </c>
      <c r="I700" s="157">
        <v>1310</v>
      </c>
      <c r="J700" s="157">
        <f>ROUND(I700*H700,2)</f>
        <v>1310</v>
      </c>
      <c r="K700" s="154" t="s">
        <v>103</v>
      </c>
      <c r="L700" s="109"/>
      <c r="M700" s="158" t="s">
        <v>1</v>
      </c>
      <c r="N700" s="159" t="s">
        <v>38</v>
      </c>
      <c r="O700" s="160">
        <v>0</v>
      </c>
      <c r="P700" s="160">
        <f>O700*H700</f>
        <v>0</v>
      </c>
      <c r="Q700" s="160">
        <v>0</v>
      </c>
      <c r="R700" s="160">
        <f>Q700*H700</f>
        <v>0</v>
      </c>
      <c r="S700" s="160">
        <v>0</v>
      </c>
      <c r="T700" s="161">
        <f>S700*H700</f>
        <v>0</v>
      </c>
      <c r="AR700" s="99" t="s">
        <v>104</v>
      </c>
      <c r="AT700" s="99" t="s">
        <v>99</v>
      </c>
      <c r="AU700" s="99" t="s">
        <v>67</v>
      </c>
      <c r="AY700" s="99" t="s">
        <v>105</v>
      </c>
      <c r="BE700" s="162">
        <f>IF(N700="základní",J700,0)</f>
        <v>1310</v>
      </c>
      <c r="BF700" s="162">
        <f>IF(N700="snížená",J700,0)</f>
        <v>0</v>
      </c>
      <c r="BG700" s="162">
        <f>IF(N700="zákl. přenesená",J700,0)</f>
        <v>0</v>
      </c>
      <c r="BH700" s="162">
        <f>IF(N700="sníž. přenesená",J700,0)</f>
        <v>0</v>
      </c>
      <c r="BI700" s="162">
        <f>IF(N700="nulová",J700,0)</f>
        <v>0</v>
      </c>
      <c r="BJ700" s="99" t="s">
        <v>75</v>
      </c>
      <c r="BK700" s="162">
        <f>ROUND(I700*H700,2)</f>
        <v>1310</v>
      </c>
      <c r="BL700" s="99" t="s">
        <v>104</v>
      </c>
      <c r="BM700" s="99" t="s">
        <v>1660</v>
      </c>
    </row>
    <row r="701" spans="2:65" s="108" customFormat="1" ht="29.25">
      <c r="B701" s="109"/>
      <c r="D701" s="163" t="s">
        <v>107</v>
      </c>
      <c r="F701" s="164" t="s">
        <v>1661</v>
      </c>
      <c r="L701" s="109"/>
      <c r="M701" s="165"/>
      <c r="N701" s="166"/>
      <c r="O701" s="166"/>
      <c r="P701" s="166"/>
      <c r="Q701" s="166"/>
      <c r="R701" s="166"/>
      <c r="S701" s="166"/>
      <c r="T701" s="167"/>
      <c r="AT701" s="99" t="s">
        <v>107</v>
      </c>
      <c r="AU701" s="99" t="s">
        <v>67</v>
      </c>
    </row>
    <row r="702" spans="2:65" s="108" customFormat="1" ht="22.5" customHeight="1">
      <c r="B702" s="109"/>
      <c r="C702" s="152" t="s">
        <v>1662</v>
      </c>
      <c r="D702" s="152" t="s">
        <v>99</v>
      </c>
      <c r="E702" s="153" t="s">
        <v>1663</v>
      </c>
      <c r="F702" s="154" t="s">
        <v>1664</v>
      </c>
      <c r="G702" s="155" t="s">
        <v>1614</v>
      </c>
      <c r="H702" s="156">
        <v>1</v>
      </c>
      <c r="I702" s="157">
        <v>1230</v>
      </c>
      <c r="J702" s="157">
        <f>ROUND(I702*H702,2)</f>
        <v>1230</v>
      </c>
      <c r="K702" s="154" t="s">
        <v>103</v>
      </c>
      <c r="L702" s="109"/>
      <c r="M702" s="158" t="s">
        <v>1</v>
      </c>
      <c r="N702" s="159" t="s">
        <v>38</v>
      </c>
      <c r="O702" s="160">
        <v>0</v>
      </c>
      <c r="P702" s="160">
        <f>O702*H702</f>
        <v>0</v>
      </c>
      <c r="Q702" s="160">
        <v>0</v>
      </c>
      <c r="R702" s="160">
        <f>Q702*H702</f>
        <v>0</v>
      </c>
      <c r="S702" s="160">
        <v>0</v>
      </c>
      <c r="T702" s="161">
        <f>S702*H702</f>
        <v>0</v>
      </c>
      <c r="AR702" s="99" t="s">
        <v>104</v>
      </c>
      <c r="AT702" s="99" t="s">
        <v>99</v>
      </c>
      <c r="AU702" s="99" t="s">
        <v>67</v>
      </c>
      <c r="AY702" s="99" t="s">
        <v>105</v>
      </c>
      <c r="BE702" s="162">
        <f>IF(N702="základní",J702,0)</f>
        <v>1230</v>
      </c>
      <c r="BF702" s="162">
        <f>IF(N702="snížená",J702,0)</f>
        <v>0</v>
      </c>
      <c r="BG702" s="162">
        <f>IF(N702="zákl. přenesená",J702,0)</f>
        <v>0</v>
      </c>
      <c r="BH702" s="162">
        <f>IF(N702="sníž. přenesená",J702,0)</f>
        <v>0</v>
      </c>
      <c r="BI702" s="162">
        <f>IF(N702="nulová",J702,0)</f>
        <v>0</v>
      </c>
      <c r="BJ702" s="99" t="s">
        <v>75</v>
      </c>
      <c r="BK702" s="162">
        <f>ROUND(I702*H702,2)</f>
        <v>1230</v>
      </c>
      <c r="BL702" s="99" t="s">
        <v>104</v>
      </c>
      <c r="BM702" s="99" t="s">
        <v>1665</v>
      </c>
    </row>
    <row r="703" spans="2:65" s="108" customFormat="1" ht="29.25">
      <c r="B703" s="109"/>
      <c r="D703" s="163" t="s">
        <v>107</v>
      </c>
      <c r="F703" s="164" t="s">
        <v>1666</v>
      </c>
      <c r="L703" s="109"/>
      <c r="M703" s="165"/>
      <c r="N703" s="166"/>
      <c r="O703" s="166"/>
      <c r="P703" s="166"/>
      <c r="Q703" s="166"/>
      <c r="R703" s="166"/>
      <c r="S703" s="166"/>
      <c r="T703" s="167"/>
      <c r="AT703" s="99" t="s">
        <v>107</v>
      </c>
      <c r="AU703" s="99" t="s">
        <v>67</v>
      </c>
    </row>
    <row r="704" spans="2:65" s="108" customFormat="1" ht="22.5" customHeight="1">
      <c r="B704" s="109"/>
      <c r="C704" s="152" t="s">
        <v>1667</v>
      </c>
      <c r="D704" s="152" t="s">
        <v>99</v>
      </c>
      <c r="E704" s="153" t="s">
        <v>1668</v>
      </c>
      <c r="F704" s="154" t="s">
        <v>1669</v>
      </c>
      <c r="G704" s="155" t="s">
        <v>1614</v>
      </c>
      <c r="H704" s="156">
        <v>1</v>
      </c>
      <c r="I704" s="157">
        <v>1110</v>
      </c>
      <c r="J704" s="157">
        <f>ROUND(I704*H704,2)</f>
        <v>1110</v>
      </c>
      <c r="K704" s="154" t="s">
        <v>103</v>
      </c>
      <c r="L704" s="109"/>
      <c r="M704" s="158" t="s">
        <v>1</v>
      </c>
      <c r="N704" s="159" t="s">
        <v>38</v>
      </c>
      <c r="O704" s="160">
        <v>0</v>
      </c>
      <c r="P704" s="160">
        <f>O704*H704</f>
        <v>0</v>
      </c>
      <c r="Q704" s="160">
        <v>0</v>
      </c>
      <c r="R704" s="160">
        <f>Q704*H704</f>
        <v>0</v>
      </c>
      <c r="S704" s="160">
        <v>0</v>
      </c>
      <c r="T704" s="161">
        <f>S704*H704</f>
        <v>0</v>
      </c>
      <c r="AR704" s="99" t="s">
        <v>104</v>
      </c>
      <c r="AT704" s="99" t="s">
        <v>99</v>
      </c>
      <c r="AU704" s="99" t="s">
        <v>67</v>
      </c>
      <c r="AY704" s="99" t="s">
        <v>105</v>
      </c>
      <c r="BE704" s="162">
        <f>IF(N704="základní",J704,0)</f>
        <v>1110</v>
      </c>
      <c r="BF704" s="162">
        <f>IF(N704="snížená",J704,0)</f>
        <v>0</v>
      </c>
      <c r="BG704" s="162">
        <f>IF(N704="zákl. přenesená",J704,0)</f>
        <v>0</v>
      </c>
      <c r="BH704" s="162">
        <f>IF(N704="sníž. přenesená",J704,0)</f>
        <v>0</v>
      </c>
      <c r="BI704" s="162">
        <f>IF(N704="nulová",J704,0)</f>
        <v>0</v>
      </c>
      <c r="BJ704" s="99" t="s">
        <v>75</v>
      </c>
      <c r="BK704" s="162">
        <f>ROUND(I704*H704,2)</f>
        <v>1110</v>
      </c>
      <c r="BL704" s="99" t="s">
        <v>104</v>
      </c>
      <c r="BM704" s="99" t="s">
        <v>1670</v>
      </c>
    </row>
    <row r="705" spans="2:65" s="108" customFormat="1" ht="29.25">
      <c r="B705" s="109"/>
      <c r="D705" s="163" t="s">
        <v>107</v>
      </c>
      <c r="F705" s="164" t="s">
        <v>1671</v>
      </c>
      <c r="L705" s="109"/>
      <c r="M705" s="165"/>
      <c r="N705" s="166"/>
      <c r="O705" s="166"/>
      <c r="P705" s="166"/>
      <c r="Q705" s="166"/>
      <c r="R705" s="166"/>
      <c r="S705" s="166"/>
      <c r="T705" s="167"/>
      <c r="AT705" s="99" t="s">
        <v>107</v>
      </c>
      <c r="AU705" s="99" t="s">
        <v>67</v>
      </c>
    </row>
    <row r="706" spans="2:65" s="108" customFormat="1" ht="22.5" customHeight="1">
      <c r="B706" s="109"/>
      <c r="C706" s="152" t="s">
        <v>1672</v>
      </c>
      <c r="D706" s="152" t="s">
        <v>99</v>
      </c>
      <c r="E706" s="153" t="s">
        <v>1673</v>
      </c>
      <c r="F706" s="154" t="s">
        <v>1674</v>
      </c>
      <c r="G706" s="155" t="s">
        <v>1614</v>
      </c>
      <c r="H706" s="156">
        <v>1</v>
      </c>
      <c r="I706" s="157">
        <v>1050</v>
      </c>
      <c r="J706" s="157">
        <f>ROUND(I706*H706,2)</f>
        <v>1050</v>
      </c>
      <c r="K706" s="154" t="s">
        <v>103</v>
      </c>
      <c r="L706" s="109"/>
      <c r="M706" s="158" t="s">
        <v>1</v>
      </c>
      <c r="N706" s="159" t="s">
        <v>38</v>
      </c>
      <c r="O706" s="160">
        <v>0</v>
      </c>
      <c r="P706" s="160">
        <f>O706*H706</f>
        <v>0</v>
      </c>
      <c r="Q706" s="160">
        <v>0</v>
      </c>
      <c r="R706" s="160">
        <f>Q706*H706</f>
        <v>0</v>
      </c>
      <c r="S706" s="160">
        <v>0</v>
      </c>
      <c r="T706" s="161">
        <f>S706*H706</f>
        <v>0</v>
      </c>
      <c r="AR706" s="99" t="s">
        <v>104</v>
      </c>
      <c r="AT706" s="99" t="s">
        <v>99</v>
      </c>
      <c r="AU706" s="99" t="s">
        <v>67</v>
      </c>
      <c r="AY706" s="99" t="s">
        <v>105</v>
      </c>
      <c r="BE706" s="162">
        <f>IF(N706="základní",J706,0)</f>
        <v>1050</v>
      </c>
      <c r="BF706" s="162">
        <f>IF(N706="snížená",J706,0)</f>
        <v>0</v>
      </c>
      <c r="BG706" s="162">
        <f>IF(N706="zákl. přenesená",J706,0)</f>
        <v>0</v>
      </c>
      <c r="BH706" s="162">
        <f>IF(N706="sníž. přenesená",J706,0)</f>
        <v>0</v>
      </c>
      <c r="BI706" s="162">
        <f>IF(N706="nulová",J706,0)</f>
        <v>0</v>
      </c>
      <c r="BJ706" s="99" t="s">
        <v>75</v>
      </c>
      <c r="BK706" s="162">
        <f>ROUND(I706*H706,2)</f>
        <v>1050</v>
      </c>
      <c r="BL706" s="99" t="s">
        <v>104</v>
      </c>
      <c r="BM706" s="99" t="s">
        <v>1675</v>
      </c>
    </row>
    <row r="707" spans="2:65" s="108" customFormat="1" ht="29.25">
      <c r="B707" s="109"/>
      <c r="D707" s="163" t="s">
        <v>107</v>
      </c>
      <c r="F707" s="164" t="s">
        <v>1676</v>
      </c>
      <c r="L707" s="109"/>
      <c r="M707" s="165"/>
      <c r="N707" s="166"/>
      <c r="O707" s="166"/>
      <c r="P707" s="166"/>
      <c r="Q707" s="166"/>
      <c r="R707" s="166"/>
      <c r="S707" s="166"/>
      <c r="T707" s="167"/>
      <c r="AT707" s="99" t="s">
        <v>107</v>
      </c>
      <c r="AU707" s="99" t="s">
        <v>67</v>
      </c>
    </row>
    <row r="708" spans="2:65" s="108" customFormat="1" ht="22.5" customHeight="1">
      <c r="B708" s="109"/>
      <c r="C708" s="152" t="s">
        <v>1677</v>
      </c>
      <c r="D708" s="152" t="s">
        <v>99</v>
      </c>
      <c r="E708" s="153" t="s">
        <v>1678</v>
      </c>
      <c r="F708" s="154" t="s">
        <v>1679</v>
      </c>
      <c r="G708" s="155" t="s">
        <v>1614</v>
      </c>
      <c r="H708" s="156">
        <v>1</v>
      </c>
      <c r="I708" s="157">
        <v>295</v>
      </c>
      <c r="J708" s="157">
        <f>ROUND(I708*H708,2)</f>
        <v>295</v>
      </c>
      <c r="K708" s="154" t="s">
        <v>103</v>
      </c>
      <c r="L708" s="109"/>
      <c r="M708" s="158" t="s">
        <v>1</v>
      </c>
      <c r="N708" s="159" t="s">
        <v>38</v>
      </c>
      <c r="O708" s="160">
        <v>0</v>
      </c>
      <c r="P708" s="160">
        <f>O708*H708</f>
        <v>0</v>
      </c>
      <c r="Q708" s="160">
        <v>0</v>
      </c>
      <c r="R708" s="160">
        <f>Q708*H708</f>
        <v>0</v>
      </c>
      <c r="S708" s="160">
        <v>0</v>
      </c>
      <c r="T708" s="161">
        <f>S708*H708</f>
        <v>0</v>
      </c>
      <c r="AR708" s="99" t="s">
        <v>104</v>
      </c>
      <c r="AT708" s="99" t="s">
        <v>99</v>
      </c>
      <c r="AU708" s="99" t="s">
        <v>67</v>
      </c>
      <c r="AY708" s="99" t="s">
        <v>105</v>
      </c>
      <c r="BE708" s="162">
        <f>IF(N708="základní",J708,0)</f>
        <v>295</v>
      </c>
      <c r="BF708" s="162">
        <f>IF(N708="snížená",J708,0)</f>
        <v>0</v>
      </c>
      <c r="BG708" s="162">
        <f>IF(N708="zákl. přenesená",J708,0)</f>
        <v>0</v>
      </c>
      <c r="BH708" s="162">
        <f>IF(N708="sníž. přenesená",J708,0)</f>
        <v>0</v>
      </c>
      <c r="BI708" s="162">
        <f>IF(N708="nulová",J708,0)</f>
        <v>0</v>
      </c>
      <c r="BJ708" s="99" t="s">
        <v>75</v>
      </c>
      <c r="BK708" s="162">
        <f>ROUND(I708*H708,2)</f>
        <v>295</v>
      </c>
      <c r="BL708" s="99" t="s">
        <v>104</v>
      </c>
      <c r="BM708" s="99" t="s">
        <v>1680</v>
      </c>
    </row>
    <row r="709" spans="2:65" s="108" customFormat="1" ht="29.25">
      <c r="B709" s="109"/>
      <c r="D709" s="163" t="s">
        <v>107</v>
      </c>
      <c r="F709" s="164" t="s">
        <v>1681</v>
      </c>
      <c r="L709" s="109"/>
      <c r="M709" s="165"/>
      <c r="N709" s="166"/>
      <c r="O709" s="166"/>
      <c r="P709" s="166"/>
      <c r="Q709" s="166"/>
      <c r="R709" s="166"/>
      <c r="S709" s="166"/>
      <c r="T709" s="167"/>
      <c r="AT709" s="99" t="s">
        <v>107</v>
      </c>
      <c r="AU709" s="99" t="s">
        <v>67</v>
      </c>
    </row>
    <row r="710" spans="2:65" s="108" customFormat="1" ht="22.5" customHeight="1">
      <c r="B710" s="109"/>
      <c r="C710" s="152" t="s">
        <v>1682</v>
      </c>
      <c r="D710" s="152" t="s">
        <v>99</v>
      </c>
      <c r="E710" s="153" t="s">
        <v>1683</v>
      </c>
      <c r="F710" s="154" t="s">
        <v>1684</v>
      </c>
      <c r="G710" s="155" t="s">
        <v>1614</v>
      </c>
      <c r="H710" s="156">
        <v>1</v>
      </c>
      <c r="I710" s="157">
        <v>293</v>
      </c>
      <c r="J710" s="157">
        <f>ROUND(I710*H710,2)</f>
        <v>293</v>
      </c>
      <c r="K710" s="154" t="s">
        <v>103</v>
      </c>
      <c r="L710" s="109"/>
      <c r="M710" s="158" t="s">
        <v>1</v>
      </c>
      <c r="N710" s="159" t="s">
        <v>38</v>
      </c>
      <c r="O710" s="160">
        <v>0</v>
      </c>
      <c r="P710" s="160">
        <f>O710*H710</f>
        <v>0</v>
      </c>
      <c r="Q710" s="160">
        <v>0</v>
      </c>
      <c r="R710" s="160">
        <f>Q710*H710</f>
        <v>0</v>
      </c>
      <c r="S710" s="160">
        <v>0</v>
      </c>
      <c r="T710" s="161">
        <f>S710*H710</f>
        <v>0</v>
      </c>
      <c r="AR710" s="99" t="s">
        <v>104</v>
      </c>
      <c r="AT710" s="99" t="s">
        <v>99</v>
      </c>
      <c r="AU710" s="99" t="s">
        <v>67</v>
      </c>
      <c r="AY710" s="99" t="s">
        <v>105</v>
      </c>
      <c r="BE710" s="162">
        <f>IF(N710="základní",J710,0)</f>
        <v>293</v>
      </c>
      <c r="BF710" s="162">
        <f>IF(N710="snížená",J710,0)</f>
        <v>0</v>
      </c>
      <c r="BG710" s="162">
        <f>IF(N710="zákl. přenesená",J710,0)</f>
        <v>0</v>
      </c>
      <c r="BH710" s="162">
        <f>IF(N710="sníž. přenesená",J710,0)</f>
        <v>0</v>
      </c>
      <c r="BI710" s="162">
        <f>IF(N710="nulová",J710,0)</f>
        <v>0</v>
      </c>
      <c r="BJ710" s="99" t="s">
        <v>75</v>
      </c>
      <c r="BK710" s="162">
        <f>ROUND(I710*H710,2)</f>
        <v>293</v>
      </c>
      <c r="BL710" s="99" t="s">
        <v>104</v>
      </c>
      <c r="BM710" s="99" t="s">
        <v>1685</v>
      </c>
    </row>
    <row r="711" spans="2:65" s="108" customFormat="1" ht="29.25">
      <c r="B711" s="109"/>
      <c r="D711" s="163" t="s">
        <v>107</v>
      </c>
      <c r="F711" s="164" t="s">
        <v>1686</v>
      </c>
      <c r="L711" s="109"/>
      <c r="M711" s="165"/>
      <c r="N711" s="166"/>
      <c r="O711" s="166"/>
      <c r="P711" s="166"/>
      <c r="Q711" s="166"/>
      <c r="R711" s="166"/>
      <c r="S711" s="166"/>
      <c r="T711" s="167"/>
      <c r="AT711" s="99" t="s">
        <v>107</v>
      </c>
      <c r="AU711" s="99" t="s">
        <v>67</v>
      </c>
    </row>
    <row r="712" spans="2:65" s="108" customFormat="1" ht="22.5" customHeight="1">
      <c r="B712" s="109"/>
      <c r="C712" s="152" t="s">
        <v>1687</v>
      </c>
      <c r="D712" s="152" t="s">
        <v>99</v>
      </c>
      <c r="E712" s="153" t="s">
        <v>1688</v>
      </c>
      <c r="F712" s="154" t="s">
        <v>1689</v>
      </c>
      <c r="G712" s="155" t="s">
        <v>111</v>
      </c>
      <c r="H712" s="156">
        <v>1</v>
      </c>
      <c r="I712" s="157">
        <v>461</v>
      </c>
      <c r="J712" s="157">
        <f>ROUND(I712*H712,2)</f>
        <v>461</v>
      </c>
      <c r="K712" s="154" t="s">
        <v>103</v>
      </c>
      <c r="L712" s="109"/>
      <c r="M712" s="158" t="s">
        <v>1</v>
      </c>
      <c r="N712" s="159" t="s">
        <v>38</v>
      </c>
      <c r="O712" s="160">
        <v>0</v>
      </c>
      <c r="P712" s="160">
        <f>O712*H712</f>
        <v>0</v>
      </c>
      <c r="Q712" s="160">
        <v>0</v>
      </c>
      <c r="R712" s="160">
        <f>Q712*H712</f>
        <v>0</v>
      </c>
      <c r="S712" s="160">
        <v>0</v>
      </c>
      <c r="T712" s="161">
        <f>S712*H712</f>
        <v>0</v>
      </c>
      <c r="AR712" s="99" t="s">
        <v>104</v>
      </c>
      <c r="AT712" s="99" t="s">
        <v>99</v>
      </c>
      <c r="AU712" s="99" t="s">
        <v>67</v>
      </c>
      <c r="AY712" s="99" t="s">
        <v>105</v>
      </c>
      <c r="BE712" s="162">
        <f>IF(N712="základní",J712,0)</f>
        <v>461</v>
      </c>
      <c r="BF712" s="162">
        <f>IF(N712="snížená",J712,0)</f>
        <v>0</v>
      </c>
      <c r="BG712" s="162">
        <f>IF(N712="zákl. přenesená",J712,0)</f>
        <v>0</v>
      </c>
      <c r="BH712" s="162">
        <f>IF(N712="sníž. přenesená",J712,0)</f>
        <v>0</v>
      </c>
      <c r="BI712" s="162">
        <f>IF(N712="nulová",J712,0)</f>
        <v>0</v>
      </c>
      <c r="BJ712" s="99" t="s">
        <v>75</v>
      </c>
      <c r="BK712" s="162">
        <f>ROUND(I712*H712,2)</f>
        <v>461</v>
      </c>
      <c r="BL712" s="99" t="s">
        <v>104</v>
      </c>
      <c r="BM712" s="99" t="s">
        <v>1690</v>
      </c>
    </row>
    <row r="713" spans="2:65" s="108" customFormat="1" ht="29.25">
      <c r="B713" s="109"/>
      <c r="D713" s="163" t="s">
        <v>107</v>
      </c>
      <c r="F713" s="164" t="s">
        <v>1691</v>
      </c>
      <c r="L713" s="109"/>
      <c r="M713" s="165"/>
      <c r="N713" s="166"/>
      <c r="O713" s="166"/>
      <c r="P713" s="166"/>
      <c r="Q713" s="166"/>
      <c r="R713" s="166"/>
      <c r="S713" s="166"/>
      <c r="T713" s="167"/>
      <c r="AT713" s="99" t="s">
        <v>107</v>
      </c>
      <c r="AU713" s="99" t="s">
        <v>67</v>
      </c>
    </row>
    <row r="714" spans="2:65" s="108" customFormat="1" ht="22.5" customHeight="1">
      <c r="B714" s="109"/>
      <c r="C714" s="152" t="s">
        <v>1692</v>
      </c>
      <c r="D714" s="152" t="s">
        <v>99</v>
      </c>
      <c r="E714" s="153" t="s">
        <v>1693</v>
      </c>
      <c r="F714" s="154" t="s">
        <v>1694</v>
      </c>
      <c r="G714" s="155" t="s">
        <v>1614</v>
      </c>
      <c r="H714" s="156">
        <v>1</v>
      </c>
      <c r="I714" s="157">
        <v>1420</v>
      </c>
      <c r="J714" s="157">
        <f>ROUND(I714*H714,2)</f>
        <v>1420</v>
      </c>
      <c r="K714" s="154" t="s">
        <v>103</v>
      </c>
      <c r="L714" s="109"/>
      <c r="M714" s="158" t="s">
        <v>1</v>
      </c>
      <c r="N714" s="159" t="s">
        <v>38</v>
      </c>
      <c r="O714" s="160">
        <v>0</v>
      </c>
      <c r="P714" s="160">
        <f>O714*H714</f>
        <v>0</v>
      </c>
      <c r="Q714" s="160">
        <v>0</v>
      </c>
      <c r="R714" s="160">
        <f>Q714*H714</f>
        <v>0</v>
      </c>
      <c r="S714" s="160">
        <v>0</v>
      </c>
      <c r="T714" s="161">
        <f>S714*H714</f>
        <v>0</v>
      </c>
      <c r="AR714" s="99" t="s">
        <v>104</v>
      </c>
      <c r="AT714" s="99" t="s">
        <v>99</v>
      </c>
      <c r="AU714" s="99" t="s">
        <v>67</v>
      </c>
      <c r="AY714" s="99" t="s">
        <v>105</v>
      </c>
      <c r="BE714" s="162">
        <f>IF(N714="základní",J714,0)</f>
        <v>1420</v>
      </c>
      <c r="BF714" s="162">
        <f>IF(N714="snížená",J714,0)</f>
        <v>0</v>
      </c>
      <c r="BG714" s="162">
        <f>IF(N714="zákl. přenesená",J714,0)</f>
        <v>0</v>
      </c>
      <c r="BH714" s="162">
        <f>IF(N714="sníž. přenesená",J714,0)</f>
        <v>0</v>
      </c>
      <c r="BI714" s="162">
        <f>IF(N714="nulová",J714,0)</f>
        <v>0</v>
      </c>
      <c r="BJ714" s="99" t="s">
        <v>75</v>
      </c>
      <c r="BK714" s="162">
        <f>ROUND(I714*H714,2)</f>
        <v>1420</v>
      </c>
      <c r="BL714" s="99" t="s">
        <v>104</v>
      </c>
      <c r="BM714" s="99" t="s">
        <v>1695</v>
      </c>
    </row>
    <row r="715" spans="2:65" s="108" customFormat="1" ht="29.25">
      <c r="B715" s="109"/>
      <c r="D715" s="163" t="s">
        <v>107</v>
      </c>
      <c r="F715" s="164" t="s">
        <v>1696</v>
      </c>
      <c r="L715" s="109"/>
      <c r="M715" s="165"/>
      <c r="N715" s="166"/>
      <c r="O715" s="166"/>
      <c r="P715" s="166"/>
      <c r="Q715" s="166"/>
      <c r="R715" s="166"/>
      <c r="S715" s="166"/>
      <c r="T715" s="167"/>
      <c r="AT715" s="99" t="s">
        <v>107</v>
      </c>
      <c r="AU715" s="99" t="s">
        <v>67</v>
      </c>
    </row>
    <row r="716" spans="2:65" s="108" customFormat="1" ht="22.5" customHeight="1">
      <c r="B716" s="109"/>
      <c r="C716" s="152" t="s">
        <v>1697</v>
      </c>
      <c r="D716" s="152" t="s">
        <v>99</v>
      </c>
      <c r="E716" s="153" t="s">
        <v>1698</v>
      </c>
      <c r="F716" s="154" t="s">
        <v>1699</v>
      </c>
      <c r="G716" s="155" t="s">
        <v>1614</v>
      </c>
      <c r="H716" s="156">
        <v>1</v>
      </c>
      <c r="I716" s="157">
        <v>1330</v>
      </c>
      <c r="J716" s="157">
        <f>ROUND(I716*H716,2)</f>
        <v>1330</v>
      </c>
      <c r="K716" s="154" t="s">
        <v>103</v>
      </c>
      <c r="L716" s="109"/>
      <c r="M716" s="158" t="s">
        <v>1</v>
      </c>
      <c r="N716" s="159" t="s">
        <v>38</v>
      </c>
      <c r="O716" s="160">
        <v>0</v>
      </c>
      <c r="P716" s="160">
        <f>O716*H716</f>
        <v>0</v>
      </c>
      <c r="Q716" s="160">
        <v>0</v>
      </c>
      <c r="R716" s="160">
        <f>Q716*H716</f>
        <v>0</v>
      </c>
      <c r="S716" s="160">
        <v>0</v>
      </c>
      <c r="T716" s="161">
        <f>S716*H716</f>
        <v>0</v>
      </c>
      <c r="AR716" s="99" t="s">
        <v>104</v>
      </c>
      <c r="AT716" s="99" t="s">
        <v>99</v>
      </c>
      <c r="AU716" s="99" t="s">
        <v>67</v>
      </c>
      <c r="AY716" s="99" t="s">
        <v>105</v>
      </c>
      <c r="BE716" s="162">
        <f>IF(N716="základní",J716,0)</f>
        <v>1330</v>
      </c>
      <c r="BF716" s="162">
        <f>IF(N716="snížená",J716,0)</f>
        <v>0</v>
      </c>
      <c r="BG716" s="162">
        <f>IF(N716="zákl. přenesená",J716,0)</f>
        <v>0</v>
      </c>
      <c r="BH716" s="162">
        <f>IF(N716="sníž. přenesená",J716,0)</f>
        <v>0</v>
      </c>
      <c r="BI716" s="162">
        <f>IF(N716="nulová",J716,0)</f>
        <v>0</v>
      </c>
      <c r="BJ716" s="99" t="s">
        <v>75</v>
      </c>
      <c r="BK716" s="162">
        <f>ROUND(I716*H716,2)</f>
        <v>1330</v>
      </c>
      <c r="BL716" s="99" t="s">
        <v>104</v>
      </c>
      <c r="BM716" s="99" t="s">
        <v>1700</v>
      </c>
    </row>
    <row r="717" spans="2:65" s="108" customFormat="1" ht="29.25">
      <c r="B717" s="109"/>
      <c r="D717" s="163" t="s">
        <v>107</v>
      </c>
      <c r="F717" s="164" t="s">
        <v>1701</v>
      </c>
      <c r="L717" s="109"/>
      <c r="M717" s="165"/>
      <c r="N717" s="166"/>
      <c r="O717" s="166"/>
      <c r="P717" s="166"/>
      <c r="Q717" s="166"/>
      <c r="R717" s="166"/>
      <c r="S717" s="166"/>
      <c r="T717" s="167"/>
      <c r="AT717" s="99" t="s">
        <v>107</v>
      </c>
      <c r="AU717" s="99" t="s">
        <v>67</v>
      </c>
    </row>
    <row r="718" spans="2:65" s="108" customFormat="1" ht="22.5" customHeight="1">
      <c r="B718" s="109"/>
      <c r="C718" s="152" t="s">
        <v>1702</v>
      </c>
      <c r="D718" s="152" t="s">
        <v>99</v>
      </c>
      <c r="E718" s="153" t="s">
        <v>1703</v>
      </c>
      <c r="F718" s="154" t="s">
        <v>1704</v>
      </c>
      <c r="G718" s="155" t="s">
        <v>1614</v>
      </c>
      <c r="H718" s="156">
        <v>1</v>
      </c>
      <c r="I718" s="157">
        <v>1290</v>
      </c>
      <c r="J718" s="157">
        <f>ROUND(I718*H718,2)</f>
        <v>1290</v>
      </c>
      <c r="K718" s="154" t="s">
        <v>103</v>
      </c>
      <c r="L718" s="109"/>
      <c r="M718" s="158" t="s">
        <v>1</v>
      </c>
      <c r="N718" s="159" t="s">
        <v>38</v>
      </c>
      <c r="O718" s="160">
        <v>0</v>
      </c>
      <c r="P718" s="160">
        <f>O718*H718</f>
        <v>0</v>
      </c>
      <c r="Q718" s="160">
        <v>0</v>
      </c>
      <c r="R718" s="160">
        <f>Q718*H718</f>
        <v>0</v>
      </c>
      <c r="S718" s="160">
        <v>0</v>
      </c>
      <c r="T718" s="161">
        <f>S718*H718</f>
        <v>0</v>
      </c>
      <c r="AR718" s="99" t="s">
        <v>104</v>
      </c>
      <c r="AT718" s="99" t="s">
        <v>99</v>
      </c>
      <c r="AU718" s="99" t="s">
        <v>67</v>
      </c>
      <c r="AY718" s="99" t="s">
        <v>105</v>
      </c>
      <c r="BE718" s="162">
        <f>IF(N718="základní",J718,0)</f>
        <v>1290</v>
      </c>
      <c r="BF718" s="162">
        <f>IF(N718="snížená",J718,0)</f>
        <v>0</v>
      </c>
      <c r="BG718" s="162">
        <f>IF(N718="zákl. přenesená",J718,0)</f>
        <v>0</v>
      </c>
      <c r="BH718" s="162">
        <f>IF(N718="sníž. přenesená",J718,0)</f>
        <v>0</v>
      </c>
      <c r="BI718" s="162">
        <f>IF(N718="nulová",J718,0)</f>
        <v>0</v>
      </c>
      <c r="BJ718" s="99" t="s">
        <v>75</v>
      </c>
      <c r="BK718" s="162">
        <f>ROUND(I718*H718,2)</f>
        <v>1290</v>
      </c>
      <c r="BL718" s="99" t="s">
        <v>104</v>
      </c>
      <c r="BM718" s="99" t="s">
        <v>1705</v>
      </c>
    </row>
    <row r="719" spans="2:65" s="108" customFormat="1" ht="19.5">
      <c r="B719" s="109"/>
      <c r="D719" s="163" t="s">
        <v>107</v>
      </c>
      <c r="F719" s="164" t="s">
        <v>1706</v>
      </c>
      <c r="L719" s="109"/>
      <c r="M719" s="165"/>
      <c r="N719" s="166"/>
      <c r="O719" s="166"/>
      <c r="P719" s="166"/>
      <c r="Q719" s="166"/>
      <c r="R719" s="166"/>
      <c r="S719" s="166"/>
      <c r="T719" s="167"/>
      <c r="AT719" s="99" t="s">
        <v>107</v>
      </c>
      <c r="AU719" s="99" t="s">
        <v>67</v>
      </c>
    </row>
    <row r="720" spans="2:65" s="108" customFormat="1" ht="22.5" customHeight="1">
      <c r="B720" s="109"/>
      <c r="C720" s="152" t="s">
        <v>1707</v>
      </c>
      <c r="D720" s="152" t="s">
        <v>99</v>
      </c>
      <c r="E720" s="153" t="s">
        <v>1708</v>
      </c>
      <c r="F720" s="154" t="s">
        <v>1709</v>
      </c>
      <c r="G720" s="155" t="s">
        <v>1614</v>
      </c>
      <c r="H720" s="156">
        <v>1</v>
      </c>
      <c r="I720" s="157">
        <v>1120</v>
      </c>
      <c r="J720" s="157">
        <f>ROUND(I720*H720,2)</f>
        <v>1120</v>
      </c>
      <c r="K720" s="154" t="s">
        <v>103</v>
      </c>
      <c r="L720" s="109"/>
      <c r="M720" s="158" t="s">
        <v>1</v>
      </c>
      <c r="N720" s="159" t="s">
        <v>38</v>
      </c>
      <c r="O720" s="160">
        <v>0</v>
      </c>
      <c r="P720" s="160">
        <f>O720*H720</f>
        <v>0</v>
      </c>
      <c r="Q720" s="160">
        <v>0</v>
      </c>
      <c r="R720" s="160">
        <f>Q720*H720</f>
        <v>0</v>
      </c>
      <c r="S720" s="160">
        <v>0</v>
      </c>
      <c r="T720" s="161">
        <f>S720*H720</f>
        <v>0</v>
      </c>
      <c r="AR720" s="99" t="s">
        <v>104</v>
      </c>
      <c r="AT720" s="99" t="s">
        <v>99</v>
      </c>
      <c r="AU720" s="99" t="s">
        <v>67</v>
      </c>
      <c r="AY720" s="99" t="s">
        <v>105</v>
      </c>
      <c r="BE720" s="162">
        <f>IF(N720="základní",J720,0)</f>
        <v>1120</v>
      </c>
      <c r="BF720" s="162">
        <f>IF(N720="snížená",J720,0)</f>
        <v>0</v>
      </c>
      <c r="BG720" s="162">
        <f>IF(N720="zákl. přenesená",J720,0)</f>
        <v>0</v>
      </c>
      <c r="BH720" s="162">
        <f>IF(N720="sníž. přenesená",J720,0)</f>
        <v>0</v>
      </c>
      <c r="BI720" s="162">
        <f>IF(N720="nulová",J720,0)</f>
        <v>0</v>
      </c>
      <c r="BJ720" s="99" t="s">
        <v>75</v>
      </c>
      <c r="BK720" s="162">
        <f>ROUND(I720*H720,2)</f>
        <v>1120</v>
      </c>
      <c r="BL720" s="99" t="s">
        <v>104</v>
      </c>
      <c r="BM720" s="99" t="s">
        <v>1710</v>
      </c>
    </row>
    <row r="721" spans="2:65" s="108" customFormat="1" ht="29.25">
      <c r="B721" s="109"/>
      <c r="D721" s="163" t="s">
        <v>107</v>
      </c>
      <c r="F721" s="164" t="s">
        <v>1711</v>
      </c>
      <c r="L721" s="109"/>
      <c r="M721" s="165"/>
      <c r="N721" s="166"/>
      <c r="O721" s="166"/>
      <c r="P721" s="166"/>
      <c r="Q721" s="166"/>
      <c r="R721" s="166"/>
      <c r="S721" s="166"/>
      <c r="T721" s="167"/>
      <c r="AT721" s="99" t="s">
        <v>107</v>
      </c>
      <c r="AU721" s="99" t="s">
        <v>67</v>
      </c>
    </row>
    <row r="722" spans="2:65" s="108" customFormat="1" ht="22.5" customHeight="1">
      <c r="B722" s="109"/>
      <c r="C722" s="152" t="s">
        <v>1712</v>
      </c>
      <c r="D722" s="152" t="s">
        <v>99</v>
      </c>
      <c r="E722" s="153" t="s">
        <v>1713</v>
      </c>
      <c r="F722" s="154" t="s">
        <v>1714</v>
      </c>
      <c r="G722" s="155" t="s">
        <v>1614</v>
      </c>
      <c r="H722" s="156">
        <v>1</v>
      </c>
      <c r="I722" s="157">
        <v>1120</v>
      </c>
      <c r="J722" s="157">
        <f>ROUND(I722*H722,2)</f>
        <v>1120</v>
      </c>
      <c r="K722" s="154" t="s">
        <v>103</v>
      </c>
      <c r="L722" s="109"/>
      <c r="M722" s="158" t="s">
        <v>1</v>
      </c>
      <c r="N722" s="159" t="s">
        <v>38</v>
      </c>
      <c r="O722" s="160">
        <v>0</v>
      </c>
      <c r="P722" s="160">
        <f>O722*H722</f>
        <v>0</v>
      </c>
      <c r="Q722" s="160">
        <v>0</v>
      </c>
      <c r="R722" s="160">
        <f>Q722*H722</f>
        <v>0</v>
      </c>
      <c r="S722" s="160">
        <v>0</v>
      </c>
      <c r="T722" s="161">
        <f>S722*H722</f>
        <v>0</v>
      </c>
      <c r="AR722" s="99" t="s">
        <v>104</v>
      </c>
      <c r="AT722" s="99" t="s">
        <v>99</v>
      </c>
      <c r="AU722" s="99" t="s">
        <v>67</v>
      </c>
      <c r="AY722" s="99" t="s">
        <v>105</v>
      </c>
      <c r="BE722" s="162">
        <f>IF(N722="základní",J722,0)</f>
        <v>1120</v>
      </c>
      <c r="BF722" s="162">
        <f>IF(N722="snížená",J722,0)</f>
        <v>0</v>
      </c>
      <c r="BG722" s="162">
        <f>IF(N722="zákl. přenesená",J722,0)</f>
        <v>0</v>
      </c>
      <c r="BH722" s="162">
        <f>IF(N722="sníž. přenesená",J722,0)</f>
        <v>0</v>
      </c>
      <c r="BI722" s="162">
        <f>IF(N722="nulová",J722,0)</f>
        <v>0</v>
      </c>
      <c r="BJ722" s="99" t="s">
        <v>75</v>
      </c>
      <c r="BK722" s="162">
        <f>ROUND(I722*H722,2)</f>
        <v>1120</v>
      </c>
      <c r="BL722" s="99" t="s">
        <v>104</v>
      </c>
      <c r="BM722" s="99" t="s">
        <v>1715</v>
      </c>
    </row>
    <row r="723" spans="2:65" s="108" customFormat="1" ht="29.25">
      <c r="B723" s="109"/>
      <c r="D723" s="163" t="s">
        <v>107</v>
      </c>
      <c r="F723" s="164" t="s">
        <v>1716</v>
      </c>
      <c r="L723" s="109"/>
      <c r="M723" s="165"/>
      <c r="N723" s="166"/>
      <c r="O723" s="166"/>
      <c r="P723" s="166"/>
      <c r="Q723" s="166"/>
      <c r="R723" s="166"/>
      <c r="S723" s="166"/>
      <c r="T723" s="167"/>
      <c r="AT723" s="99" t="s">
        <v>107</v>
      </c>
      <c r="AU723" s="99" t="s">
        <v>67</v>
      </c>
    </row>
    <row r="724" spans="2:65" s="108" customFormat="1" ht="22.5" customHeight="1">
      <c r="B724" s="109"/>
      <c r="C724" s="152" t="s">
        <v>1717</v>
      </c>
      <c r="D724" s="152" t="s">
        <v>99</v>
      </c>
      <c r="E724" s="153" t="s">
        <v>1718</v>
      </c>
      <c r="F724" s="154" t="s">
        <v>1719</v>
      </c>
      <c r="G724" s="155" t="s">
        <v>111</v>
      </c>
      <c r="H724" s="156">
        <v>1</v>
      </c>
      <c r="I724" s="157">
        <v>340</v>
      </c>
      <c r="J724" s="157">
        <f>ROUND(I724*H724,2)</f>
        <v>340</v>
      </c>
      <c r="K724" s="154" t="s">
        <v>103</v>
      </c>
      <c r="L724" s="109"/>
      <c r="M724" s="158" t="s">
        <v>1</v>
      </c>
      <c r="N724" s="159" t="s">
        <v>38</v>
      </c>
      <c r="O724" s="160">
        <v>0</v>
      </c>
      <c r="P724" s="160">
        <f>O724*H724</f>
        <v>0</v>
      </c>
      <c r="Q724" s="160">
        <v>0</v>
      </c>
      <c r="R724" s="160">
        <f>Q724*H724</f>
        <v>0</v>
      </c>
      <c r="S724" s="160">
        <v>0</v>
      </c>
      <c r="T724" s="161">
        <f>S724*H724</f>
        <v>0</v>
      </c>
      <c r="AR724" s="99" t="s">
        <v>104</v>
      </c>
      <c r="AT724" s="99" t="s">
        <v>99</v>
      </c>
      <c r="AU724" s="99" t="s">
        <v>67</v>
      </c>
      <c r="AY724" s="99" t="s">
        <v>105</v>
      </c>
      <c r="BE724" s="162">
        <f>IF(N724="základní",J724,0)</f>
        <v>340</v>
      </c>
      <c r="BF724" s="162">
        <f>IF(N724="snížená",J724,0)</f>
        <v>0</v>
      </c>
      <c r="BG724" s="162">
        <f>IF(N724="zákl. přenesená",J724,0)</f>
        <v>0</v>
      </c>
      <c r="BH724" s="162">
        <f>IF(N724="sníž. přenesená",J724,0)</f>
        <v>0</v>
      </c>
      <c r="BI724" s="162">
        <f>IF(N724="nulová",J724,0)</f>
        <v>0</v>
      </c>
      <c r="BJ724" s="99" t="s">
        <v>75</v>
      </c>
      <c r="BK724" s="162">
        <f>ROUND(I724*H724,2)</f>
        <v>340</v>
      </c>
      <c r="BL724" s="99" t="s">
        <v>104</v>
      </c>
      <c r="BM724" s="99" t="s">
        <v>1720</v>
      </c>
    </row>
    <row r="725" spans="2:65" s="108" customFormat="1" ht="29.25">
      <c r="B725" s="109"/>
      <c r="D725" s="163" t="s">
        <v>107</v>
      </c>
      <c r="F725" s="164" t="s">
        <v>1721</v>
      </c>
      <c r="L725" s="109"/>
      <c r="M725" s="165"/>
      <c r="N725" s="166"/>
      <c r="O725" s="166"/>
      <c r="P725" s="166"/>
      <c r="Q725" s="166"/>
      <c r="R725" s="166"/>
      <c r="S725" s="166"/>
      <c r="T725" s="167"/>
      <c r="AT725" s="99" t="s">
        <v>107</v>
      </c>
      <c r="AU725" s="99" t="s">
        <v>67</v>
      </c>
    </row>
    <row r="726" spans="2:65" s="108" customFormat="1" ht="22.5" customHeight="1">
      <c r="B726" s="109"/>
      <c r="C726" s="152" t="s">
        <v>1722</v>
      </c>
      <c r="D726" s="152" t="s">
        <v>99</v>
      </c>
      <c r="E726" s="153" t="s">
        <v>1723</v>
      </c>
      <c r="F726" s="154" t="s">
        <v>1724</v>
      </c>
      <c r="G726" s="155" t="s">
        <v>111</v>
      </c>
      <c r="H726" s="156">
        <v>1</v>
      </c>
      <c r="I726" s="157">
        <v>340</v>
      </c>
      <c r="J726" s="157">
        <f>ROUND(I726*H726,2)</f>
        <v>340</v>
      </c>
      <c r="K726" s="154" t="s">
        <v>103</v>
      </c>
      <c r="L726" s="109"/>
      <c r="M726" s="158" t="s">
        <v>1</v>
      </c>
      <c r="N726" s="159" t="s">
        <v>38</v>
      </c>
      <c r="O726" s="160">
        <v>0</v>
      </c>
      <c r="P726" s="160">
        <f>O726*H726</f>
        <v>0</v>
      </c>
      <c r="Q726" s="160">
        <v>0</v>
      </c>
      <c r="R726" s="160">
        <f>Q726*H726</f>
        <v>0</v>
      </c>
      <c r="S726" s="160">
        <v>0</v>
      </c>
      <c r="T726" s="161">
        <f>S726*H726</f>
        <v>0</v>
      </c>
      <c r="AR726" s="99" t="s">
        <v>104</v>
      </c>
      <c r="AT726" s="99" t="s">
        <v>99</v>
      </c>
      <c r="AU726" s="99" t="s">
        <v>67</v>
      </c>
      <c r="AY726" s="99" t="s">
        <v>105</v>
      </c>
      <c r="BE726" s="162">
        <f>IF(N726="základní",J726,0)</f>
        <v>340</v>
      </c>
      <c r="BF726" s="162">
        <f>IF(N726="snížená",J726,0)</f>
        <v>0</v>
      </c>
      <c r="BG726" s="162">
        <f>IF(N726="zákl. přenesená",J726,0)</f>
        <v>0</v>
      </c>
      <c r="BH726" s="162">
        <f>IF(N726="sníž. přenesená",J726,0)</f>
        <v>0</v>
      </c>
      <c r="BI726" s="162">
        <f>IF(N726="nulová",J726,0)</f>
        <v>0</v>
      </c>
      <c r="BJ726" s="99" t="s">
        <v>75</v>
      </c>
      <c r="BK726" s="162">
        <f>ROUND(I726*H726,2)</f>
        <v>340</v>
      </c>
      <c r="BL726" s="99" t="s">
        <v>104</v>
      </c>
      <c r="BM726" s="99" t="s">
        <v>1725</v>
      </c>
    </row>
    <row r="727" spans="2:65" s="108" customFormat="1" ht="29.25">
      <c r="B727" s="109"/>
      <c r="D727" s="163" t="s">
        <v>107</v>
      </c>
      <c r="F727" s="164" t="s">
        <v>1726</v>
      </c>
      <c r="L727" s="109"/>
      <c r="M727" s="165"/>
      <c r="N727" s="166"/>
      <c r="O727" s="166"/>
      <c r="P727" s="166"/>
      <c r="Q727" s="166"/>
      <c r="R727" s="166"/>
      <c r="S727" s="166"/>
      <c r="T727" s="167"/>
      <c r="AT727" s="99" t="s">
        <v>107</v>
      </c>
      <c r="AU727" s="99" t="s">
        <v>67</v>
      </c>
    </row>
    <row r="728" spans="2:65" s="108" customFormat="1" ht="22.5" customHeight="1">
      <c r="B728" s="109"/>
      <c r="C728" s="152" t="s">
        <v>1727</v>
      </c>
      <c r="D728" s="152" t="s">
        <v>99</v>
      </c>
      <c r="E728" s="153" t="s">
        <v>1728</v>
      </c>
      <c r="F728" s="154" t="s">
        <v>1729</v>
      </c>
      <c r="G728" s="155" t="s">
        <v>111</v>
      </c>
      <c r="H728" s="156">
        <v>1</v>
      </c>
      <c r="I728" s="157">
        <v>375</v>
      </c>
      <c r="J728" s="157">
        <f>ROUND(I728*H728,2)</f>
        <v>375</v>
      </c>
      <c r="K728" s="154" t="s">
        <v>103</v>
      </c>
      <c r="L728" s="109"/>
      <c r="M728" s="158" t="s">
        <v>1</v>
      </c>
      <c r="N728" s="159" t="s">
        <v>38</v>
      </c>
      <c r="O728" s="160">
        <v>0</v>
      </c>
      <c r="P728" s="160">
        <f>O728*H728</f>
        <v>0</v>
      </c>
      <c r="Q728" s="160">
        <v>0</v>
      </c>
      <c r="R728" s="160">
        <f>Q728*H728</f>
        <v>0</v>
      </c>
      <c r="S728" s="160">
        <v>0</v>
      </c>
      <c r="T728" s="161">
        <f>S728*H728</f>
        <v>0</v>
      </c>
      <c r="AR728" s="99" t="s">
        <v>104</v>
      </c>
      <c r="AT728" s="99" t="s">
        <v>99</v>
      </c>
      <c r="AU728" s="99" t="s">
        <v>67</v>
      </c>
      <c r="AY728" s="99" t="s">
        <v>105</v>
      </c>
      <c r="BE728" s="162">
        <f>IF(N728="základní",J728,0)</f>
        <v>375</v>
      </c>
      <c r="BF728" s="162">
        <f>IF(N728="snížená",J728,0)</f>
        <v>0</v>
      </c>
      <c r="BG728" s="162">
        <f>IF(N728="zákl. přenesená",J728,0)</f>
        <v>0</v>
      </c>
      <c r="BH728" s="162">
        <f>IF(N728="sníž. přenesená",J728,0)</f>
        <v>0</v>
      </c>
      <c r="BI728" s="162">
        <f>IF(N728="nulová",J728,0)</f>
        <v>0</v>
      </c>
      <c r="BJ728" s="99" t="s">
        <v>75</v>
      </c>
      <c r="BK728" s="162">
        <f>ROUND(I728*H728,2)</f>
        <v>375</v>
      </c>
      <c r="BL728" s="99" t="s">
        <v>104</v>
      </c>
      <c r="BM728" s="99" t="s">
        <v>1730</v>
      </c>
    </row>
    <row r="729" spans="2:65" s="108" customFormat="1" ht="29.25">
      <c r="B729" s="109"/>
      <c r="D729" s="163" t="s">
        <v>107</v>
      </c>
      <c r="F729" s="164" t="s">
        <v>1731</v>
      </c>
      <c r="L729" s="109"/>
      <c r="M729" s="165"/>
      <c r="N729" s="166"/>
      <c r="O729" s="166"/>
      <c r="P729" s="166"/>
      <c r="Q729" s="166"/>
      <c r="R729" s="166"/>
      <c r="S729" s="166"/>
      <c r="T729" s="167"/>
      <c r="AT729" s="99" t="s">
        <v>107</v>
      </c>
      <c r="AU729" s="99" t="s">
        <v>67</v>
      </c>
    </row>
    <row r="730" spans="2:65" s="108" customFormat="1" ht="22.5" customHeight="1">
      <c r="B730" s="109"/>
      <c r="C730" s="152" t="s">
        <v>1732</v>
      </c>
      <c r="D730" s="152" t="s">
        <v>99</v>
      </c>
      <c r="E730" s="153" t="s">
        <v>1733</v>
      </c>
      <c r="F730" s="154" t="s">
        <v>1734</v>
      </c>
      <c r="G730" s="155" t="s">
        <v>111</v>
      </c>
      <c r="H730" s="156">
        <v>1</v>
      </c>
      <c r="I730" s="157">
        <v>375</v>
      </c>
      <c r="J730" s="157">
        <f>ROUND(I730*H730,2)</f>
        <v>375</v>
      </c>
      <c r="K730" s="154" t="s">
        <v>103</v>
      </c>
      <c r="L730" s="109"/>
      <c r="M730" s="158" t="s">
        <v>1</v>
      </c>
      <c r="N730" s="159" t="s">
        <v>38</v>
      </c>
      <c r="O730" s="160">
        <v>0</v>
      </c>
      <c r="P730" s="160">
        <f>O730*H730</f>
        <v>0</v>
      </c>
      <c r="Q730" s="160">
        <v>0</v>
      </c>
      <c r="R730" s="160">
        <f>Q730*H730</f>
        <v>0</v>
      </c>
      <c r="S730" s="160">
        <v>0</v>
      </c>
      <c r="T730" s="161">
        <f>S730*H730</f>
        <v>0</v>
      </c>
      <c r="AR730" s="99" t="s">
        <v>104</v>
      </c>
      <c r="AT730" s="99" t="s">
        <v>99</v>
      </c>
      <c r="AU730" s="99" t="s">
        <v>67</v>
      </c>
      <c r="AY730" s="99" t="s">
        <v>105</v>
      </c>
      <c r="BE730" s="162">
        <f>IF(N730="základní",J730,0)</f>
        <v>375</v>
      </c>
      <c r="BF730" s="162">
        <f>IF(N730="snížená",J730,0)</f>
        <v>0</v>
      </c>
      <c r="BG730" s="162">
        <f>IF(N730="zákl. přenesená",J730,0)</f>
        <v>0</v>
      </c>
      <c r="BH730" s="162">
        <f>IF(N730="sníž. přenesená",J730,0)</f>
        <v>0</v>
      </c>
      <c r="BI730" s="162">
        <f>IF(N730="nulová",J730,0)</f>
        <v>0</v>
      </c>
      <c r="BJ730" s="99" t="s">
        <v>75</v>
      </c>
      <c r="BK730" s="162">
        <f>ROUND(I730*H730,2)</f>
        <v>375</v>
      </c>
      <c r="BL730" s="99" t="s">
        <v>104</v>
      </c>
      <c r="BM730" s="99" t="s">
        <v>1735</v>
      </c>
    </row>
    <row r="731" spans="2:65" s="108" customFormat="1" ht="29.25">
      <c r="B731" s="109"/>
      <c r="D731" s="163" t="s">
        <v>107</v>
      </c>
      <c r="F731" s="164" t="s">
        <v>1736</v>
      </c>
      <c r="L731" s="109"/>
      <c r="M731" s="165"/>
      <c r="N731" s="166"/>
      <c r="O731" s="166"/>
      <c r="P731" s="166"/>
      <c r="Q731" s="166"/>
      <c r="R731" s="166"/>
      <c r="S731" s="166"/>
      <c r="T731" s="167"/>
      <c r="AT731" s="99" t="s">
        <v>107</v>
      </c>
      <c r="AU731" s="99" t="s">
        <v>67</v>
      </c>
    </row>
    <row r="732" spans="2:65" s="108" customFormat="1" ht="22.5" customHeight="1">
      <c r="B732" s="109"/>
      <c r="C732" s="152" t="s">
        <v>1737</v>
      </c>
      <c r="D732" s="152" t="s">
        <v>99</v>
      </c>
      <c r="E732" s="153" t="s">
        <v>1738</v>
      </c>
      <c r="F732" s="154" t="s">
        <v>1739</v>
      </c>
      <c r="G732" s="155" t="s">
        <v>111</v>
      </c>
      <c r="H732" s="156">
        <v>1</v>
      </c>
      <c r="I732" s="157">
        <v>202</v>
      </c>
      <c r="J732" s="157">
        <f>ROUND(I732*H732,2)</f>
        <v>202</v>
      </c>
      <c r="K732" s="154" t="s">
        <v>103</v>
      </c>
      <c r="L732" s="109"/>
      <c r="M732" s="158" t="s">
        <v>1</v>
      </c>
      <c r="N732" s="159" t="s">
        <v>38</v>
      </c>
      <c r="O732" s="160">
        <v>0</v>
      </c>
      <c r="P732" s="160">
        <f>O732*H732</f>
        <v>0</v>
      </c>
      <c r="Q732" s="160">
        <v>0</v>
      </c>
      <c r="R732" s="160">
        <f>Q732*H732</f>
        <v>0</v>
      </c>
      <c r="S732" s="160">
        <v>0</v>
      </c>
      <c r="T732" s="161">
        <f>S732*H732</f>
        <v>0</v>
      </c>
      <c r="AR732" s="99" t="s">
        <v>104</v>
      </c>
      <c r="AT732" s="99" t="s">
        <v>99</v>
      </c>
      <c r="AU732" s="99" t="s">
        <v>67</v>
      </c>
      <c r="AY732" s="99" t="s">
        <v>105</v>
      </c>
      <c r="BE732" s="162">
        <f>IF(N732="základní",J732,0)</f>
        <v>202</v>
      </c>
      <c r="BF732" s="162">
        <f>IF(N732="snížená",J732,0)</f>
        <v>0</v>
      </c>
      <c r="BG732" s="162">
        <f>IF(N732="zákl. přenesená",J732,0)</f>
        <v>0</v>
      </c>
      <c r="BH732" s="162">
        <f>IF(N732="sníž. přenesená",J732,0)</f>
        <v>0</v>
      </c>
      <c r="BI732" s="162">
        <f>IF(N732="nulová",J732,0)</f>
        <v>0</v>
      </c>
      <c r="BJ732" s="99" t="s">
        <v>75</v>
      </c>
      <c r="BK732" s="162">
        <f>ROUND(I732*H732,2)</f>
        <v>202</v>
      </c>
      <c r="BL732" s="99" t="s">
        <v>104</v>
      </c>
      <c r="BM732" s="99" t="s">
        <v>1740</v>
      </c>
    </row>
    <row r="733" spans="2:65" s="108" customFormat="1" ht="29.25">
      <c r="B733" s="109"/>
      <c r="D733" s="163" t="s">
        <v>107</v>
      </c>
      <c r="F733" s="164" t="s">
        <v>1741</v>
      </c>
      <c r="L733" s="109"/>
      <c r="M733" s="165"/>
      <c r="N733" s="166"/>
      <c r="O733" s="166"/>
      <c r="P733" s="166"/>
      <c r="Q733" s="166"/>
      <c r="R733" s="166"/>
      <c r="S733" s="166"/>
      <c r="T733" s="167"/>
      <c r="AT733" s="99" t="s">
        <v>107</v>
      </c>
      <c r="AU733" s="99" t="s">
        <v>67</v>
      </c>
    </row>
    <row r="734" spans="2:65" s="108" customFormat="1" ht="22.5" customHeight="1">
      <c r="B734" s="109"/>
      <c r="C734" s="152" t="s">
        <v>1742</v>
      </c>
      <c r="D734" s="152" t="s">
        <v>99</v>
      </c>
      <c r="E734" s="153" t="s">
        <v>1743</v>
      </c>
      <c r="F734" s="154" t="s">
        <v>1744</v>
      </c>
      <c r="G734" s="155" t="s">
        <v>111</v>
      </c>
      <c r="H734" s="156">
        <v>1</v>
      </c>
      <c r="I734" s="157">
        <v>202</v>
      </c>
      <c r="J734" s="157">
        <f>ROUND(I734*H734,2)</f>
        <v>202</v>
      </c>
      <c r="K734" s="154" t="s">
        <v>103</v>
      </c>
      <c r="L734" s="109"/>
      <c r="M734" s="158" t="s">
        <v>1</v>
      </c>
      <c r="N734" s="159" t="s">
        <v>38</v>
      </c>
      <c r="O734" s="160">
        <v>0</v>
      </c>
      <c r="P734" s="160">
        <f>O734*H734</f>
        <v>0</v>
      </c>
      <c r="Q734" s="160">
        <v>0</v>
      </c>
      <c r="R734" s="160">
        <f>Q734*H734</f>
        <v>0</v>
      </c>
      <c r="S734" s="160">
        <v>0</v>
      </c>
      <c r="T734" s="161">
        <f>S734*H734</f>
        <v>0</v>
      </c>
      <c r="AR734" s="99" t="s">
        <v>104</v>
      </c>
      <c r="AT734" s="99" t="s">
        <v>99</v>
      </c>
      <c r="AU734" s="99" t="s">
        <v>67</v>
      </c>
      <c r="AY734" s="99" t="s">
        <v>105</v>
      </c>
      <c r="BE734" s="162">
        <f>IF(N734="základní",J734,0)</f>
        <v>202</v>
      </c>
      <c r="BF734" s="162">
        <f>IF(N734="snížená",J734,0)</f>
        <v>0</v>
      </c>
      <c r="BG734" s="162">
        <f>IF(N734="zákl. přenesená",J734,0)</f>
        <v>0</v>
      </c>
      <c r="BH734" s="162">
        <f>IF(N734="sníž. přenesená",J734,0)</f>
        <v>0</v>
      </c>
      <c r="BI734" s="162">
        <f>IF(N734="nulová",J734,0)</f>
        <v>0</v>
      </c>
      <c r="BJ734" s="99" t="s">
        <v>75</v>
      </c>
      <c r="BK734" s="162">
        <f>ROUND(I734*H734,2)</f>
        <v>202</v>
      </c>
      <c r="BL734" s="99" t="s">
        <v>104</v>
      </c>
      <c r="BM734" s="99" t="s">
        <v>1745</v>
      </c>
    </row>
    <row r="735" spans="2:65" s="108" customFormat="1" ht="29.25">
      <c r="B735" s="109"/>
      <c r="D735" s="163" t="s">
        <v>107</v>
      </c>
      <c r="F735" s="164" t="s">
        <v>1746</v>
      </c>
      <c r="L735" s="109"/>
      <c r="M735" s="165"/>
      <c r="N735" s="166"/>
      <c r="O735" s="166"/>
      <c r="P735" s="166"/>
      <c r="Q735" s="166"/>
      <c r="R735" s="166"/>
      <c r="S735" s="166"/>
      <c r="T735" s="167"/>
      <c r="AT735" s="99" t="s">
        <v>107</v>
      </c>
      <c r="AU735" s="99" t="s">
        <v>67</v>
      </c>
    </row>
    <row r="736" spans="2:65" s="108" customFormat="1" ht="22.5" customHeight="1">
      <c r="B736" s="109"/>
      <c r="C736" s="152" t="s">
        <v>1747</v>
      </c>
      <c r="D736" s="152" t="s">
        <v>99</v>
      </c>
      <c r="E736" s="153" t="s">
        <v>1748</v>
      </c>
      <c r="F736" s="154" t="s">
        <v>1749</v>
      </c>
      <c r="G736" s="155" t="s">
        <v>111</v>
      </c>
      <c r="H736" s="156">
        <v>1</v>
      </c>
      <c r="I736" s="157">
        <v>289</v>
      </c>
      <c r="J736" s="157">
        <f>ROUND(I736*H736,2)</f>
        <v>289</v>
      </c>
      <c r="K736" s="154" t="s">
        <v>103</v>
      </c>
      <c r="L736" s="109"/>
      <c r="M736" s="158" t="s">
        <v>1</v>
      </c>
      <c r="N736" s="159" t="s">
        <v>38</v>
      </c>
      <c r="O736" s="160">
        <v>0</v>
      </c>
      <c r="P736" s="160">
        <f>O736*H736</f>
        <v>0</v>
      </c>
      <c r="Q736" s="160">
        <v>0</v>
      </c>
      <c r="R736" s="160">
        <f>Q736*H736</f>
        <v>0</v>
      </c>
      <c r="S736" s="160">
        <v>0</v>
      </c>
      <c r="T736" s="161">
        <f>S736*H736</f>
        <v>0</v>
      </c>
      <c r="AR736" s="99" t="s">
        <v>104</v>
      </c>
      <c r="AT736" s="99" t="s">
        <v>99</v>
      </c>
      <c r="AU736" s="99" t="s">
        <v>67</v>
      </c>
      <c r="AY736" s="99" t="s">
        <v>105</v>
      </c>
      <c r="BE736" s="162">
        <f>IF(N736="základní",J736,0)</f>
        <v>289</v>
      </c>
      <c r="BF736" s="162">
        <f>IF(N736="snížená",J736,0)</f>
        <v>0</v>
      </c>
      <c r="BG736" s="162">
        <f>IF(N736="zákl. přenesená",J736,0)</f>
        <v>0</v>
      </c>
      <c r="BH736" s="162">
        <f>IF(N736="sníž. přenesená",J736,0)</f>
        <v>0</v>
      </c>
      <c r="BI736" s="162">
        <f>IF(N736="nulová",J736,0)</f>
        <v>0</v>
      </c>
      <c r="BJ736" s="99" t="s">
        <v>75</v>
      </c>
      <c r="BK736" s="162">
        <f>ROUND(I736*H736,2)</f>
        <v>289</v>
      </c>
      <c r="BL736" s="99" t="s">
        <v>104</v>
      </c>
      <c r="BM736" s="99" t="s">
        <v>1750</v>
      </c>
    </row>
    <row r="737" spans="2:65" s="108" customFormat="1" ht="29.25">
      <c r="B737" s="109"/>
      <c r="D737" s="163" t="s">
        <v>107</v>
      </c>
      <c r="F737" s="164" t="s">
        <v>1751</v>
      </c>
      <c r="L737" s="109"/>
      <c r="M737" s="165"/>
      <c r="N737" s="166"/>
      <c r="O737" s="166"/>
      <c r="P737" s="166"/>
      <c r="Q737" s="166"/>
      <c r="R737" s="166"/>
      <c r="S737" s="166"/>
      <c r="T737" s="167"/>
      <c r="AT737" s="99" t="s">
        <v>107</v>
      </c>
      <c r="AU737" s="99" t="s">
        <v>67</v>
      </c>
    </row>
    <row r="738" spans="2:65" s="108" customFormat="1" ht="22.5" customHeight="1">
      <c r="B738" s="109"/>
      <c r="C738" s="152" t="s">
        <v>1752</v>
      </c>
      <c r="D738" s="152" t="s">
        <v>99</v>
      </c>
      <c r="E738" s="153" t="s">
        <v>1753</v>
      </c>
      <c r="F738" s="154" t="s">
        <v>1754</v>
      </c>
      <c r="G738" s="155" t="s">
        <v>111</v>
      </c>
      <c r="H738" s="156">
        <v>1</v>
      </c>
      <c r="I738" s="157">
        <v>289</v>
      </c>
      <c r="J738" s="157">
        <f>ROUND(I738*H738,2)</f>
        <v>289</v>
      </c>
      <c r="K738" s="154" t="s">
        <v>103</v>
      </c>
      <c r="L738" s="109"/>
      <c r="M738" s="158" t="s">
        <v>1</v>
      </c>
      <c r="N738" s="159" t="s">
        <v>38</v>
      </c>
      <c r="O738" s="160">
        <v>0</v>
      </c>
      <c r="P738" s="160">
        <f>O738*H738</f>
        <v>0</v>
      </c>
      <c r="Q738" s="160">
        <v>0</v>
      </c>
      <c r="R738" s="160">
        <f>Q738*H738</f>
        <v>0</v>
      </c>
      <c r="S738" s="160">
        <v>0</v>
      </c>
      <c r="T738" s="161">
        <f>S738*H738</f>
        <v>0</v>
      </c>
      <c r="AR738" s="99" t="s">
        <v>104</v>
      </c>
      <c r="AT738" s="99" t="s">
        <v>99</v>
      </c>
      <c r="AU738" s="99" t="s">
        <v>67</v>
      </c>
      <c r="AY738" s="99" t="s">
        <v>105</v>
      </c>
      <c r="BE738" s="162">
        <f>IF(N738="základní",J738,0)</f>
        <v>289</v>
      </c>
      <c r="BF738" s="162">
        <f>IF(N738="snížená",J738,0)</f>
        <v>0</v>
      </c>
      <c r="BG738" s="162">
        <f>IF(N738="zákl. přenesená",J738,0)</f>
        <v>0</v>
      </c>
      <c r="BH738" s="162">
        <f>IF(N738="sníž. přenesená",J738,0)</f>
        <v>0</v>
      </c>
      <c r="BI738" s="162">
        <f>IF(N738="nulová",J738,0)</f>
        <v>0</v>
      </c>
      <c r="BJ738" s="99" t="s">
        <v>75</v>
      </c>
      <c r="BK738" s="162">
        <f>ROUND(I738*H738,2)</f>
        <v>289</v>
      </c>
      <c r="BL738" s="99" t="s">
        <v>104</v>
      </c>
      <c r="BM738" s="99" t="s">
        <v>1755</v>
      </c>
    </row>
    <row r="739" spans="2:65" s="108" customFormat="1" ht="29.25">
      <c r="B739" s="109"/>
      <c r="D739" s="163" t="s">
        <v>107</v>
      </c>
      <c r="F739" s="164" t="s">
        <v>1756</v>
      </c>
      <c r="L739" s="109"/>
      <c r="M739" s="165"/>
      <c r="N739" s="166"/>
      <c r="O739" s="166"/>
      <c r="P739" s="166"/>
      <c r="Q739" s="166"/>
      <c r="R739" s="166"/>
      <c r="S739" s="166"/>
      <c r="T739" s="167"/>
      <c r="AT739" s="99" t="s">
        <v>107</v>
      </c>
      <c r="AU739" s="99" t="s">
        <v>67</v>
      </c>
    </row>
    <row r="740" spans="2:65" s="108" customFormat="1" ht="22.5" customHeight="1">
      <c r="B740" s="109"/>
      <c r="C740" s="152" t="s">
        <v>1757</v>
      </c>
      <c r="D740" s="152" t="s">
        <v>99</v>
      </c>
      <c r="E740" s="153" t="s">
        <v>1758</v>
      </c>
      <c r="F740" s="154" t="s">
        <v>1759</v>
      </c>
      <c r="G740" s="155" t="s">
        <v>111</v>
      </c>
      <c r="H740" s="156">
        <v>1</v>
      </c>
      <c r="I740" s="157">
        <v>302</v>
      </c>
      <c r="J740" s="157">
        <f>ROUND(I740*H740,2)</f>
        <v>302</v>
      </c>
      <c r="K740" s="154" t="s">
        <v>103</v>
      </c>
      <c r="L740" s="109"/>
      <c r="M740" s="158" t="s">
        <v>1</v>
      </c>
      <c r="N740" s="159" t="s">
        <v>38</v>
      </c>
      <c r="O740" s="160">
        <v>0</v>
      </c>
      <c r="P740" s="160">
        <f>O740*H740</f>
        <v>0</v>
      </c>
      <c r="Q740" s="160">
        <v>0</v>
      </c>
      <c r="R740" s="160">
        <f>Q740*H740</f>
        <v>0</v>
      </c>
      <c r="S740" s="160">
        <v>0</v>
      </c>
      <c r="T740" s="161">
        <f>S740*H740</f>
        <v>0</v>
      </c>
      <c r="AR740" s="99" t="s">
        <v>104</v>
      </c>
      <c r="AT740" s="99" t="s">
        <v>99</v>
      </c>
      <c r="AU740" s="99" t="s">
        <v>67</v>
      </c>
      <c r="AY740" s="99" t="s">
        <v>105</v>
      </c>
      <c r="BE740" s="162">
        <f>IF(N740="základní",J740,0)</f>
        <v>302</v>
      </c>
      <c r="BF740" s="162">
        <f>IF(N740="snížená",J740,0)</f>
        <v>0</v>
      </c>
      <c r="BG740" s="162">
        <f>IF(N740="zákl. přenesená",J740,0)</f>
        <v>0</v>
      </c>
      <c r="BH740" s="162">
        <f>IF(N740="sníž. přenesená",J740,0)</f>
        <v>0</v>
      </c>
      <c r="BI740" s="162">
        <f>IF(N740="nulová",J740,0)</f>
        <v>0</v>
      </c>
      <c r="BJ740" s="99" t="s">
        <v>75</v>
      </c>
      <c r="BK740" s="162">
        <f>ROUND(I740*H740,2)</f>
        <v>302</v>
      </c>
      <c r="BL740" s="99" t="s">
        <v>104</v>
      </c>
      <c r="BM740" s="99" t="s">
        <v>1760</v>
      </c>
    </row>
    <row r="741" spans="2:65" s="108" customFormat="1" ht="29.25">
      <c r="B741" s="109"/>
      <c r="D741" s="163" t="s">
        <v>107</v>
      </c>
      <c r="F741" s="164" t="s">
        <v>1761</v>
      </c>
      <c r="L741" s="109"/>
      <c r="M741" s="165"/>
      <c r="N741" s="166"/>
      <c r="O741" s="166"/>
      <c r="P741" s="166"/>
      <c r="Q741" s="166"/>
      <c r="R741" s="166"/>
      <c r="S741" s="166"/>
      <c r="T741" s="167"/>
      <c r="AT741" s="99" t="s">
        <v>107</v>
      </c>
      <c r="AU741" s="99" t="s">
        <v>67</v>
      </c>
    </row>
    <row r="742" spans="2:65" s="108" customFormat="1" ht="22.5" customHeight="1">
      <c r="B742" s="109"/>
      <c r="C742" s="152" t="s">
        <v>1762</v>
      </c>
      <c r="D742" s="152" t="s">
        <v>99</v>
      </c>
      <c r="E742" s="153" t="s">
        <v>1763</v>
      </c>
      <c r="F742" s="154" t="s">
        <v>1764</v>
      </c>
      <c r="G742" s="155" t="s">
        <v>111</v>
      </c>
      <c r="H742" s="156">
        <v>1</v>
      </c>
      <c r="I742" s="157">
        <v>302</v>
      </c>
      <c r="J742" s="157">
        <f>ROUND(I742*H742,2)</f>
        <v>302</v>
      </c>
      <c r="K742" s="154" t="s">
        <v>103</v>
      </c>
      <c r="L742" s="109"/>
      <c r="M742" s="158" t="s">
        <v>1</v>
      </c>
      <c r="N742" s="159" t="s">
        <v>38</v>
      </c>
      <c r="O742" s="160">
        <v>0</v>
      </c>
      <c r="P742" s="160">
        <f>O742*H742</f>
        <v>0</v>
      </c>
      <c r="Q742" s="160">
        <v>0</v>
      </c>
      <c r="R742" s="160">
        <f>Q742*H742</f>
        <v>0</v>
      </c>
      <c r="S742" s="160">
        <v>0</v>
      </c>
      <c r="T742" s="161">
        <f>S742*H742</f>
        <v>0</v>
      </c>
      <c r="AR742" s="99" t="s">
        <v>104</v>
      </c>
      <c r="AT742" s="99" t="s">
        <v>99</v>
      </c>
      <c r="AU742" s="99" t="s">
        <v>67</v>
      </c>
      <c r="AY742" s="99" t="s">
        <v>105</v>
      </c>
      <c r="BE742" s="162">
        <f>IF(N742="základní",J742,0)</f>
        <v>302</v>
      </c>
      <c r="BF742" s="162">
        <f>IF(N742="snížená",J742,0)</f>
        <v>0</v>
      </c>
      <c r="BG742" s="162">
        <f>IF(N742="zákl. přenesená",J742,0)</f>
        <v>0</v>
      </c>
      <c r="BH742" s="162">
        <f>IF(N742="sníž. přenesená",J742,0)</f>
        <v>0</v>
      </c>
      <c r="BI742" s="162">
        <f>IF(N742="nulová",J742,0)</f>
        <v>0</v>
      </c>
      <c r="BJ742" s="99" t="s">
        <v>75</v>
      </c>
      <c r="BK742" s="162">
        <f>ROUND(I742*H742,2)</f>
        <v>302</v>
      </c>
      <c r="BL742" s="99" t="s">
        <v>104</v>
      </c>
      <c r="BM742" s="99" t="s">
        <v>1765</v>
      </c>
    </row>
    <row r="743" spans="2:65" s="108" customFormat="1" ht="29.25">
      <c r="B743" s="109"/>
      <c r="D743" s="163" t="s">
        <v>107</v>
      </c>
      <c r="F743" s="164" t="s">
        <v>1766</v>
      </c>
      <c r="L743" s="109"/>
      <c r="M743" s="165"/>
      <c r="N743" s="166"/>
      <c r="O743" s="166"/>
      <c r="P743" s="166"/>
      <c r="Q743" s="166"/>
      <c r="R743" s="166"/>
      <c r="S743" s="166"/>
      <c r="T743" s="167"/>
      <c r="AT743" s="99" t="s">
        <v>107</v>
      </c>
      <c r="AU743" s="99" t="s">
        <v>67</v>
      </c>
    </row>
    <row r="744" spans="2:65" s="108" customFormat="1" ht="22.5" customHeight="1">
      <c r="B744" s="109"/>
      <c r="C744" s="152" t="s">
        <v>1767</v>
      </c>
      <c r="D744" s="152" t="s">
        <v>99</v>
      </c>
      <c r="E744" s="153" t="s">
        <v>1768</v>
      </c>
      <c r="F744" s="154" t="s">
        <v>1769</v>
      </c>
      <c r="G744" s="155" t="s">
        <v>111</v>
      </c>
      <c r="H744" s="156">
        <v>1</v>
      </c>
      <c r="I744" s="157">
        <v>42.6</v>
      </c>
      <c r="J744" s="157">
        <f>ROUND(I744*H744,2)</f>
        <v>42.6</v>
      </c>
      <c r="K744" s="154" t="s">
        <v>103</v>
      </c>
      <c r="L744" s="109"/>
      <c r="M744" s="158" t="s">
        <v>1</v>
      </c>
      <c r="N744" s="159" t="s">
        <v>38</v>
      </c>
      <c r="O744" s="160">
        <v>0</v>
      </c>
      <c r="P744" s="160">
        <f>O744*H744</f>
        <v>0</v>
      </c>
      <c r="Q744" s="160">
        <v>0</v>
      </c>
      <c r="R744" s="160">
        <f>Q744*H744</f>
        <v>0</v>
      </c>
      <c r="S744" s="160">
        <v>0</v>
      </c>
      <c r="T744" s="161">
        <f>S744*H744</f>
        <v>0</v>
      </c>
      <c r="AR744" s="99" t="s">
        <v>104</v>
      </c>
      <c r="AT744" s="99" t="s">
        <v>99</v>
      </c>
      <c r="AU744" s="99" t="s">
        <v>67</v>
      </c>
      <c r="AY744" s="99" t="s">
        <v>105</v>
      </c>
      <c r="BE744" s="162">
        <f>IF(N744="základní",J744,0)</f>
        <v>42.6</v>
      </c>
      <c r="BF744" s="162">
        <f>IF(N744="snížená",J744,0)</f>
        <v>0</v>
      </c>
      <c r="BG744" s="162">
        <f>IF(N744="zákl. přenesená",J744,0)</f>
        <v>0</v>
      </c>
      <c r="BH744" s="162">
        <f>IF(N744="sníž. přenesená",J744,0)</f>
        <v>0</v>
      </c>
      <c r="BI744" s="162">
        <f>IF(N744="nulová",J744,0)</f>
        <v>0</v>
      </c>
      <c r="BJ744" s="99" t="s">
        <v>75</v>
      </c>
      <c r="BK744" s="162">
        <f>ROUND(I744*H744,2)</f>
        <v>42.6</v>
      </c>
      <c r="BL744" s="99" t="s">
        <v>104</v>
      </c>
      <c r="BM744" s="99" t="s">
        <v>1770</v>
      </c>
    </row>
    <row r="745" spans="2:65" s="108" customFormat="1" ht="29.25">
      <c r="B745" s="109"/>
      <c r="D745" s="163" t="s">
        <v>107</v>
      </c>
      <c r="F745" s="164" t="s">
        <v>1771</v>
      </c>
      <c r="L745" s="109"/>
      <c r="M745" s="165"/>
      <c r="N745" s="166"/>
      <c r="O745" s="166"/>
      <c r="P745" s="166"/>
      <c r="Q745" s="166"/>
      <c r="R745" s="166"/>
      <c r="S745" s="166"/>
      <c r="T745" s="167"/>
      <c r="AT745" s="99" t="s">
        <v>107</v>
      </c>
      <c r="AU745" s="99" t="s">
        <v>67</v>
      </c>
    </row>
    <row r="746" spans="2:65" s="108" customFormat="1" ht="22.5" customHeight="1">
      <c r="B746" s="109"/>
      <c r="C746" s="152" t="s">
        <v>1772</v>
      </c>
      <c r="D746" s="152" t="s">
        <v>99</v>
      </c>
      <c r="E746" s="153" t="s">
        <v>1773</v>
      </c>
      <c r="F746" s="154" t="s">
        <v>1774</v>
      </c>
      <c r="G746" s="155" t="s">
        <v>973</v>
      </c>
      <c r="H746" s="156">
        <v>1</v>
      </c>
      <c r="I746" s="157">
        <v>64.599999999999994</v>
      </c>
      <c r="J746" s="157">
        <f>ROUND(I746*H746,2)</f>
        <v>64.599999999999994</v>
      </c>
      <c r="K746" s="154" t="s">
        <v>103</v>
      </c>
      <c r="L746" s="109"/>
      <c r="M746" s="158" t="s">
        <v>1</v>
      </c>
      <c r="N746" s="159" t="s">
        <v>38</v>
      </c>
      <c r="O746" s="160">
        <v>0</v>
      </c>
      <c r="P746" s="160">
        <f>O746*H746</f>
        <v>0</v>
      </c>
      <c r="Q746" s="160">
        <v>0</v>
      </c>
      <c r="R746" s="160">
        <f>Q746*H746</f>
        <v>0</v>
      </c>
      <c r="S746" s="160">
        <v>0</v>
      </c>
      <c r="T746" s="161">
        <f>S746*H746</f>
        <v>0</v>
      </c>
      <c r="AR746" s="99" t="s">
        <v>104</v>
      </c>
      <c r="AT746" s="99" t="s">
        <v>99</v>
      </c>
      <c r="AU746" s="99" t="s">
        <v>67</v>
      </c>
      <c r="AY746" s="99" t="s">
        <v>105</v>
      </c>
      <c r="BE746" s="162">
        <f>IF(N746="základní",J746,0)</f>
        <v>64.599999999999994</v>
      </c>
      <c r="BF746" s="162">
        <f>IF(N746="snížená",J746,0)</f>
        <v>0</v>
      </c>
      <c r="BG746" s="162">
        <f>IF(N746="zákl. přenesená",J746,0)</f>
        <v>0</v>
      </c>
      <c r="BH746" s="162">
        <f>IF(N746="sníž. přenesená",J746,0)</f>
        <v>0</v>
      </c>
      <c r="BI746" s="162">
        <f>IF(N746="nulová",J746,0)</f>
        <v>0</v>
      </c>
      <c r="BJ746" s="99" t="s">
        <v>75</v>
      </c>
      <c r="BK746" s="162">
        <f>ROUND(I746*H746,2)</f>
        <v>64.599999999999994</v>
      </c>
      <c r="BL746" s="99" t="s">
        <v>104</v>
      </c>
      <c r="BM746" s="99" t="s">
        <v>1775</v>
      </c>
    </row>
    <row r="747" spans="2:65" s="108" customFormat="1" ht="29.25">
      <c r="B747" s="109"/>
      <c r="D747" s="163" t="s">
        <v>107</v>
      </c>
      <c r="F747" s="164" t="s">
        <v>1776</v>
      </c>
      <c r="L747" s="109"/>
      <c r="M747" s="165"/>
      <c r="N747" s="166"/>
      <c r="O747" s="166"/>
      <c r="P747" s="166"/>
      <c r="Q747" s="166"/>
      <c r="R747" s="166"/>
      <c r="S747" s="166"/>
      <c r="T747" s="167"/>
      <c r="AT747" s="99" t="s">
        <v>107</v>
      </c>
      <c r="AU747" s="99" t="s">
        <v>67</v>
      </c>
    </row>
    <row r="748" spans="2:65" s="108" customFormat="1" ht="22.5" customHeight="1">
      <c r="B748" s="109"/>
      <c r="C748" s="152" t="s">
        <v>1777</v>
      </c>
      <c r="D748" s="152" t="s">
        <v>99</v>
      </c>
      <c r="E748" s="153" t="s">
        <v>1778</v>
      </c>
      <c r="F748" s="154" t="s">
        <v>1779</v>
      </c>
      <c r="G748" s="155" t="s">
        <v>973</v>
      </c>
      <c r="H748" s="156">
        <v>1</v>
      </c>
      <c r="I748" s="157">
        <v>94.7</v>
      </c>
      <c r="J748" s="157">
        <f>ROUND(I748*H748,2)</f>
        <v>94.7</v>
      </c>
      <c r="K748" s="154" t="s">
        <v>103</v>
      </c>
      <c r="L748" s="109"/>
      <c r="M748" s="158" t="s">
        <v>1</v>
      </c>
      <c r="N748" s="159" t="s">
        <v>38</v>
      </c>
      <c r="O748" s="160">
        <v>0</v>
      </c>
      <c r="P748" s="160">
        <f>O748*H748</f>
        <v>0</v>
      </c>
      <c r="Q748" s="160">
        <v>0</v>
      </c>
      <c r="R748" s="160">
        <f>Q748*H748</f>
        <v>0</v>
      </c>
      <c r="S748" s="160">
        <v>0</v>
      </c>
      <c r="T748" s="161">
        <f>S748*H748</f>
        <v>0</v>
      </c>
      <c r="AR748" s="99" t="s">
        <v>104</v>
      </c>
      <c r="AT748" s="99" t="s">
        <v>99</v>
      </c>
      <c r="AU748" s="99" t="s">
        <v>67</v>
      </c>
      <c r="AY748" s="99" t="s">
        <v>105</v>
      </c>
      <c r="BE748" s="162">
        <f>IF(N748="základní",J748,0)</f>
        <v>94.7</v>
      </c>
      <c r="BF748" s="162">
        <f>IF(N748="snížená",J748,0)</f>
        <v>0</v>
      </c>
      <c r="BG748" s="162">
        <f>IF(N748="zákl. přenesená",J748,0)</f>
        <v>0</v>
      </c>
      <c r="BH748" s="162">
        <f>IF(N748="sníž. přenesená",J748,0)</f>
        <v>0</v>
      </c>
      <c r="BI748" s="162">
        <f>IF(N748="nulová",J748,0)</f>
        <v>0</v>
      </c>
      <c r="BJ748" s="99" t="s">
        <v>75</v>
      </c>
      <c r="BK748" s="162">
        <f>ROUND(I748*H748,2)</f>
        <v>94.7</v>
      </c>
      <c r="BL748" s="99" t="s">
        <v>104</v>
      </c>
      <c r="BM748" s="99" t="s">
        <v>1780</v>
      </c>
    </row>
    <row r="749" spans="2:65" s="108" customFormat="1" ht="29.25">
      <c r="B749" s="109"/>
      <c r="D749" s="163" t="s">
        <v>107</v>
      </c>
      <c r="F749" s="164" t="s">
        <v>1781</v>
      </c>
      <c r="L749" s="109"/>
      <c r="M749" s="165"/>
      <c r="N749" s="166"/>
      <c r="O749" s="166"/>
      <c r="P749" s="166"/>
      <c r="Q749" s="166"/>
      <c r="R749" s="166"/>
      <c r="S749" s="166"/>
      <c r="T749" s="167"/>
      <c r="AT749" s="99" t="s">
        <v>107</v>
      </c>
      <c r="AU749" s="99" t="s">
        <v>67</v>
      </c>
    </row>
    <row r="750" spans="2:65" s="108" customFormat="1" ht="22.5" customHeight="1">
      <c r="B750" s="109"/>
      <c r="C750" s="152" t="s">
        <v>1782</v>
      </c>
      <c r="D750" s="152" t="s">
        <v>99</v>
      </c>
      <c r="E750" s="153" t="s">
        <v>1783</v>
      </c>
      <c r="F750" s="154" t="s">
        <v>1784</v>
      </c>
      <c r="G750" s="155" t="s">
        <v>111</v>
      </c>
      <c r="H750" s="156">
        <v>1</v>
      </c>
      <c r="I750" s="157">
        <v>42.6</v>
      </c>
      <c r="J750" s="157">
        <f>ROUND(I750*H750,2)</f>
        <v>42.6</v>
      </c>
      <c r="K750" s="154" t="s">
        <v>103</v>
      </c>
      <c r="L750" s="109"/>
      <c r="M750" s="158" t="s">
        <v>1</v>
      </c>
      <c r="N750" s="159" t="s">
        <v>38</v>
      </c>
      <c r="O750" s="160">
        <v>0</v>
      </c>
      <c r="P750" s="160">
        <f>O750*H750</f>
        <v>0</v>
      </c>
      <c r="Q750" s="160">
        <v>0</v>
      </c>
      <c r="R750" s="160">
        <f>Q750*H750</f>
        <v>0</v>
      </c>
      <c r="S750" s="160">
        <v>0</v>
      </c>
      <c r="T750" s="161">
        <f>S750*H750</f>
        <v>0</v>
      </c>
      <c r="AR750" s="99" t="s">
        <v>104</v>
      </c>
      <c r="AT750" s="99" t="s">
        <v>99</v>
      </c>
      <c r="AU750" s="99" t="s">
        <v>67</v>
      </c>
      <c r="AY750" s="99" t="s">
        <v>105</v>
      </c>
      <c r="BE750" s="162">
        <f>IF(N750="základní",J750,0)</f>
        <v>42.6</v>
      </c>
      <c r="BF750" s="162">
        <f>IF(N750="snížená",J750,0)</f>
        <v>0</v>
      </c>
      <c r="BG750" s="162">
        <f>IF(N750="zákl. přenesená",J750,0)</f>
        <v>0</v>
      </c>
      <c r="BH750" s="162">
        <f>IF(N750="sníž. přenesená",J750,0)</f>
        <v>0</v>
      </c>
      <c r="BI750" s="162">
        <f>IF(N750="nulová",J750,0)</f>
        <v>0</v>
      </c>
      <c r="BJ750" s="99" t="s">
        <v>75</v>
      </c>
      <c r="BK750" s="162">
        <f>ROUND(I750*H750,2)</f>
        <v>42.6</v>
      </c>
      <c r="BL750" s="99" t="s">
        <v>104</v>
      </c>
      <c r="BM750" s="99" t="s">
        <v>1785</v>
      </c>
    </row>
    <row r="751" spans="2:65" s="108" customFormat="1" ht="29.25">
      <c r="B751" s="109"/>
      <c r="D751" s="163" t="s">
        <v>107</v>
      </c>
      <c r="F751" s="164" t="s">
        <v>1786</v>
      </c>
      <c r="L751" s="109"/>
      <c r="M751" s="165"/>
      <c r="N751" s="166"/>
      <c r="O751" s="166"/>
      <c r="P751" s="166"/>
      <c r="Q751" s="166"/>
      <c r="R751" s="166"/>
      <c r="S751" s="166"/>
      <c r="T751" s="167"/>
      <c r="AT751" s="99" t="s">
        <v>107</v>
      </c>
      <c r="AU751" s="99" t="s">
        <v>67</v>
      </c>
    </row>
    <row r="752" spans="2:65" s="108" customFormat="1" ht="22.5" customHeight="1">
      <c r="B752" s="109"/>
      <c r="C752" s="152" t="s">
        <v>1787</v>
      </c>
      <c r="D752" s="152" t="s">
        <v>99</v>
      </c>
      <c r="E752" s="153" t="s">
        <v>1788</v>
      </c>
      <c r="F752" s="154" t="s">
        <v>1789</v>
      </c>
      <c r="G752" s="155" t="s">
        <v>973</v>
      </c>
      <c r="H752" s="156">
        <v>1</v>
      </c>
      <c r="I752" s="157">
        <v>42.6</v>
      </c>
      <c r="J752" s="157">
        <f>ROUND(I752*H752,2)</f>
        <v>42.6</v>
      </c>
      <c r="K752" s="154" t="s">
        <v>103</v>
      </c>
      <c r="L752" s="109"/>
      <c r="M752" s="158" t="s">
        <v>1</v>
      </c>
      <c r="N752" s="159" t="s">
        <v>38</v>
      </c>
      <c r="O752" s="160">
        <v>0</v>
      </c>
      <c r="P752" s="160">
        <f>O752*H752</f>
        <v>0</v>
      </c>
      <c r="Q752" s="160">
        <v>0</v>
      </c>
      <c r="R752" s="160">
        <f>Q752*H752</f>
        <v>0</v>
      </c>
      <c r="S752" s="160">
        <v>0</v>
      </c>
      <c r="T752" s="161">
        <f>S752*H752</f>
        <v>0</v>
      </c>
      <c r="AR752" s="99" t="s">
        <v>104</v>
      </c>
      <c r="AT752" s="99" t="s">
        <v>99</v>
      </c>
      <c r="AU752" s="99" t="s">
        <v>67</v>
      </c>
      <c r="AY752" s="99" t="s">
        <v>105</v>
      </c>
      <c r="BE752" s="162">
        <f>IF(N752="základní",J752,0)</f>
        <v>42.6</v>
      </c>
      <c r="BF752" s="162">
        <f>IF(N752="snížená",J752,0)</f>
        <v>0</v>
      </c>
      <c r="BG752" s="162">
        <f>IF(N752="zákl. přenesená",J752,0)</f>
        <v>0</v>
      </c>
      <c r="BH752" s="162">
        <f>IF(N752="sníž. přenesená",J752,0)</f>
        <v>0</v>
      </c>
      <c r="BI752" s="162">
        <f>IF(N752="nulová",J752,0)</f>
        <v>0</v>
      </c>
      <c r="BJ752" s="99" t="s">
        <v>75</v>
      </c>
      <c r="BK752" s="162">
        <f>ROUND(I752*H752,2)</f>
        <v>42.6</v>
      </c>
      <c r="BL752" s="99" t="s">
        <v>104</v>
      </c>
      <c r="BM752" s="99" t="s">
        <v>1790</v>
      </c>
    </row>
    <row r="753" spans="2:65" s="108" customFormat="1" ht="29.25">
      <c r="B753" s="109"/>
      <c r="D753" s="163" t="s">
        <v>107</v>
      </c>
      <c r="F753" s="164" t="s">
        <v>1791</v>
      </c>
      <c r="L753" s="109"/>
      <c r="M753" s="165"/>
      <c r="N753" s="166"/>
      <c r="O753" s="166"/>
      <c r="P753" s="166"/>
      <c r="Q753" s="166"/>
      <c r="R753" s="166"/>
      <c r="S753" s="166"/>
      <c r="T753" s="167"/>
      <c r="AT753" s="99" t="s">
        <v>107</v>
      </c>
      <c r="AU753" s="99" t="s">
        <v>67</v>
      </c>
    </row>
    <row r="754" spans="2:65" s="108" customFormat="1" ht="22.5" customHeight="1">
      <c r="B754" s="109"/>
      <c r="C754" s="152" t="s">
        <v>1792</v>
      </c>
      <c r="D754" s="152" t="s">
        <v>99</v>
      </c>
      <c r="E754" s="153" t="s">
        <v>1793</v>
      </c>
      <c r="F754" s="154" t="s">
        <v>1794</v>
      </c>
      <c r="G754" s="155" t="s">
        <v>973</v>
      </c>
      <c r="H754" s="156">
        <v>1</v>
      </c>
      <c r="I754" s="157">
        <v>181</v>
      </c>
      <c r="J754" s="157">
        <f>ROUND(I754*H754,2)</f>
        <v>181</v>
      </c>
      <c r="K754" s="154" t="s">
        <v>103</v>
      </c>
      <c r="L754" s="109"/>
      <c r="M754" s="158" t="s">
        <v>1</v>
      </c>
      <c r="N754" s="159" t="s">
        <v>38</v>
      </c>
      <c r="O754" s="160">
        <v>0</v>
      </c>
      <c r="P754" s="160">
        <f>O754*H754</f>
        <v>0</v>
      </c>
      <c r="Q754" s="160">
        <v>0</v>
      </c>
      <c r="R754" s="160">
        <f>Q754*H754</f>
        <v>0</v>
      </c>
      <c r="S754" s="160">
        <v>0</v>
      </c>
      <c r="T754" s="161">
        <f>S754*H754</f>
        <v>0</v>
      </c>
      <c r="AR754" s="99" t="s">
        <v>104</v>
      </c>
      <c r="AT754" s="99" t="s">
        <v>99</v>
      </c>
      <c r="AU754" s="99" t="s">
        <v>67</v>
      </c>
      <c r="AY754" s="99" t="s">
        <v>105</v>
      </c>
      <c r="BE754" s="162">
        <f>IF(N754="základní",J754,0)</f>
        <v>181</v>
      </c>
      <c r="BF754" s="162">
        <f>IF(N754="snížená",J754,0)</f>
        <v>0</v>
      </c>
      <c r="BG754" s="162">
        <f>IF(N754="zákl. přenesená",J754,0)</f>
        <v>0</v>
      </c>
      <c r="BH754" s="162">
        <f>IF(N754="sníž. přenesená",J754,0)</f>
        <v>0</v>
      </c>
      <c r="BI754" s="162">
        <f>IF(N754="nulová",J754,0)</f>
        <v>0</v>
      </c>
      <c r="BJ754" s="99" t="s">
        <v>75</v>
      </c>
      <c r="BK754" s="162">
        <f>ROUND(I754*H754,2)</f>
        <v>181</v>
      </c>
      <c r="BL754" s="99" t="s">
        <v>104</v>
      </c>
      <c r="BM754" s="99" t="s">
        <v>1795</v>
      </c>
    </row>
    <row r="755" spans="2:65" s="108" customFormat="1" ht="29.25">
      <c r="B755" s="109"/>
      <c r="D755" s="163" t="s">
        <v>107</v>
      </c>
      <c r="F755" s="164" t="s">
        <v>1796</v>
      </c>
      <c r="L755" s="109"/>
      <c r="M755" s="165"/>
      <c r="N755" s="166"/>
      <c r="O755" s="166"/>
      <c r="P755" s="166"/>
      <c r="Q755" s="166"/>
      <c r="R755" s="166"/>
      <c r="S755" s="166"/>
      <c r="T755" s="167"/>
      <c r="AT755" s="99" t="s">
        <v>107</v>
      </c>
      <c r="AU755" s="99" t="s">
        <v>67</v>
      </c>
    </row>
    <row r="756" spans="2:65" s="108" customFormat="1" ht="22.5" customHeight="1">
      <c r="B756" s="109"/>
      <c r="C756" s="152" t="s">
        <v>1797</v>
      </c>
      <c r="D756" s="152" t="s">
        <v>99</v>
      </c>
      <c r="E756" s="153" t="s">
        <v>1798</v>
      </c>
      <c r="F756" s="154" t="s">
        <v>1799</v>
      </c>
      <c r="G756" s="155" t="s">
        <v>973</v>
      </c>
      <c r="H756" s="156">
        <v>1</v>
      </c>
      <c r="I756" s="157">
        <v>172</v>
      </c>
      <c r="J756" s="157">
        <f>ROUND(I756*H756,2)</f>
        <v>172</v>
      </c>
      <c r="K756" s="154" t="s">
        <v>103</v>
      </c>
      <c r="L756" s="109"/>
      <c r="M756" s="158" t="s">
        <v>1</v>
      </c>
      <c r="N756" s="159" t="s">
        <v>38</v>
      </c>
      <c r="O756" s="160">
        <v>0</v>
      </c>
      <c r="P756" s="160">
        <f>O756*H756</f>
        <v>0</v>
      </c>
      <c r="Q756" s="160">
        <v>0</v>
      </c>
      <c r="R756" s="160">
        <f>Q756*H756</f>
        <v>0</v>
      </c>
      <c r="S756" s="160">
        <v>0</v>
      </c>
      <c r="T756" s="161">
        <f>S756*H756</f>
        <v>0</v>
      </c>
      <c r="AR756" s="99" t="s">
        <v>104</v>
      </c>
      <c r="AT756" s="99" t="s">
        <v>99</v>
      </c>
      <c r="AU756" s="99" t="s">
        <v>67</v>
      </c>
      <c r="AY756" s="99" t="s">
        <v>105</v>
      </c>
      <c r="BE756" s="162">
        <f>IF(N756="základní",J756,0)</f>
        <v>172</v>
      </c>
      <c r="BF756" s="162">
        <f>IF(N756="snížená",J756,0)</f>
        <v>0</v>
      </c>
      <c r="BG756" s="162">
        <f>IF(N756="zákl. přenesená",J756,0)</f>
        <v>0</v>
      </c>
      <c r="BH756" s="162">
        <f>IF(N756="sníž. přenesená",J756,0)</f>
        <v>0</v>
      </c>
      <c r="BI756" s="162">
        <f>IF(N756="nulová",J756,0)</f>
        <v>0</v>
      </c>
      <c r="BJ756" s="99" t="s">
        <v>75</v>
      </c>
      <c r="BK756" s="162">
        <f>ROUND(I756*H756,2)</f>
        <v>172</v>
      </c>
      <c r="BL756" s="99" t="s">
        <v>104</v>
      </c>
      <c r="BM756" s="99" t="s">
        <v>1800</v>
      </c>
    </row>
    <row r="757" spans="2:65" s="108" customFormat="1" ht="29.25">
      <c r="B757" s="109"/>
      <c r="D757" s="163" t="s">
        <v>107</v>
      </c>
      <c r="F757" s="164" t="s">
        <v>1801</v>
      </c>
      <c r="L757" s="109"/>
      <c r="M757" s="165"/>
      <c r="N757" s="166"/>
      <c r="O757" s="166"/>
      <c r="P757" s="166"/>
      <c r="Q757" s="166"/>
      <c r="R757" s="166"/>
      <c r="S757" s="166"/>
      <c r="T757" s="167"/>
      <c r="AT757" s="99" t="s">
        <v>107</v>
      </c>
      <c r="AU757" s="99" t="s">
        <v>67</v>
      </c>
    </row>
    <row r="758" spans="2:65" s="108" customFormat="1" ht="22.5" customHeight="1">
      <c r="B758" s="109"/>
      <c r="C758" s="152" t="s">
        <v>1802</v>
      </c>
      <c r="D758" s="152" t="s">
        <v>99</v>
      </c>
      <c r="E758" s="153" t="s">
        <v>1803</v>
      </c>
      <c r="F758" s="154" t="s">
        <v>1804</v>
      </c>
      <c r="G758" s="155" t="s">
        <v>973</v>
      </c>
      <c r="H758" s="156">
        <v>1</v>
      </c>
      <c r="I758" s="157">
        <v>276</v>
      </c>
      <c r="J758" s="157">
        <f>ROUND(I758*H758,2)</f>
        <v>276</v>
      </c>
      <c r="K758" s="154" t="s">
        <v>103</v>
      </c>
      <c r="L758" s="109"/>
      <c r="M758" s="158" t="s">
        <v>1</v>
      </c>
      <c r="N758" s="159" t="s">
        <v>38</v>
      </c>
      <c r="O758" s="160">
        <v>0</v>
      </c>
      <c r="P758" s="160">
        <f>O758*H758</f>
        <v>0</v>
      </c>
      <c r="Q758" s="160">
        <v>0</v>
      </c>
      <c r="R758" s="160">
        <f>Q758*H758</f>
        <v>0</v>
      </c>
      <c r="S758" s="160">
        <v>0</v>
      </c>
      <c r="T758" s="161">
        <f>S758*H758</f>
        <v>0</v>
      </c>
      <c r="AR758" s="99" t="s">
        <v>104</v>
      </c>
      <c r="AT758" s="99" t="s">
        <v>99</v>
      </c>
      <c r="AU758" s="99" t="s">
        <v>67</v>
      </c>
      <c r="AY758" s="99" t="s">
        <v>105</v>
      </c>
      <c r="BE758" s="162">
        <f>IF(N758="základní",J758,0)</f>
        <v>276</v>
      </c>
      <c r="BF758" s="162">
        <f>IF(N758="snížená",J758,0)</f>
        <v>0</v>
      </c>
      <c r="BG758" s="162">
        <f>IF(N758="zákl. přenesená",J758,0)</f>
        <v>0</v>
      </c>
      <c r="BH758" s="162">
        <f>IF(N758="sníž. přenesená",J758,0)</f>
        <v>0</v>
      </c>
      <c r="BI758" s="162">
        <f>IF(N758="nulová",J758,0)</f>
        <v>0</v>
      </c>
      <c r="BJ758" s="99" t="s">
        <v>75</v>
      </c>
      <c r="BK758" s="162">
        <f>ROUND(I758*H758,2)</f>
        <v>276</v>
      </c>
      <c r="BL758" s="99" t="s">
        <v>104</v>
      </c>
      <c r="BM758" s="99" t="s">
        <v>1805</v>
      </c>
    </row>
    <row r="759" spans="2:65" s="108" customFormat="1" ht="29.25">
      <c r="B759" s="109"/>
      <c r="D759" s="163" t="s">
        <v>107</v>
      </c>
      <c r="F759" s="164" t="s">
        <v>1806</v>
      </c>
      <c r="L759" s="109"/>
      <c r="M759" s="165"/>
      <c r="N759" s="166"/>
      <c r="O759" s="166"/>
      <c r="P759" s="166"/>
      <c r="Q759" s="166"/>
      <c r="R759" s="166"/>
      <c r="S759" s="166"/>
      <c r="T759" s="167"/>
      <c r="AT759" s="99" t="s">
        <v>107</v>
      </c>
      <c r="AU759" s="99" t="s">
        <v>67</v>
      </c>
    </row>
    <row r="760" spans="2:65" s="108" customFormat="1" ht="22.5" customHeight="1">
      <c r="B760" s="109"/>
      <c r="C760" s="152" t="s">
        <v>1807</v>
      </c>
      <c r="D760" s="152" t="s">
        <v>99</v>
      </c>
      <c r="E760" s="153" t="s">
        <v>1808</v>
      </c>
      <c r="F760" s="154" t="s">
        <v>1809</v>
      </c>
      <c r="G760" s="155" t="s">
        <v>111</v>
      </c>
      <c r="H760" s="156">
        <v>1</v>
      </c>
      <c r="I760" s="157">
        <v>90.4</v>
      </c>
      <c r="J760" s="157">
        <f>ROUND(I760*H760,2)</f>
        <v>90.4</v>
      </c>
      <c r="K760" s="154" t="s">
        <v>103</v>
      </c>
      <c r="L760" s="109"/>
      <c r="M760" s="158" t="s">
        <v>1</v>
      </c>
      <c r="N760" s="159" t="s">
        <v>38</v>
      </c>
      <c r="O760" s="160">
        <v>0</v>
      </c>
      <c r="P760" s="160">
        <f>O760*H760</f>
        <v>0</v>
      </c>
      <c r="Q760" s="160">
        <v>0</v>
      </c>
      <c r="R760" s="160">
        <f>Q760*H760</f>
        <v>0</v>
      </c>
      <c r="S760" s="160">
        <v>0</v>
      </c>
      <c r="T760" s="161">
        <f>S760*H760</f>
        <v>0</v>
      </c>
      <c r="AR760" s="99" t="s">
        <v>104</v>
      </c>
      <c r="AT760" s="99" t="s">
        <v>99</v>
      </c>
      <c r="AU760" s="99" t="s">
        <v>67</v>
      </c>
      <c r="AY760" s="99" t="s">
        <v>105</v>
      </c>
      <c r="BE760" s="162">
        <f>IF(N760="základní",J760,0)</f>
        <v>90.4</v>
      </c>
      <c r="BF760" s="162">
        <f>IF(N760="snížená",J760,0)</f>
        <v>0</v>
      </c>
      <c r="BG760" s="162">
        <f>IF(N760="zákl. přenesená",J760,0)</f>
        <v>0</v>
      </c>
      <c r="BH760" s="162">
        <f>IF(N760="sníž. přenesená",J760,0)</f>
        <v>0</v>
      </c>
      <c r="BI760" s="162">
        <f>IF(N760="nulová",J760,0)</f>
        <v>0</v>
      </c>
      <c r="BJ760" s="99" t="s">
        <v>75</v>
      </c>
      <c r="BK760" s="162">
        <f>ROUND(I760*H760,2)</f>
        <v>90.4</v>
      </c>
      <c r="BL760" s="99" t="s">
        <v>104</v>
      </c>
      <c r="BM760" s="99" t="s">
        <v>1810</v>
      </c>
    </row>
    <row r="761" spans="2:65" s="108" customFormat="1" ht="19.5">
      <c r="B761" s="109"/>
      <c r="D761" s="163" t="s">
        <v>107</v>
      </c>
      <c r="F761" s="164" t="s">
        <v>1811</v>
      </c>
      <c r="L761" s="109"/>
      <c r="M761" s="165"/>
      <c r="N761" s="166"/>
      <c r="O761" s="166"/>
      <c r="P761" s="166"/>
      <c r="Q761" s="166"/>
      <c r="R761" s="166"/>
      <c r="S761" s="166"/>
      <c r="T761" s="167"/>
      <c r="AT761" s="99" t="s">
        <v>107</v>
      </c>
      <c r="AU761" s="99" t="s">
        <v>67</v>
      </c>
    </row>
    <row r="762" spans="2:65" s="108" customFormat="1" ht="22.5" customHeight="1">
      <c r="B762" s="109"/>
      <c r="C762" s="152" t="s">
        <v>1812</v>
      </c>
      <c r="D762" s="152" t="s">
        <v>99</v>
      </c>
      <c r="E762" s="153" t="s">
        <v>1813</v>
      </c>
      <c r="F762" s="154" t="s">
        <v>1814</v>
      </c>
      <c r="G762" s="155" t="s">
        <v>111</v>
      </c>
      <c r="H762" s="156">
        <v>1</v>
      </c>
      <c r="I762" s="157">
        <v>159</v>
      </c>
      <c r="J762" s="157">
        <f>ROUND(I762*H762,2)</f>
        <v>159</v>
      </c>
      <c r="K762" s="154" t="s">
        <v>103</v>
      </c>
      <c r="L762" s="109"/>
      <c r="M762" s="158" t="s">
        <v>1</v>
      </c>
      <c r="N762" s="159" t="s">
        <v>38</v>
      </c>
      <c r="O762" s="160">
        <v>0</v>
      </c>
      <c r="P762" s="160">
        <f>O762*H762</f>
        <v>0</v>
      </c>
      <c r="Q762" s="160">
        <v>0</v>
      </c>
      <c r="R762" s="160">
        <f>Q762*H762</f>
        <v>0</v>
      </c>
      <c r="S762" s="160">
        <v>0</v>
      </c>
      <c r="T762" s="161">
        <f>S762*H762</f>
        <v>0</v>
      </c>
      <c r="AR762" s="99" t="s">
        <v>104</v>
      </c>
      <c r="AT762" s="99" t="s">
        <v>99</v>
      </c>
      <c r="AU762" s="99" t="s">
        <v>67</v>
      </c>
      <c r="AY762" s="99" t="s">
        <v>105</v>
      </c>
      <c r="BE762" s="162">
        <f>IF(N762="základní",J762,0)</f>
        <v>159</v>
      </c>
      <c r="BF762" s="162">
        <f>IF(N762="snížená",J762,0)</f>
        <v>0</v>
      </c>
      <c r="BG762" s="162">
        <f>IF(N762="zákl. přenesená",J762,0)</f>
        <v>0</v>
      </c>
      <c r="BH762" s="162">
        <f>IF(N762="sníž. přenesená",J762,0)</f>
        <v>0</v>
      </c>
      <c r="BI762" s="162">
        <f>IF(N762="nulová",J762,0)</f>
        <v>0</v>
      </c>
      <c r="BJ762" s="99" t="s">
        <v>75</v>
      </c>
      <c r="BK762" s="162">
        <f>ROUND(I762*H762,2)</f>
        <v>159</v>
      </c>
      <c r="BL762" s="99" t="s">
        <v>104</v>
      </c>
      <c r="BM762" s="99" t="s">
        <v>1815</v>
      </c>
    </row>
    <row r="763" spans="2:65" s="108" customFormat="1" ht="19.5">
      <c r="B763" s="109"/>
      <c r="D763" s="163" t="s">
        <v>107</v>
      </c>
      <c r="F763" s="164" t="s">
        <v>1816</v>
      </c>
      <c r="L763" s="109"/>
      <c r="M763" s="165"/>
      <c r="N763" s="166"/>
      <c r="O763" s="166"/>
      <c r="P763" s="166"/>
      <c r="Q763" s="166"/>
      <c r="R763" s="166"/>
      <c r="S763" s="166"/>
      <c r="T763" s="167"/>
      <c r="AT763" s="99" t="s">
        <v>107</v>
      </c>
      <c r="AU763" s="99" t="s">
        <v>67</v>
      </c>
    </row>
    <row r="764" spans="2:65" s="108" customFormat="1" ht="22.5" customHeight="1">
      <c r="B764" s="109"/>
      <c r="C764" s="152" t="s">
        <v>1817</v>
      </c>
      <c r="D764" s="152" t="s">
        <v>99</v>
      </c>
      <c r="E764" s="153" t="s">
        <v>1818</v>
      </c>
      <c r="F764" s="154" t="s">
        <v>1819</v>
      </c>
      <c r="G764" s="155" t="s">
        <v>111</v>
      </c>
      <c r="H764" s="156">
        <v>1</v>
      </c>
      <c r="I764" s="157">
        <v>185</v>
      </c>
      <c r="J764" s="157">
        <f>ROUND(I764*H764,2)</f>
        <v>185</v>
      </c>
      <c r="K764" s="154" t="s">
        <v>103</v>
      </c>
      <c r="L764" s="109"/>
      <c r="M764" s="158" t="s">
        <v>1</v>
      </c>
      <c r="N764" s="159" t="s">
        <v>38</v>
      </c>
      <c r="O764" s="160">
        <v>0</v>
      </c>
      <c r="P764" s="160">
        <f>O764*H764</f>
        <v>0</v>
      </c>
      <c r="Q764" s="160">
        <v>0</v>
      </c>
      <c r="R764" s="160">
        <f>Q764*H764</f>
        <v>0</v>
      </c>
      <c r="S764" s="160">
        <v>0</v>
      </c>
      <c r="T764" s="161">
        <f>S764*H764</f>
        <v>0</v>
      </c>
      <c r="AR764" s="99" t="s">
        <v>104</v>
      </c>
      <c r="AT764" s="99" t="s">
        <v>99</v>
      </c>
      <c r="AU764" s="99" t="s">
        <v>67</v>
      </c>
      <c r="AY764" s="99" t="s">
        <v>105</v>
      </c>
      <c r="BE764" s="162">
        <f>IF(N764="základní",J764,0)</f>
        <v>185</v>
      </c>
      <c r="BF764" s="162">
        <f>IF(N764="snížená",J764,0)</f>
        <v>0</v>
      </c>
      <c r="BG764" s="162">
        <f>IF(N764="zákl. přenesená",J764,0)</f>
        <v>0</v>
      </c>
      <c r="BH764" s="162">
        <f>IF(N764="sníž. přenesená",J764,0)</f>
        <v>0</v>
      </c>
      <c r="BI764" s="162">
        <f>IF(N764="nulová",J764,0)</f>
        <v>0</v>
      </c>
      <c r="BJ764" s="99" t="s">
        <v>75</v>
      </c>
      <c r="BK764" s="162">
        <f>ROUND(I764*H764,2)</f>
        <v>185</v>
      </c>
      <c r="BL764" s="99" t="s">
        <v>104</v>
      </c>
      <c r="BM764" s="99" t="s">
        <v>1820</v>
      </c>
    </row>
    <row r="765" spans="2:65" s="108" customFormat="1" ht="19.5">
      <c r="B765" s="109"/>
      <c r="D765" s="163" t="s">
        <v>107</v>
      </c>
      <c r="F765" s="164" t="s">
        <v>1821</v>
      </c>
      <c r="L765" s="109"/>
      <c r="M765" s="165"/>
      <c r="N765" s="166"/>
      <c r="O765" s="166"/>
      <c r="P765" s="166"/>
      <c r="Q765" s="166"/>
      <c r="R765" s="166"/>
      <c r="S765" s="166"/>
      <c r="T765" s="167"/>
      <c r="AT765" s="99" t="s">
        <v>107</v>
      </c>
      <c r="AU765" s="99" t="s">
        <v>67</v>
      </c>
    </row>
    <row r="766" spans="2:65" s="108" customFormat="1" ht="22.5" customHeight="1">
      <c r="B766" s="109"/>
      <c r="C766" s="152" t="s">
        <v>1822</v>
      </c>
      <c r="D766" s="152" t="s">
        <v>99</v>
      </c>
      <c r="E766" s="153" t="s">
        <v>1823</v>
      </c>
      <c r="F766" s="154" t="s">
        <v>1824</v>
      </c>
      <c r="G766" s="155" t="s">
        <v>111</v>
      </c>
      <c r="H766" s="156">
        <v>1</v>
      </c>
      <c r="I766" s="157">
        <v>60.3</v>
      </c>
      <c r="J766" s="157">
        <f>ROUND(I766*H766,2)</f>
        <v>60.3</v>
      </c>
      <c r="K766" s="154" t="s">
        <v>103</v>
      </c>
      <c r="L766" s="109"/>
      <c r="M766" s="158" t="s">
        <v>1</v>
      </c>
      <c r="N766" s="159" t="s">
        <v>38</v>
      </c>
      <c r="O766" s="160">
        <v>0</v>
      </c>
      <c r="P766" s="160">
        <f>O766*H766</f>
        <v>0</v>
      </c>
      <c r="Q766" s="160">
        <v>0</v>
      </c>
      <c r="R766" s="160">
        <f>Q766*H766</f>
        <v>0</v>
      </c>
      <c r="S766" s="160">
        <v>0</v>
      </c>
      <c r="T766" s="161">
        <f>S766*H766</f>
        <v>0</v>
      </c>
      <c r="AR766" s="99" t="s">
        <v>104</v>
      </c>
      <c r="AT766" s="99" t="s">
        <v>99</v>
      </c>
      <c r="AU766" s="99" t="s">
        <v>67</v>
      </c>
      <c r="AY766" s="99" t="s">
        <v>105</v>
      </c>
      <c r="BE766" s="162">
        <f>IF(N766="základní",J766,0)</f>
        <v>60.3</v>
      </c>
      <c r="BF766" s="162">
        <f>IF(N766="snížená",J766,0)</f>
        <v>0</v>
      </c>
      <c r="BG766" s="162">
        <f>IF(N766="zákl. přenesená",J766,0)</f>
        <v>0</v>
      </c>
      <c r="BH766" s="162">
        <f>IF(N766="sníž. přenesená",J766,0)</f>
        <v>0</v>
      </c>
      <c r="BI766" s="162">
        <f>IF(N766="nulová",J766,0)</f>
        <v>0</v>
      </c>
      <c r="BJ766" s="99" t="s">
        <v>75</v>
      </c>
      <c r="BK766" s="162">
        <f>ROUND(I766*H766,2)</f>
        <v>60.3</v>
      </c>
      <c r="BL766" s="99" t="s">
        <v>104</v>
      </c>
      <c r="BM766" s="99" t="s">
        <v>1825</v>
      </c>
    </row>
    <row r="767" spans="2:65" s="108" customFormat="1" ht="19.5">
      <c r="B767" s="109"/>
      <c r="D767" s="163" t="s">
        <v>107</v>
      </c>
      <c r="F767" s="164" t="s">
        <v>1826</v>
      </c>
      <c r="L767" s="109"/>
      <c r="M767" s="165"/>
      <c r="N767" s="166"/>
      <c r="O767" s="166"/>
      <c r="P767" s="166"/>
      <c r="Q767" s="166"/>
      <c r="R767" s="166"/>
      <c r="S767" s="166"/>
      <c r="T767" s="167"/>
      <c r="AT767" s="99" t="s">
        <v>107</v>
      </c>
      <c r="AU767" s="99" t="s">
        <v>67</v>
      </c>
    </row>
    <row r="768" spans="2:65" s="108" customFormat="1" ht="22.5" customHeight="1">
      <c r="B768" s="109"/>
      <c r="C768" s="152" t="s">
        <v>1827</v>
      </c>
      <c r="D768" s="152" t="s">
        <v>99</v>
      </c>
      <c r="E768" s="153" t="s">
        <v>1828</v>
      </c>
      <c r="F768" s="154" t="s">
        <v>1829</v>
      </c>
      <c r="G768" s="155" t="s">
        <v>111</v>
      </c>
      <c r="H768" s="156">
        <v>1</v>
      </c>
      <c r="I768" s="157">
        <v>64.599999999999994</v>
      </c>
      <c r="J768" s="157">
        <f>ROUND(I768*H768,2)</f>
        <v>64.599999999999994</v>
      </c>
      <c r="K768" s="154" t="s">
        <v>103</v>
      </c>
      <c r="L768" s="109"/>
      <c r="M768" s="158" t="s">
        <v>1</v>
      </c>
      <c r="N768" s="159" t="s">
        <v>38</v>
      </c>
      <c r="O768" s="160">
        <v>0</v>
      </c>
      <c r="P768" s="160">
        <f>O768*H768</f>
        <v>0</v>
      </c>
      <c r="Q768" s="160">
        <v>0</v>
      </c>
      <c r="R768" s="160">
        <f>Q768*H768</f>
        <v>0</v>
      </c>
      <c r="S768" s="160">
        <v>0</v>
      </c>
      <c r="T768" s="161">
        <f>S768*H768</f>
        <v>0</v>
      </c>
      <c r="AR768" s="99" t="s">
        <v>104</v>
      </c>
      <c r="AT768" s="99" t="s">
        <v>99</v>
      </c>
      <c r="AU768" s="99" t="s">
        <v>67</v>
      </c>
      <c r="AY768" s="99" t="s">
        <v>105</v>
      </c>
      <c r="BE768" s="162">
        <f>IF(N768="základní",J768,0)</f>
        <v>64.599999999999994</v>
      </c>
      <c r="BF768" s="162">
        <f>IF(N768="snížená",J768,0)</f>
        <v>0</v>
      </c>
      <c r="BG768" s="162">
        <f>IF(N768="zákl. přenesená",J768,0)</f>
        <v>0</v>
      </c>
      <c r="BH768" s="162">
        <f>IF(N768="sníž. přenesená",J768,0)</f>
        <v>0</v>
      </c>
      <c r="BI768" s="162">
        <f>IF(N768="nulová",J768,0)</f>
        <v>0</v>
      </c>
      <c r="BJ768" s="99" t="s">
        <v>75</v>
      </c>
      <c r="BK768" s="162">
        <f>ROUND(I768*H768,2)</f>
        <v>64.599999999999994</v>
      </c>
      <c r="BL768" s="99" t="s">
        <v>104</v>
      </c>
      <c r="BM768" s="99" t="s">
        <v>1830</v>
      </c>
    </row>
    <row r="769" spans="2:65" s="108" customFormat="1" ht="19.5">
      <c r="B769" s="109"/>
      <c r="D769" s="163" t="s">
        <v>107</v>
      </c>
      <c r="F769" s="164" t="s">
        <v>1831</v>
      </c>
      <c r="L769" s="109"/>
      <c r="M769" s="165"/>
      <c r="N769" s="166"/>
      <c r="O769" s="166"/>
      <c r="P769" s="166"/>
      <c r="Q769" s="166"/>
      <c r="R769" s="166"/>
      <c r="S769" s="166"/>
      <c r="T769" s="167"/>
      <c r="AT769" s="99" t="s">
        <v>107</v>
      </c>
      <c r="AU769" s="99" t="s">
        <v>67</v>
      </c>
    </row>
    <row r="770" spans="2:65" s="108" customFormat="1" ht="22.5" customHeight="1">
      <c r="B770" s="109"/>
      <c r="C770" s="152" t="s">
        <v>1832</v>
      </c>
      <c r="D770" s="152" t="s">
        <v>99</v>
      </c>
      <c r="E770" s="153" t="s">
        <v>1833</v>
      </c>
      <c r="F770" s="154" t="s">
        <v>1834</v>
      </c>
      <c r="G770" s="155" t="s">
        <v>111</v>
      </c>
      <c r="H770" s="156">
        <v>1</v>
      </c>
      <c r="I770" s="157">
        <v>60.3</v>
      </c>
      <c r="J770" s="157">
        <f>ROUND(I770*H770,2)</f>
        <v>60.3</v>
      </c>
      <c r="K770" s="154" t="s">
        <v>103</v>
      </c>
      <c r="L770" s="109"/>
      <c r="M770" s="158" t="s">
        <v>1</v>
      </c>
      <c r="N770" s="159" t="s">
        <v>38</v>
      </c>
      <c r="O770" s="160">
        <v>0</v>
      </c>
      <c r="P770" s="160">
        <f>O770*H770</f>
        <v>0</v>
      </c>
      <c r="Q770" s="160">
        <v>0</v>
      </c>
      <c r="R770" s="160">
        <f>Q770*H770</f>
        <v>0</v>
      </c>
      <c r="S770" s="160">
        <v>0</v>
      </c>
      <c r="T770" s="161">
        <f>S770*H770</f>
        <v>0</v>
      </c>
      <c r="AR770" s="99" t="s">
        <v>104</v>
      </c>
      <c r="AT770" s="99" t="s">
        <v>99</v>
      </c>
      <c r="AU770" s="99" t="s">
        <v>67</v>
      </c>
      <c r="AY770" s="99" t="s">
        <v>105</v>
      </c>
      <c r="BE770" s="162">
        <f>IF(N770="základní",J770,0)</f>
        <v>60.3</v>
      </c>
      <c r="BF770" s="162">
        <f>IF(N770="snížená",J770,0)</f>
        <v>0</v>
      </c>
      <c r="BG770" s="162">
        <f>IF(N770="zákl. přenesená",J770,0)</f>
        <v>0</v>
      </c>
      <c r="BH770" s="162">
        <f>IF(N770="sníž. přenesená",J770,0)</f>
        <v>0</v>
      </c>
      <c r="BI770" s="162">
        <f>IF(N770="nulová",J770,0)</f>
        <v>0</v>
      </c>
      <c r="BJ770" s="99" t="s">
        <v>75</v>
      </c>
      <c r="BK770" s="162">
        <f>ROUND(I770*H770,2)</f>
        <v>60.3</v>
      </c>
      <c r="BL770" s="99" t="s">
        <v>104</v>
      </c>
      <c r="BM770" s="99" t="s">
        <v>1835</v>
      </c>
    </row>
    <row r="771" spans="2:65" s="108" customFormat="1" ht="29.25">
      <c r="B771" s="109"/>
      <c r="D771" s="163" t="s">
        <v>107</v>
      </c>
      <c r="F771" s="164" t="s">
        <v>1836</v>
      </c>
      <c r="L771" s="109"/>
      <c r="M771" s="165"/>
      <c r="N771" s="166"/>
      <c r="O771" s="166"/>
      <c r="P771" s="166"/>
      <c r="Q771" s="166"/>
      <c r="R771" s="166"/>
      <c r="S771" s="166"/>
      <c r="T771" s="167"/>
      <c r="AT771" s="99" t="s">
        <v>107</v>
      </c>
      <c r="AU771" s="99" t="s">
        <v>67</v>
      </c>
    </row>
    <row r="772" spans="2:65" s="108" customFormat="1" ht="22.5" customHeight="1">
      <c r="B772" s="109"/>
      <c r="C772" s="152" t="s">
        <v>1837</v>
      </c>
      <c r="D772" s="152" t="s">
        <v>99</v>
      </c>
      <c r="E772" s="153" t="s">
        <v>1838</v>
      </c>
      <c r="F772" s="154" t="s">
        <v>1839</v>
      </c>
      <c r="G772" s="155" t="s">
        <v>111</v>
      </c>
      <c r="H772" s="156">
        <v>1</v>
      </c>
      <c r="I772" s="157">
        <v>38.799999999999997</v>
      </c>
      <c r="J772" s="157">
        <f>ROUND(I772*H772,2)</f>
        <v>38.799999999999997</v>
      </c>
      <c r="K772" s="154" t="s">
        <v>103</v>
      </c>
      <c r="L772" s="109"/>
      <c r="M772" s="158" t="s">
        <v>1</v>
      </c>
      <c r="N772" s="159" t="s">
        <v>38</v>
      </c>
      <c r="O772" s="160">
        <v>0</v>
      </c>
      <c r="P772" s="160">
        <f>O772*H772</f>
        <v>0</v>
      </c>
      <c r="Q772" s="160">
        <v>0</v>
      </c>
      <c r="R772" s="160">
        <f>Q772*H772</f>
        <v>0</v>
      </c>
      <c r="S772" s="160">
        <v>0</v>
      </c>
      <c r="T772" s="161">
        <f>S772*H772</f>
        <v>0</v>
      </c>
      <c r="AR772" s="99" t="s">
        <v>104</v>
      </c>
      <c r="AT772" s="99" t="s">
        <v>99</v>
      </c>
      <c r="AU772" s="99" t="s">
        <v>67</v>
      </c>
      <c r="AY772" s="99" t="s">
        <v>105</v>
      </c>
      <c r="BE772" s="162">
        <f>IF(N772="základní",J772,0)</f>
        <v>38.799999999999997</v>
      </c>
      <c r="BF772" s="162">
        <f>IF(N772="snížená",J772,0)</f>
        <v>0</v>
      </c>
      <c r="BG772" s="162">
        <f>IF(N772="zákl. přenesená",J772,0)</f>
        <v>0</v>
      </c>
      <c r="BH772" s="162">
        <f>IF(N772="sníž. přenesená",J772,0)</f>
        <v>0</v>
      </c>
      <c r="BI772" s="162">
        <f>IF(N772="nulová",J772,0)</f>
        <v>0</v>
      </c>
      <c r="BJ772" s="99" t="s">
        <v>75</v>
      </c>
      <c r="BK772" s="162">
        <f>ROUND(I772*H772,2)</f>
        <v>38.799999999999997</v>
      </c>
      <c r="BL772" s="99" t="s">
        <v>104</v>
      </c>
      <c r="BM772" s="99" t="s">
        <v>1840</v>
      </c>
    </row>
    <row r="773" spans="2:65" s="108" customFormat="1" ht="19.5">
      <c r="B773" s="109"/>
      <c r="D773" s="163" t="s">
        <v>107</v>
      </c>
      <c r="F773" s="164" t="s">
        <v>1841</v>
      </c>
      <c r="L773" s="109"/>
      <c r="M773" s="165"/>
      <c r="N773" s="166"/>
      <c r="O773" s="166"/>
      <c r="P773" s="166"/>
      <c r="Q773" s="166"/>
      <c r="R773" s="166"/>
      <c r="S773" s="166"/>
      <c r="T773" s="167"/>
      <c r="AT773" s="99" t="s">
        <v>107</v>
      </c>
      <c r="AU773" s="99" t="s">
        <v>67</v>
      </c>
    </row>
    <row r="774" spans="2:65" s="108" customFormat="1" ht="22.5" customHeight="1">
      <c r="B774" s="109"/>
      <c r="C774" s="152" t="s">
        <v>1842</v>
      </c>
      <c r="D774" s="152" t="s">
        <v>99</v>
      </c>
      <c r="E774" s="153" t="s">
        <v>1843</v>
      </c>
      <c r="F774" s="154" t="s">
        <v>1844</v>
      </c>
      <c r="G774" s="155" t="s">
        <v>111</v>
      </c>
      <c r="H774" s="156">
        <v>1</v>
      </c>
      <c r="I774" s="157">
        <v>30.1</v>
      </c>
      <c r="J774" s="157">
        <f>ROUND(I774*H774,2)</f>
        <v>30.1</v>
      </c>
      <c r="K774" s="154" t="s">
        <v>103</v>
      </c>
      <c r="L774" s="109"/>
      <c r="M774" s="158" t="s">
        <v>1</v>
      </c>
      <c r="N774" s="159" t="s">
        <v>38</v>
      </c>
      <c r="O774" s="160">
        <v>0</v>
      </c>
      <c r="P774" s="160">
        <f>O774*H774</f>
        <v>0</v>
      </c>
      <c r="Q774" s="160">
        <v>0</v>
      </c>
      <c r="R774" s="160">
        <f>Q774*H774</f>
        <v>0</v>
      </c>
      <c r="S774" s="160">
        <v>0</v>
      </c>
      <c r="T774" s="161">
        <f>S774*H774</f>
        <v>0</v>
      </c>
      <c r="AR774" s="99" t="s">
        <v>104</v>
      </c>
      <c r="AT774" s="99" t="s">
        <v>99</v>
      </c>
      <c r="AU774" s="99" t="s">
        <v>67</v>
      </c>
      <c r="AY774" s="99" t="s">
        <v>105</v>
      </c>
      <c r="BE774" s="162">
        <f>IF(N774="základní",J774,0)</f>
        <v>30.1</v>
      </c>
      <c r="BF774" s="162">
        <f>IF(N774="snížená",J774,0)</f>
        <v>0</v>
      </c>
      <c r="BG774" s="162">
        <f>IF(N774="zákl. přenesená",J774,0)</f>
        <v>0</v>
      </c>
      <c r="BH774" s="162">
        <f>IF(N774="sníž. přenesená",J774,0)</f>
        <v>0</v>
      </c>
      <c r="BI774" s="162">
        <f>IF(N774="nulová",J774,0)</f>
        <v>0</v>
      </c>
      <c r="BJ774" s="99" t="s">
        <v>75</v>
      </c>
      <c r="BK774" s="162">
        <f>ROUND(I774*H774,2)</f>
        <v>30.1</v>
      </c>
      <c r="BL774" s="99" t="s">
        <v>104</v>
      </c>
      <c r="BM774" s="99" t="s">
        <v>1845</v>
      </c>
    </row>
    <row r="775" spans="2:65" s="108" customFormat="1" ht="19.5">
      <c r="B775" s="109"/>
      <c r="D775" s="163" t="s">
        <v>107</v>
      </c>
      <c r="F775" s="164" t="s">
        <v>1846</v>
      </c>
      <c r="L775" s="109"/>
      <c r="M775" s="165"/>
      <c r="N775" s="166"/>
      <c r="O775" s="166"/>
      <c r="P775" s="166"/>
      <c r="Q775" s="166"/>
      <c r="R775" s="166"/>
      <c r="S775" s="166"/>
      <c r="T775" s="167"/>
      <c r="AT775" s="99" t="s">
        <v>107</v>
      </c>
      <c r="AU775" s="99" t="s">
        <v>67</v>
      </c>
    </row>
    <row r="776" spans="2:65" s="108" customFormat="1" ht="22.5" customHeight="1">
      <c r="B776" s="109"/>
      <c r="C776" s="152" t="s">
        <v>1847</v>
      </c>
      <c r="D776" s="152" t="s">
        <v>99</v>
      </c>
      <c r="E776" s="153" t="s">
        <v>1848</v>
      </c>
      <c r="F776" s="154" t="s">
        <v>1849</v>
      </c>
      <c r="G776" s="155" t="s">
        <v>111</v>
      </c>
      <c r="H776" s="156">
        <v>1</v>
      </c>
      <c r="I776" s="157">
        <v>30.1</v>
      </c>
      <c r="J776" s="157">
        <f>ROUND(I776*H776,2)</f>
        <v>30.1</v>
      </c>
      <c r="K776" s="154" t="s">
        <v>103</v>
      </c>
      <c r="L776" s="109"/>
      <c r="M776" s="158" t="s">
        <v>1</v>
      </c>
      <c r="N776" s="159" t="s">
        <v>38</v>
      </c>
      <c r="O776" s="160">
        <v>0</v>
      </c>
      <c r="P776" s="160">
        <f>O776*H776</f>
        <v>0</v>
      </c>
      <c r="Q776" s="160">
        <v>0</v>
      </c>
      <c r="R776" s="160">
        <f>Q776*H776</f>
        <v>0</v>
      </c>
      <c r="S776" s="160">
        <v>0</v>
      </c>
      <c r="T776" s="161">
        <f>S776*H776</f>
        <v>0</v>
      </c>
      <c r="AR776" s="99" t="s">
        <v>104</v>
      </c>
      <c r="AT776" s="99" t="s">
        <v>99</v>
      </c>
      <c r="AU776" s="99" t="s">
        <v>67</v>
      </c>
      <c r="AY776" s="99" t="s">
        <v>105</v>
      </c>
      <c r="BE776" s="162">
        <f>IF(N776="základní",J776,0)</f>
        <v>30.1</v>
      </c>
      <c r="BF776" s="162">
        <f>IF(N776="snížená",J776,0)</f>
        <v>0</v>
      </c>
      <c r="BG776" s="162">
        <f>IF(N776="zákl. přenesená",J776,0)</f>
        <v>0</v>
      </c>
      <c r="BH776" s="162">
        <f>IF(N776="sníž. přenesená",J776,0)</f>
        <v>0</v>
      </c>
      <c r="BI776" s="162">
        <f>IF(N776="nulová",J776,0)</f>
        <v>0</v>
      </c>
      <c r="BJ776" s="99" t="s">
        <v>75</v>
      </c>
      <c r="BK776" s="162">
        <f>ROUND(I776*H776,2)</f>
        <v>30.1</v>
      </c>
      <c r="BL776" s="99" t="s">
        <v>104</v>
      </c>
      <c r="BM776" s="99" t="s">
        <v>1850</v>
      </c>
    </row>
    <row r="777" spans="2:65" s="108" customFormat="1" ht="19.5">
      <c r="B777" s="109"/>
      <c r="D777" s="163" t="s">
        <v>107</v>
      </c>
      <c r="F777" s="164" t="s">
        <v>1851</v>
      </c>
      <c r="L777" s="109"/>
      <c r="M777" s="165"/>
      <c r="N777" s="166"/>
      <c r="O777" s="166"/>
      <c r="P777" s="166"/>
      <c r="Q777" s="166"/>
      <c r="R777" s="166"/>
      <c r="S777" s="166"/>
      <c r="T777" s="167"/>
      <c r="AT777" s="99" t="s">
        <v>107</v>
      </c>
      <c r="AU777" s="99" t="s">
        <v>67</v>
      </c>
    </row>
    <row r="778" spans="2:65" s="108" customFormat="1" ht="22.5" customHeight="1">
      <c r="B778" s="109"/>
      <c r="C778" s="152" t="s">
        <v>1852</v>
      </c>
      <c r="D778" s="152" t="s">
        <v>99</v>
      </c>
      <c r="E778" s="153" t="s">
        <v>1853</v>
      </c>
      <c r="F778" s="154" t="s">
        <v>1854</v>
      </c>
      <c r="G778" s="155" t="s">
        <v>111</v>
      </c>
      <c r="H778" s="156">
        <v>1</v>
      </c>
      <c r="I778" s="157">
        <v>38.299999999999997</v>
      </c>
      <c r="J778" s="157">
        <f>ROUND(I778*H778,2)</f>
        <v>38.299999999999997</v>
      </c>
      <c r="K778" s="154" t="s">
        <v>103</v>
      </c>
      <c r="L778" s="109"/>
      <c r="M778" s="158" t="s">
        <v>1</v>
      </c>
      <c r="N778" s="159" t="s">
        <v>38</v>
      </c>
      <c r="O778" s="160">
        <v>0</v>
      </c>
      <c r="P778" s="160">
        <f>O778*H778</f>
        <v>0</v>
      </c>
      <c r="Q778" s="160">
        <v>0</v>
      </c>
      <c r="R778" s="160">
        <f>Q778*H778</f>
        <v>0</v>
      </c>
      <c r="S778" s="160">
        <v>0</v>
      </c>
      <c r="T778" s="161">
        <f>S778*H778</f>
        <v>0</v>
      </c>
      <c r="AR778" s="99" t="s">
        <v>104</v>
      </c>
      <c r="AT778" s="99" t="s">
        <v>99</v>
      </c>
      <c r="AU778" s="99" t="s">
        <v>67</v>
      </c>
      <c r="AY778" s="99" t="s">
        <v>105</v>
      </c>
      <c r="BE778" s="162">
        <f>IF(N778="základní",J778,0)</f>
        <v>38.299999999999997</v>
      </c>
      <c r="BF778" s="162">
        <f>IF(N778="snížená",J778,0)</f>
        <v>0</v>
      </c>
      <c r="BG778" s="162">
        <f>IF(N778="zákl. přenesená",J778,0)</f>
        <v>0</v>
      </c>
      <c r="BH778" s="162">
        <f>IF(N778="sníž. přenesená",J778,0)</f>
        <v>0</v>
      </c>
      <c r="BI778" s="162">
        <f>IF(N778="nulová",J778,0)</f>
        <v>0</v>
      </c>
      <c r="BJ778" s="99" t="s">
        <v>75</v>
      </c>
      <c r="BK778" s="162">
        <f>ROUND(I778*H778,2)</f>
        <v>38.299999999999997</v>
      </c>
      <c r="BL778" s="99" t="s">
        <v>104</v>
      </c>
      <c r="BM778" s="99" t="s">
        <v>1855</v>
      </c>
    </row>
    <row r="779" spans="2:65" s="108" customFormat="1" ht="19.5">
      <c r="B779" s="109"/>
      <c r="D779" s="163" t="s">
        <v>107</v>
      </c>
      <c r="F779" s="164" t="s">
        <v>1856</v>
      </c>
      <c r="L779" s="109"/>
      <c r="M779" s="165"/>
      <c r="N779" s="166"/>
      <c r="O779" s="166"/>
      <c r="P779" s="166"/>
      <c r="Q779" s="166"/>
      <c r="R779" s="166"/>
      <c r="S779" s="166"/>
      <c r="T779" s="167"/>
      <c r="AT779" s="99" t="s">
        <v>107</v>
      </c>
      <c r="AU779" s="99" t="s">
        <v>67</v>
      </c>
    </row>
    <row r="780" spans="2:65" s="108" customFormat="1" ht="22.5" customHeight="1">
      <c r="B780" s="109"/>
      <c r="C780" s="152" t="s">
        <v>1857</v>
      </c>
      <c r="D780" s="152" t="s">
        <v>99</v>
      </c>
      <c r="E780" s="153" t="s">
        <v>1858</v>
      </c>
      <c r="F780" s="154" t="s">
        <v>1859</v>
      </c>
      <c r="G780" s="155" t="s">
        <v>111</v>
      </c>
      <c r="H780" s="156">
        <v>1</v>
      </c>
      <c r="I780" s="157">
        <v>60.3</v>
      </c>
      <c r="J780" s="157">
        <f>ROUND(I780*H780,2)</f>
        <v>60.3</v>
      </c>
      <c r="K780" s="154" t="s">
        <v>103</v>
      </c>
      <c r="L780" s="109"/>
      <c r="M780" s="158" t="s">
        <v>1</v>
      </c>
      <c r="N780" s="159" t="s">
        <v>38</v>
      </c>
      <c r="O780" s="160">
        <v>0</v>
      </c>
      <c r="P780" s="160">
        <f>O780*H780</f>
        <v>0</v>
      </c>
      <c r="Q780" s="160">
        <v>0</v>
      </c>
      <c r="R780" s="160">
        <f>Q780*H780</f>
        <v>0</v>
      </c>
      <c r="S780" s="160">
        <v>0</v>
      </c>
      <c r="T780" s="161">
        <f>S780*H780</f>
        <v>0</v>
      </c>
      <c r="AR780" s="99" t="s">
        <v>104</v>
      </c>
      <c r="AT780" s="99" t="s">
        <v>99</v>
      </c>
      <c r="AU780" s="99" t="s">
        <v>67</v>
      </c>
      <c r="AY780" s="99" t="s">
        <v>105</v>
      </c>
      <c r="BE780" s="162">
        <f>IF(N780="základní",J780,0)</f>
        <v>60.3</v>
      </c>
      <c r="BF780" s="162">
        <f>IF(N780="snížená",J780,0)</f>
        <v>0</v>
      </c>
      <c r="BG780" s="162">
        <f>IF(N780="zákl. přenesená",J780,0)</f>
        <v>0</v>
      </c>
      <c r="BH780" s="162">
        <f>IF(N780="sníž. přenesená",J780,0)</f>
        <v>0</v>
      </c>
      <c r="BI780" s="162">
        <f>IF(N780="nulová",J780,0)</f>
        <v>0</v>
      </c>
      <c r="BJ780" s="99" t="s">
        <v>75</v>
      </c>
      <c r="BK780" s="162">
        <f>ROUND(I780*H780,2)</f>
        <v>60.3</v>
      </c>
      <c r="BL780" s="99" t="s">
        <v>104</v>
      </c>
      <c r="BM780" s="99" t="s">
        <v>1860</v>
      </c>
    </row>
    <row r="781" spans="2:65" s="108" customFormat="1" ht="19.5">
      <c r="B781" s="109"/>
      <c r="D781" s="163" t="s">
        <v>107</v>
      </c>
      <c r="F781" s="164" t="s">
        <v>1861</v>
      </c>
      <c r="L781" s="109"/>
      <c r="M781" s="165"/>
      <c r="N781" s="166"/>
      <c r="O781" s="166"/>
      <c r="P781" s="166"/>
      <c r="Q781" s="166"/>
      <c r="R781" s="166"/>
      <c r="S781" s="166"/>
      <c r="T781" s="167"/>
      <c r="AT781" s="99" t="s">
        <v>107</v>
      </c>
      <c r="AU781" s="99" t="s">
        <v>67</v>
      </c>
    </row>
    <row r="782" spans="2:65" s="108" customFormat="1" ht="22.5" customHeight="1">
      <c r="B782" s="109"/>
      <c r="C782" s="152" t="s">
        <v>1862</v>
      </c>
      <c r="D782" s="152" t="s">
        <v>99</v>
      </c>
      <c r="E782" s="153" t="s">
        <v>1863</v>
      </c>
      <c r="F782" s="154" t="s">
        <v>1864</v>
      </c>
      <c r="G782" s="155" t="s">
        <v>111</v>
      </c>
      <c r="H782" s="156">
        <v>1</v>
      </c>
      <c r="I782" s="157">
        <v>56</v>
      </c>
      <c r="J782" s="157">
        <f>ROUND(I782*H782,2)</f>
        <v>56</v>
      </c>
      <c r="K782" s="154" t="s">
        <v>103</v>
      </c>
      <c r="L782" s="109"/>
      <c r="M782" s="158" t="s">
        <v>1</v>
      </c>
      <c r="N782" s="159" t="s">
        <v>38</v>
      </c>
      <c r="O782" s="160">
        <v>0</v>
      </c>
      <c r="P782" s="160">
        <f>O782*H782</f>
        <v>0</v>
      </c>
      <c r="Q782" s="160">
        <v>0</v>
      </c>
      <c r="R782" s="160">
        <f>Q782*H782</f>
        <v>0</v>
      </c>
      <c r="S782" s="160">
        <v>0</v>
      </c>
      <c r="T782" s="161">
        <f>S782*H782</f>
        <v>0</v>
      </c>
      <c r="AR782" s="99" t="s">
        <v>104</v>
      </c>
      <c r="AT782" s="99" t="s">
        <v>99</v>
      </c>
      <c r="AU782" s="99" t="s">
        <v>67</v>
      </c>
      <c r="AY782" s="99" t="s">
        <v>105</v>
      </c>
      <c r="BE782" s="162">
        <f>IF(N782="základní",J782,0)</f>
        <v>56</v>
      </c>
      <c r="BF782" s="162">
        <f>IF(N782="snížená",J782,0)</f>
        <v>0</v>
      </c>
      <c r="BG782" s="162">
        <f>IF(N782="zákl. přenesená",J782,0)</f>
        <v>0</v>
      </c>
      <c r="BH782" s="162">
        <f>IF(N782="sníž. přenesená",J782,0)</f>
        <v>0</v>
      </c>
      <c r="BI782" s="162">
        <f>IF(N782="nulová",J782,0)</f>
        <v>0</v>
      </c>
      <c r="BJ782" s="99" t="s">
        <v>75</v>
      </c>
      <c r="BK782" s="162">
        <f>ROUND(I782*H782,2)</f>
        <v>56</v>
      </c>
      <c r="BL782" s="99" t="s">
        <v>104</v>
      </c>
      <c r="BM782" s="99" t="s">
        <v>1865</v>
      </c>
    </row>
    <row r="783" spans="2:65" s="108" customFormat="1" ht="19.5">
      <c r="B783" s="109"/>
      <c r="D783" s="163" t="s">
        <v>107</v>
      </c>
      <c r="F783" s="164" t="s">
        <v>1866</v>
      </c>
      <c r="L783" s="109"/>
      <c r="M783" s="165"/>
      <c r="N783" s="166"/>
      <c r="O783" s="166"/>
      <c r="P783" s="166"/>
      <c r="Q783" s="166"/>
      <c r="R783" s="166"/>
      <c r="S783" s="166"/>
      <c r="T783" s="167"/>
      <c r="AT783" s="99" t="s">
        <v>107</v>
      </c>
      <c r="AU783" s="99" t="s">
        <v>67</v>
      </c>
    </row>
    <row r="784" spans="2:65" s="108" customFormat="1" ht="22.5" customHeight="1">
      <c r="B784" s="109"/>
      <c r="C784" s="152" t="s">
        <v>1867</v>
      </c>
      <c r="D784" s="152" t="s">
        <v>99</v>
      </c>
      <c r="E784" s="153" t="s">
        <v>1868</v>
      </c>
      <c r="F784" s="154" t="s">
        <v>1869</v>
      </c>
      <c r="G784" s="155" t="s">
        <v>111</v>
      </c>
      <c r="H784" s="156">
        <v>1</v>
      </c>
      <c r="I784" s="157">
        <v>56</v>
      </c>
      <c r="J784" s="157">
        <f>ROUND(I784*H784,2)</f>
        <v>56</v>
      </c>
      <c r="K784" s="154" t="s">
        <v>103</v>
      </c>
      <c r="L784" s="109"/>
      <c r="M784" s="158" t="s">
        <v>1</v>
      </c>
      <c r="N784" s="159" t="s">
        <v>38</v>
      </c>
      <c r="O784" s="160">
        <v>0</v>
      </c>
      <c r="P784" s="160">
        <f>O784*H784</f>
        <v>0</v>
      </c>
      <c r="Q784" s="160">
        <v>0</v>
      </c>
      <c r="R784" s="160">
        <f>Q784*H784</f>
        <v>0</v>
      </c>
      <c r="S784" s="160">
        <v>0</v>
      </c>
      <c r="T784" s="161">
        <f>S784*H784</f>
        <v>0</v>
      </c>
      <c r="AR784" s="99" t="s">
        <v>104</v>
      </c>
      <c r="AT784" s="99" t="s">
        <v>99</v>
      </c>
      <c r="AU784" s="99" t="s">
        <v>67</v>
      </c>
      <c r="AY784" s="99" t="s">
        <v>105</v>
      </c>
      <c r="BE784" s="162">
        <f>IF(N784="základní",J784,0)</f>
        <v>56</v>
      </c>
      <c r="BF784" s="162">
        <f>IF(N784="snížená",J784,0)</f>
        <v>0</v>
      </c>
      <c r="BG784" s="162">
        <f>IF(N784="zákl. přenesená",J784,0)</f>
        <v>0</v>
      </c>
      <c r="BH784" s="162">
        <f>IF(N784="sníž. přenesená",J784,0)</f>
        <v>0</v>
      </c>
      <c r="BI784" s="162">
        <f>IF(N784="nulová",J784,0)</f>
        <v>0</v>
      </c>
      <c r="BJ784" s="99" t="s">
        <v>75</v>
      </c>
      <c r="BK784" s="162">
        <f>ROUND(I784*H784,2)</f>
        <v>56</v>
      </c>
      <c r="BL784" s="99" t="s">
        <v>104</v>
      </c>
      <c r="BM784" s="99" t="s">
        <v>1870</v>
      </c>
    </row>
    <row r="785" spans="2:65" s="108" customFormat="1" ht="19.5">
      <c r="B785" s="109"/>
      <c r="D785" s="163" t="s">
        <v>107</v>
      </c>
      <c r="F785" s="164" t="s">
        <v>1871</v>
      </c>
      <c r="L785" s="109"/>
      <c r="M785" s="165"/>
      <c r="N785" s="166"/>
      <c r="O785" s="166"/>
      <c r="P785" s="166"/>
      <c r="Q785" s="166"/>
      <c r="R785" s="166"/>
      <c r="S785" s="166"/>
      <c r="T785" s="167"/>
      <c r="AT785" s="99" t="s">
        <v>107</v>
      </c>
      <c r="AU785" s="99" t="s">
        <v>67</v>
      </c>
    </row>
    <row r="786" spans="2:65" s="108" customFormat="1" ht="22.5" customHeight="1">
      <c r="B786" s="109"/>
      <c r="C786" s="152" t="s">
        <v>1872</v>
      </c>
      <c r="D786" s="152" t="s">
        <v>99</v>
      </c>
      <c r="E786" s="153" t="s">
        <v>1873</v>
      </c>
      <c r="F786" s="154" t="s">
        <v>1874</v>
      </c>
      <c r="G786" s="155" t="s">
        <v>111</v>
      </c>
      <c r="H786" s="156">
        <v>1</v>
      </c>
      <c r="I786" s="157">
        <v>51.7</v>
      </c>
      <c r="J786" s="157">
        <f>ROUND(I786*H786,2)</f>
        <v>51.7</v>
      </c>
      <c r="K786" s="154" t="s">
        <v>103</v>
      </c>
      <c r="L786" s="109"/>
      <c r="M786" s="158" t="s">
        <v>1</v>
      </c>
      <c r="N786" s="159" t="s">
        <v>38</v>
      </c>
      <c r="O786" s="160">
        <v>0</v>
      </c>
      <c r="P786" s="160">
        <f>O786*H786</f>
        <v>0</v>
      </c>
      <c r="Q786" s="160">
        <v>0</v>
      </c>
      <c r="R786" s="160">
        <f>Q786*H786</f>
        <v>0</v>
      </c>
      <c r="S786" s="160">
        <v>0</v>
      </c>
      <c r="T786" s="161">
        <f>S786*H786</f>
        <v>0</v>
      </c>
      <c r="AR786" s="99" t="s">
        <v>104</v>
      </c>
      <c r="AT786" s="99" t="s">
        <v>99</v>
      </c>
      <c r="AU786" s="99" t="s">
        <v>67</v>
      </c>
      <c r="AY786" s="99" t="s">
        <v>105</v>
      </c>
      <c r="BE786" s="162">
        <f>IF(N786="základní",J786,0)</f>
        <v>51.7</v>
      </c>
      <c r="BF786" s="162">
        <f>IF(N786="snížená",J786,0)</f>
        <v>0</v>
      </c>
      <c r="BG786" s="162">
        <f>IF(N786="zákl. přenesená",J786,0)</f>
        <v>0</v>
      </c>
      <c r="BH786" s="162">
        <f>IF(N786="sníž. přenesená",J786,0)</f>
        <v>0</v>
      </c>
      <c r="BI786" s="162">
        <f>IF(N786="nulová",J786,0)</f>
        <v>0</v>
      </c>
      <c r="BJ786" s="99" t="s">
        <v>75</v>
      </c>
      <c r="BK786" s="162">
        <f>ROUND(I786*H786,2)</f>
        <v>51.7</v>
      </c>
      <c r="BL786" s="99" t="s">
        <v>104</v>
      </c>
      <c r="BM786" s="99" t="s">
        <v>1875</v>
      </c>
    </row>
    <row r="787" spans="2:65" s="108" customFormat="1" ht="19.5">
      <c r="B787" s="109"/>
      <c r="D787" s="163" t="s">
        <v>107</v>
      </c>
      <c r="F787" s="164" t="s">
        <v>1876</v>
      </c>
      <c r="L787" s="109"/>
      <c r="M787" s="165"/>
      <c r="N787" s="166"/>
      <c r="O787" s="166"/>
      <c r="P787" s="166"/>
      <c r="Q787" s="166"/>
      <c r="R787" s="166"/>
      <c r="S787" s="166"/>
      <c r="T787" s="167"/>
      <c r="AT787" s="99" t="s">
        <v>107</v>
      </c>
      <c r="AU787" s="99" t="s">
        <v>67</v>
      </c>
    </row>
    <row r="788" spans="2:65" s="108" customFormat="1" ht="22.5" customHeight="1">
      <c r="B788" s="109"/>
      <c r="C788" s="152" t="s">
        <v>1877</v>
      </c>
      <c r="D788" s="152" t="s">
        <v>99</v>
      </c>
      <c r="E788" s="153" t="s">
        <v>1878</v>
      </c>
      <c r="F788" s="154" t="s">
        <v>1879</v>
      </c>
      <c r="G788" s="155" t="s">
        <v>111</v>
      </c>
      <c r="H788" s="156">
        <v>1</v>
      </c>
      <c r="I788" s="157">
        <v>64.599999999999994</v>
      </c>
      <c r="J788" s="157">
        <f>ROUND(I788*H788,2)</f>
        <v>64.599999999999994</v>
      </c>
      <c r="K788" s="154" t="s">
        <v>103</v>
      </c>
      <c r="L788" s="109"/>
      <c r="M788" s="158" t="s">
        <v>1</v>
      </c>
      <c r="N788" s="159" t="s">
        <v>38</v>
      </c>
      <c r="O788" s="160">
        <v>0</v>
      </c>
      <c r="P788" s="160">
        <f>O788*H788</f>
        <v>0</v>
      </c>
      <c r="Q788" s="160">
        <v>0</v>
      </c>
      <c r="R788" s="160">
        <f>Q788*H788</f>
        <v>0</v>
      </c>
      <c r="S788" s="160">
        <v>0</v>
      </c>
      <c r="T788" s="161">
        <f>S788*H788</f>
        <v>0</v>
      </c>
      <c r="AR788" s="99" t="s">
        <v>104</v>
      </c>
      <c r="AT788" s="99" t="s">
        <v>99</v>
      </c>
      <c r="AU788" s="99" t="s">
        <v>67</v>
      </c>
      <c r="AY788" s="99" t="s">
        <v>105</v>
      </c>
      <c r="BE788" s="162">
        <f>IF(N788="základní",J788,0)</f>
        <v>64.599999999999994</v>
      </c>
      <c r="BF788" s="162">
        <f>IF(N788="snížená",J788,0)</f>
        <v>0</v>
      </c>
      <c r="BG788" s="162">
        <f>IF(N788="zákl. přenesená",J788,0)</f>
        <v>0</v>
      </c>
      <c r="BH788" s="162">
        <f>IF(N788="sníž. přenesená",J788,0)</f>
        <v>0</v>
      </c>
      <c r="BI788" s="162">
        <f>IF(N788="nulová",J788,0)</f>
        <v>0</v>
      </c>
      <c r="BJ788" s="99" t="s">
        <v>75</v>
      </c>
      <c r="BK788" s="162">
        <f>ROUND(I788*H788,2)</f>
        <v>64.599999999999994</v>
      </c>
      <c r="BL788" s="99" t="s">
        <v>104</v>
      </c>
      <c r="BM788" s="99" t="s">
        <v>1880</v>
      </c>
    </row>
    <row r="789" spans="2:65" s="108" customFormat="1" ht="19.5">
      <c r="B789" s="109"/>
      <c r="D789" s="163" t="s">
        <v>107</v>
      </c>
      <c r="F789" s="164" t="s">
        <v>1881</v>
      </c>
      <c r="L789" s="109"/>
      <c r="M789" s="165"/>
      <c r="N789" s="166"/>
      <c r="O789" s="166"/>
      <c r="P789" s="166"/>
      <c r="Q789" s="166"/>
      <c r="R789" s="166"/>
      <c r="S789" s="166"/>
      <c r="T789" s="167"/>
      <c r="AT789" s="99" t="s">
        <v>107</v>
      </c>
      <c r="AU789" s="99" t="s">
        <v>67</v>
      </c>
    </row>
    <row r="790" spans="2:65" s="108" customFormat="1" ht="22.5" customHeight="1">
      <c r="B790" s="109"/>
      <c r="C790" s="152" t="s">
        <v>1882</v>
      </c>
      <c r="D790" s="152" t="s">
        <v>99</v>
      </c>
      <c r="E790" s="153" t="s">
        <v>1883</v>
      </c>
      <c r="F790" s="154" t="s">
        <v>1884</v>
      </c>
      <c r="G790" s="155" t="s">
        <v>111</v>
      </c>
      <c r="H790" s="156">
        <v>1</v>
      </c>
      <c r="I790" s="157">
        <v>38.799999999999997</v>
      </c>
      <c r="J790" s="157">
        <f>ROUND(I790*H790,2)</f>
        <v>38.799999999999997</v>
      </c>
      <c r="K790" s="154" t="s">
        <v>103</v>
      </c>
      <c r="L790" s="109"/>
      <c r="M790" s="158" t="s">
        <v>1</v>
      </c>
      <c r="N790" s="159" t="s">
        <v>38</v>
      </c>
      <c r="O790" s="160">
        <v>0</v>
      </c>
      <c r="P790" s="160">
        <f>O790*H790</f>
        <v>0</v>
      </c>
      <c r="Q790" s="160">
        <v>0</v>
      </c>
      <c r="R790" s="160">
        <f>Q790*H790</f>
        <v>0</v>
      </c>
      <c r="S790" s="160">
        <v>0</v>
      </c>
      <c r="T790" s="161">
        <f>S790*H790</f>
        <v>0</v>
      </c>
      <c r="AR790" s="99" t="s">
        <v>104</v>
      </c>
      <c r="AT790" s="99" t="s">
        <v>99</v>
      </c>
      <c r="AU790" s="99" t="s">
        <v>67</v>
      </c>
      <c r="AY790" s="99" t="s">
        <v>105</v>
      </c>
      <c r="BE790" s="162">
        <f>IF(N790="základní",J790,0)</f>
        <v>38.799999999999997</v>
      </c>
      <c r="BF790" s="162">
        <f>IF(N790="snížená",J790,0)</f>
        <v>0</v>
      </c>
      <c r="BG790" s="162">
        <f>IF(N790="zákl. přenesená",J790,0)</f>
        <v>0</v>
      </c>
      <c r="BH790" s="162">
        <f>IF(N790="sníž. přenesená",J790,0)</f>
        <v>0</v>
      </c>
      <c r="BI790" s="162">
        <f>IF(N790="nulová",J790,0)</f>
        <v>0</v>
      </c>
      <c r="BJ790" s="99" t="s">
        <v>75</v>
      </c>
      <c r="BK790" s="162">
        <f>ROUND(I790*H790,2)</f>
        <v>38.799999999999997</v>
      </c>
      <c r="BL790" s="99" t="s">
        <v>104</v>
      </c>
      <c r="BM790" s="99" t="s">
        <v>1885</v>
      </c>
    </row>
    <row r="791" spans="2:65" s="108" customFormat="1" ht="19.5">
      <c r="B791" s="109"/>
      <c r="D791" s="163" t="s">
        <v>107</v>
      </c>
      <c r="F791" s="164" t="s">
        <v>1886</v>
      </c>
      <c r="L791" s="109"/>
      <c r="M791" s="165"/>
      <c r="N791" s="166"/>
      <c r="O791" s="166"/>
      <c r="P791" s="166"/>
      <c r="Q791" s="166"/>
      <c r="R791" s="166"/>
      <c r="S791" s="166"/>
      <c r="T791" s="167"/>
      <c r="AT791" s="99" t="s">
        <v>107</v>
      </c>
      <c r="AU791" s="99" t="s">
        <v>67</v>
      </c>
    </row>
    <row r="792" spans="2:65" s="108" customFormat="1" ht="22.5" customHeight="1">
      <c r="B792" s="109"/>
      <c r="C792" s="152" t="s">
        <v>1887</v>
      </c>
      <c r="D792" s="152" t="s">
        <v>99</v>
      </c>
      <c r="E792" s="153" t="s">
        <v>1888</v>
      </c>
      <c r="F792" s="154" t="s">
        <v>1889</v>
      </c>
      <c r="G792" s="155" t="s">
        <v>111</v>
      </c>
      <c r="H792" s="156">
        <v>1</v>
      </c>
      <c r="I792" s="157">
        <v>38.799999999999997</v>
      </c>
      <c r="J792" s="157">
        <f>ROUND(I792*H792,2)</f>
        <v>38.799999999999997</v>
      </c>
      <c r="K792" s="154" t="s">
        <v>103</v>
      </c>
      <c r="L792" s="109"/>
      <c r="M792" s="158" t="s">
        <v>1</v>
      </c>
      <c r="N792" s="159" t="s">
        <v>38</v>
      </c>
      <c r="O792" s="160">
        <v>0</v>
      </c>
      <c r="P792" s="160">
        <f>O792*H792</f>
        <v>0</v>
      </c>
      <c r="Q792" s="160">
        <v>0</v>
      </c>
      <c r="R792" s="160">
        <f>Q792*H792</f>
        <v>0</v>
      </c>
      <c r="S792" s="160">
        <v>0</v>
      </c>
      <c r="T792" s="161">
        <f>S792*H792</f>
        <v>0</v>
      </c>
      <c r="AR792" s="99" t="s">
        <v>104</v>
      </c>
      <c r="AT792" s="99" t="s">
        <v>99</v>
      </c>
      <c r="AU792" s="99" t="s">
        <v>67</v>
      </c>
      <c r="AY792" s="99" t="s">
        <v>105</v>
      </c>
      <c r="BE792" s="162">
        <f>IF(N792="základní",J792,0)</f>
        <v>38.799999999999997</v>
      </c>
      <c r="BF792" s="162">
        <f>IF(N792="snížená",J792,0)</f>
        <v>0</v>
      </c>
      <c r="BG792" s="162">
        <f>IF(N792="zákl. přenesená",J792,0)</f>
        <v>0</v>
      </c>
      <c r="BH792" s="162">
        <f>IF(N792="sníž. přenesená",J792,0)</f>
        <v>0</v>
      </c>
      <c r="BI792" s="162">
        <f>IF(N792="nulová",J792,0)</f>
        <v>0</v>
      </c>
      <c r="BJ792" s="99" t="s">
        <v>75</v>
      </c>
      <c r="BK792" s="162">
        <f>ROUND(I792*H792,2)</f>
        <v>38.799999999999997</v>
      </c>
      <c r="BL792" s="99" t="s">
        <v>104</v>
      </c>
      <c r="BM792" s="99" t="s">
        <v>1890</v>
      </c>
    </row>
    <row r="793" spans="2:65" s="108" customFormat="1" ht="19.5">
      <c r="B793" s="109"/>
      <c r="D793" s="163" t="s">
        <v>107</v>
      </c>
      <c r="F793" s="164" t="s">
        <v>1891</v>
      </c>
      <c r="L793" s="109"/>
      <c r="M793" s="165"/>
      <c r="N793" s="166"/>
      <c r="O793" s="166"/>
      <c r="P793" s="166"/>
      <c r="Q793" s="166"/>
      <c r="R793" s="166"/>
      <c r="S793" s="166"/>
      <c r="T793" s="167"/>
      <c r="AT793" s="99" t="s">
        <v>107</v>
      </c>
      <c r="AU793" s="99" t="s">
        <v>67</v>
      </c>
    </row>
    <row r="794" spans="2:65" s="108" customFormat="1" ht="22.5" customHeight="1">
      <c r="B794" s="109"/>
      <c r="C794" s="152" t="s">
        <v>1892</v>
      </c>
      <c r="D794" s="152" t="s">
        <v>99</v>
      </c>
      <c r="E794" s="153" t="s">
        <v>1893</v>
      </c>
      <c r="F794" s="154" t="s">
        <v>1894</v>
      </c>
      <c r="G794" s="155" t="s">
        <v>111</v>
      </c>
      <c r="H794" s="156">
        <v>1</v>
      </c>
      <c r="I794" s="157">
        <v>64.599999999999994</v>
      </c>
      <c r="J794" s="157">
        <f>ROUND(I794*H794,2)</f>
        <v>64.599999999999994</v>
      </c>
      <c r="K794" s="154" t="s">
        <v>103</v>
      </c>
      <c r="L794" s="109"/>
      <c r="M794" s="158" t="s">
        <v>1</v>
      </c>
      <c r="N794" s="159" t="s">
        <v>38</v>
      </c>
      <c r="O794" s="160">
        <v>0</v>
      </c>
      <c r="P794" s="160">
        <f>O794*H794</f>
        <v>0</v>
      </c>
      <c r="Q794" s="160">
        <v>0</v>
      </c>
      <c r="R794" s="160">
        <f>Q794*H794</f>
        <v>0</v>
      </c>
      <c r="S794" s="160">
        <v>0</v>
      </c>
      <c r="T794" s="161">
        <f>S794*H794</f>
        <v>0</v>
      </c>
      <c r="AR794" s="99" t="s">
        <v>104</v>
      </c>
      <c r="AT794" s="99" t="s">
        <v>99</v>
      </c>
      <c r="AU794" s="99" t="s">
        <v>67</v>
      </c>
      <c r="AY794" s="99" t="s">
        <v>105</v>
      </c>
      <c r="BE794" s="162">
        <f>IF(N794="základní",J794,0)</f>
        <v>64.599999999999994</v>
      </c>
      <c r="BF794" s="162">
        <f>IF(N794="snížená",J794,0)</f>
        <v>0</v>
      </c>
      <c r="BG794" s="162">
        <f>IF(N794="zákl. přenesená",J794,0)</f>
        <v>0</v>
      </c>
      <c r="BH794" s="162">
        <f>IF(N794="sníž. přenesená",J794,0)</f>
        <v>0</v>
      </c>
      <c r="BI794" s="162">
        <f>IF(N794="nulová",J794,0)</f>
        <v>0</v>
      </c>
      <c r="BJ794" s="99" t="s">
        <v>75</v>
      </c>
      <c r="BK794" s="162">
        <f>ROUND(I794*H794,2)</f>
        <v>64.599999999999994</v>
      </c>
      <c r="BL794" s="99" t="s">
        <v>104</v>
      </c>
      <c r="BM794" s="99" t="s">
        <v>1895</v>
      </c>
    </row>
    <row r="795" spans="2:65" s="108" customFormat="1" ht="19.5">
      <c r="B795" s="109"/>
      <c r="D795" s="163" t="s">
        <v>107</v>
      </c>
      <c r="F795" s="164" t="s">
        <v>1896</v>
      </c>
      <c r="L795" s="109"/>
      <c r="M795" s="165"/>
      <c r="N795" s="166"/>
      <c r="O795" s="166"/>
      <c r="P795" s="166"/>
      <c r="Q795" s="166"/>
      <c r="R795" s="166"/>
      <c r="S795" s="166"/>
      <c r="T795" s="167"/>
      <c r="AT795" s="99" t="s">
        <v>107</v>
      </c>
      <c r="AU795" s="99" t="s">
        <v>67</v>
      </c>
    </row>
    <row r="796" spans="2:65" s="108" customFormat="1" ht="22.5" customHeight="1">
      <c r="B796" s="109"/>
      <c r="C796" s="152" t="s">
        <v>1897</v>
      </c>
      <c r="D796" s="152" t="s">
        <v>99</v>
      </c>
      <c r="E796" s="153" t="s">
        <v>1898</v>
      </c>
      <c r="F796" s="154" t="s">
        <v>1899</v>
      </c>
      <c r="G796" s="155" t="s">
        <v>111</v>
      </c>
      <c r="H796" s="156">
        <v>1</v>
      </c>
      <c r="I796" s="157">
        <v>151</v>
      </c>
      <c r="J796" s="157">
        <f>ROUND(I796*H796,2)</f>
        <v>151</v>
      </c>
      <c r="K796" s="154" t="s">
        <v>103</v>
      </c>
      <c r="L796" s="109"/>
      <c r="M796" s="158" t="s">
        <v>1</v>
      </c>
      <c r="N796" s="159" t="s">
        <v>38</v>
      </c>
      <c r="O796" s="160">
        <v>0</v>
      </c>
      <c r="P796" s="160">
        <f>O796*H796</f>
        <v>0</v>
      </c>
      <c r="Q796" s="160">
        <v>0</v>
      </c>
      <c r="R796" s="160">
        <f>Q796*H796</f>
        <v>0</v>
      </c>
      <c r="S796" s="160">
        <v>0</v>
      </c>
      <c r="T796" s="161">
        <f>S796*H796</f>
        <v>0</v>
      </c>
      <c r="AR796" s="99" t="s">
        <v>104</v>
      </c>
      <c r="AT796" s="99" t="s">
        <v>99</v>
      </c>
      <c r="AU796" s="99" t="s">
        <v>67</v>
      </c>
      <c r="AY796" s="99" t="s">
        <v>105</v>
      </c>
      <c r="BE796" s="162">
        <f>IF(N796="základní",J796,0)</f>
        <v>151</v>
      </c>
      <c r="BF796" s="162">
        <f>IF(N796="snížená",J796,0)</f>
        <v>0</v>
      </c>
      <c r="BG796" s="162">
        <f>IF(N796="zákl. přenesená",J796,0)</f>
        <v>0</v>
      </c>
      <c r="BH796" s="162">
        <f>IF(N796="sníž. přenesená",J796,0)</f>
        <v>0</v>
      </c>
      <c r="BI796" s="162">
        <f>IF(N796="nulová",J796,0)</f>
        <v>0</v>
      </c>
      <c r="BJ796" s="99" t="s">
        <v>75</v>
      </c>
      <c r="BK796" s="162">
        <f>ROUND(I796*H796,2)</f>
        <v>151</v>
      </c>
      <c r="BL796" s="99" t="s">
        <v>104</v>
      </c>
      <c r="BM796" s="99" t="s">
        <v>1900</v>
      </c>
    </row>
    <row r="797" spans="2:65" s="108" customFormat="1" ht="19.5">
      <c r="B797" s="109"/>
      <c r="D797" s="163" t="s">
        <v>107</v>
      </c>
      <c r="F797" s="164" t="s">
        <v>1901</v>
      </c>
      <c r="L797" s="109"/>
      <c r="M797" s="165"/>
      <c r="N797" s="166"/>
      <c r="O797" s="166"/>
      <c r="P797" s="166"/>
      <c r="Q797" s="166"/>
      <c r="R797" s="166"/>
      <c r="S797" s="166"/>
      <c r="T797" s="167"/>
      <c r="AT797" s="99" t="s">
        <v>107</v>
      </c>
      <c r="AU797" s="99" t="s">
        <v>67</v>
      </c>
    </row>
    <row r="798" spans="2:65" s="108" customFormat="1" ht="22.5" customHeight="1">
      <c r="B798" s="109"/>
      <c r="C798" s="152" t="s">
        <v>1902</v>
      </c>
      <c r="D798" s="152" t="s">
        <v>99</v>
      </c>
      <c r="E798" s="153" t="s">
        <v>1903</v>
      </c>
      <c r="F798" s="154" t="s">
        <v>1904</v>
      </c>
      <c r="G798" s="155" t="s">
        <v>111</v>
      </c>
      <c r="H798" s="156">
        <v>1</v>
      </c>
      <c r="I798" s="157">
        <v>151</v>
      </c>
      <c r="J798" s="157">
        <f>ROUND(I798*H798,2)</f>
        <v>151</v>
      </c>
      <c r="K798" s="154" t="s">
        <v>103</v>
      </c>
      <c r="L798" s="109"/>
      <c r="M798" s="158" t="s">
        <v>1</v>
      </c>
      <c r="N798" s="159" t="s">
        <v>38</v>
      </c>
      <c r="O798" s="160">
        <v>0</v>
      </c>
      <c r="P798" s="160">
        <f>O798*H798</f>
        <v>0</v>
      </c>
      <c r="Q798" s="160">
        <v>0</v>
      </c>
      <c r="R798" s="160">
        <f>Q798*H798</f>
        <v>0</v>
      </c>
      <c r="S798" s="160">
        <v>0</v>
      </c>
      <c r="T798" s="161">
        <f>S798*H798</f>
        <v>0</v>
      </c>
      <c r="AR798" s="99" t="s">
        <v>104</v>
      </c>
      <c r="AT798" s="99" t="s">
        <v>99</v>
      </c>
      <c r="AU798" s="99" t="s">
        <v>67</v>
      </c>
      <c r="AY798" s="99" t="s">
        <v>105</v>
      </c>
      <c r="BE798" s="162">
        <f>IF(N798="základní",J798,0)</f>
        <v>151</v>
      </c>
      <c r="BF798" s="162">
        <f>IF(N798="snížená",J798,0)</f>
        <v>0</v>
      </c>
      <c r="BG798" s="162">
        <f>IF(N798="zákl. přenesená",J798,0)</f>
        <v>0</v>
      </c>
      <c r="BH798" s="162">
        <f>IF(N798="sníž. přenesená",J798,0)</f>
        <v>0</v>
      </c>
      <c r="BI798" s="162">
        <f>IF(N798="nulová",J798,0)</f>
        <v>0</v>
      </c>
      <c r="BJ798" s="99" t="s">
        <v>75</v>
      </c>
      <c r="BK798" s="162">
        <f>ROUND(I798*H798,2)</f>
        <v>151</v>
      </c>
      <c r="BL798" s="99" t="s">
        <v>104</v>
      </c>
      <c r="BM798" s="99" t="s">
        <v>1905</v>
      </c>
    </row>
    <row r="799" spans="2:65" s="108" customFormat="1" ht="19.5">
      <c r="B799" s="109"/>
      <c r="D799" s="163" t="s">
        <v>107</v>
      </c>
      <c r="F799" s="164" t="s">
        <v>1906</v>
      </c>
      <c r="L799" s="109"/>
      <c r="M799" s="165"/>
      <c r="N799" s="166"/>
      <c r="O799" s="166"/>
      <c r="P799" s="166"/>
      <c r="Q799" s="166"/>
      <c r="R799" s="166"/>
      <c r="S799" s="166"/>
      <c r="T799" s="167"/>
      <c r="AT799" s="99" t="s">
        <v>107</v>
      </c>
      <c r="AU799" s="99" t="s">
        <v>67</v>
      </c>
    </row>
    <row r="800" spans="2:65" s="108" customFormat="1" ht="22.5" customHeight="1">
      <c r="B800" s="109"/>
      <c r="C800" s="152" t="s">
        <v>1907</v>
      </c>
      <c r="D800" s="152" t="s">
        <v>99</v>
      </c>
      <c r="E800" s="153" t="s">
        <v>1908</v>
      </c>
      <c r="F800" s="154" t="s">
        <v>1909</v>
      </c>
      <c r="G800" s="155" t="s">
        <v>973</v>
      </c>
      <c r="H800" s="156">
        <v>1</v>
      </c>
      <c r="I800" s="157">
        <v>314</v>
      </c>
      <c r="J800" s="157">
        <f>ROUND(I800*H800,2)</f>
        <v>314</v>
      </c>
      <c r="K800" s="154" t="s">
        <v>103</v>
      </c>
      <c r="L800" s="109"/>
      <c r="M800" s="158" t="s">
        <v>1</v>
      </c>
      <c r="N800" s="159" t="s">
        <v>38</v>
      </c>
      <c r="O800" s="160">
        <v>0</v>
      </c>
      <c r="P800" s="160">
        <f>O800*H800</f>
        <v>0</v>
      </c>
      <c r="Q800" s="160">
        <v>0</v>
      </c>
      <c r="R800" s="160">
        <f>Q800*H800</f>
        <v>0</v>
      </c>
      <c r="S800" s="160">
        <v>0</v>
      </c>
      <c r="T800" s="161">
        <f>S800*H800</f>
        <v>0</v>
      </c>
      <c r="AR800" s="99" t="s">
        <v>104</v>
      </c>
      <c r="AT800" s="99" t="s">
        <v>99</v>
      </c>
      <c r="AU800" s="99" t="s">
        <v>67</v>
      </c>
      <c r="AY800" s="99" t="s">
        <v>105</v>
      </c>
      <c r="BE800" s="162">
        <f>IF(N800="základní",J800,0)</f>
        <v>314</v>
      </c>
      <c r="BF800" s="162">
        <f>IF(N800="snížená",J800,0)</f>
        <v>0</v>
      </c>
      <c r="BG800" s="162">
        <f>IF(N800="zákl. přenesená",J800,0)</f>
        <v>0</v>
      </c>
      <c r="BH800" s="162">
        <f>IF(N800="sníž. přenesená",J800,0)</f>
        <v>0</v>
      </c>
      <c r="BI800" s="162">
        <f>IF(N800="nulová",J800,0)</f>
        <v>0</v>
      </c>
      <c r="BJ800" s="99" t="s">
        <v>75</v>
      </c>
      <c r="BK800" s="162">
        <f>ROUND(I800*H800,2)</f>
        <v>314</v>
      </c>
      <c r="BL800" s="99" t="s">
        <v>104</v>
      </c>
      <c r="BM800" s="99" t="s">
        <v>1910</v>
      </c>
    </row>
    <row r="801" spans="2:65" s="108" customFormat="1" ht="29.25">
      <c r="B801" s="109"/>
      <c r="D801" s="163" t="s">
        <v>107</v>
      </c>
      <c r="F801" s="164" t="s">
        <v>1911</v>
      </c>
      <c r="L801" s="109"/>
      <c r="M801" s="165"/>
      <c r="N801" s="166"/>
      <c r="O801" s="166"/>
      <c r="P801" s="166"/>
      <c r="Q801" s="166"/>
      <c r="R801" s="166"/>
      <c r="S801" s="166"/>
      <c r="T801" s="167"/>
      <c r="AT801" s="99" t="s">
        <v>107</v>
      </c>
      <c r="AU801" s="99" t="s">
        <v>67</v>
      </c>
    </row>
    <row r="802" spans="2:65" s="108" customFormat="1" ht="22.5" customHeight="1">
      <c r="B802" s="109"/>
      <c r="C802" s="152" t="s">
        <v>1912</v>
      </c>
      <c r="D802" s="152" t="s">
        <v>99</v>
      </c>
      <c r="E802" s="153" t="s">
        <v>1913</v>
      </c>
      <c r="F802" s="154" t="s">
        <v>1914</v>
      </c>
      <c r="G802" s="155" t="s">
        <v>973</v>
      </c>
      <c r="H802" s="156">
        <v>1</v>
      </c>
      <c r="I802" s="157">
        <v>357</v>
      </c>
      <c r="J802" s="157">
        <f>ROUND(I802*H802,2)</f>
        <v>357</v>
      </c>
      <c r="K802" s="154" t="s">
        <v>103</v>
      </c>
      <c r="L802" s="109"/>
      <c r="M802" s="158" t="s">
        <v>1</v>
      </c>
      <c r="N802" s="159" t="s">
        <v>38</v>
      </c>
      <c r="O802" s="160">
        <v>0</v>
      </c>
      <c r="P802" s="160">
        <f>O802*H802</f>
        <v>0</v>
      </c>
      <c r="Q802" s="160">
        <v>0</v>
      </c>
      <c r="R802" s="160">
        <f>Q802*H802</f>
        <v>0</v>
      </c>
      <c r="S802" s="160">
        <v>0</v>
      </c>
      <c r="T802" s="161">
        <f>S802*H802</f>
        <v>0</v>
      </c>
      <c r="AR802" s="99" t="s">
        <v>104</v>
      </c>
      <c r="AT802" s="99" t="s">
        <v>99</v>
      </c>
      <c r="AU802" s="99" t="s">
        <v>67</v>
      </c>
      <c r="AY802" s="99" t="s">
        <v>105</v>
      </c>
      <c r="BE802" s="162">
        <f>IF(N802="základní",J802,0)</f>
        <v>357</v>
      </c>
      <c r="BF802" s="162">
        <f>IF(N802="snížená",J802,0)</f>
        <v>0</v>
      </c>
      <c r="BG802" s="162">
        <f>IF(N802="zákl. přenesená",J802,0)</f>
        <v>0</v>
      </c>
      <c r="BH802" s="162">
        <f>IF(N802="sníž. přenesená",J802,0)</f>
        <v>0</v>
      </c>
      <c r="BI802" s="162">
        <f>IF(N802="nulová",J802,0)</f>
        <v>0</v>
      </c>
      <c r="BJ802" s="99" t="s">
        <v>75</v>
      </c>
      <c r="BK802" s="162">
        <f>ROUND(I802*H802,2)</f>
        <v>357</v>
      </c>
      <c r="BL802" s="99" t="s">
        <v>104</v>
      </c>
      <c r="BM802" s="99" t="s">
        <v>1915</v>
      </c>
    </row>
    <row r="803" spans="2:65" s="108" customFormat="1" ht="29.25">
      <c r="B803" s="109"/>
      <c r="D803" s="163" t="s">
        <v>107</v>
      </c>
      <c r="F803" s="164" t="s">
        <v>1916</v>
      </c>
      <c r="L803" s="109"/>
      <c r="M803" s="165"/>
      <c r="N803" s="166"/>
      <c r="O803" s="166"/>
      <c r="P803" s="166"/>
      <c r="Q803" s="166"/>
      <c r="R803" s="166"/>
      <c r="S803" s="166"/>
      <c r="T803" s="167"/>
      <c r="AT803" s="99" t="s">
        <v>107</v>
      </c>
      <c r="AU803" s="99" t="s">
        <v>67</v>
      </c>
    </row>
    <row r="804" spans="2:65" s="108" customFormat="1" ht="22.5" customHeight="1">
      <c r="B804" s="109"/>
      <c r="C804" s="152" t="s">
        <v>1917</v>
      </c>
      <c r="D804" s="152" t="s">
        <v>99</v>
      </c>
      <c r="E804" s="153" t="s">
        <v>1918</v>
      </c>
      <c r="F804" s="154" t="s">
        <v>1919</v>
      </c>
      <c r="G804" s="155" t="s">
        <v>973</v>
      </c>
      <c r="H804" s="156">
        <v>1</v>
      </c>
      <c r="I804" s="157">
        <v>426</v>
      </c>
      <c r="J804" s="157">
        <f>ROUND(I804*H804,2)</f>
        <v>426</v>
      </c>
      <c r="K804" s="154" t="s">
        <v>103</v>
      </c>
      <c r="L804" s="109"/>
      <c r="M804" s="158" t="s">
        <v>1</v>
      </c>
      <c r="N804" s="159" t="s">
        <v>38</v>
      </c>
      <c r="O804" s="160">
        <v>0</v>
      </c>
      <c r="P804" s="160">
        <f>O804*H804</f>
        <v>0</v>
      </c>
      <c r="Q804" s="160">
        <v>0</v>
      </c>
      <c r="R804" s="160">
        <f>Q804*H804</f>
        <v>0</v>
      </c>
      <c r="S804" s="160">
        <v>0</v>
      </c>
      <c r="T804" s="161">
        <f>S804*H804</f>
        <v>0</v>
      </c>
      <c r="AR804" s="99" t="s">
        <v>104</v>
      </c>
      <c r="AT804" s="99" t="s">
        <v>99</v>
      </c>
      <c r="AU804" s="99" t="s">
        <v>67</v>
      </c>
      <c r="AY804" s="99" t="s">
        <v>105</v>
      </c>
      <c r="BE804" s="162">
        <f>IF(N804="základní",J804,0)</f>
        <v>426</v>
      </c>
      <c r="BF804" s="162">
        <f>IF(N804="snížená",J804,0)</f>
        <v>0</v>
      </c>
      <c r="BG804" s="162">
        <f>IF(N804="zákl. přenesená",J804,0)</f>
        <v>0</v>
      </c>
      <c r="BH804" s="162">
        <f>IF(N804="sníž. přenesená",J804,0)</f>
        <v>0</v>
      </c>
      <c r="BI804" s="162">
        <f>IF(N804="nulová",J804,0)</f>
        <v>0</v>
      </c>
      <c r="BJ804" s="99" t="s">
        <v>75</v>
      </c>
      <c r="BK804" s="162">
        <f>ROUND(I804*H804,2)</f>
        <v>426</v>
      </c>
      <c r="BL804" s="99" t="s">
        <v>104</v>
      </c>
      <c r="BM804" s="99" t="s">
        <v>1920</v>
      </c>
    </row>
    <row r="805" spans="2:65" s="108" customFormat="1" ht="29.25">
      <c r="B805" s="109"/>
      <c r="D805" s="163" t="s">
        <v>107</v>
      </c>
      <c r="F805" s="164" t="s">
        <v>1921</v>
      </c>
      <c r="L805" s="109"/>
      <c r="M805" s="165"/>
      <c r="N805" s="166"/>
      <c r="O805" s="166"/>
      <c r="P805" s="166"/>
      <c r="Q805" s="166"/>
      <c r="R805" s="166"/>
      <c r="S805" s="166"/>
      <c r="T805" s="167"/>
      <c r="AT805" s="99" t="s">
        <v>107</v>
      </c>
      <c r="AU805" s="99" t="s">
        <v>67</v>
      </c>
    </row>
    <row r="806" spans="2:65" s="108" customFormat="1" ht="22.5" customHeight="1">
      <c r="B806" s="109"/>
      <c r="C806" s="152" t="s">
        <v>1922</v>
      </c>
      <c r="D806" s="152" t="s">
        <v>99</v>
      </c>
      <c r="E806" s="153" t="s">
        <v>1923</v>
      </c>
      <c r="F806" s="154" t="s">
        <v>1924</v>
      </c>
      <c r="G806" s="155" t="s">
        <v>973</v>
      </c>
      <c r="H806" s="156">
        <v>1</v>
      </c>
      <c r="I806" s="157">
        <v>280</v>
      </c>
      <c r="J806" s="157">
        <f>ROUND(I806*H806,2)</f>
        <v>280</v>
      </c>
      <c r="K806" s="154" t="s">
        <v>103</v>
      </c>
      <c r="L806" s="109"/>
      <c r="M806" s="158" t="s">
        <v>1</v>
      </c>
      <c r="N806" s="159" t="s">
        <v>38</v>
      </c>
      <c r="O806" s="160">
        <v>0</v>
      </c>
      <c r="P806" s="160">
        <f>O806*H806</f>
        <v>0</v>
      </c>
      <c r="Q806" s="160">
        <v>0</v>
      </c>
      <c r="R806" s="160">
        <f>Q806*H806</f>
        <v>0</v>
      </c>
      <c r="S806" s="160">
        <v>0</v>
      </c>
      <c r="T806" s="161">
        <f>S806*H806</f>
        <v>0</v>
      </c>
      <c r="AR806" s="99" t="s">
        <v>104</v>
      </c>
      <c r="AT806" s="99" t="s">
        <v>99</v>
      </c>
      <c r="AU806" s="99" t="s">
        <v>67</v>
      </c>
      <c r="AY806" s="99" t="s">
        <v>105</v>
      </c>
      <c r="BE806" s="162">
        <f>IF(N806="základní",J806,0)</f>
        <v>280</v>
      </c>
      <c r="BF806" s="162">
        <f>IF(N806="snížená",J806,0)</f>
        <v>0</v>
      </c>
      <c r="BG806" s="162">
        <f>IF(N806="zákl. přenesená",J806,0)</f>
        <v>0</v>
      </c>
      <c r="BH806" s="162">
        <f>IF(N806="sníž. přenesená",J806,0)</f>
        <v>0</v>
      </c>
      <c r="BI806" s="162">
        <f>IF(N806="nulová",J806,0)</f>
        <v>0</v>
      </c>
      <c r="BJ806" s="99" t="s">
        <v>75</v>
      </c>
      <c r="BK806" s="162">
        <f>ROUND(I806*H806,2)</f>
        <v>280</v>
      </c>
      <c r="BL806" s="99" t="s">
        <v>104</v>
      </c>
      <c r="BM806" s="99" t="s">
        <v>1925</v>
      </c>
    </row>
    <row r="807" spans="2:65" s="108" customFormat="1" ht="19.5">
      <c r="B807" s="109"/>
      <c r="D807" s="163" t="s">
        <v>107</v>
      </c>
      <c r="F807" s="164" t="s">
        <v>1926</v>
      </c>
      <c r="L807" s="109"/>
      <c r="M807" s="165"/>
      <c r="N807" s="166"/>
      <c r="O807" s="166"/>
      <c r="P807" s="166"/>
      <c r="Q807" s="166"/>
      <c r="R807" s="166"/>
      <c r="S807" s="166"/>
      <c r="T807" s="167"/>
      <c r="AT807" s="99" t="s">
        <v>107</v>
      </c>
      <c r="AU807" s="99" t="s">
        <v>67</v>
      </c>
    </row>
    <row r="808" spans="2:65" s="108" customFormat="1" ht="22.5" customHeight="1">
      <c r="B808" s="109"/>
      <c r="C808" s="152" t="s">
        <v>1927</v>
      </c>
      <c r="D808" s="152" t="s">
        <v>99</v>
      </c>
      <c r="E808" s="153" t="s">
        <v>1928</v>
      </c>
      <c r="F808" s="154" t="s">
        <v>1929</v>
      </c>
      <c r="G808" s="155" t="s">
        <v>973</v>
      </c>
      <c r="H808" s="156">
        <v>1</v>
      </c>
      <c r="I808" s="157">
        <v>86.1</v>
      </c>
      <c r="J808" s="157">
        <f>ROUND(I808*H808,2)</f>
        <v>86.1</v>
      </c>
      <c r="K808" s="154" t="s">
        <v>103</v>
      </c>
      <c r="L808" s="109"/>
      <c r="M808" s="158" t="s">
        <v>1</v>
      </c>
      <c r="N808" s="159" t="s">
        <v>38</v>
      </c>
      <c r="O808" s="160">
        <v>0</v>
      </c>
      <c r="P808" s="160">
        <f>O808*H808</f>
        <v>0</v>
      </c>
      <c r="Q808" s="160">
        <v>0</v>
      </c>
      <c r="R808" s="160">
        <f>Q808*H808</f>
        <v>0</v>
      </c>
      <c r="S808" s="160">
        <v>0</v>
      </c>
      <c r="T808" s="161">
        <f>S808*H808</f>
        <v>0</v>
      </c>
      <c r="AR808" s="99" t="s">
        <v>104</v>
      </c>
      <c r="AT808" s="99" t="s">
        <v>99</v>
      </c>
      <c r="AU808" s="99" t="s">
        <v>67</v>
      </c>
      <c r="AY808" s="99" t="s">
        <v>105</v>
      </c>
      <c r="BE808" s="162">
        <f>IF(N808="základní",J808,0)</f>
        <v>86.1</v>
      </c>
      <c r="BF808" s="162">
        <f>IF(N808="snížená",J808,0)</f>
        <v>0</v>
      </c>
      <c r="BG808" s="162">
        <f>IF(N808="zákl. přenesená",J808,0)</f>
        <v>0</v>
      </c>
      <c r="BH808" s="162">
        <f>IF(N808="sníž. přenesená",J808,0)</f>
        <v>0</v>
      </c>
      <c r="BI808" s="162">
        <f>IF(N808="nulová",J808,0)</f>
        <v>0</v>
      </c>
      <c r="BJ808" s="99" t="s">
        <v>75</v>
      </c>
      <c r="BK808" s="162">
        <f>ROUND(I808*H808,2)</f>
        <v>86.1</v>
      </c>
      <c r="BL808" s="99" t="s">
        <v>104</v>
      </c>
      <c r="BM808" s="99" t="s">
        <v>1930</v>
      </c>
    </row>
    <row r="809" spans="2:65" s="108" customFormat="1" ht="29.25">
      <c r="B809" s="109"/>
      <c r="D809" s="163" t="s">
        <v>107</v>
      </c>
      <c r="F809" s="164" t="s">
        <v>1931</v>
      </c>
      <c r="L809" s="109"/>
      <c r="M809" s="165"/>
      <c r="N809" s="166"/>
      <c r="O809" s="166"/>
      <c r="P809" s="166"/>
      <c r="Q809" s="166"/>
      <c r="R809" s="166"/>
      <c r="S809" s="166"/>
      <c r="T809" s="167"/>
      <c r="AT809" s="99" t="s">
        <v>107</v>
      </c>
      <c r="AU809" s="99" t="s">
        <v>67</v>
      </c>
    </row>
    <row r="810" spans="2:65" s="108" customFormat="1" ht="22.5" customHeight="1">
      <c r="B810" s="109"/>
      <c r="C810" s="152" t="s">
        <v>1932</v>
      </c>
      <c r="D810" s="152" t="s">
        <v>99</v>
      </c>
      <c r="E810" s="153" t="s">
        <v>1933</v>
      </c>
      <c r="F810" s="154" t="s">
        <v>1934</v>
      </c>
      <c r="G810" s="155" t="s">
        <v>111</v>
      </c>
      <c r="H810" s="156">
        <v>1</v>
      </c>
      <c r="I810" s="157">
        <v>4.3099999999999996</v>
      </c>
      <c r="J810" s="157">
        <f>ROUND(I810*H810,2)</f>
        <v>4.3099999999999996</v>
      </c>
      <c r="K810" s="154" t="s">
        <v>103</v>
      </c>
      <c r="L810" s="109"/>
      <c r="M810" s="158" t="s">
        <v>1</v>
      </c>
      <c r="N810" s="159" t="s">
        <v>38</v>
      </c>
      <c r="O810" s="160">
        <v>0</v>
      </c>
      <c r="P810" s="160">
        <f>O810*H810</f>
        <v>0</v>
      </c>
      <c r="Q810" s="160">
        <v>0</v>
      </c>
      <c r="R810" s="160">
        <f>Q810*H810</f>
        <v>0</v>
      </c>
      <c r="S810" s="160">
        <v>0</v>
      </c>
      <c r="T810" s="161">
        <f>S810*H810</f>
        <v>0</v>
      </c>
      <c r="AR810" s="99" t="s">
        <v>104</v>
      </c>
      <c r="AT810" s="99" t="s">
        <v>99</v>
      </c>
      <c r="AU810" s="99" t="s">
        <v>67</v>
      </c>
      <c r="AY810" s="99" t="s">
        <v>105</v>
      </c>
      <c r="BE810" s="162">
        <f>IF(N810="základní",J810,0)</f>
        <v>4.3099999999999996</v>
      </c>
      <c r="BF810" s="162">
        <f>IF(N810="snížená",J810,0)</f>
        <v>0</v>
      </c>
      <c r="BG810" s="162">
        <f>IF(N810="zákl. přenesená",J810,0)</f>
        <v>0</v>
      </c>
      <c r="BH810" s="162">
        <f>IF(N810="sníž. přenesená",J810,0)</f>
        <v>0</v>
      </c>
      <c r="BI810" s="162">
        <f>IF(N810="nulová",J810,0)</f>
        <v>0</v>
      </c>
      <c r="BJ810" s="99" t="s">
        <v>75</v>
      </c>
      <c r="BK810" s="162">
        <f>ROUND(I810*H810,2)</f>
        <v>4.3099999999999996</v>
      </c>
      <c r="BL810" s="99" t="s">
        <v>104</v>
      </c>
      <c r="BM810" s="99" t="s">
        <v>1935</v>
      </c>
    </row>
    <row r="811" spans="2:65" s="108" customFormat="1" ht="19.5">
      <c r="B811" s="109"/>
      <c r="D811" s="163" t="s">
        <v>107</v>
      </c>
      <c r="F811" s="164" t="s">
        <v>1936</v>
      </c>
      <c r="L811" s="109"/>
      <c r="M811" s="165"/>
      <c r="N811" s="166"/>
      <c r="O811" s="166"/>
      <c r="P811" s="166"/>
      <c r="Q811" s="166"/>
      <c r="R811" s="166"/>
      <c r="S811" s="166"/>
      <c r="T811" s="167"/>
      <c r="AT811" s="99" t="s">
        <v>107</v>
      </c>
      <c r="AU811" s="99" t="s">
        <v>67</v>
      </c>
    </row>
    <row r="812" spans="2:65" s="108" customFormat="1" ht="22.5" customHeight="1">
      <c r="B812" s="109"/>
      <c r="C812" s="152" t="s">
        <v>1937</v>
      </c>
      <c r="D812" s="152" t="s">
        <v>99</v>
      </c>
      <c r="E812" s="153" t="s">
        <v>1938</v>
      </c>
      <c r="F812" s="154" t="s">
        <v>1939</v>
      </c>
      <c r="G812" s="155" t="s">
        <v>111</v>
      </c>
      <c r="H812" s="156">
        <v>1</v>
      </c>
      <c r="I812" s="157">
        <v>4.3099999999999996</v>
      </c>
      <c r="J812" s="157">
        <f>ROUND(I812*H812,2)</f>
        <v>4.3099999999999996</v>
      </c>
      <c r="K812" s="154" t="s">
        <v>103</v>
      </c>
      <c r="L812" s="109"/>
      <c r="M812" s="158" t="s">
        <v>1</v>
      </c>
      <c r="N812" s="159" t="s">
        <v>38</v>
      </c>
      <c r="O812" s="160">
        <v>0</v>
      </c>
      <c r="P812" s="160">
        <f>O812*H812</f>
        <v>0</v>
      </c>
      <c r="Q812" s="160">
        <v>0</v>
      </c>
      <c r="R812" s="160">
        <f>Q812*H812</f>
        <v>0</v>
      </c>
      <c r="S812" s="160">
        <v>0</v>
      </c>
      <c r="T812" s="161">
        <f>S812*H812</f>
        <v>0</v>
      </c>
      <c r="AR812" s="99" t="s">
        <v>104</v>
      </c>
      <c r="AT812" s="99" t="s">
        <v>99</v>
      </c>
      <c r="AU812" s="99" t="s">
        <v>67</v>
      </c>
      <c r="AY812" s="99" t="s">
        <v>105</v>
      </c>
      <c r="BE812" s="162">
        <f>IF(N812="základní",J812,0)</f>
        <v>4.3099999999999996</v>
      </c>
      <c r="BF812" s="162">
        <f>IF(N812="snížená",J812,0)</f>
        <v>0</v>
      </c>
      <c r="BG812" s="162">
        <f>IF(N812="zákl. přenesená",J812,0)</f>
        <v>0</v>
      </c>
      <c r="BH812" s="162">
        <f>IF(N812="sníž. přenesená",J812,0)</f>
        <v>0</v>
      </c>
      <c r="BI812" s="162">
        <f>IF(N812="nulová",J812,0)</f>
        <v>0</v>
      </c>
      <c r="BJ812" s="99" t="s">
        <v>75</v>
      </c>
      <c r="BK812" s="162">
        <f>ROUND(I812*H812,2)</f>
        <v>4.3099999999999996</v>
      </c>
      <c r="BL812" s="99" t="s">
        <v>104</v>
      </c>
      <c r="BM812" s="99" t="s">
        <v>1940</v>
      </c>
    </row>
    <row r="813" spans="2:65" s="108" customFormat="1" ht="19.5">
      <c r="B813" s="109"/>
      <c r="D813" s="163" t="s">
        <v>107</v>
      </c>
      <c r="F813" s="164" t="s">
        <v>1941</v>
      </c>
      <c r="L813" s="109"/>
      <c r="M813" s="165"/>
      <c r="N813" s="166"/>
      <c r="O813" s="166"/>
      <c r="P813" s="166"/>
      <c r="Q813" s="166"/>
      <c r="R813" s="166"/>
      <c r="S813" s="166"/>
      <c r="T813" s="167"/>
      <c r="AT813" s="99" t="s">
        <v>107</v>
      </c>
      <c r="AU813" s="99" t="s">
        <v>67</v>
      </c>
    </row>
    <row r="814" spans="2:65" s="108" customFormat="1" ht="22.5" customHeight="1">
      <c r="B814" s="109"/>
      <c r="C814" s="152" t="s">
        <v>1942</v>
      </c>
      <c r="D814" s="152" t="s">
        <v>99</v>
      </c>
      <c r="E814" s="153" t="s">
        <v>1943</v>
      </c>
      <c r="F814" s="154" t="s">
        <v>1944</v>
      </c>
      <c r="G814" s="155" t="s">
        <v>111</v>
      </c>
      <c r="H814" s="156">
        <v>1</v>
      </c>
      <c r="I814" s="157">
        <v>4.3099999999999996</v>
      </c>
      <c r="J814" s="157">
        <f>ROUND(I814*H814,2)</f>
        <v>4.3099999999999996</v>
      </c>
      <c r="K814" s="154" t="s">
        <v>103</v>
      </c>
      <c r="L814" s="109"/>
      <c r="M814" s="158" t="s">
        <v>1</v>
      </c>
      <c r="N814" s="159" t="s">
        <v>38</v>
      </c>
      <c r="O814" s="160">
        <v>0</v>
      </c>
      <c r="P814" s="160">
        <f>O814*H814</f>
        <v>0</v>
      </c>
      <c r="Q814" s="160">
        <v>0</v>
      </c>
      <c r="R814" s="160">
        <f>Q814*H814</f>
        <v>0</v>
      </c>
      <c r="S814" s="160">
        <v>0</v>
      </c>
      <c r="T814" s="161">
        <f>S814*H814</f>
        <v>0</v>
      </c>
      <c r="AR814" s="99" t="s">
        <v>104</v>
      </c>
      <c r="AT814" s="99" t="s">
        <v>99</v>
      </c>
      <c r="AU814" s="99" t="s">
        <v>67</v>
      </c>
      <c r="AY814" s="99" t="s">
        <v>105</v>
      </c>
      <c r="BE814" s="162">
        <f>IF(N814="základní",J814,0)</f>
        <v>4.3099999999999996</v>
      </c>
      <c r="BF814" s="162">
        <f>IF(N814="snížená",J814,0)</f>
        <v>0</v>
      </c>
      <c r="BG814" s="162">
        <f>IF(N814="zákl. přenesená",J814,0)</f>
        <v>0</v>
      </c>
      <c r="BH814" s="162">
        <f>IF(N814="sníž. přenesená",J814,0)</f>
        <v>0</v>
      </c>
      <c r="BI814" s="162">
        <f>IF(N814="nulová",J814,0)</f>
        <v>0</v>
      </c>
      <c r="BJ814" s="99" t="s">
        <v>75</v>
      </c>
      <c r="BK814" s="162">
        <f>ROUND(I814*H814,2)</f>
        <v>4.3099999999999996</v>
      </c>
      <c r="BL814" s="99" t="s">
        <v>104</v>
      </c>
      <c r="BM814" s="99" t="s">
        <v>1945</v>
      </c>
    </row>
    <row r="815" spans="2:65" s="108" customFormat="1" ht="19.5">
      <c r="B815" s="109"/>
      <c r="D815" s="163" t="s">
        <v>107</v>
      </c>
      <c r="F815" s="164" t="s">
        <v>1946</v>
      </c>
      <c r="L815" s="109"/>
      <c r="M815" s="165"/>
      <c r="N815" s="166"/>
      <c r="O815" s="166"/>
      <c r="P815" s="166"/>
      <c r="Q815" s="166"/>
      <c r="R815" s="166"/>
      <c r="S815" s="166"/>
      <c r="T815" s="167"/>
      <c r="AT815" s="99" t="s">
        <v>107</v>
      </c>
      <c r="AU815" s="99" t="s">
        <v>67</v>
      </c>
    </row>
    <row r="816" spans="2:65" s="108" customFormat="1" ht="22.5" customHeight="1">
      <c r="B816" s="109"/>
      <c r="C816" s="152" t="s">
        <v>1947</v>
      </c>
      <c r="D816" s="152" t="s">
        <v>99</v>
      </c>
      <c r="E816" s="153" t="s">
        <v>1948</v>
      </c>
      <c r="F816" s="154" t="s">
        <v>1949</v>
      </c>
      <c r="G816" s="155" t="s">
        <v>111</v>
      </c>
      <c r="H816" s="156">
        <v>1</v>
      </c>
      <c r="I816" s="157">
        <v>17.2</v>
      </c>
      <c r="J816" s="157">
        <f>ROUND(I816*H816,2)</f>
        <v>17.2</v>
      </c>
      <c r="K816" s="154" t="s">
        <v>103</v>
      </c>
      <c r="L816" s="109"/>
      <c r="M816" s="158" t="s">
        <v>1</v>
      </c>
      <c r="N816" s="159" t="s">
        <v>38</v>
      </c>
      <c r="O816" s="160">
        <v>0</v>
      </c>
      <c r="P816" s="160">
        <f>O816*H816</f>
        <v>0</v>
      </c>
      <c r="Q816" s="160">
        <v>0</v>
      </c>
      <c r="R816" s="160">
        <f>Q816*H816</f>
        <v>0</v>
      </c>
      <c r="S816" s="160">
        <v>0</v>
      </c>
      <c r="T816" s="161">
        <f>S816*H816</f>
        <v>0</v>
      </c>
      <c r="AR816" s="99" t="s">
        <v>104</v>
      </c>
      <c r="AT816" s="99" t="s">
        <v>99</v>
      </c>
      <c r="AU816" s="99" t="s">
        <v>67</v>
      </c>
      <c r="AY816" s="99" t="s">
        <v>105</v>
      </c>
      <c r="BE816" s="162">
        <f>IF(N816="základní",J816,0)</f>
        <v>17.2</v>
      </c>
      <c r="BF816" s="162">
        <f>IF(N816="snížená",J816,0)</f>
        <v>0</v>
      </c>
      <c r="BG816" s="162">
        <f>IF(N816="zákl. přenesená",J816,0)</f>
        <v>0</v>
      </c>
      <c r="BH816" s="162">
        <f>IF(N816="sníž. přenesená",J816,0)</f>
        <v>0</v>
      </c>
      <c r="BI816" s="162">
        <f>IF(N816="nulová",J816,0)</f>
        <v>0</v>
      </c>
      <c r="BJ816" s="99" t="s">
        <v>75</v>
      </c>
      <c r="BK816" s="162">
        <f>ROUND(I816*H816,2)</f>
        <v>17.2</v>
      </c>
      <c r="BL816" s="99" t="s">
        <v>104</v>
      </c>
      <c r="BM816" s="99" t="s">
        <v>1950</v>
      </c>
    </row>
    <row r="817" spans="2:65" s="108" customFormat="1" ht="19.5">
      <c r="B817" s="109"/>
      <c r="D817" s="163" t="s">
        <v>107</v>
      </c>
      <c r="F817" s="164" t="s">
        <v>1951</v>
      </c>
      <c r="L817" s="109"/>
      <c r="M817" s="165"/>
      <c r="N817" s="166"/>
      <c r="O817" s="166"/>
      <c r="P817" s="166"/>
      <c r="Q817" s="166"/>
      <c r="R817" s="166"/>
      <c r="S817" s="166"/>
      <c r="T817" s="167"/>
      <c r="AT817" s="99" t="s">
        <v>107</v>
      </c>
      <c r="AU817" s="99" t="s">
        <v>67</v>
      </c>
    </row>
    <row r="818" spans="2:65" s="108" customFormat="1" ht="22.5" customHeight="1">
      <c r="B818" s="109"/>
      <c r="C818" s="152" t="s">
        <v>1952</v>
      </c>
      <c r="D818" s="152" t="s">
        <v>99</v>
      </c>
      <c r="E818" s="153" t="s">
        <v>1953</v>
      </c>
      <c r="F818" s="154" t="s">
        <v>1954</v>
      </c>
      <c r="G818" s="155" t="s">
        <v>111</v>
      </c>
      <c r="H818" s="156">
        <v>1</v>
      </c>
      <c r="I818" s="157">
        <v>12.9</v>
      </c>
      <c r="J818" s="157">
        <f>ROUND(I818*H818,2)</f>
        <v>12.9</v>
      </c>
      <c r="K818" s="154" t="s">
        <v>103</v>
      </c>
      <c r="L818" s="109"/>
      <c r="M818" s="158" t="s">
        <v>1</v>
      </c>
      <c r="N818" s="159" t="s">
        <v>38</v>
      </c>
      <c r="O818" s="160">
        <v>0</v>
      </c>
      <c r="P818" s="160">
        <f>O818*H818</f>
        <v>0</v>
      </c>
      <c r="Q818" s="160">
        <v>0</v>
      </c>
      <c r="R818" s="160">
        <f>Q818*H818</f>
        <v>0</v>
      </c>
      <c r="S818" s="160">
        <v>0</v>
      </c>
      <c r="T818" s="161">
        <f>S818*H818</f>
        <v>0</v>
      </c>
      <c r="AR818" s="99" t="s">
        <v>104</v>
      </c>
      <c r="AT818" s="99" t="s">
        <v>99</v>
      </c>
      <c r="AU818" s="99" t="s">
        <v>67</v>
      </c>
      <c r="AY818" s="99" t="s">
        <v>105</v>
      </c>
      <c r="BE818" s="162">
        <f>IF(N818="základní",J818,0)</f>
        <v>12.9</v>
      </c>
      <c r="BF818" s="162">
        <f>IF(N818="snížená",J818,0)</f>
        <v>0</v>
      </c>
      <c r="BG818" s="162">
        <f>IF(N818="zákl. přenesená",J818,0)</f>
        <v>0</v>
      </c>
      <c r="BH818" s="162">
        <f>IF(N818="sníž. přenesená",J818,0)</f>
        <v>0</v>
      </c>
      <c r="BI818" s="162">
        <f>IF(N818="nulová",J818,0)</f>
        <v>0</v>
      </c>
      <c r="BJ818" s="99" t="s">
        <v>75</v>
      </c>
      <c r="BK818" s="162">
        <f>ROUND(I818*H818,2)</f>
        <v>12.9</v>
      </c>
      <c r="BL818" s="99" t="s">
        <v>104</v>
      </c>
      <c r="BM818" s="99" t="s">
        <v>1955</v>
      </c>
    </row>
    <row r="819" spans="2:65" s="108" customFormat="1" ht="19.5">
      <c r="B819" s="109"/>
      <c r="D819" s="163" t="s">
        <v>107</v>
      </c>
      <c r="F819" s="164" t="s">
        <v>1956</v>
      </c>
      <c r="L819" s="109"/>
      <c r="M819" s="165"/>
      <c r="N819" s="166"/>
      <c r="O819" s="166"/>
      <c r="P819" s="166"/>
      <c r="Q819" s="166"/>
      <c r="R819" s="166"/>
      <c r="S819" s="166"/>
      <c r="T819" s="167"/>
      <c r="AT819" s="99" t="s">
        <v>107</v>
      </c>
      <c r="AU819" s="99" t="s">
        <v>67</v>
      </c>
    </row>
    <row r="820" spans="2:65" s="108" customFormat="1" ht="22.5" customHeight="1">
      <c r="B820" s="109"/>
      <c r="C820" s="152" t="s">
        <v>1957</v>
      </c>
      <c r="D820" s="152" t="s">
        <v>99</v>
      </c>
      <c r="E820" s="153" t="s">
        <v>1958</v>
      </c>
      <c r="F820" s="154" t="s">
        <v>1959</v>
      </c>
      <c r="G820" s="155" t="s">
        <v>387</v>
      </c>
      <c r="H820" s="156">
        <v>1</v>
      </c>
      <c r="I820" s="157">
        <v>16500</v>
      </c>
      <c r="J820" s="157">
        <f>ROUND(I820*H820,2)</f>
        <v>16500</v>
      </c>
      <c r="K820" s="154" t="s">
        <v>103</v>
      </c>
      <c r="L820" s="109"/>
      <c r="M820" s="158" t="s">
        <v>1</v>
      </c>
      <c r="N820" s="159" t="s">
        <v>38</v>
      </c>
      <c r="O820" s="160">
        <v>0</v>
      </c>
      <c r="P820" s="160">
        <f>O820*H820</f>
        <v>0</v>
      </c>
      <c r="Q820" s="160">
        <v>0</v>
      </c>
      <c r="R820" s="160">
        <f>Q820*H820</f>
        <v>0</v>
      </c>
      <c r="S820" s="160">
        <v>0</v>
      </c>
      <c r="T820" s="161">
        <f>S820*H820</f>
        <v>0</v>
      </c>
      <c r="AR820" s="99" t="s">
        <v>104</v>
      </c>
      <c r="AT820" s="99" t="s">
        <v>99</v>
      </c>
      <c r="AU820" s="99" t="s">
        <v>67</v>
      </c>
      <c r="AY820" s="99" t="s">
        <v>105</v>
      </c>
      <c r="BE820" s="162">
        <f>IF(N820="základní",J820,0)</f>
        <v>16500</v>
      </c>
      <c r="BF820" s="162">
        <f>IF(N820="snížená",J820,0)</f>
        <v>0</v>
      </c>
      <c r="BG820" s="162">
        <f>IF(N820="zákl. přenesená",J820,0)</f>
        <v>0</v>
      </c>
      <c r="BH820" s="162">
        <f>IF(N820="sníž. přenesená",J820,0)</f>
        <v>0</v>
      </c>
      <c r="BI820" s="162">
        <f>IF(N820="nulová",J820,0)</f>
        <v>0</v>
      </c>
      <c r="BJ820" s="99" t="s">
        <v>75</v>
      </c>
      <c r="BK820" s="162">
        <f>ROUND(I820*H820,2)</f>
        <v>16500</v>
      </c>
      <c r="BL820" s="99" t="s">
        <v>104</v>
      </c>
      <c r="BM820" s="99" t="s">
        <v>1960</v>
      </c>
    </row>
    <row r="821" spans="2:65" s="108" customFormat="1" ht="19.5">
      <c r="B821" s="109"/>
      <c r="D821" s="163" t="s">
        <v>107</v>
      </c>
      <c r="F821" s="164" t="s">
        <v>1961</v>
      </c>
      <c r="L821" s="109"/>
      <c r="M821" s="165"/>
      <c r="N821" s="166"/>
      <c r="O821" s="166"/>
      <c r="P821" s="166"/>
      <c r="Q821" s="166"/>
      <c r="R821" s="166"/>
      <c r="S821" s="166"/>
      <c r="T821" s="167"/>
      <c r="AT821" s="99" t="s">
        <v>107</v>
      </c>
      <c r="AU821" s="99" t="s">
        <v>67</v>
      </c>
    </row>
    <row r="822" spans="2:65" s="108" customFormat="1" ht="22.5" customHeight="1">
      <c r="B822" s="109"/>
      <c r="C822" s="152" t="s">
        <v>1962</v>
      </c>
      <c r="D822" s="152" t="s">
        <v>99</v>
      </c>
      <c r="E822" s="153" t="s">
        <v>1963</v>
      </c>
      <c r="F822" s="154" t="s">
        <v>1964</v>
      </c>
      <c r="G822" s="155" t="s">
        <v>387</v>
      </c>
      <c r="H822" s="156">
        <v>1</v>
      </c>
      <c r="I822" s="157">
        <v>18200</v>
      </c>
      <c r="J822" s="157">
        <f>ROUND(I822*H822,2)</f>
        <v>18200</v>
      </c>
      <c r="K822" s="154" t="s">
        <v>103</v>
      </c>
      <c r="L822" s="109"/>
      <c r="M822" s="158" t="s">
        <v>1</v>
      </c>
      <c r="N822" s="159" t="s">
        <v>38</v>
      </c>
      <c r="O822" s="160">
        <v>0</v>
      </c>
      <c r="P822" s="160">
        <f>O822*H822</f>
        <v>0</v>
      </c>
      <c r="Q822" s="160">
        <v>0</v>
      </c>
      <c r="R822" s="160">
        <f>Q822*H822</f>
        <v>0</v>
      </c>
      <c r="S822" s="160">
        <v>0</v>
      </c>
      <c r="T822" s="161">
        <f>S822*H822</f>
        <v>0</v>
      </c>
      <c r="AR822" s="99" t="s">
        <v>104</v>
      </c>
      <c r="AT822" s="99" t="s">
        <v>99</v>
      </c>
      <c r="AU822" s="99" t="s">
        <v>67</v>
      </c>
      <c r="AY822" s="99" t="s">
        <v>105</v>
      </c>
      <c r="BE822" s="162">
        <f>IF(N822="základní",J822,0)</f>
        <v>18200</v>
      </c>
      <c r="BF822" s="162">
        <f>IF(N822="snížená",J822,0)</f>
        <v>0</v>
      </c>
      <c r="BG822" s="162">
        <f>IF(N822="zákl. přenesená",J822,0)</f>
        <v>0</v>
      </c>
      <c r="BH822" s="162">
        <f>IF(N822="sníž. přenesená",J822,0)</f>
        <v>0</v>
      </c>
      <c r="BI822" s="162">
        <f>IF(N822="nulová",J822,0)</f>
        <v>0</v>
      </c>
      <c r="BJ822" s="99" t="s">
        <v>75</v>
      </c>
      <c r="BK822" s="162">
        <f>ROUND(I822*H822,2)</f>
        <v>18200</v>
      </c>
      <c r="BL822" s="99" t="s">
        <v>104</v>
      </c>
      <c r="BM822" s="99" t="s">
        <v>1965</v>
      </c>
    </row>
    <row r="823" spans="2:65" s="108" customFormat="1" ht="19.5">
      <c r="B823" s="109"/>
      <c r="D823" s="163" t="s">
        <v>107</v>
      </c>
      <c r="F823" s="164" t="s">
        <v>1966</v>
      </c>
      <c r="L823" s="109"/>
      <c r="M823" s="165"/>
      <c r="N823" s="166"/>
      <c r="O823" s="166"/>
      <c r="P823" s="166"/>
      <c r="Q823" s="166"/>
      <c r="R823" s="166"/>
      <c r="S823" s="166"/>
      <c r="T823" s="167"/>
      <c r="AT823" s="99" t="s">
        <v>107</v>
      </c>
      <c r="AU823" s="99" t="s">
        <v>67</v>
      </c>
    </row>
    <row r="824" spans="2:65" s="108" customFormat="1" ht="22.5" customHeight="1">
      <c r="B824" s="109"/>
      <c r="C824" s="152" t="s">
        <v>1967</v>
      </c>
      <c r="D824" s="152" t="s">
        <v>99</v>
      </c>
      <c r="E824" s="153" t="s">
        <v>1968</v>
      </c>
      <c r="F824" s="154" t="s">
        <v>1969</v>
      </c>
      <c r="G824" s="155" t="s">
        <v>387</v>
      </c>
      <c r="H824" s="156">
        <v>1</v>
      </c>
      <c r="I824" s="157">
        <v>16800</v>
      </c>
      <c r="J824" s="157">
        <f>ROUND(I824*H824,2)</f>
        <v>16800</v>
      </c>
      <c r="K824" s="154" t="s">
        <v>103</v>
      </c>
      <c r="L824" s="109"/>
      <c r="M824" s="158" t="s">
        <v>1</v>
      </c>
      <c r="N824" s="159" t="s">
        <v>38</v>
      </c>
      <c r="O824" s="160">
        <v>0</v>
      </c>
      <c r="P824" s="160">
        <f>O824*H824</f>
        <v>0</v>
      </c>
      <c r="Q824" s="160">
        <v>0</v>
      </c>
      <c r="R824" s="160">
        <f>Q824*H824</f>
        <v>0</v>
      </c>
      <c r="S824" s="160">
        <v>0</v>
      </c>
      <c r="T824" s="161">
        <f>S824*H824</f>
        <v>0</v>
      </c>
      <c r="AR824" s="99" t="s">
        <v>104</v>
      </c>
      <c r="AT824" s="99" t="s">
        <v>99</v>
      </c>
      <c r="AU824" s="99" t="s">
        <v>67</v>
      </c>
      <c r="AY824" s="99" t="s">
        <v>105</v>
      </c>
      <c r="BE824" s="162">
        <f>IF(N824="základní",J824,0)</f>
        <v>16800</v>
      </c>
      <c r="BF824" s="162">
        <f>IF(N824="snížená",J824,0)</f>
        <v>0</v>
      </c>
      <c r="BG824" s="162">
        <f>IF(N824="zákl. přenesená",J824,0)</f>
        <v>0</v>
      </c>
      <c r="BH824" s="162">
        <f>IF(N824="sníž. přenesená",J824,0)</f>
        <v>0</v>
      </c>
      <c r="BI824" s="162">
        <f>IF(N824="nulová",J824,0)</f>
        <v>0</v>
      </c>
      <c r="BJ824" s="99" t="s">
        <v>75</v>
      </c>
      <c r="BK824" s="162">
        <f>ROUND(I824*H824,2)</f>
        <v>16800</v>
      </c>
      <c r="BL824" s="99" t="s">
        <v>104</v>
      </c>
      <c r="BM824" s="99" t="s">
        <v>1970</v>
      </c>
    </row>
    <row r="825" spans="2:65" s="108" customFormat="1" ht="19.5">
      <c r="B825" s="109"/>
      <c r="D825" s="163" t="s">
        <v>107</v>
      </c>
      <c r="F825" s="164" t="s">
        <v>1971</v>
      </c>
      <c r="L825" s="109"/>
      <c r="M825" s="165"/>
      <c r="N825" s="166"/>
      <c r="O825" s="166"/>
      <c r="P825" s="166"/>
      <c r="Q825" s="166"/>
      <c r="R825" s="166"/>
      <c r="S825" s="166"/>
      <c r="T825" s="167"/>
      <c r="AT825" s="99" t="s">
        <v>107</v>
      </c>
      <c r="AU825" s="99" t="s">
        <v>67</v>
      </c>
    </row>
    <row r="826" spans="2:65" s="108" customFormat="1" ht="22.5" customHeight="1">
      <c r="B826" s="109"/>
      <c r="C826" s="152" t="s">
        <v>1972</v>
      </c>
      <c r="D826" s="152" t="s">
        <v>99</v>
      </c>
      <c r="E826" s="153" t="s">
        <v>1973</v>
      </c>
      <c r="F826" s="154" t="s">
        <v>1974</v>
      </c>
      <c r="G826" s="155" t="s">
        <v>387</v>
      </c>
      <c r="H826" s="156">
        <v>1</v>
      </c>
      <c r="I826" s="157">
        <v>16800</v>
      </c>
      <c r="J826" s="157">
        <f>ROUND(I826*H826,2)</f>
        <v>16800</v>
      </c>
      <c r="K826" s="154" t="s">
        <v>103</v>
      </c>
      <c r="L826" s="109"/>
      <c r="M826" s="158" t="s">
        <v>1</v>
      </c>
      <c r="N826" s="159" t="s">
        <v>38</v>
      </c>
      <c r="O826" s="160">
        <v>0</v>
      </c>
      <c r="P826" s="160">
        <f>O826*H826</f>
        <v>0</v>
      </c>
      <c r="Q826" s="160">
        <v>0</v>
      </c>
      <c r="R826" s="160">
        <f>Q826*H826</f>
        <v>0</v>
      </c>
      <c r="S826" s="160">
        <v>0</v>
      </c>
      <c r="T826" s="161">
        <f>S826*H826</f>
        <v>0</v>
      </c>
      <c r="AR826" s="99" t="s">
        <v>104</v>
      </c>
      <c r="AT826" s="99" t="s">
        <v>99</v>
      </c>
      <c r="AU826" s="99" t="s">
        <v>67</v>
      </c>
      <c r="AY826" s="99" t="s">
        <v>105</v>
      </c>
      <c r="BE826" s="162">
        <f>IF(N826="základní",J826,0)</f>
        <v>16800</v>
      </c>
      <c r="BF826" s="162">
        <f>IF(N826="snížená",J826,0)</f>
        <v>0</v>
      </c>
      <c r="BG826" s="162">
        <f>IF(N826="zákl. přenesená",J826,0)</f>
        <v>0</v>
      </c>
      <c r="BH826" s="162">
        <f>IF(N826="sníž. přenesená",J826,0)</f>
        <v>0</v>
      </c>
      <c r="BI826" s="162">
        <f>IF(N826="nulová",J826,0)</f>
        <v>0</v>
      </c>
      <c r="BJ826" s="99" t="s">
        <v>75</v>
      </c>
      <c r="BK826" s="162">
        <f>ROUND(I826*H826,2)</f>
        <v>16800</v>
      </c>
      <c r="BL826" s="99" t="s">
        <v>104</v>
      </c>
      <c r="BM826" s="99" t="s">
        <v>1975</v>
      </c>
    </row>
    <row r="827" spans="2:65" s="108" customFormat="1" ht="19.5">
      <c r="B827" s="109"/>
      <c r="D827" s="163" t="s">
        <v>107</v>
      </c>
      <c r="F827" s="164" t="s">
        <v>1976</v>
      </c>
      <c r="L827" s="109"/>
      <c r="M827" s="165"/>
      <c r="N827" s="166"/>
      <c r="O827" s="166"/>
      <c r="P827" s="166"/>
      <c r="Q827" s="166"/>
      <c r="R827" s="166"/>
      <c r="S827" s="166"/>
      <c r="T827" s="167"/>
      <c r="AT827" s="99" t="s">
        <v>107</v>
      </c>
      <c r="AU827" s="99" t="s">
        <v>67</v>
      </c>
    </row>
    <row r="828" spans="2:65" s="108" customFormat="1" ht="22.5" customHeight="1">
      <c r="B828" s="109"/>
      <c r="C828" s="152" t="s">
        <v>1977</v>
      </c>
      <c r="D828" s="152" t="s">
        <v>99</v>
      </c>
      <c r="E828" s="153" t="s">
        <v>1978</v>
      </c>
      <c r="F828" s="154" t="s">
        <v>1979</v>
      </c>
      <c r="G828" s="155" t="s">
        <v>387</v>
      </c>
      <c r="H828" s="156">
        <v>1</v>
      </c>
      <c r="I828" s="157">
        <v>30000</v>
      </c>
      <c r="J828" s="157">
        <f>ROUND(I828*H828,2)</f>
        <v>30000</v>
      </c>
      <c r="K828" s="154" t="s">
        <v>103</v>
      </c>
      <c r="L828" s="109"/>
      <c r="M828" s="158" t="s">
        <v>1</v>
      </c>
      <c r="N828" s="159" t="s">
        <v>38</v>
      </c>
      <c r="O828" s="160">
        <v>0</v>
      </c>
      <c r="P828" s="160">
        <f>O828*H828</f>
        <v>0</v>
      </c>
      <c r="Q828" s="160">
        <v>0</v>
      </c>
      <c r="R828" s="160">
        <f>Q828*H828</f>
        <v>0</v>
      </c>
      <c r="S828" s="160">
        <v>0</v>
      </c>
      <c r="T828" s="161">
        <f>S828*H828</f>
        <v>0</v>
      </c>
      <c r="AR828" s="99" t="s">
        <v>104</v>
      </c>
      <c r="AT828" s="99" t="s">
        <v>99</v>
      </c>
      <c r="AU828" s="99" t="s">
        <v>67</v>
      </c>
      <c r="AY828" s="99" t="s">
        <v>105</v>
      </c>
      <c r="BE828" s="162">
        <f>IF(N828="základní",J828,0)</f>
        <v>30000</v>
      </c>
      <c r="BF828" s="162">
        <f>IF(N828="snížená",J828,0)</f>
        <v>0</v>
      </c>
      <c r="BG828" s="162">
        <f>IF(N828="zákl. přenesená",J828,0)</f>
        <v>0</v>
      </c>
      <c r="BH828" s="162">
        <f>IF(N828="sníž. přenesená",J828,0)</f>
        <v>0</v>
      </c>
      <c r="BI828" s="162">
        <f>IF(N828="nulová",J828,0)</f>
        <v>0</v>
      </c>
      <c r="BJ828" s="99" t="s">
        <v>75</v>
      </c>
      <c r="BK828" s="162">
        <f>ROUND(I828*H828,2)</f>
        <v>30000</v>
      </c>
      <c r="BL828" s="99" t="s">
        <v>104</v>
      </c>
      <c r="BM828" s="99" t="s">
        <v>1980</v>
      </c>
    </row>
    <row r="829" spans="2:65" s="108" customFormat="1" ht="19.5">
      <c r="B829" s="109"/>
      <c r="D829" s="163" t="s">
        <v>107</v>
      </c>
      <c r="F829" s="164" t="s">
        <v>1981</v>
      </c>
      <c r="L829" s="109"/>
      <c r="M829" s="165"/>
      <c r="N829" s="166"/>
      <c r="O829" s="166"/>
      <c r="P829" s="166"/>
      <c r="Q829" s="166"/>
      <c r="R829" s="166"/>
      <c r="S829" s="166"/>
      <c r="T829" s="167"/>
      <c r="AT829" s="99" t="s">
        <v>107</v>
      </c>
      <c r="AU829" s="99" t="s">
        <v>67</v>
      </c>
    </row>
    <row r="830" spans="2:65" s="108" customFormat="1" ht="22.5" customHeight="1">
      <c r="B830" s="109"/>
      <c r="C830" s="152" t="s">
        <v>1982</v>
      </c>
      <c r="D830" s="152" t="s">
        <v>99</v>
      </c>
      <c r="E830" s="153" t="s">
        <v>1983</v>
      </c>
      <c r="F830" s="154" t="s">
        <v>1984</v>
      </c>
      <c r="G830" s="155" t="s">
        <v>387</v>
      </c>
      <c r="H830" s="156">
        <v>1</v>
      </c>
      <c r="I830" s="157">
        <v>31500</v>
      </c>
      <c r="J830" s="157">
        <f>ROUND(I830*H830,2)</f>
        <v>31500</v>
      </c>
      <c r="K830" s="154" t="s">
        <v>103</v>
      </c>
      <c r="L830" s="109"/>
      <c r="M830" s="158" t="s">
        <v>1</v>
      </c>
      <c r="N830" s="159" t="s">
        <v>38</v>
      </c>
      <c r="O830" s="160">
        <v>0</v>
      </c>
      <c r="P830" s="160">
        <f>O830*H830</f>
        <v>0</v>
      </c>
      <c r="Q830" s="160">
        <v>0</v>
      </c>
      <c r="R830" s="160">
        <f>Q830*H830</f>
        <v>0</v>
      </c>
      <c r="S830" s="160">
        <v>0</v>
      </c>
      <c r="T830" s="161">
        <f>S830*H830</f>
        <v>0</v>
      </c>
      <c r="AR830" s="99" t="s">
        <v>104</v>
      </c>
      <c r="AT830" s="99" t="s">
        <v>99</v>
      </c>
      <c r="AU830" s="99" t="s">
        <v>67</v>
      </c>
      <c r="AY830" s="99" t="s">
        <v>105</v>
      </c>
      <c r="BE830" s="162">
        <f>IF(N830="základní",J830,0)</f>
        <v>31500</v>
      </c>
      <c r="BF830" s="162">
        <f>IF(N830="snížená",J830,0)</f>
        <v>0</v>
      </c>
      <c r="BG830" s="162">
        <f>IF(N830="zákl. přenesená",J830,0)</f>
        <v>0</v>
      </c>
      <c r="BH830" s="162">
        <f>IF(N830="sníž. přenesená",J830,0)</f>
        <v>0</v>
      </c>
      <c r="BI830" s="162">
        <f>IF(N830="nulová",J830,0)</f>
        <v>0</v>
      </c>
      <c r="BJ830" s="99" t="s">
        <v>75</v>
      </c>
      <c r="BK830" s="162">
        <f>ROUND(I830*H830,2)</f>
        <v>31500</v>
      </c>
      <c r="BL830" s="99" t="s">
        <v>104</v>
      </c>
      <c r="BM830" s="99" t="s">
        <v>1985</v>
      </c>
    </row>
    <row r="831" spans="2:65" s="108" customFormat="1" ht="19.5">
      <c r="B831" s="109"/>
      <c r="D831" s="163" t="s">
        <v>107</v>
      </c>
      <c r="F831" s="164" t="s">
        <v>1986</v>
      </c>
      <c r="L831" s="109"/>
      <c r="M831" s="165"/>
      <c r="N831" s="166"/>
      <c r="O831" s="166"/>
      <c r="P831" s="166"/>
      <c r="Q831" s="166"/>
      <c r="R831" s="166"/>
      <c r="S831" s="166"/>
      <c r="T831" s="167"/>
      <c r="AT831" s="99" t="s">
        <v>107</v>
      </c>
      <c r="AU831" s="99" t="s">
        <v>67</v>
      </c>
    </row>
    <row r="832" spans="2:65" s="108" customFormat="1" ht="22.5" customHeight="1">
      <c r="B832" s="109"/>
      <c r="C832" s="152" t="s">
        <v>1987</v>
      </c>
      <c r="D832" s="152" t="s">
        <v>99</v>
      </c>
      <c r="E832" s="153" t="s">
        <v>1988</v>
      </c>
      <c r="F832" s="154" t="s">
        <v>1989</v>
      </c>
      <c r="G832" s="155" t="s">
        <v>387</v>
      </c>
      <c r="H832" s="156">
        <v>1</v>
      </c>
      <c r="I832" s="157">
        <v>29700</v>
      </c>
      <c r="J832" s="157">
        <f>ROUND(I832*H832,2)</f>
        <v>29700</v>
      </c>
      <c r="K832" s="154" t="s">
        <v>103</v>
      </c>
      <c r="L832" s="109"/>
      <c r="M832" s="158" t="s">
        <v>1</v>
      </c>
      <c r="N832" s="159" t="s">
        <v>38</v>
      </c>
      <c r="O832" s="160">
        <v>0</v>
      </c>
      <c r="P832" s="160">
        <f>O832*H832</f>
        <v>0</v>
      </c>
      <c r="Q832" s="160">
        <v>0</v>
      </c>
      <c r="R832" s="160">
        <f>Q832*H832</f>
        <v>0</v>
      </c>
      <c r="S832" s="160">
        <v>0</v>
      </c>
      <c r="T832" s="161">
        <f>S832*H832</f>
        <v>0</v>
      </c>
      <c r="AR832" s="99" t="s">
        <v>104</v>
      </c>
      <c r="AT832" s="99" t="s">
        <v>99</v>
      </c>
      <c r="AU832" s="99" t="s">
        <v>67</v>
      </c>
      <c r="AY832" s="99" t="s">
        <v>105</v>
      </c>
      <c r="BE832" s="162">
        <f>IF(N832="základní",J832,0)</f>
        <v>29700</v>
      </c>
      <c r="BF832" s="162">
        <f>IF(N832="snížená",J832,0)</f>
        <v>0</v>
      </c>
      <c r="BG832" s="162">
        <f>IF(N832="zákl. přenesená",J832,0)</f>
        <v>0</v>
      </c>
      <c r="BH832" s="162">
        <f>IF(N832="sníž. přenesená",J832,0)</f>
        <v>0</v>
      </c>
      <c r="BI832" s="162">
        <f>IF(N832="nulová",J832,0)</f>
        <v>0</v>
      </c>
      <c r="BJ832" s="99" t="s">
        <v>75</v>
      </c>
      <c r="BK832" s="162">
        <f>ROUND(I832*H832,2)</f>
        <v>29700</v>
      </c>
      <c r="BL832" s="99" t="s">
        <v>104</v>
      </c>
      <c r="BM832" s="99" t="s">
        <v>1990</v>
      </c>
    </row>
    <row r="833" spans="2:65" s="108" customFormat="1" ht="19.5">
      <c r="B833" s="109"/>
      <c r="D833" s="163" t="s">
        <v>107</v>
      </c>
      <c r="F833" s="164" t="s">
        <v>1991</v>
      </c>
      <c r="L833" s="109"/>
      <c r="M833" s="165"/>
      <c r="N833" s="166"/>
      <c r="O833" s="166"/>
      <c r="P833" s="166"/>
      <c r="Q833" s="166"/>
      <c r="R833" s="166"/>
      <c r="S833" s="166"/>
      <c r="T833" s="167"/>
      <c r="AT833" s="99" t="s">
        <v>107</v>
      </c>
      <c r="AU833" s="99" t="s">
        <v>67</v>
      </c>
    </row>
    <row r="834" spans="2:65" s="108" customFormat="1" ht="22.5" customHeight="1">
      <c r="B834" s="109"/>
      <c r="C834" s="152" t="s">
        <v>1992</v>
      </c>
      <c r="D834" s="152" t="s">
        <v>99</v>
      </c>
      <c r="E834" s="153" t="s">
        <v>1993</v>
      </c>
      <c r="F834" s="154" t="s">
        <v>1994</v>
      </c>
      <c r="G834" s="155" t="s">
        <v>387</v>
      </c>
      <c r="H834" s="156">
        <v>1</v>
      </c>
      <c r="I834" s="157">
        <v>32800</v>
      </c>
      <c r="J834" s="157">
        <f>ROUND(I834*H834,2)</f>
        <v>32800</v>
      </c>
      <c r="K834" s="154" t="s">
        <v>103</v>
      </c>
      <c r="L834" s="109"/>
      <c r="M834" s="158" t="s">
        <v>1</v>
      </c>
      <c r="N834" s="159" t="s">
        <v>38</v>
      </c>
      <c r="O834" s="160">
        <v>0</v>
      </c>
      <c r="P834" s="160">
        <f>O834*H834</f>
        <v>0</v>
      </c>
      <c r="Q834" s="160">
        <v>0</v>
      </c>
      <c r="R834" s="160">
        <f>Q834*H834</f>
        <v>0</v>
      </c>
      <c r="S834" s="160">
        <v>0</v>
      </c>
      <c r="T834" s="161">
        <f>S834*H834</f>
        <v>0</v>
      </c>
      <c r="AR834" s="99" t="s">
        <v>104</v>
      </c>
      <c r="AT834" s="99" t="s">
        <v>99</v>
      </c>
      <c r="AU834" s="99" t="s">
        <v>67</v>
      </c>
      <c r="AY834" s="99" t="s">
        <v>105</v>
      </c>
      <c r="BE834" s="162">
        <f>IF(N834="základní",J834,0)</f>
        <v>32800</v>
      </c>
      <c r="BF834" s="162">
        <f>IF(N834="snížená",J834,0)</f>
        <v>0</v>
      </c>
      <c r="BG834" s="162">
        <f>IF(N834="zákl. přenesená",J834,0)</f>
        <v>0</v>
      </c>
      <c r="BH834" s="162">
        <f>IF(N834="sníž. přenesená",J834,0)</f>
        <v>0</v>
      </c>
      <c r="BI834" s="162">
        <f>IF(N834="nulová",J834,0)</f>
        <v>0</v>
      </c>
      <c r="BJ834" s="99" t="s">
        <v>75</v>
      </c>
      <c r="BK834" s="162">
        <f>ROUND(I834*H834,2)</f>
        <v>32800</v>
      </c>
      <c r="BL834" s="99" t="s">
        <v>104</v>
      </c>
      <c r="BM834" s="99" t="s">
        <v>1995</v>
      </c>
    </row>
    <row r="835" spans="2:65" s="108" customFormat="1" ht="19.5">
      <c r="B835" s="109"/>
      <c r="D835" s="163" t="s">
        <v>107</v>
      </c>
      <c r="F835" s="164" t="s">
        <v>1996</v>
      </c>
      <c r="L835" s="109"/>
      <c r="M835" s="165"/>
      <c r="N835" s="166"/>
      <c r="O835" s="166"/>
      <c r="P835" s="166"/>
      <c r="Q835" s="166"/>
      <c r="R835" s="166"/>
      <c r="S835" s="166"/>
      <c r="T835" s="167"/>
      <c r="AT835" s="99" t="s">
        <v>107</v>
      </c>
      <c r="AU835" s="99" t="s">
        <v>67</v>
      </c>
    </row>
    <row r="836" spans="2:65" s="108" customFormat="1" ht="22.5" customHeight="1">
      <c r="B836" s="109"/>
      <c r="C836" s="152" t="s">
        <v>1997</v>
      </c>
      <c r="D836" s="152" t="s">
        <v>99</v>
      </c>
      <c r="E836" s="153" t="s">
        <v>1998</v>
      </c>
      <c r="F836" s="154" t="s">
        <v>1999</v>
      </c>
      <c r="G836" s="155" t="s">
        <v>387</v>
      </c>
      <c r="H836" s="156">
        <v>1</v>
      </c>
      <c r="I836" s="157">
        <v>30300</v>
      </c>
      <c r="J836" s="157">
        <f>ROUND(I836*H836,2)</f>
        <v>30300</v>
      </c>
      <c r="K836" s="154" t="s">
        <v>103</v>
      </c>
      <c r="L836" s="109"/>
      <c r="M836" s="158" t="s">
        <v>1</v>
      </c>
      <c r="N836" s="159" t="s">
        <v>38</v>
      </c>
      <c r="O836" s="160">
        <v>0</v>
      </c>
      <c r="P836" s="160">
        <f>O836*H836</f>
        <v>0</v>
      </c>
      <c r="Q836" s="160">
        <v>0</v>
      </c>
      <c r="R836" s="160">
        <f>Q836*H836</f>
        <v>0</v>
      </c>
      <c r="S836" s="160">
        <v>0</v>
      </c>
      <c r="T836" s="161">
        <f>S836*H836</f>
        <v>0</v>
      </c>
      <c r="AR836" s="99" t="s">
        <v>104</v>
      </c>
      <c r="AT836" s="99" t="s">
        <v>99</v>
      </c>
      <c r="AU836" s="99" t="s">
        <v>67</v>
      </c>
      <c r="AY836" s="99" t="s">
        <v>105</v>
      </c>
      <c r="BE836" s="162">
        <f>IF(N836="základní",J836,0)</f>
        <v>30300</v>
      </c>
      <c r="BF836" s="162">
        <f>IF(N836="snížená",J836,0)</f>
        <v>0</v>
      </c>
      <c r="BG836" s="162">
        <f>IF(N836="zákl. přenesená",J836,0)</f>
        <v>0</v>
      </c>
      <c r="BH836" s="162">
        <f>IF(N836="sníž. přenesená",J836,0)</f>
        <v>0</v>
      </c>
      <c r="BI836" s="162">
        <f>IF(N836="nulová",J836,0)</f>
        <v>0</v>
      </c>
      <c r="BJ836" s="99" t="s">
        <v>75</v>
      </c>
      <c r="BK836" s="162">
        <f>ROUND(I836*H836,2)</f>
        <v>30300</v>
      </c>
      <c r="BL836" s="99" t="s">
        <v>104</v>
      </c>
      <c r="BM836" s="99" t="s">
        <v>2000</v>
      </c>
    </row>
    <row r="837" spans="2:65" s="108" customFormat="1" ht="19.5">
      <c r="B837" s="109"/>
      <c r="D837" s="163" t="s">
        <v>107</v>
      </c>
      <c r="F837" s="164" t="s">
        <v>2001</v>
      </c>
      <c r="L837" s="109"/>
      <c r="M837" s="165"/>
      <c r="N837" s="166"/>
      <c r="O837" s="166"/>
      <c r="P837" s="166"/>
      <c r="Q837" s="166"/>
      <c r="R837" s="166"/>
      <c r="S837" s="166"/>
      <c r="T837" s="167"/>
      <c r="AT837" s="99" t="s">
        <v>107</v>
      </c>
      <c r="AU837" s="99" t="s">
        <v>67</v>
      </c>
    </row>
    <row r="838" spans="2:65" s="108" customFormat="1" ht="22.5" customHeight="1">
      <c r="B838" s="109"/>
      <c r="C838" s="152" t="s">
        <v>2002</v>
      </c>
      <c r="D838" s="152" t="s">
        <v>99</v>
      </c>
      <c r="E838" s="153" t="s">
        <v>2003</v>
      </c>
      <c r="F838" s="154" t="s">
        <v>2004</v>
      </c>
      <c r="G838" s="155" t="s">
        <v>387</v>
      </c>
      <c r="H838" s="156">
        <v>1</v>
      </c>
      <c r="I838" s="157">
        <v>30300</v>
      </c>
      <c r="J838" s="157">
        <f>ROUND(I838*H838,2)</f>
        <v>30300</v>
      </c>
      <c r="K838" s="154" t="s">
        <v>103</v>
      </c>
      <c r="L838" s="109"/>
      <c r="M838" s="158" t="s">
        <v>1</v>
      </c>
      <c r="N838" s="159" t="s">
        <v>38</v>
      </c>
      <c r="O838" s="160">
        <v>0</v>
      </c>
      <c r="P838" s="160">
        <f>O838*H838</f>
        <v>0</v>
      </c>
      <c r="Q838" s="160">
        <v>0</v>
      </c>
      <c r="R838" s="160">
        <f>Q838*H838</f>
        <v>0</v>
      </c>
      <c r="S838" s="160">
        <v>0</v>
      </c>
      <c r="T838" s="161">
        <f>S838*H838</f>
        <v>0</v>
      </c>
      <c r="AR838" s="99" t="s">
        <v>104</v>
      </c>
      <c r="AT838" s="99" t="s">
        <v>99</v>
      </c>
      <c r="AU838" s="99" t="s">
        <v>67</v>
      </c>
      <c r="AY838" s="99" t="s">
        <v>105</v>
      </c>
      <c r="BE838" s="162">
        <f>IF(N838="základní",J838,0)</f>
        <v>30300</v>
      </c>
      <c r="BF838" s="162">
        <f>IF(N838="snížená",J838,0)</f>
        <v>0</v>
      </c>
      <c r="BG838" s="162">
        <f>IF(N838="zákl. přenesená",J838,0)</f>
        <v>0</v>
      </c>
      <c r="BH838" s="162">
        <f>IF(N838="sníž. přenesená",J838,0)</f>
        <v>0</v>
      </c>
      <c r="BI838" s="162">
        <f>IF(N838="nulová",J838,0)</f>
        <v>0</v>
      </c>
      <c r="BJ838" s="99" t="s">
        <v>75</v>
      </c>
      <c r="BK838" s="162">
        <f>ROUND(I838*H838,2)</f>
        <v>30300</v>
      </c>
      <c r="BL838" s="99" t="s">
        <v>104</v>
      </c>
      <c r="BM838" s="99" t="s">
        <v>2005</v>
      </c>
    </row>
    <row r="839" spans="2:65" s="108" customFormat="1" ht="19.5">
      <c r="B839" s="109"/>
      <c r="D839" s="163" t="s">
        <v>107</v>
      </c>
      <c r="F839" s="164" t="s">
        <v>2006</v>
      </c>
      <c r="L839" s="109"/>
      <c r="M839" s="165"/>
      <c r="N839" s="166"/>
      <c r="O839" s="166"/>
      <c r="P839" s="166"/>
      <c r="Q839" s="166"/>
      <c r="R839" s="166"/>
      <c r="S839" s="166"/>
      <c r="T839" s="167"/>
      <c r="AT839" s="99" t="s">
        <v>107</v>
      </c>
      <c r="AU839" s="99" t="s">
        <v>67</v>
      </c>
    </row>
    <row r="840" spans="2:65" s="108" customFormat="1" ht="22.5" customHeight="1">
      <c r="B840" s="109"/>
      <c r="C840" s="152" t="s">
        <v>2007</v>
      </c>
      <c r="D840" s="152" t="s">
        <v>99</v>
      </c>
      <c r="E840" s="153" t="s">
        <v>2008</v>
      </c>
      <c r="F840" s="154" t="s">
        <v>2009</v>
      </c>
      <c r="G840" s="155" t="s">
        <v>387</v>
      </c>
      <c r="H840" s="156">
        <v>1</v>
      </c>
      <c r="I840" s="157">
        <v>53900</v>
      </c>
      <c r="J840" s="157">
        <f>ROUND(I840*H840,2)</f>
        <v>53900</v>
      </c>
      <c r="K840" s="154" t="s">
        <v>103</v>
      </c>
      <c r="L840" s="109"/>
      <c r="M840" s="158" t="s">
        <v>1</v>
      </c>
      <c r="N840" s="159" t="s">
        <v>38</v>
      </c>
      <c r="O840" s="160">
        <v>0</v>
      </c>
      <c r="P840" s="160">
        <f>O840*H840</f>
        <v>0</v>
      </c>
      <c r="Q840" s="160">
        <v>0</v>
      </c>
      <c r="R840" s="160">
        <f>Q840*H840</f>
        <v>0</v>
      </c>
      <c r="S840" s="160">
        <v>0</v>
      </c>
      <c r="T840" s="161">
        <f>S840*H840</f>
        <v>0</v>
      </c>
      <c r="AR840" s="99" t="s">
        <v>104</v>
      </c>
      <c r="AT840" s="99" t="s">
        <v>99</v>
      </c>
      <c r="AU840" s="99" t="s">
        <v>67</v>
      </c>
      <c r="AY840" s="99" t="s">
        <v>105</v>
      </c>
      <c r="BE840" s="162">
        <f>IF(N840="základní",J840,0)</f>
        <v>53900</v>
      </c>
      <c r="BF840" s="162">
        <f>IF(N840="snížená",J840,0)</f>
        <v>0</v>
      </c>
      <c r="BG840" s="162">
        <f>IF(N840="zákl. přenesená",J840,0)</f>
        <v>0</v>
      </c>
      <c r="BH840" s="162">
        <f>IF(N840="sníž. přenesená",J840,0)</f>
        <v>0</v>
      </c>
      <c r="BI840" s="162">
        <f>IF(N840="nulová",J840,0)</f>
        <v>0</v>
      </c>
      <c r="BJ840" s="99" t="s">
        <v>75</v>
      </c>
      <c r="BK840" s="162">
        <f>ROUND(I840*H840,2)</f>
        <v>53900</v>
      </c>
      <c r="BL840" s="99" t="s">
        <v>104</v>
      </c>
      <c r="BM840" s="99" t="s">
        <v>2010</v>
      </c>
    </row>
    <row r="841" spans="2:65" s="108" customFormat="1" ht="19.5">
      <c r="B841" s="109"/>
      <c r="D841" s="163" t="s">
        <v>107</v>
      </c>
      <c r="F841" s="164" t="s">
        <v>2011</v>
      </c>
      <c r="L841" s="109"/>
      <c r="M841" s="165"/>
      <c r="N841" s="166"/>
      <c r="O841" s="166"/>
      <c r="P841" s="166"/>
      <c r="Q841" s="166"/>
      <c r="R841" s="166"/>
      <c r="S841" s="166"/>
      <c r="T841" s="167"/>
      <c r="AT841" s="99" t="s">
        <v>107</v>
      </c>
      <c r="AU841" s="99" t="s">
        <v>67</v>
      </c>
    </row>
    <row r="842" spans="2:65" s="108" customFormat="1" ht="22.5" customHeight="1">
      <c r="B842" s="109"/>
      <c r="C842" s="152" t="s">
        <v>2012</v>
      </c>
      <c r="D842" s="152" t="s">
        <v>99</v>
      </c>
      <c r="E842" s="153" t="s">
        <v>2013</v>
      </c>
      <c r="F842" s="154" t="s">
        <v>2014</v>
      </c>
      <c r="G842" s="155" t="s">
        <v>387</v>
      </c>
      <c r="H842" s="156">
        <v>1</v>
      </c>
      <c r="I842" s="157">
        <v>56700</v>
      </c>
      <c r="J842" s="157">
        <f>ROUND(I842*H842,2)</f>
        <v>56700</v>
      </c>
      <c r="K842" s="154" t="s">
        <v>103</v>
      </c>
      <c r="L842" s="109"/>
      <c r="M842" s="158" t="s">
        <v>1</v>
      </c>
      <c r="N842" s="159" t="s">
        <v>38</v>
      </c>
      <c r="O842" s="160">
        <v>0</v>
      </c>
      <c r="P842" s="160">
        <f>O842*H842</f>
        <v>0</v>
      </c>
      <c r="Q842" s="160">
        <v>0</v>
      </c>
      <c r="R842" s="160">
        <f>Q842*H842</f>
        <v>0</v>
      </c>
      <c r="S842" s="160">
        <v>0</v>
      </c>
      <c r="T842" s="161">
        <f>S842*H842</f>
        <v>0</v>
      </c>
      <c r="AR842" s="99" t="s">
        <v>104</v>
      </c>
      <c r="AT842" s="99" t="s">
        <v>99</v>
      </c>
      <c r="AU842" s="99" t="s">
        <v>67</v>
      </c>
      <c r="AY842" s="99" t="s">
        <v>105</v>
      </c>
      <c r="BE842" s="162">
        <f>IF(N842="základní",J842,0)</f>
        <v>56700</v>
      </c>
      <c r="BF842" s="162">
        <f>IF(N842="snížená",J842,0)</f>
        <v>0</v>
      </c>
      <c r="BG842" s="162">
        <f>IF(N842="zákl. přenesená",J842,0)</f>
        <v>0</v>
      </c>
      <c r="BH842" s="162">
        <f>IF(N842="sníž. přenesená",J842,0)</f>
        <v>0</v>
      </c>
      <c r="BI842" s="162">
        <f>IF(N842="nulová",J842,0)</f>
        <v>0</v>
      </c>
      <c r="BJ842" s="99" t="s">
        <v>75</v>
      </c>
      <c r="BK842" s="162">
        <f>ROUND(I842*H842,2)</f>
        <v>56700</v>
      </c>
      <c r="BL842" s="99" t="s">
        <v>104</v>
      </c>
      <c r="BM842" s="99" t="s">
        <v>2015</v>
      </c>
    </row>
    <row r="843" spans="2:65" s="108" customFormat="1" ht="19.5">
      <c r="B843" s="109"/>
      <c r="D843" s="163" t="s">
        <v>107</v>
      </c>
      <c r="F843" s="164" t="s">
        <v>2016</v>
      </c>
      <c r="L843" s="109"/>
      <c r="M843" s="165"/>
      <c r="N843" s="166"/>
      <c r="O843" s="166"/>
      <c r="P843" s="166"/>
      <c r="Q843" s="166"/>
      <c r="R843" s="166"/>
      <c r="S843" s="166"/>
      <c r="T843" s="167"/>
      <c r="AT843" s="99" t="s">
        <v>107</v>
      </c>
      <c r="AU843" s="99" t="s">
        <v>67</v>
      </c>
    </row>
    <row r="844" spans="2:65" s="108" customFormat="1" ht="22.5" customHeight="1">
      <c r="B844" s="109"/>
      <c r="C844" s="152" t="s">
        <v>2017</v>
      </c>
      <c r="D844" s="152" t="s">
        <v>99</v>
      </c>
      <c r="E844" s="153" t="s">
        <v>2018</v>
      </c>
      <c r="F844" s="154" t="s">
        <v>2019</v>
      </c>
      <c r="G844" s="155" t="s">
        <v>306</v>
      </c>
      <c r="H844" s="156">
        <v>1</v>
      </c>
      <c r="I844" s="157">
        <v>47.4</v>
      </c>
      <c r="J844" s="157">
        <f>ROUND(I844*H844,2)</f>
        <v>47.4</v>
      </c>
      <c r="K844" s="154" t="s">
        <v>103</v>
      </c>
      <c r="L844" s="109"/>
      <c r="M844" s="158" t="s">
        <v>1</v>
      </c>
      <c r="N844" s="159" t="s">
        <v>38</v>
      </c>
      <c r="O844" s="160">
        <v>0</v>
      </c>
      <c r="P844" s="160">
        <f>O844*H844</f>
        <v>0</v>
      </c>
      <c r="Q844" s="160">
        <v>0</v>
      </c>
      <c r="R844" s="160">
        <f>Q844*H844</f>
        <v>0</v>
      </c>
      <c r="S844" s="160">
        <v>0</v>
      </c>
      <c r="T844" s="161">
        <f>S844*H844</f>
        <v>0</v>
      </c>
      <c r="AR844" s="99" t="s">
        <v>104</v>
      </c>
      <c r="AT844" s="99" t="s">
        <v>99</v>
      </c>
      <c r="AU844" s="99" t="s">
        <v>67</v>
      </c>
      <c r="AY844" s="99" t="s">
        <v>105</v>
      </c>
      <c r="BE844" s="162">
        <f>IF(N844="základní",J844,0)</f>
        <v>47.4</v>
      </c>
      <c r="BF844" s="162">
        <f>IF(N844="snížená",J844,0)</f>
        <v>0</v>
      </c>
      <c r="BG844" s="162">
        <f>IF(N844="zákl. přenesená",J844,0)</f>
        <v>0</v>
      </c>
      <c r="BH844" s="162">
        <f>IF(N844="sníž. přenesená",J844,0)</f>
        <v>0</v>
      </c>
      <c r="BI844" s="162">
        <f>IF(N844="nulová",J844,0)</f>
        <v>0</v>
      </c>
      <c r="BJ844" s="99" t="s">
        <v>75</v>
      </c>
      <c r="BK844" s="162">
        <f>ROUND(I844*H844,2)</f>
        <v>47.4</v>
      </c>
      <c r="BL844" s="99" t="s">
        <v>104</v>
      </c>
      <c r="BM844" s="99" t="s">
        <v>2020</v>
      </c>
    </row>
    <row r="845" spans="2:65" s="108" customFormat="1" ht="19.5">
      <c r="B845" s="109"/>
      <c r="D845" s="163" t="s">
        <v>107</v>
      </c>
      <c r="F845" s="164" t="s">
        <v>2021</v>
      </c>
      <c r="L845" s="109"/>
      <c r="M845" s="165"/>
      <c r="N845" s="166"/>
      <c r="O845" s="166"/>
      <c r="P845" s="166"/>
      <c r="Q845" s="166"/>
      <c r="R845" s="166"/>
      <c r="S845" s="166"/>
      <c r="T845" s="167"/>
      <c r="AT845" s="99" t="s">
        <v>107</v>
      </c>
      <c r="AU845" s="99" t="s">
        <v>67</v>
      </c>
    </row>
    <row r="846" spans="2:65" s="108" customFormat="1" ht="22.5" customHeight="1">
      <c r="B846" s="109"/>
      <c r="C846" s="152" t="s">
        <v>2022</v>
      </c>
      <c r="D846" s="152" t="s">
        <v>99</v>
      </c>
      <c r="E846" s="153" t="s">
        <v>2023</v>
      </c>
      <c r="F846" s="154" t="s">
        <v>2024</v>
      </c>
      <c r="G846" s="155" t="s">
        <v>306</v>
      </c>
      <c r="H846" s="156">
        <v>1</v>
      </c>
      <c r="I846" s="157">
        <v>34.5</v>
      </c>
      <c r="J846" s="157">
        <f>ROUND(I846*H846,2)</f>
        <v>34.5</v>
      </c>
      <c r="K846" s="154" t="s">
        <v>103</v>
      </c>
      <c r="L846" s="109"/>
      <c r="M846" s="158" t="s">
        <v>1</v>
      </c>
      <c r="N846" s="159" t="s">
        <v>38</v>
      </c>
      <c r="O846" s="160">
        <v>0</v>
      </c>
      <c r="P846" s="160">
        <f>O846*H846</f>
        <v>0</v>
      </c>
      <c r="Q846" s="160">
        <v>0</v>
      </c>
      <c r="R846" s="160">
        <f>Q846*H846</f>
        <v>0</v>
      </c>
      <c r="S846" s="160">
        <v>0</v>
      </c>
      <c r="T846" s="161">
        <f>S846*H846</f>
        <v>0</v>
      </c>
      <c r="AR846" s="99" t="s">
        <v>104</v>
      </c>
      <c r="AT846" s="99" t="s">
        <v>99</v>
      </c>
      <c r="AU846" s="99" t="s">
        <v>67</v>
      </c>
      <c r="AY846" s="99" t="s">
        <v>105</v>
      </c>
      <c r="BE846" s="162">
        <f>IF(N846="základní",J846,0)</f>
        <v>34.5</v>
      </c>
      <c r="BF846" s="162">
        <f>IF(N846="snížená",J846,0)</f>
        <v>0</v>
      </c>
      <c r="BG846" s="162">
        <f>IF(N846="zákl. přenesená",J846,0)</f>
        <v>0</v>
      </c>
      <c r="BH846" s="162">
        <f>IF(N846="sníž. přenesená",J846,0)</f>
        <v>0</v>
      </c>
      <c r="BI846" s="162">
        <f>IF(N846="nulová",J846,0)</f>
        <v>0</v>
      </c>
      <c r="BJ846" s="99" t="s">
        <v>75</v>
      </c>
      <c r="BK846" s="162">
        <f>ROUND(I846*H846,2)</f>
        <v>34.5</v>
      </c>
      <c r="BL846" s="99" t="s">
        <v>104</v>
      </c>
      <c r="BM846" s="99" t="s">
        <v>2025</v>
      </c>
    </row>
    <row r="847" spans="2:65" s="108" customFormat="1" ht="19.5">
      <c r="B847" s="109"/>
      <c r="D847" s="163" t="s">
        <v>107</v>
      </c>
      <c r="F847" s="164" t="s">
        <v>2026</v>
      </c>
      <c r="L847" s="109"/>
      <c r="M847" s="165"/>
      <c r="N847" s="166"/>
      <c r="O847" s="166"/>
      <c r="P847" s="166"/>
      <c r="Q847" s="166"/>
      <c r="R847" s="166"/>
      <c r="S847" s="166"/>
      <c r="T847" s="167"/>
      <c r="AT847" s="99" t="s">
        <v>107</v>
      </c>
      <c r="AU847" s="99" t="s">
        <v>67</v>
      </c>
    </row>
    <row r="848" spans="2:65" s="108" customFormat="1" ht="22.5" customHeight="1">
      <c r="B848" s="109"/>
      <c r="C848" s="152" t="s">
        <v>2027</v>
      </c>
      <c r="D848" s="152" t="s">
        <v>99</v>
      </c>
      <c r="E848" s="153" t="s">
        <v>2028</v>
      </c>
      <c r="F848" s="154" t="s">
        <v>2029</v>
      </c>
      <c r="G848" s="155" t="s">
        <v>306</v>
      </c>
      <c r="H848" s="156">
        <v>1</v>
      </c>
      <c r="I848" s="157">
        <v>86.1</v>
      </c>
      <c r="J848" s="157">
        <f>ROUND(I848*H848,2)</f>
        <v>86.1</v>
      </c>
      <c r="K848" s="154" t="s">
        <v>103</v>
      </c>
      <c r="L848" s="109"/>
      <c r="M848" s="158" t="s">
        <v>1</v>
      </c>
      <c r="N848" s="159" t="s">
        <v>38</v>
      </c>
      <c r="O848" s="160">
        <v>0</v>
      </c>
      <c r="P848" s="160">
        <f>O848*H848</f>
        <v>0</v>
      </c>
      <c r="Q848" s="160">
        <v>0</v>
      </c>
      <c r="R848" s="160">
        <f>Q848*H848</f>
        <v>0</v>
      </c>
      <c r="S848" s="160">
        <v>0</v>
      </c>
      <c r="T848" s="161">
        <f>S848*H848</f>
        <v>0</v>
      </c>
      <c r="AR848" s="99" t="s">
        <v>104</v>
      </c>
      <c r="AT848" s="99" t="s">
        <v>99</v>
      </c>
      <c r="AU848" s="99" t="s">
        <v>67</v>
      </c>
      <c r="AY848" s="99" t="s">
        <v>105</v>
      </c>
      <c r="BE848" s="162">
        <f>IF(N848="základní",J848,0)</f>
        <v>86.1</v>
      </c>
      <c r="BF848" s="162">
        <f>IF(N848="snížená",J848,0)</f>
        <v>0</v>
      </c>
      <c r="BG848" s="162">
        <f>IF(N848="zákl. přenesená",J848,0)</f>
        <v>0</v>
      </c>
      <c r="BH848" s="162">
        <f>IF(N848="sníž. přenesená",J848,0)</f>
        <v>0</v>
      </c>
      <c r="BI848" s="162">
        <f>IF(N848="nulová",J848,0)</f>
        <v>0</v>
      </c>
      <c r="BJ848" s="99" t="s">
        <v>75</v>
      </c>
      <c r="BK848" s="162">
        <f>ROUND(I848*H848,2)</f>
        <v>86.1</v>
      </c>
      <c r="BL848" s="99" t="s">
        <v>104</v>
      </c>
      <c r="BM848" s="99" t="s">
        <v>2030</v>
      </c>
    </row>
    <row r="849" spans="2:65" s="108" customFormat="1" ht="19.5">
      <c r="B849" s="109"/>
      <c r="D849" s="163" t="s">
        <v>107</v>
      </c>
      <c r="F849" s="164" t="s">
        <v>2031</v>
      </c>
      <c r="L849" s="109"/>
      <c r="M849" s="165"/>
      <c r="N849" s="166"/>
      <c r="O849" s="166"/>
      <c r="P849" s="166"/>
      <c r="Q849" s="166"/>
      <c r="R849" s="166"/>
      <c r="S849" s="166"/>
      <c r="T849" s="167"/>
      <c r="AT849" s="99" t="s">
        <v>107</v>
      </c>
      <c r="AU849" s="99" t="s">
        <v>67</v>
      </c>
    </row>
    <row r="850" spans="2:65" s="108" customFormat="1" ht="22.5" customHeight="1">
      <c r="B850" s="109"/>
      <c r="C850" s="152" t="s">
        <v>2032</v>
      </c>
      <c r="D850" s="152" t="s">
        <v>99</v>
      </c>
      <c r="E850" s="153" t="s">
        <v>2033</v>
      </c>
      <c r="F850" s="154" t="s">
        <v>2034</v>
      </c>
      <c r="G850" s="155" t="s">
        <v>306</v>
      </c>
      <c r="H850" s="156">
        <v>1</v>
      </c>
      <c r="I850" s="157">
        <v>51.7</v>
      </c>
      <c r="J850" s="157">
        <f>ROUND(I850*H850,2)</f>
        <v>51.7</v>
      </c>
      <c r="K850" s="154" t="s">
        <v>103</v>
      </c>
      <c r="L850" s="109"/>
      <c r="M850" s="158" t="s">
        <v>1</v>
      </c>
      <c r="N850" s="159" t="s">
        <v>38</v>
      </c>
      <c r="O850" s="160">
        <v>0</v>
      </c>
      <c r="P850" s="160">
        <f>O850*H850</f>
        <v>0</v>
      </c>
      <c r="Q850" s="160">
        <v>0</v>
      </c>
      <c r="R850" s="160">
        <f>Q850*H850</f>
        <v>0</v>
      </c>
      <c r="S850" s="160">
        <v>0</v>
      </c>
      <c r="T850" s="161">
        <f>S850*H850</f>
        <v>0</v>
      </c>
      <c r="AR850" s="99" t="s">
        <v>104</v>
      </c>
      <c r="AT850" s="99" t="s">
        <v>99</v>
      </c>
      <c r="AU850" s="99" t="s">
        <v>67</v>
      </c>
      <c r="AY850" s="99" t="s">
        <v>105</v>
      </c>
      <c r="BE850" s="162">
        <f>IF(N850="základní",J850,0)</f>
        <v>51.7</v>
      </c>
      <c r="BF850" s="162">
        <f>IF(N850="snížená",J850,0)</f>
        <v>0</v>
      </c>
      <c r="BG850" s="162">
        <f>IF(N850="zákl. přenesená",J850,0)</f>
        <v>0</v>
      </c>
      <c r="BH850" s="162">
        <f>IF(N850="sníž. přenesená",J850,0)</f>
        <v>0</v>
      </c>
      <c r="BI850" s="162">
        <f>IF(N850="nulová",J850,0)</f>
        <v>0</v>
      </c>
      <c r="BJ850" s="99" t="s">
        <v>75</v>
      </c>
      <c r="BK850" s="162">
        <f>ROUND(I850*H850,2)</f>
        <v>51.7</v>
      </c>
      <c r="BL850" s="99" t="s">
        <v>104</v>
      </c>
      <c r="BM850" s="99" t="s">
        <v>2035</v>
      </c>
    </row>
    <row r="851" spans="2:65" s="108" customFormat="1" ht="19.5">
      <c r="B851" s="109"/>
      <c r="D851" s="163" t="s">
        <v>107</v>
      </c>
      <c r="F851" s="164" t="s">
        <v>2036</v>
      </c>
      <c r="L851" s="109"/>
      <c r="M851" s="165"/>
      <c r="N851" s="166"/>
      <c r="O851" s="166"/>
      <c r="P851" s="166"/>
      <c r="Q851" s="166"/>
      <c r="R851" s="166"/>
      <c r="S851" s="166"/>
      <c r="T851" s="167"/>
      <c r="AT851" s="99" t="s">
        <v>107</v>
      </c>
      <c r="AU851" s="99" t="s">
        <v>67</v>
      </c>
    </row>
    <row r="852" spans="2:65" s="108" customFormat="1" ht="22.5" customHeight="1">
      <c r="B852" s="109"/>
      <c r="C852" s="152" t="s">
        <v>2037</v>
      </c>
      <c r="D852" s="152" t="s">
        <v>99</v>
      </c>
      <c r="E852" s="153" t="s">
        <v>2038</v>
      </c>
      <c r="F852" s="154" t="s">
        <v>2039</v>
      </c>
      <c r="G852" s="155" t="s">
        <v>306</v>
      </c>
      <c r="H852" s="156">
        <v>1</v>
      </c>
      <c r="I852" s="157">
        <v>38.799999999999997</v>
      </c>
      <c r="J852" s="157">
        <f>ROUND(I852*H852,2)</f>
        <v>38.799999999999997</v>
      </c>
      <c r="K852" s="154" t="s">
        <v>103</v>
      </c>
      <c r="L852" s="109"/>
      <c r="M852" s="158" t="s">
        <v>1</v>
      </c>
      <c r="N852" s="159" t="s">
        <v>38</v>
      </c>
      <c r="O852" s="160">
        <v>0</v>
      </c>
      <c r="P852" s="160">
        <f>O852*H852</f>
        <v>0</v>
      </c>
      <c r="Q852" s="160">
        <v>0</v>
      </c>
      <c r="R852" s="160">
        <f>Q852*H852</f>
        <v>0</v>
      </c>
      <c r="S852" s="160">
        <v>0</v>
      </c>
      <c r="T852" s="161">
        <f>S852*H852</f>
        <v>0</v>
      </c>
      <c r="AR852" s="99" t="s">
        <v>104</v>
      </c>
      <c r="AT852" s="99" t="s">
        <v>99</v>
      </c>
      <c r="AU852" s="99" t="s">
        <v>67</v>
      </c>
      <c r="AY852" s="99" t="s">
        <v>105</v>
      </c>
      <c r="BE852" s="162">
        <f>IF(N852="základní",J852,0)</f>
        <v>38.799999999999997</v>
      </c>
      <c r="BF852" s="162">
        <f>IF(N852="snížená",J852,0)</f>
        <v>0</v>
      </c>
      <c r="BG852" s="162">
        <f>IF(N852="zákl. přenesená",J852,0)</f>
        <v>0</v>
      </c>
      <c r="BH852" s="162">
        <f>IF(N852="sníž. přenesená",J852,0)</f>
        <v>0</v>
      </c>
      <c r="BI852" s="162">
        <f>IF(N852="nulová",J852,0)</f>
        <v>0</v>
      </c>
      <c r="BJ852" s="99" t="s">
        <v>75</v>
      </c>
      <c r="BK852" s="162">
        <f>ROUND(I852*H852,2)</f>
        <v>38.799999999999997</v>
      </c>
      <c r="BL852" s="99" t="s">
        <v>104</v>
      </c>
      <c r="BM852" s="99" t="s">
        <v>2040</v>
      </c>
    </row>
    <row r="853" spans="2:65" s="108" customFormat="1" ht="19.5">
      <c r="B853" s="109"/>
      <c r="D853" s="163" t="s">
        <v>107</v>
      </c>
      <c r="F853" s="164" t="s">
        <v>2041</v>
      </c>
      <c r="L853" s="109"/>
      <c r="M853" s="165"/>
      <c r="N853" s="166"/>
      <c r="O853" s="166"/>
      <c r="P853" s="166"/>
      <c r="Q853" s="166"/>
      <c r="R853" s="166"/>
      <c r="S853" s="166"/>
      <c r="T853" s="167"/>
      <c r="AT853" s="99" t="s">
        <v>107</v>
      </c>
      <c r="AU853" s="99" t="s">
        <v>67</v>
      </c>
    </row>
    <row r="854" spans="2:65" s="108" customFormat="1" ht="22.5" customHeight="1">
      <c r="B854" s="109"/>
      <c r="C854" s="152" t="s">
        <v>2042</v>
      </c>
      <c r="D854" s="152" t="s">
        <v>99</v>
      </c>
      <c r="E854" s="153" t="s">
        <v>2043</v>
      </c>
      <c r="F854" s="154" t="s">
        <v>2044</v>
      </c>
      <c r="G854" s="155" t="s">
        <v>306</v>
      </c>
      <c r="H854" s="156">
        <v>1</v>
      </c>
      <c r="I854" s="157">
        <v>94.7</v>
      </c>
      <c r="J854" s="157">
        <f>ROUND(I854*H854,2)</f>
        <v>94.7</v>
      </c>
      <c r="K854" s="154" t="s">
        <v>103</v>
      </c>
      <c r="L854" s="109"/>
      <c r="M854" s="158" t="s">
        <v>1</v>
      </c>
      <c r="N854" s="159" t="s">
        <v>38</v>
      </c>
      <c r="O854" s="160">
        <v>0</v>
      </c>
      <c r="P854" s="160">
        <f>O854*H854</f>
        <v>0</v>
      </c>
      <c r="Q854" s="160">
        <v>0</v>
      </c>
      <c r="R854" s="160">
        <f>Q854*H854</f>
        <v>0</v>
      </c>
      <c r="S854" s="160">
        <v>0</v>
      </c>
      <c r="T854" s="161">
        <f>S854*H854</f>
        <v>0</v>
      </c>
      <c r="AR854" s="99" t="s">
        <v>104</v>
      </c>
      <c r="AT854" s="99" t="s">
        <v>99</v>
      </c>
      <c r="AU854" s="99" t="s">
        <v>67</v>
      </c>
      <c r="AY854" s="99" t="s">
        <v>105</v>
      </c>
      <c r="BE854" s="162">
        <f>IF(N854="základní",J854,0)</f>
        <v>94.7</v>
      </c>
      <c r="BF854" s="162">
        <f>IF(N854="snížená",J854,0)</f>
        <v>0</v>
      </c>
      <c r="BG854" s="162">
        <f>IF(N854="zákl. přenesená",J854,0)</f>
        <v>0</v>
      </c>
      <c r="BH854" s="162">
        <f>IF(N854="sníž. přenesená",J854,0)</f>
        <v>0</v>
      </c>
      <c r="BI854" s="162">
        <f>IF(N854="nulová",J854,0)</f>
        <v>0</v>
      </c>
      <c r="BJ854" s="99" t="s">
        <v>75</v>
      </c>
      <c r="BK854" s="162">
        <f>ROUND(I854*H854,2)</f>
        <v>94.7</v>
      </c>
      <c r="BL854" s="99" t="s">
        <v>104</v>
      </c>
      <c r="BM854" s="99" t="s">
        <v>2045</v>
      </c>
    </row>
    <row r="855" spans="2:65" s="108" customFormat="1" ht="19.5">
      <c r="B855" s="109"/>
      <c r="D855" s="163" t="s">
        <v>107</v>
      </c>
      <c r="F855" s="164" t="s">
        <v>2046</v>
      </c>
      <c r="L855" s="109"/>
      <c r="M855" s="165"/>
      <c r="N855" s="166"/>
      <c r="O855" s="166"/>
      <c r="P855" s="166"/>
      <c r="Q855" s="166"/>
      <c r="R855" s="166"/>
      <c r="S855" s="166"/>
      <c r="T855" s="167"/>
      <c r="AT855" s="99" t="s">
        <v>107</v>
      </c>
      <c r="AU855" s="99" t="s">
        <v>67</v>
      </c>
    </row>
    <row r="856" spans="2:65" s="108" customFormat="1" ht="22.5" customHeight="1">
      <c r="B856" s="109"/>
      <c r="C856" s="152" t="s">
        <v>2047</v>
      </c>
      <c r="D856" s="152" t="s">
        <v>99</v>
      </c>
      <c r="E856" s="153" t="s">
        <v>2048</v>
      </c>
      <c r="F856" s="154" t="s">
        <v>2049</v>
      </c>
      <c r="G856" s="155" t="s">
        <v>111</v>
      </c>
      <c r="H856" s="156">
        <v>1</v>
      </c>
      <c r="I856" s="157">
        <v>81.8</v>
      </c>
      <c r="J856" s="157">
        <f>ROUND(I856*H856,2)</f>
        <v>81.8</v>
      </c>
      <c r="K856" s="154" t="s">
        <v>103</v>
      </c>
      <c r="L856" s="109"/>
      <c r="M856" s="158" t="s">
        <v>1</v>
      </c>
      <c r="N856" s="159" t="s">
        <v>38</v>
      </c>
      <c r="O856" s="160">
        <v>0</v>
      </c>
      <c r="P856" s="160">
        <f>O856*H856</f>
        <v>0</v>
      </c>
      <c r="Q856" s="160">
        <v>0</v>
      </c>
      <c r="R856" s="160">
        <f>Q856*H856</f>
        <v>0</v>
      </c>
      <c r="S856" s="160">
        <v>0</v>
      </c>
      <c r="T856" s="161">
        <f>S856*H856</f>
        <v>0</v>
      </c>
      <c r="AR856" s="99" t="s">
        <v>104</v>
      </c>
      <c r="AT856" s="99" t="s">
        <v>99</v>
      </c>
      <c r="AU856" s="99" t="s">
        <v>67</v>
      </c>
      <c r="AY856" s="99" t="s">
        <v>105</v>
      </c>
      <c r="BE856" s="162">
        <f>IF(N856="základní",J856,0)</f>
        <v>81.8</v>
      </c>
      <c r="BF856" s="162">
        <f>IF(N856="snížená",J856,0)</f>
        <v>0</v>
      </c>
      <c r="BG856" s="162">
        <f>IF(N856="zákl. přenesená",J856,0)</f>
        <v>0</v>
      </c>
      <c r="BH856" s="162">
        <f>IF(N856="sníž. přenesená",J856,0)</f>
        <v>0</v>
      </c>
      <c r="BI856" s="162">
        <f>IF(N856="nulová",J856,0)</f>
        <v>0</v>
      </c>
      <c r="BJ856" s="99" t="s">
        <v>75</v>
      </c>
      <c r="BK856" s="162">
        <f>ROUND(I856*H856,2)</f>
        <v>81.8</v>
      </c>
      <c r="BL856" s="99" t="s">
        <v>104</v>
      </c>
      <c r="BM856" s="99" t="s">
        <v>2050</v>
      </c>
    </row>
    <row r="857" spans="2:65" s="108" customFormat="1" ht="19.5">
      <c r="B857" s="109"/>
      <c r="D857" s="163" t="s">
        <v>107</v>
      </c>
      <c r="F857" s="164" t="s">
        <v>2051</v>
      </c>
      <c r="L857" s="109"/>
      <c r="M857" s="165"/>
      <c r="N857" s="166"/>
      <c r="O857" s="166"/>
      <c r="P857" s="166"/>
      <c r="Q857" s="166"/>
      <c r="R857" s="166"/>
      <c r="S857" s="166"/>
      <c r="T857" s="167"/>
      <c r="AT857" s="99" t="s">
        <v>107</v>
      </c>
      <c r="AU857" s="99" t="s">
        <v>67</v>
      </c>
    </row>
    <row r="858" spans="2:65" s="108" customFormat="1" ht="22.5" customHeight="1">
      <c r="B858" s="109"/>
      <c r="C858" s="152" t="s">
        <v>2052</v>
      </c>
      <c r="D858" s="152" t="s">
        <v>99</v>
      </c>
      <c r="E858" s="153" t="s">
        <v>2053</v>
      </c>
      <c r="F858" s="154" t="s">
        <v>2054</v>
      </c>
      <c r="G858" s="155" t="s">
        <v>111</v>
      </c>
      <c r="H858" s="156">
        <v>1</v>
      </c>
      <c r="I858" s="157">
        <v>21.5</v>
      </c>
      <c r="J858" s="157">
        <f>ROUND(I858*H858,2)</f>
        <v>21.5</v>
      </c>
      <c r="K858" s="154" t="s">
        <v>103</v>
      </c>
      <c r="L858" s="109"/>
      <c r="M858" s="158" t="s">
        <v>1</v>
      </c>
      <c r="N858" s="159" t="s">
        <v>38</v>
      </c>
      <c r="O858" s="160">
        <v>0</v>
      </c>
      <c r="P858" s="160">
        <f>O858*H858</f>
        <v>0</v>
      </c>
      <c r="Q858" s="160">
        <v>0</v>
      </c>
      <c r="R858" s="160">
        <f>Q858*H858</f>
        <v>0</v>
      </c>
      <c r="S858" s="160">
        <v>0</v>
      </c>
      <c r="T858" s="161">
        <f>S858*H858</f>
        <v>0</v>
      </c>
      <c r="AR858" s="99" t="s">
        <v>104</v>
      </c>
      <c r="AT858" s="99" t="s">
        <v>99</v>
      </c>
      <c r="AU858" s="99" t="s">
        <v>67</v>
      </c>
      <c r="AY858" s="99" t="s">
        <v>105</v>
      </c>
      <c r="BE858" s="162">
        <f>IF(N858="základní",J858,0)</f>
        <v>21.5</v>
      </c>
      <c r="BF858" s="162">
        <f>IF(N858="snížená",J858,0)</f>
        <v>0</v>
      </c>
      <c r="BG858" s="162">
        <f>IF(N858="zákl. přenesená",J858,0)</f>
        <v>0</v>
      </c>
      <c r="BH858" s="162">
        <f>IF(N858="sníž. přenesená",J858,0)</f>
        <v>0</v>
      </c>
      <c r="BI858" s="162">
        <f>IF(N858="nulová",J858,0)</f>
        <v>0</v>
      </c>
      <c r="BJ858" s="99" t="s">
        <v>75</v>
      </c>
      <c r="BK858" s="162">
        <f>ROUND(I858*H858,2)</f>
        <v>21.5</v>
      </c>
      <c r="BL858" s="99" t="s">
        <v>104</v>
      </c>
      <c r="BM858" s="99" t="s">
        <v>2055</v>
      </c>
    </row>
    <row r="859" spans="2:65" s="108" customFormat="1" ht="19.5">
      <c r="B859" s="109"/>
      <c r="D859" s="163" t="s">
        <v>107</v>
      </c>
      <c r="F859" s="164" t="s">
        <v>2056</v>
      </c>
      <c r="L859" s="109"/>
      <c r="M859" s="165"/>
      <c r="N859" s="166"/>
      <c r="O859" s="166"/>
      <c r="P859" s="166"/>
      <c r="Q859" s="166"/>
      <c r="R859" s="166"/>
      <c r="S859" s="166"/>
      <c r="T859" s="167"/>
      <c r="AT859" s="99" t="s">
        <v>107</v>
      </c>
      <c r="AU859" s="99" t="s">
        <v>67</v>
      </c>
    </row>
    <row r="860" spans="2:65" s="108" customFormat="1" ht="22.5" customHeight="1">
      <c r="B860" s="109"/>
      <c r="C860" s="152" t="s">
        <v>2057</v>
      </c>
      <c r="D860" s="152" t="s">
        <v>99</v>
      </c>
      <c r="E860" s="153" t="s">
        <v>2058</v>
      </c>
      <c r="F860" s="154" t="s">
        <v>2059</v>
      </c>
      <c r="G860" s="155" t="s">
        <v>111</v>
      </c>
      <c r="H860" s="156">
        <v>1</v>
      </c>
      <c r="I860" s="157">
        <v>77.5</v>
      </c>
      <c r="J860" s="157">
        <f>ROUND(I860*H860,2)</f>
        <v>77.5</v>
      </c>
      <c r="K860" s="154" t="s">
        <v>103</v>
      </c>
      <c r="L860" s="109"/>
      <c r="M860" s="158" t="s">
        <v>1</v>
      </c>
      <c r="N860" s="159" t="s">
        <v>38</v>
      </c>
      <c r="O860" s="160">
        <v>0</v>
      </c>
      <c r="P860" s="160">
        <f>O860*H860</f>
        <v>0</v>
      </c>
      <c r="Q860" s="160">
        <v>0</v>
      </c>
      <c r="R860" s="160">
        <f>Q860*H860</f>
        <v>0</v>
      </c>
      <c r="S860" s="160">
        <v>0</v>
      </c>
      <c r="T860" s="161">
        <f>S860*H860</f>
        <v>0</v>
      </c>
      <c r="AR860" s="99" t="s">
        <v>104</v>
      </c>
      <c r="AT860" s="99" t="s">
        <v>99</v>
      </c>
      <c r="AU860" s="99" t="s">
        <v>67</v>
      </c>
      <c r="AY860" s="99" t="s">
        <v>105</v>
      </c>
      <c r="BE860" s="162">
        <f>IF(N860="základní",J860,0)</f>
        <v>77.5</v>
      </c>
      <c r="BF860" s="162">
        <f>IF(N860="snížená",J860,0)</f>
        <v>0</v>
      </c>
      <c r="BG860" s="162">
        <f>IF(N860="zákl. přenesená",J860,0)</f>
        <v>0</v>
      </c>
      <c r="BH860" s="162">
        <f>IF(N860="sníž. přenesená",J860,0)</f>
        <v>0</v>
      </c>
      <c r="BI860" s="162">
        <f>IF(N860="nulová",J860,0)</f>
        <v>0</v>
      </c>
      <c r="BJ860" s="99" t="s">
        <v>75</v>
      </c>
      <c r="BK860" s="162">
        <f>ROUND(I860*H860,2)</f>
        <v>77.5</v>
      </c>
      <c r="BL860" s="99" t="s">
        <v>104</v>
      </c>
      <c r="BM860" s="99" t="s">
        <v>2060</v>
      </c>
    </row>
    <row r="861" spans="2:65" s="108" customFormat="1" ht="19.5">
      <c r="B861" s="109"/>
      <c r="D861" s="163" t="s">
        <v>107</v>
      </c>
      <c r="F861" s="164" t="s">
        <v>2061</v>
      </c>
      <c r="L861" s="109"/>
      <c r="M861" s="165"/>
      <c r="N861" s="166"/>
      <c r="O861" s="166"/>
      <c r="P861" s="166"/>
      <c r="Q861" s="166"/>
      <c r="R861" s="166"/>
      <c r="S861" s="166"/>
      <c r="T861" s="167"/>
      <c r="AT861" s="99" t="s">
        <v>107</v>
      </c>
      <c r="AU861" s="99" t="s">
        <v>67</v>
      </c>
    </row>
    <row r="862" spans="2:65" s="108" customFormat="1" ht="22.5" customHeight="1">
      <c r="B862" s="109"/>
      <c r="C862" s="152" t="s">
        <v>2062</v>
      </c>
      <c r="D862" s="152" t="s">
        <v>99</v>
      </c>
      <c r="E862" s="153" t="s">
        <v>2063</v>
      </c>
      <c r="F862" s="154" t="s">
        <v>2064</v>
      </c>
      <c r="G862" s="155" t="s">
        <v>111</v>
      </c>
      <c r="H862" s="156">
        <v>1</v>
      </c>
      <c r="I862" s="157">
        <v>17.2</v>
      </c>
      <c r="J862" s="157">
        <f>ROUND(I862*H862,2)</f>
        <v>17.2</v>
      </c>
      <c r="K862" s="154" t="s">
        <v>103</v>
      </c>
      <c r="L862" s="109"/>
      <c r="M862" s="158" t="s">
        <v>1</v>
      </c>
      <c r="N862" s="159" t="s">
        <v>38</v>
      </c>
      <c r="O862" s="160">
        <v>0</v>
      </c>
      <c r="P862" s="160">
        <f>O862*H862</f>
        <v>0</v>
      </c>
      <c r="Q862" s="160">
        <v>0</v>
      </c>
      <c r="R862" s="160">
        <f>Q862*H862</f>
        <v>0</v>
      </c>
      <c r="S862" s="160">
        <v>0</v>
      </c>
      <c r="T862" s="161">
        <f>S862*H862</f>
        <v>0</v>
      </c>
      <c r="AR862" s="99" t="s">
        <v>104</v>
      </c>
      <c r="AT862" s="99" t="s">
        <v>99</v>
      </c>
      <c r="AU862" s="99" t="s">
        <v>67</v>
      </c>
      <c r="AY862" s="99" t="s">
        <v>105</v>
      </c>
      <c r="BE862" s="162">
        <f>IF(N862="základní",J862,0)</f>
        <v>17.2</v>
      </c>
      <c r="BF862" s="162">
        <f>IF(N862="snížená",J862,0)</f>
        <v>0</v>
      </c>
      <c r="BG862" s="162">
        <f>IF(N862="zákl. přenesená",J862,0)</f>
        <v>0</v>
      </c>
      <c r="BH862" s="162">
        <f>IF(N862="sníž. přenesená",J862,0)</f>
        <v>0</v>
      </c>
      <c r="BI862" s="162">
        <f>IF(N862="nulová",J862,0)</f>
        <v>0</v>
      </c>
      <c r="BJ862" s="99" t="s">
        <v>75</v>
      </c>
      <c r="BK862" s="162">
        <f>ROUND(I862*H862,2)</f>
        <v>17.2</v>
      </c>
      <c r="BL862" s="99" t="s">
        <v>104</v>
      </c>
      <c r="BM862" s="99" t="s">
        <v>2065</v>
      </c>
    </row>
    <row r="863" spans="2:65" s="108" customFormat="1" ht="19.5">
      <c r="B863" s="109"/>
      <c r="D863" s="163" t="s">
        <v>107</v>
      </c>
      <c r="F863" s="164" t="s">
        <v>2066</v>
      </c>
      <c r="L863" s="109"/>
      <c r="M863" s="165"/>
      <c r="N863" s="166"/>
      <c r="O863" s="166"/>
      <c r="P863" s="166"/>
      <c r="Q863" s="166"/>
      <c r="R863" s="166"/>
      <c r="S863" s="166"/>
      <c r="T863" s="167"/>
      <c r="AT863" s="99" t="s">
        <v>107</v>
      </c>
      <c r="AU863" s="99" t="s">
        <v>67</v>
      </c>
    </row>
    <row r="864" spans="2:65" s="108" customFormat="1" ht="22.5" customHeight="1">
      <c r="B864" s="109"/>
      <c r="C864" s="152" t="s">
        <v>2067</v>
      </c>
      <c r="D864" s="152" t="s">
        <v>99</v>
      </c>
      <c r="E864" s="153" t="s">
        <v>2068</v>
      </c>
      <c r="F864" s="154" t="s">
        <v>2069</v>
      </c>
      <c r="G864" s="155" t="s">
        <v>111</v>
      </c>
      <c r="H864" s="156">
        <v>1</v>
      </c>
      <c r="I864" s="157">
        <v>366</v>
      </c>
      <c r="J864" s="157">
        <f>ROUND(I864*H864,2)</f>
        <v>366</v>
      </c>
      <c r="K864" s="154" t="s">
        <v>103</v>
      </c>
      <c r="L864" s="109"/>
      <c r="M864" s="158" t="s">
        <v>1</v>
      </c>
      <c r="N864" s="159" t="s">
        <v>38</v>
      </c>
      <c r="O864" s="160">
        <v>0</v>
      </c>
      <c r="P864" s="160">
        <f>O864*H864</f>
        <v>0</v>
      </c>
      <c r="Q864" s="160">
        <v>0</v>
      </c>
      <c r="R864" s="160">
        <f>Q864*H864</f>
        <v>0</v>
      </c>
      <c r="S864" s="160">
        <v>0</v>
      </c>
      <c r="T864" s="161">
        <f>S864*H864</f>
        <v>0</v>
      </c>
      <c r="AR864" s="99" t="s">
        <v>104</v>
      </c>
      <c r="AT864" s="99" t="s">
        <v>99</v>
      </c>
      <c r="AU864" s="99" t="s">
        <v>67</v>
      </c>
      <c r="AY864" s="99" t="s">
        <v>105</v>
      </c>
      <c r="BE864" s="162">
        <f>IF(N864="základní",J864,0)</f>
        <v>366</v>
      </c>
      <c r="BF864" s="162">
        <f>IF(N864="snížená",J864,0)</f>
        <v>0</v>
      </c>
      <c r="BG864" s="162">
        <f>IF(N864="zákl. přenesená",J864,0)</f>
        <v>0</v>
      </c>
      <c r="BH864" s="162">
        <f>IF(N864="sníž. přenesená",J864,0)</f>
        <v>0</v>
      </c>
      <c r="BI864" s="162">
        <f>IF(N864="nulová",J864,0)</f>
        <v>0</v>
      </c>
      <c r="BJ864" s="99" t="s">
        <v>75</v>
      </c>
      <c r="BK864" s="162">
        <f>ROUND(I864*H864,2)</f>
        <v>366</v>
      </c>
      <c r="BL864" s="99" t="s">
        <v>104</v>
      </c>
      <c r="BM864" s="99" t="s">
        <v>2070</v>
      </c>
    </row>
    <row r="865" spans="2:65" s="108" customFormat="1" ht="19.5">
      <c r="B865" s="109"/>
      <c r="D865" s="163" t="s">
        <v>107</v>
      </c>
      <c r="F865" s="164" t="s">
        <v>2071</v>
      </c>
      <c r="L865" s="109"/>
      <c r="M865" s="165"/>
      <c r="N865" s="166"/>
      <c r="O865" s="166"/>
      <c r="P865" s="166"/>
      <c r="Q865" s="166"/>
      <c r="R865" s="166"/>
      <c r="S865" s="166"/>
      <c r="T865" s="167"/>
      <c r="AT865" s="99" t="s">
        <v>107</v>
      </c>
      <c r="AU865" s="99" t="s">
        <v>67</v>
      </c>
    </row>
    <row r="866" spans="2:65" s="108" customFormat="1" ht="22.5" customHeight="1">
      <c r="B866" s="109"/>
      <c r="C866" s="152" t="s">
        <v>2072</v>
      </c>
      <c r="D866" s="152" t="s">
        <v>99</v>
      </c>
      <c r="E866" s="153" t="s">
        <v>2073</v>
      </c>
      <c r="F866" s="154" t="s">
        <v>2074</v>
      </c>
      <c r="G866" s="155" t="s">
        <v>111</v>
      </c>
      <c r="H866" s="156">
        <v>1</v>
      </c>
      <c r="I866" s="157">
        <v>383</v>
      </c>
      <c r="J866" s="157">
        <f>ROUND(I866*H866,2)</f>
        <v>383</v>
      </c>
      <c r="K866" s="154" t="s">
        <v>103</v>
      </c>
      <c r="L866" s="109"/>
      <c r="M866" s="158" t="s">
        <v>1</v>
      </c>
      <c r="N866" s="159" t="s">
        <v>38</v>
      </c>
      <c r="O866" s="160">
        <v>0</v>
      </c>
      <c r="P866" s="160">
        <f>O866*H866</f>
        <v>0</v>
      </c>
      <c r="Q866" s="160">
        <v>0</v>
      </c>
      <c r="R866" s="160">
        <f>Q866*H866</f>
        <v>0</v>
      </c>
      <c r="S866" s="160">
        <v>0</v>
      </c>
      <c r="T866" s="161">
        <f>S866*H866</f>
        <v>0</v>
      </c>
      <c r="AR866" s="99" t="s">
        <v>104</v>
      </c>
      <c r="AT866" s="99" t="s">
        <v>99</v>
      </c>
      <c r="AU866" s="99" t="s">
        <v>67</v>
      </c>
      <c r="AY866" s="99" t="s">
        <v>105</v>
      </c>
      <c r="BE866" s="162">
        <f>IF(N866="základní",J866,0)</f>
        <v>383</v>
      </c>
      <c r="BF866" s="162">
        <f>IF(N866="snížená",J866,0)</f>
        <v>0</v>
      </c>
      <c r="BG866" s="162">
        <f>IF(N866="zákl. přenesená",J866,0)</f>
        <v>0</v>
      </c>
      <c r="BH866" s="162">
        <f>IF(N866="sníž. přenesená",J866,0)</f>
        <v>0</v>
      </c>
      <c r="BI866" s="162">
        <f>IF(N866="nulová",J866,0)</f>
        <v>0</v>
      </c>
      <c r="BJ866" s="99" t="s">
        <v>75</v>
      </c>
      <c r="BK866" s="162">
        <f>ROUND(I866*H866,2)</f>
        <v>383</v>
      </c>
      <c r="BL866" s="99" t="s">
        <v>104</v>
      </c>
      <c r="BM866" s="99" t="s">
        <v>2075</v>
      </c>
    </row>
    <row r="867" spans="2:65" s="108" customFormat="1" ht="19.5">
      <c r="B867" s="109"/>
      <c r="D867" s="163" t="s">
        <v>107</v>
      </c>
      <c r="F867" s="164" t="s">
        <v>2076</v>
      </c>
      <c r="L867" s="109"/>
      <c r="M867" s="165"/>
      <c r="N867" s="166"/>
      <c r="O867" s="166"/>
      <c r="P867" s="166"/>
      <c r="Q867" s="166"/>
      <c r="R867" s="166"/>
      <c r="S867" s="166"/>
      <c r="T867" s="167"/>
      <c r="AT867" s="99" t="s">
        <v>107</v>
      </c>
      <c r="AU867" s="99" t="s">
        <v>67</v>
      </c>
    </row>
    <row r="868" spans="2:65" s="108" customFormat="1" ht="22.5" customHeight="1">
      <c r="B868" s="109"/>
      <c r="C868" s="152" t="s">
        <v>2077</v>
      </c>
      <c r="D868" s="152" t="s">
        <v>99</v>
      </c>
      <c r="E868" s="153" t="s">
        <v>2078</v>
      </c>
      <c r="F868" s="154" t="s">
        <v>2079</v>
      </c>
      <c r="G868" s="155" t="s">
        <v>111</v>
      </c>
      <c r="H868" s="156">
        <v>1</v>
      </c>
      <c r="I868" s="157">
        <v>418</v>
      </c>
      <c r="J868" s="157">
        <f>ROUND(I868*H868,2)</f>
        <v>418</v>
      </c>
      <c r="K868" s="154" t="s">
        <v>103</v>
      </c>
      <c r="L868" s="109"/>
      <c r="M868" s="158" t="s">
        <v>1</v>
      </c>
      <c r="N868" s="159" t="s">
        <v>38</v>
      </c>
      <c r="O868" s="160">
        <v>0</v>
      </c>
      <c r="P868" s="160">
        <f>O868*H868</f>
        <v>0</v>
      </c>
      <c r="Q868" s="160">
        <v>0</v>
      </c>
      <c r="R868" s="160">
        <f>Q868*H868</f>
        <v>0</v>
      </c>
      <c r="S868" s="160">
        <v>0</v>
      </c>
      <c r="T868" s="161">
        <f>S868*H868</f>
        <v>0</v>
      </c>
      <c r="AR868" s="99" t="s">
        <v>104</v>
      </c>
      <c r="AT868" s="99" t="s">
        <v>99</v>
      </c>
      <c r="AU868" s="99" t="s">
        <v>67</v>
      </c>
      <c r="AY868" s="99" t="s">
        <v>105</v>
      </c>
      <c r="BE868" s="162">
        <f>IF(N868="základní",J868,0)</f>
        <v>418</v>
      </c>
      <c r="BF868" s="162">
        <f>IF(N868="snížená",J868,0)</f>
        <v>0</v>
      </c>
      <c r="BG868" s="162">
        <f>IF(N868="zákl. přenesená",J868,0)</f>
        <v>0</v>
      </c>
      <c r="BH868" s="162">
        <f>IF(N868="sníž. přenesená",J868,0)</f>
        <v>0</v>
      </c>
      <c r="BI868" s="162">
        <f>IF(N868="nulová",J868,0)</f>
        <v>0</v>
      </c>
      <c r="BJ868" s="99" t="s">
        <v>75</v>
      </c>
      <c r="BK868" s="162">
        <f>ROUND(I868*H868,2)</f>
        <v>418</v>
      </c>
      <c r="BL868" s="99" t="s">
        <v>104</v>
      </c>
      <c r="BM868" s="99" t="s">
        <v>2080</v>
      </c>
    </row>
    <row r="869" spans="2:65" s="108" customFormat="1" ht="29.25">
      <c r="B869" s="109"/>
      <c r="D869" s="163" t="s">
        <v>107</v>
      </c>
      <c r="F869" s="164" t="s">
        <v>2081</v>
      </c>
      <c r="L869" s="109"/>
      <c r="M869" s="165"/>
      <c r="N869" s="166"/>
      <c r="O869" s="166"/>
      <c r="P869" s="166"/>
      <c r="Q869" s="166"/>
      <c r="R869" s="166"/>
      <c r="S869" s="166"/>
      <c r="T869" s="167"/>
      <c r="AT869" s="99" t="s">
        <v>107</v>
      </c>
      <c r="AU869" s="99" t="s">
        <v>67</v>
      </c>
    </row>
    <row r="870" spans="2:65" s="108" customFormat="1" ht="22.5" customHeight="1">
      <c r="B870" s="109"/>
      <c r="C870" s="152" t="s">
        <v>2082</v>
      </c>
      <c r="D870" s="152" t="s">
        <v>99</v>
      </c>
      <c r="E870" s="153" t="s">
        <v>2083</v>
      </c>
      <c r="F870" s="154" t="s">
        <v>2084</v>
      </c>
      <c r="G870" s="155" t="s">
        <v>111</v>
      </c>
      <c r="H870" s="156">
        <v>1</v>
      </c>
      <c r="I870" s="157">
        <v>448</v>
      </c>
      <c r="J870" s="157">
        <f>ROUND(I870*H870,2)</f>
        <v>448</v>
      </c>
      <c r="K870" s="154" t="s">
        <v>103</v>
      </c>
      <c r="L870" s="109"/>
      <c r="M870" s="158" t="s">
        <v>1</v>
      </c>
      <c r="N870" s="159" t="s">
        <v>38</v>
      </c>
      <c r="O870" s="160">
        <v>0</v>
      </c>
      <c r="P870" s="160">
        <f>O870*H870</f>
        <v>0</v>
      </c>
      <c r="Q870" s="160">
        <v>0</v>
      </c>
      <c r="R870" s="160">
        <f>Q870*H870</f>
        <v>0</v>
      </c>
      <c r="S870" s="160">
        <v>0</v>
      </c>
      <c r="T870" s="161">
        <f>S870*H870</f>
        <v>0</v>
      </c>
      <c r="AR870" s="99" t="s">
        <v>104</v>
      </c>
      <c r="AT870" s="99" t="s">
        <v>99</v>
      </c>
      <c r="AU870" s="99" t="s">
        <v>67</v>
      </c>
      <c r="AY870" s="99" t="s">
        <v>105</v>
      </c>
      <c r="BE870" s="162">
        <f>IF(N870="základní",J870,0)</f>
        <v>448</v>
      </c>
      <c r="BF870" s="162">
        <f>IF(N870="snížená",J870,0)</f>
        <v>0</v>
      </c>
      <c r="BG870" s="162">
        <f>IF(N870="zákl. přenesená",J870,0)</f>
        <v>0</v>
      </c>
      <c r="BH870" s="162">
        <f>IF(N870="sníž. přenesená",J870,0)</f>
        <v>0</v>
      </c>
      <c r="BI870" s="162">
        <f>IF(N870="nulová",J870,0)</f>
        <v>0</v>
      </c>
      <c r="BJ870" s="99" t="s">
        <v>75</v>
      </c>
      <c r="BK870" s="162">
        <f>ROUND(I870*H870,2)</f>
        <v>448</v>
      </c>
      <c r="BL870" s="99" t="s">
        <v>104</v>
      </c>
      <c r="BM870" s="99" t="s">
        <v>2085</v>
      </c>
    </row>
    <row r="871" spans="2:65" s="108" customFormat="1" ht="29.25">
      <c r="B871" s="109"/>
      <c r="D871" s="163" t="s">
        <v>107</v>
      </c>
      <c r="F871" s="164" t="s">
        <v>2086</v>
      </c>
      <c r="L871" s="109"/>
      <c r="M871" s="165"/>
      <c r="N871" s="166"/>
      <c r="O871" s="166"/>
      <c r="P871" s="166"/>
      <c r="Q871" s="166"/>
      <c r="R871" s="166"/>
      <c r="S871" s="166"/>
      <c r="T871" s="167"/>
      <c r="AT871" s="99" t="s">
        <v>107</v>
      </c>
      <c r="AU871" s="99" t="s">
        <v>67</v>
      </c>
    </row>
    <row r="872" spans="2:65" s="108" customFormat="1" ht="22.5" customHeight="1">
      <c r="B872" s="109"/>
      <c r="C872" s="152" t="s">
        <v>2087</v>
      </c>
      <c r="D872" s="152" t="s">
        <v>99</v>
      </c>
      <c r="E872" s="153" t="s">
        <v>2088</v>
      </c>
      <c r="F872" s="154" t="s">
        <v>2089</v>
      </c>
      <c r="G872" s="155" t="s">
        <v>111</v>
      </c>
      <c r="H872" s="156">
        <v>1</v>
      </c>
      <c r="I872" s="157">
        <v>396</v>
      </c>
      <c r="J872" s="157">
        <f>ROUND(I872*H872,2)</f>
        <v>396</v>
      </c>
      <c r="K872" s="154" t="s">
        <v>103</v>
      </c>
      <c r="L872" s="109"/>
      <c r="M872" s="158" t="s">
        <v>1</v>
      </c>
      <c r="N872" s="159" t="s">
        <v>38</v>
      </c>
      <c r="O872" s="160">
        <v>0</v>
      </c>
      <c r="P872" s="160">
        <f>O872*H872</f>
        <v>0</v>
      </c>
      <c r="Q872" s="160">
        <v>0</v>
      </c>
      <c r="R872" s="160">
        <f>Q872*H872</f>
        <v>0</v>
      </c>
      <c r="S872" s="160">
        <v>0</v>
      </c>
      <c r="T872" s="161">
        <f>S872*H872</f>
        <v>0</v>
      </c>
      <c r="AR872" s="99" t="s">
        <v>104</v>
      </c>
      <c r="AT872" s="99" t="s">
        <v>99</v>
      </c>
      <c r="AU872" s="99" t="s">
        <v>67</v>
      </c>
      <c r="AY872" s="99" t="s">
        <v>105</v>
      </c>
      <c r="BE872" s="162">
        <f>IF(N872="základní",J872,0)</f>
        <v>396</v>
      </c>
      <c r="BF872" s="162">
        <f>IF(N872="snížená",J872,0)</f>
        <v>0</v>
      </c>
      <c r="BG872" s="162">
        <f>IF(N872="zákl. přenesená",J872,0)</f>
        <v>0</v>
      </c>
      <c r="BH872" s="162">
        <f>IF(N872="sníž. přenesená",J872,0)</f>
        <v>0</v>
      </c>
      <c r="BI872" s="162">
        <f>IF(N872="nulová",J872,0)</f>
        <v>0</v>
      </c>
      <c r="BJ872" s="99" t="s">
        <v>75</v>
      </c>
      <c r="BK872" s="162">
        <f>ROUND(I872*H872,2)</f>
        <v>396</v>
      </c>
      <c r="BL872" s="99" t="s">
        <v>104</v>
      </c>
      <c r="BM872" s="99" t="s">
        <v>2090</v>
      </c>
    </row>
    <row r="873" spans="2:65" s="108" customFormat="1" ht="29.25">
      <c r="B873" s="109"/>
      <c r="D873" s="163" t="s">
        <v>107</v>
      </c>
      <c r="F873" s="164" t="s">
        <v>2091</v>
      </c>
      <c r="L873" s="109"/>
      <c r="M873" s="165"/>
      <c r="N873" s="166"/>
      <c r="O873" s="166"/>
      <c r="P873" s="166"/>
      <c r="Q873" s="166"/>
      <c r="R873" s="166"/>
      <c r="S873" s="166"/>
      <c r="T873" s="167"/>
      <c r="AT873" s="99" t="s">
        <v>107</v>
      </c>
      <c r="AU873" s="99" t="s">
        <v>67</v>
      </c>
    </row>
    <row r="874" spans="2:65" s="108" customFormat="1" ht="22.5" customHeight="1">
      <c r="B874" s="109"/>
      <c r="C874" s="152" t="s">
        <v>2092</v>
      </c>
      <c r="D874" s="152" t="s">
        <v>99</v>
      </c>
      <c r="E874" s="153" t="s">
        <v>2093</v>
      </c>
      <c r="F874" s="154" t="s">
        <v>2094</v>
      </c>
      <c r="G874" s="155" t="s">
        <v>111</v>
      </c>
      <c r="H874" s="156">
        <v>1</v>
      </c>
      <c r="I874" s="157">
        <v>547</v>
      </c>
      <c r="J874" s="157">
        <f>ROUND(I874*H874,2)</f>
        <v>547</v>
      </c>
      <c r="K874" s="154" t="s">
        <v>103</v>
      </c>
      <c r="L874" s="109"/>
      <c r="M874" s="158" t="s">
        <v>1</v>
      </c>
      <c r="N874" s="159" t="s">
        <v>38</v>
      </c>
      <c r="O874" s="160">
        <v>0</v>
      </c>
      <c r="P874" s="160">
        <f>O874*H874</f>
        <v>0</v>
      </c>
      <c r="Q874" s="160">
        <v>0</v>
      </c>
      <c r="R874" s="160">
        <f>Q874*H874</f>
        <v>0</v>
      </c>
      <c r="S874" s="160">
        <v>0</v>
      </c>
      <c r="T874" s="161">
        <f>S874*H874</f>
        <v>0</v>
      </c>
      <c r="AR874" s="99" t="s">
        <v>104</v>
      </c>
      <c r="AT874" s="99" t="s">
        <v>99</v>
      </c>
      <c r="AU874" s="99" t="s">
        <v>67</v>
      </c>
      <c r="AY874" s="99" t="s">
        <v>105</v>
      </c>
      <c r="BE874" s="162">
        <f>IF(N874="základní",J874,0)</f>
        <v>547</v>
      </c>
      <c r="BF874" s="162">
        <f>IF(N874="snížená",J874,0)</f>
        <v>0</v>
      </c>
      <c r="BG874" s="162">
        <f>IF(N874="zákl. přenesená",J874,0)</f>
        <v>0</v>
      </c>
      <c r="BH874" s="162">
        <f>IF(N874="sníž. přenesená",J874,0)</f>
        <v>0</v>
      </c>
      <c r="BI874" s="162">
        <f>IF(N874="nulová",J874,0)</f>
        <v>0</v>
      </c>
      <c r="BJ874" s="99" t="s">
        <v>75</v>
      </c>
      <c r="BK874" s="162">
        <f>ROUND(I874*H874,2)</f>
        <v>547</v>
      </c>
      <c r="BL874" s="99" t="s">
        <v>104</v>
      </c>
      <c r="BM874" s="99" t="s">
        <v>2095</v>
      </c>
    </row>
    <row r="875" spans="2:65" s="108" customFormat="1" ht="29.25">
      <c r="B875" s="109"/>
      <c r="D875" s="163" t="s">
        <v>107</v>
      </c>
      <c r="F875" s="164" t="s">
        <v>2096</v>
      </c>
      <c r="L875" s="109"/>
      <c r="M875" s="165"/>
      <c r="N875" s="166"/>
      <c r="O875" s="166"/>
      <c r="P875" s="166"/>
      <c r="Q875" s="166"/>
      <c r="R875" s="166"/>
      <c r="S875" s="166"/>
      <c r="T875" s="167"/>
      <c r="AT875" s="99" t="s">
        <v>107</v>
      </c>
      <c r="AU875" s="99" t="s">
        <v>67</v>
      </c>
    </row>
    <row r="876" spans="2:65" s="108" customFormat="1" ht="22.5" customHeight="1">
      <c r="B876" s="109"/>
      <c r="C876" s="152" t="s">
        <v>2097</v>
      </c>
      <c r="D876" s="152" t="s">
        <v>99</v>
      </c>
      <c r="E876" s="153" t="s">
        <v>2098</v>
      </c>
      <c r="F876" s="154" t="s">
        <v>2099</v>
      </c>
      <c r="G876" s="155" t="s">
        <v>111</v>
      </c>
      <c r="H876" s="156">
        <v>1</v>
      </c>
      <c r="I876" s="157">
        <v>663</v>
      </c>
      <c r="J876" s="157">
        <f>ROUND(I876*H876,2)</f>
        <v>663</v>
      </c>
      <c r="K876" s="154" t="s">
        <v>103</v>
      </c>
      <c r="L876" s="109"/>
      <c r="M876" s="158" t="s">
        <v>1</v>
      </c>
      <c r="N876" s="159" t="s">
        <v>38</v>
      </c>
      <c r="O876" s="160">
        <v>0</v>
      </c>
      <c r="P876" s="160">
        <f>O876*H876</f>
        <v>0</v>
      </c>
      <c r="Q876" s="160">
        <v>0</v>
      </c>
      <c r="R876" s="160">
        <f>Q876*H876</f>
        <v>0</v>
      </c>
      <c r="S876" s="160">
        <v>0</v>
      </c>
      <c r="T876" s="161">
        <f>S876*H876</f>
        <v>0</v>
      </c>
      <c r="AR876" s="99" t="s">
        <v>104</v>
      </c>
      <c r="AT876" s="99" t="s">
        <v>99</v>
      </c>
      <c r="AU876" s="99" t="s">
        <v>67</v>
      </c>
      <c r="AY876" s="99" t="s">
        <v>105</v>
      </c>
      <c r="BE876" s="162">
        <f>IF(N876="základní",J876,0)</f>
        <v>663</v>
      </c>
      <c r="BF876" s="162">
        <f>IF(N876="snížená",J876,0)</f>
        <v>0</v>
      </c>
      <c r="BG876" s="162">
        <f>IF(N876="zákl. přenesená",J876,0)</f>
        <v>0</v>
      </c>
      <c r="BH876" s="162">
        <f>IF(N876="sníž. přenesená",J876,0)</f>
        <v>0</v>
      </c>
      <c r="BI876" s="162">
        <f>IF(N876="nulová",J876,0)</f>
        <v>0</v>
      </c>
      <c r="BJ876" s="99" t="s">
        <v>75</v>
      </c>
      <c r="BK876" s="162">
        <f>ROUND(I876*H876,2)</f>
        <v>663</v>
      </c>
      <c r="BL876" s="99" t="s">
        <v>104</v>
      </c>
      <c r="BM876" s="99" t="s">
        <v>2100</v>
      </c>
    </row>
    <row r="877" spans="2:65" s="108" customFormat="1" ht="29.25">
      <c r="B877" s="109"/>
      <c r="D877" s="163" t="s">
        <v>107</v>
      </c>
      <c r="F877" s="164" t="s">
        <v>2101</v>
      </c>
      <c r="L877" s="109"/>
      <c r="M877" s="165"/>
      <c r="N877" s="166"/>
      <c r="O877" s="166"/>
      <c r="P877" s="166"/>
      <c r="Q877" s="166"/>
      <c r="R877" s="166"/>
      <c r="S877" s="166"/>
      <c r="T877" s="167"/>
      <c r="AT877" s="99" t="s">
        <v>107</v>
      </c>
      <c r="AU877" s="99" t="s">
        <v>67</v>
      </c>
    </row>
    <row r="878" spans="2:65" s="108" customFormat="1" ht="22.5" customHeight="1">
      <c r="B878" s="109"/>
      <c r="C878" s="152" t="s">
        <v>2102</v>
      </c>
      <c r="D878" s="152" t="s">
        <v>99</v>
      </c>
      <c r="E878" s="153" t="s">
        <v>2103</v>
      </c>
      <c r="F878" s="154" t="s">
        <v>2104</v>
      </c>
      <c r="G878" s="155" t="s">
        <v>111</v>
      </c>
      <c r="H878" s="156">
        <v>1</v>
      </c>
      <c r="I878" s="157">
        <v>456</v>
      </c>
      <c r="J878" s="157">
        <f>ROUND(I878*H878,2)</f>
        <v>456</v>
      </c>
      <c r="K878" s="154" t="s">
        <v>103</v>
      </c>
      <c r="L878" s="109"/>
      <c r="M878" s="158" t="s">
        <v>1</v>
      </c>
      <c r="N878" s="159" t="s">
        <v>38</v>
      </c>
      <c r="O878" s="160">
        <v>0</v>
      </c>
      <c r="P878" s="160">
        <f>O878*H878</f>
        <v>0</v>
      </c>
      <c r="Q878" s="160">
        <v>0</v>
      </c>
      <c r="R878" s="160">
        <f>Q878*H878</f>
        <v>0</v>
      </c>
      <c r="S878" s="160">
        <v>0</v>
      </c>
      <c r="T878" s="161">
        <f>S878*H878</f>
        <v>0</v>
      </c>
      <c r="AR878" s="99" t="s">
        <v>104</v>
      </c>
      <c r="AT878" s="99" t="s">
        <v>99</v>
      </c>
      <c r="AU878" s="99" t="s">
        <v>67</v>
      </c>
      <c r="AY878" s="99" t="s">
        <v>105</v>
      </c>
      <c r="BE878" s="162">
        <f>IF(N878="základní",J878,0)</f>
        <v>456</v>
      </c>
      <c r="BF878" s="162">
        <f>IF(N878="snížená",J878,0)</f>
        <v>0</v>
      </c>
      <c r="BG878" s="162">
        <f>IF(N878="zákl. přenesená",J878,0)</f>
        <v>0</v>
      </c>
      <c r="BH878" s="162">
        <f>IF(N878="sníž. přenesená",J878,0)</f>
        <v>0</v>
      </c>
      <c r="BI878" s="162">
        <f>IF(N878="nulová",J878,0)</f>
        <v>0</v>
      </c>
      <c r="BJ878" s="99" t="s">
        <v>75</v>
      </c>
      <c r="BK878" s="162">
        <f>ROUND(I878*H878,2)</f>
        <v>456</v>
      </c>
      <c r="BL878" s="99" t="s">
        <v>104</v>
      </c>
      <c r="BM878" s="99" t="s">
        <v>2105</v>
      </c>
    </row>
    <row r="879" spans="2:65" s="108" customFormat="1" ht="29.25">
      <c r="B879" s="109"/>
      <c r="D879" s="163" t="s">
        <v>107</v>
      </c>
      <c r="F879" s="164" t="s">
        <v>2106</v>
      </c>
      <c r="L879" s="109"/>
      <c r="M879" s="165"/>
      <c r="N879" s="166"/>
      <c r="O879" s="166"/>
      <c r="P879" s="166"/>
      <c r="Q879" s="166"/>
      <c r="R879" s="166"/>
      <c r="S879" s="166"/>
      <c r="T879" s="167"/>
      <c r="AT879" s="99" t="s">
        <v>107</v>
      </c>
      <c r="AU879" s="99" t="s">
        <v>67</v>
      </c>
    </row>
    <row r="880" spans="2:65" s="108" customFormat="1" ht="22.5" customHeight="1">
      <c r="B880" s="109"/>
      <c r="C880" s="152" t="s">
        <v>2107</v>
      </c>
      <c r="D880" s="152" t="s">
        <v>99</v>
      </c>
      <c r="E880" s="153" t="s">
        <v>2108</v>
      </c>
      <c r="F880" s="154" t="s">
        <v>2109</v>
      </c>
      <c r="G880" s="155" t="s">
        <v>111</v>
      </c>
      <c r="H880" s="156">
        <v>1</v>
      </c>
      <c r="I880" s="157">
        <v>633</v>
      </c>
      <c r="J880" s="157">
        <f>ROUND(I880*H880,2)</f>
        <v>633</v>
      </c>
      <c r="K880" s="154" t="s">
        <v>103</v>
      </c>
      <c r="L880" s="109"/>
      <c r="M880" s="158" t="s">
        <v>1</v>
      </c>
      <c r="N880" s="159" t="s">
        <v>38</v>
      </c>
      <c r="O880" s="160">
        <v>0</v>
      </c>
      <c r="P880" s="160">
        <f>O880*H880</f>
        <v>0</v>
      </c>
      <c r="Q880" s="160">
        <v>0</v>
      </c>
      <c r="R880" s="160">
        <f>Q880*H880</f>
        <v>0</v>
      </c>
      <c r="S880" s="160">
        <v>0</v>
      </c>
      <c r="T880" s="161">
        <f>S880*H880</f>
        <v>0</v>
      </c>
      <c r="AR880" s="99" t="s">
        <v>104</v>
      </c>
      <c r="AT880" s="99" t="s">
        <v>99</v>
      </c>
      <c r="AU880" s="99" t="s">
        <v>67</v>
      </c>
      <c r="AY880" s="99" t="s">
        <v>105</v>
      </c>
      <c r="BE880" s="162">
        <f>IF(N880="základní",J880,0)</f>
        <v>633</v>
      </c>
      <c r="BF880" s="162">
        <f>IF(N880="snížená",J880,0)</f>
        <v>0</v>
      </c>
      <c r="BG880" s="162">
        <f>IF(N880="zákl. přenesená",J880,0)</f>
        <v>0</v>
      </c>
      <c r="BH880" s="162">
        <f>IF(N880="sníž. přenesená",J880,0)</f>
        <v>0</v>
      </c>
      <c r="BI880" s="162">
        <f>IF(N880="nulová",J880,0)</f>
        <v>0</v>
      </c>
      <c r="BJ880" s="99" t="s">
        <v>75</v>
      </c>
      <c r="BK880" s="162">
        <f>ROUND(I880*H880,2)</f>
        <v>633</v>
      </c>
      <c r="BL880" s="99" t="s">
        <v>104</v>
      </c>
      <c r="BM880" s="99" t="s">
        <v>2110</v>
      </c>
    </row>
    <row r="881" spans="2:65" s="108" customFormat="1" ht="29.25">
      <c r="B881" s="109"/>
      <c r="D881" s="163" t="s">
        <v>107</v>
      </c>
      <c r="F881" s="164" t="s">
        <v>2111</v>
      </c>
      <c r="L881" s="109"/>
      <c r="M881" s="165"/>
      <c r="N881" s="166"/>
      <c r="O881" s="166"/>
      <c r="P881" s="166"/>
      <c r="Q881" s="166"/>
      <c r="R881" s="166"/>
      <c r="S881" s="166"/>
      <c r="T881" s="167"/>
      <c r="AT881" s="99" t="s">
        <v>107</v>
      </c>
      <c r="AU881" s="99" t="s">
        <v>67</v>
      </c>
    </row>
    <row r="882" spans="2:65" s="108" customFormat="1" ht="22.5" customHeight="1">
      <c r="B882" s="109"/>
      <c r="C882" s="152" t="s">
        <v>2112</v>
      </c>
      <c r="D882" s="152" t="s">
        <v>99</v>
      </c>
      <c r="E882" s="153" t="s">
        <v>2113</v>
      </c>
      <c r="F882" s="154" t="s">
        <v>2114</v>
      </c>
      <c r="G882" s="155" t="s">
        <v>111</v>
      </c>
      <c r="H882" s="156">
        <v>1</v>
      </c>
      <c r="I882" s="157">
        <v>767</v>
      </c>
      <c r="J882" s="157">
        <f>ROUND(I882*H882,2)</f>
        <v>767</v>
      </c>
      <c r="K882" s="154" t="s">
        <v>103</v>
      </c>
      <c r="L882" s="109"/>
      <c r="M882" s="158" t="s">
        <v>1</v>
      </c>
      <c r="N882" s="159" t="s">
        <v>38</v>
      </c>
      <c r="O882" s="160">
        <v>0</v>
      </c>
      <c r="P882" s="160">
        <f>O882*H882</f>
        <v>0</v>
      </c>
      <c r="Q882" s="160">
        <v>0</v>
      </c>
      <c r="R882" s="160">
        <f>Q882*H882</f>
        <v>0</v>
      </c>
      <c r="S882" s="160">
        <v>0</v>
      </c>
      <c r="T882" s="161">
        <f>S882*H882</f>
        <v>0</v>
      </c>
      <c r="AR882" s="99" t="s">
        <v>104</v>
      </c>
      <c r="AT882" s="99" t="s">
        <v>99</v>
      </c>
      <c r="AU882" s="99" t="s">
        <v>67</v>
      </c>
      <c r="AY882" s="99" t="s">
        <v>105</v>
      </c>
      <c r="BE882" s="162">
        <f>IF(N882="základní",J882,0)</f>
        <v>767</v>
      </c>
      <c r="BF882" s="162">
        <f>IF(N882="snížená",J882,0)</f>
        <v>0</v>
      </c>
      <c r="BG882" s="162">
        <f>IF(N882="zákl. přenesená",J882,0)</f>
        <v>0</v>
      </c>
      <c r="BH882" s="162">
        <f>IF(N882="sníž. přenesená",J882,0)</f>
        <v>0</v>
      </c>
      <c r="BI882" s="162">
        <f>IF(N882="nulová",J882,0)</f>
        <v>0</v>
      </c>
      <c r="BJ882" s="99" t="s">
        <v>75</v>
      </c>
      <c r="BK882" s="162">
        <f>ROUND(I882*H882,2)</f>
        <v>767</v>
      </c>
      <c r="BL882" s="99" t="s">
        <v>104</v>
      </c>
      <c r="BM882" s="99" t="s">
        <v>2115</v>
      </c>
    </row>
    <row r="883" spans="2:65" s="108" customFormat="1" ht="29.25">
      <c r="B883" s="109"/>
      <c r="D883" s="163" t="s">
        <v>107</v>
      </c>
      <c r="F883" s="164" t="s">
        <v>2116</v>
      </c>
      <c r="L883" s="109"/>
      <c r="M883" s="165"/>
      <c r="N883" s="166"/>
      <c r="O883" s="166"/>
      <c r="P883" s="166"/>
      <c r="Q883" s="166"/>
      <c r="R883" s="166"/>
      <c r="S883" s="166"/>
      <c r="T883" s="167"/>
      <c r="AT883" s="99" t="s">
        <v>107</v>
      </c>
      <c r="AU883" s="99" t="s">
        <v>67</v>
      </c>
    </row>
    <row r="884" spans="2:65" s="108" customFormat="1" ht="22.5" customHeight="1">
      <c r="B884" s="109"/>
      <c r="C884" s="152" t="s">
        <v>2117</v>
      </c>
      <c r="D884" s="152" t="s">
        <v>99</v>
      </c>
      <c r="E884" s="153" t="s">
        <v>2118</v>
      </c>
      <c r="F884" s="154" t="s">
        <v>2119</v>
      </c>
      <c r="G884" s="155" t="s">
        <v>111</v>
      </c>
      <c r="H884" s="156">
        <v>1</v>
      </c>
      <c r="I884" s="157">
        <v>482</v>
      </c>
      <c r="J884" s="157">
        <f>ROUND(I884*H884,2)</f>
        <v>482</v>
      </c>
      <c r="K884" s="154" t="s">
        <v>103</v>
      </c>
      <c r="L884" s="109"/>
      <c r="M884" s="158" t="s">
        <v>1</v>
      </c>
      <c r="N884" s="159" t="s">
        <v>38</v>
      </c>
      <c r="O884" s="160">
        <v>0</v>
      </c>
      <c r="P884" s="160">
        <f>O884*H884</f>
        <v>0</v>
      </c>
      <c r="Q884" s="160">
        <v>0</v>
      </c>
      <c r="R884" s="160">
        <f>Q884*H884</f>
        <v>0</v>
      </c>
      <c r="S884" s="160">
        <v>0</v>
      </c>
      <c r="T884" s="161">
        <f>S884*H884</f>
        <v>0</v>
      </c>
      <c r="AR884" s="99" t="s">
        <v>104</v>
      </c>
      <c r="AT884" s="99" t="s">
        <v>99</v>
      </c>
      <c r="AU884" s="99" t="s">
        <v>67</v>
      </c>
      <c r="AY884" s="99" t="s">
        <v>105</v>
      </c>
      <c r="BE884" s="162">
        <f>IF(N884="základní",J884,0)</f>
        <v>482</v>
      </c>
      <c r="BF884" s="162">
        <f>IF(N884="snížená",J884,0)</f>
        <v>0</v>
      </c>
      <c r="BG884" s="162">
        <f>IF(N884="zákl. přenesená",J884,0)</f>
        <v>0</v>
      </c>
      <c r="BH884" s="162">
        <f>IF(N884="sníž. přenesená",J884,0)</f>
        <v>0</v>
      </c>
      <c r="BI884" s="162">
        <f>IF(N884="nulová",J884,0)</f>
        <v>0</v>
      </c>
      <c r="BJ884" s="99" t="s">
        <v>75</v>
      </c>
      <c r="BK884" s="162">
        <f>ROUND(I884*H884,2)</f>
        <v>482</v>
      </c>
      <c r="BL884" s="99" t="s">
        <v>104</v>
      </c>
      <c r="BM884" s="99" t="s">
        <v>2120</v>
      </c>
    </row>
    <row r="885" spans="2:65" s="108" customFormat="1" ht="29.25">
      <c r="B885" s="109"/>
      <c r="D885" s="163" t="s">
        <v>107</v>
      </c>
      <c r="F885" s="164" t="s">
        <v>2121</v>
      </c>
      <c r="L885" s="109"/>
      <c r="M885" s="165"/>
      <c r="N885" s="166"/>
      <c r="O885" s="166"/>
      <c r="P885" s="166"/>
      <c r="Q885" s="166"/>
      <c r="R885" s="166"/>
      <c r="S885" s="166"/>
      <c r="T885" s="167"/>
      <c r="AT885" s="99" t="s">
        <v>107</v>
      </c>
      <c r="AU885" s="99" t="s">
        <v>67</v>
      </c>
    </row>
    <row r="886" spans="2:65" s="108" customFormat="1" ht="22.5" customHeight="1">
      <c r="B886" s="109"/>
      <c r="C886" s="152" t="s">
        <v>2122</v>
      </c>
      <c r="D886" s="152" t="s">
        <v>99</v>
      </c>
      <c r="E886" s="153" t="s">
        <v>2123</v>
      </c>
      <c r="F886" s="154" t="s">
        <v>2124</v>
      </c>
      <c r="G886" s="155" t="s">
        <v>111</v>
      </c>
      <c r="H886" s="156">
        <v>1</v>
      </c>
      <c r="I886" s="157">
        <v>668</v>
      </c>
      <c r="J886" s="157">
        <f>ROUND(I886*H886,2)</f>
        <v>668</v>
      </c>
      <c r="K886" s="154" t="s">
        <v>103</v>
      </c>
      <c r="L886" s="109"/>
      <c r="M886" s="158" t="s">
        <v>1</v>
      </c>
      <c r="N886" s="159" t="s">
        <v>38</v>
      </c>
      <c r="O886" s="160">
        <v>0</v>
      </c>
      <c r="P886" s="160">
        <f>O886*H886</f>
        <v>0</v>
      </c>
      <c r="Q886" s="160">
        <v>0</v>
      </c>
      <c r="R886" s="160">
        <f>Q886*H886</f>
        <v>0</v>
      </c>
      <c r="S886" s="160">
        <v>0</v>
      </c>
      <c r="T886" s="161">
        <f>S886*H886</f>
        <v>0</v>
      </c>
      <c r="AR886" s="99" t="s">
        <v>104</v>
      </c>
      <c r="AT886" s="99" t="s">
        <v>99</v>
      </c>
      <c r="AU886" s="99" t="s">
        <v>67</v>
      </c>
      <c r="AY886" s="99" t="s">
        <v>105</v>
      </c>
      <c r="BE886" s="162">
        <f>IF(N886="základní",J886,0)</f>
        <v>668</v>
      </c>
      <c r="BF886" s="162">
        <f>IF(N886="snížená",J886,0)</f>
        <v>0</v>
      </c>
      <c r="BG886" s="162">
        <f>IF(N886="zákl. přenesená",J886,0)</f>
        <v>0</v>
      </c>
      <c r="BH886" s="162">
        <f>IF(N886="sníž. přenesená",J886,0)</f>
        <v>0</v>
      </c>
      <c r="BI886" s="162">
        <f>IF(N886="nulová",J886,0)</f>
        <v>0</v>
      </c>
      <c r="BJ886" s="99" t="s">
        <v>75</v>
      </c>
      <c r="BK886" s="162">
        <f>ROUND(I886*H886,2)</f>
        <v>668</v>
      </c>
      <c r="BL886" s="99" t="s">
        <v>104</v>
      </c>
      <c r="BM886" s="99" t="s">
        <v>2125</v>
      </c>
    </row>
    <row r="887" spans="2:65" s="108" customFormat="1" ht="29.25">
      <c r="B887" s="109"/>
      <c r="D887" s="163" t="s">
        <v>107</v>
      </c>
      <c r="F887" s="164" t="s">
        <v>2126</v>
      </c>
      <c r="L887" s="109"/>
      <c r="M887" s="165"/>
      <c r="N887" s="166"/>
      <c r="O887" s="166"/>
      <c r="P887" s="166"/>
      <c r="Q887" s="166"/>
      <c r="R887" s="166"/>
      <c r="S887" s="166"/>
      <c r="T887" s="167"/>
      <c r="AT887" s="99" t="s">
        <v>107</v>
      </c>
      <c r="AU887" s="99" t="s">
        <v>67</v>
      </c>
    </row>
    <row r="888" spans="2:65" s="108" customFormat="1" ht="22.5" customHeight="1">
      <c r="B888" s="109"/>
      <c r="C888" s="152" t="s">
        <v>2127</v>
      </c>
      <c r="D888" s="152" t="s">
        <v>99</v>
      </c>
      <c r="E888" s="153" t="s">
        <v>2128</v>
      </c>
      <c r="F888" s="154" t="s">
        <v>2129</v>
      </c>
      <c r="G888" s="155" t="s">
        <v>111</v>
      </c>
      <c r="H888" s="156">
        <v>1</v>
      </c>
      <c r="I888" s="157">
        <v>810</v>
      </c>
      <c r="J888" s="157">
        <f>ROUND(I888*H888,2)</f>
        <v>810</v>
      </c>
      <c r="K888" s="154" t="s">
        <v>103</v>
      </c>
      <c r="L888" s="109"/>
      <c r="M888" s="158" t="s">
        <v>1</v>
      </c>
      <c r="N888" s="159" t="s">
        <v>38</v>
      </c>
      <c r="O888" s="160">
        <v>0</v>
      </c>
      <c r="P888" s="160">
        <f>O888*H888</f>
        <v>0</v>
      </c>
      <c r="Q888" s="160">
        <v>0</v>
      </c>
      <c r="R888" s="160">
        <f>Q888*H888</f>
        <v>0</v>
      </c>
      <c r="S888" s="160">
        <v>0</v>
      </c>
      <c r="T888" s="161">
        <f>S888*H888</f>
        <v>0</v>
      </c>
      <c r="AR888" s="99" t="s">
        <v>104</v>
      </c>
      <c r="AT888" s="99" t="s">
        <v>99</v>
      </c>
      <c r="AU888" s="99" t="s">
        <v>67</v>
      </c>
      <c r="AY888" s="99" t="s">
        <v>105</v>
      </c>
      <c r="BE888" s="162">
        <f>IF(N888="základní",J888,0)</f>
        <v>810</v>
      </c>
      <c r="BF888" s="162">
        <f>IF(N888="snížená",J888,0)</f>
        <v>0</v>
      </c>
      <c r="BG888" s="162">
        <f>IF(N888="zákl. přenesená",J888,0)</f>
        <v>0</v>
      </c>
      <c r="BH888" s="162">
        <f>IF(N888="sníž. přenesená",J888,0)</f>
        <v>0</v>
      </c>
      <c r="BI888" s="162">
        <f>IF(N888="nulová",J888,0)</f>
        <v>0</v>
      </c>
      <c r="BJ888" s="99" t="s">
        <v>75</v>
      </c>
      <c r="BK888" s="162">
        <f>ROUND(I888*H888,2)</f>
        <v>810</v>
      </c>
      <c r="BL888" s="99" t="s">
        <v>104</v>
      </c>
      <c r="BM888" s="99" t="s">
        <v>2130</v>
      </c>
    </row>
    <row r="889" spans="2:65" s="108" customFormat="1" ht="29.25">
      <c r="B889" s="109"/>
      <c r="D889" s="163" t="s">
        <v>107</v>
      </c>
      <c r="F889" s="164" t="s">
        <v>2131</v>
      </c>
      <c r="L889" s="109"/>
      <c r="M889" s="165"/>
      <c r="N889" s="166"/>
      <c r="O889" s="166"/>
      <c r="P889" s="166"/>
      <c r="Q889" s="166"/>
      <c r="R889" s="166"/>
      <c r="S889" s="166"/>
      <c r="T889" s="167"/>
      <c r="AT889" s="99" t="s">
        <v>107</v>
      </c>
      <c r="AU889" s="99" t="s">
        <v>67</v>
      </c>
    </row>
    <row r="890" spans="2:65" s="108" customFormat="1" ht="22.5" customHeight="1">
      <c r="B890" s="109"/>
      <c r="C890" s="152" t="s">
        <v>2132</v>
      </c>
      <c r="D890" s="152" t="s">
        <v>99</v>
      </c>
      <c r="E890" s="153" t="s">
        <v>2133</v>
      </c>
      <c r="F890" s="154" t="s">
        <v>2134</v>
      </c>
      <c r="G890" s="155" t="s">
        <v>111</v>
      </c>
      <c r="H890" s="156">
        <v>1</v>
      </c>
      <c r="I890" s="157">
        <v>121</v>
      </c>
      <c r="J890" s="157">
        <f>ROUND(I890*H890,2)</f>
        <v>121</v>
      </c>
      <c r="K890" s="154" t="s">
        <v>103</v>
      </c>
      <c r="L890" s="109"/>
      <c r="M890" s="158" t="s">
        <v>1</v>
      </c>
      <c r="N890" s="159" t="s">
        <v>38</v>
      </c>
      <c r="O890" s="160">
        <v>0</v>
      </c>
      <c r="P890" s="160">
        <f>O890*H890</f>
        <v>0</v>
      </c>
      <c r="Q890" s="160">
        <v>0</v>
      </c>
      <c r="R890" s="160">
        <f>Q890*H890</f>
        <v>0</v>
      </c>
      <c r="S890" s="160">
        <v>0</v>
      </c>
      <c r="T890" s="161">
        <f>S890*H890</f>
        <v>0</v>
      </c>
      <c r="AR890" s="99" t="s">
        <v>104</v>
      </c>
      <c r="AT890" s="99" t="s">
        <v>99</v>
      </c>
      <c r="AU890" s="99" t="s">
        <v>67</v>
      </c>
      <c r="AY890" s="99" t="s">
        <v>105</v>
      </c>
      <c r="BE890" s="162">
        <f>IF(N890="základní",J890,0)</f>
        <v>121</v>
      </c>
      <c r="BF890" s="162">
        <f>IF(N890="snížená",J890,0)</f>
        <v>0</v>
      </c>
      <c r="BG890" s="162">
        <f>IF(N890="zákl. přenesená",J890,0)</f>
        <v>0</v>
      </c>
      <c r="BH890" s="162">
        <f>IF(N890="sníž. přenesená",J890,0)</f>
        <v>0</v>
      </c>
      <c r="BI890" s="162">
        <f>IF(N890="nulová",J890,0)</f>
        <v>0</v>
      </c>
      <c r="BJ890" s="99" t="s">
        <v>75</v>
      </c>
      <c r="BK890" s="162">
        <f>ROUND(I890*H890,2)</f>
        <v>121</v>
      </c>
      <c r="BL890" s="99" t="s">
        <v>104</v>
      </c>
      <c r="BM890" s="99" t="s">
        <v>2135</v>
      </c>
    </row>
    <row r="891" spans="2:65" s="108" customFormat="1">
      <c r="B891" s="109"/>
      <c r="D891" s="163" t="s">
        <v>107</v>
      </c>
      <c r="F891" s="164" t="s">
        <v>2134</v>
      </c>
      <c r="L891" s="109"/>
      <c r="M891" s="165"/>
      <c r="N891" s="166"/>
      <c r="O891" s="166"/>
      <c r="P891" s="166"/>
      <c r="Q891" s="166"/>
      <c r="R891" s="166"/>
      <c r="S891" s="166"/>
      <c r="T891" s="167"/>
      <c r="AT891" s="99" t="s">
        <v>107</v>
      </c>
      <c r="AU891" s="99" t="s">
        <v>67</v>
      </c>
    </row>
    <row r="892" spans="2:65" s="108" customFormat="1" ht="22.5" customHeight="1">
      <c r="B892" s="109"/>
      <c r="C892" s="152" t="s">
        <v>2136</v>
      </c>
      <c r="D892" s="152" t="s">
        <v>99</v>
      </c>
      <c r="E892" s="153" t="s">
        <v>2137</v>
      </c>
      <c r="F892" s="154" t="s">
        <v>2138</v>
      </c>
      <c r="G892" s="155" t="s">
        <v>306</v>
      </c>
      <c r="H892" s="156">
        <v>1</v>
      </c>
      <c r="I892" s="157">
        <v>245</v>
      </c>
      <c r="J892" s="157">
        <f>ROUND(I892*H892,2)</f>
        <v>245</v>
      </c>
      <c r="K892" s="154" t="s">
        <v>103</v>
      </c>
      <c r="L892" s="109"/>
      <c r="M892" s="158" t="s">
        <v>1</v>
      </c>
      <c r="N892" s="159" t="s">
        <v>38</v>
      </c>
      <c r="O892" s="160">
        <v>0</v>
      </c>
      <c r="P892" s="160">
        <f>O892*H892</f>
        <v>0</v>
      </c>
      <c r="Q892" s="160">
        <v>0</v>
      </c>
      <c r="R892" s="160">
        <f>Q892*H892</f>
        <v>0</v>
      </c>
      <c r="S892" s="160">
        <v>0</v>
      </c>
      <c r="T892" s="161">
        <f>S892*H892</f>
        <v>0</v>
      </c>
      <c r="AR892" s="99" t="s">
        <v>104</v>
      </c>
      <c r="AT892" s="99" t="s">
        <v>99</v>
      </c>
      <c r="AU892" s="99" t="s">
        <v>67</v>
      </c>
      <c r="AY892" s="99" t="s">
        <v>105</v>
      </c>
      <c r="BE892" s="162">
        <f>IF(N892="základní",J892,0)</f>
        <v>245</v>
      </c>
      <c r="BF892" s="162">
        <f>IF(N892="snížená",J892,0)</f>
        <v>0</v>
      </c>
      <c r="BG892" s="162">
        <f>IF(N892="zákl. přenesená",J892,0)</f>
        <v>0</v>
      </c>
      <c r="BH892" s="162">
        <f>IF(N892="sníž. přenesená",J892,0)</f>
        <v>0</v>
      </c>
      <c r="BI892" s="162">
        <f>IF(N892="nulová",J892,0)</f>
        <v>0</v>
      </c>
      <c r="BJ892" s="99" t="s">
        <v>75</v>
      </c>
      <c r="BK892" s="162">
        <f>ROUND(I892*H892,2)</f>
        <v>245</v>
      </c>
      <c r="BL892" s="99" t="s">
        <v>104</v>
      </c>
      <c r="BM892" s="99" t="s">
        <v>2139</v>
      </c>
    </row>
    <row r="893" spans="2:65" s="108" customFormat="1" ht="29.25">
      <c r="B893" s="109"/>
      <c r="D893" s="163" t="s">
        <v>107</v>
      </c>
      <c r="F893" s="164" t="s">
        <v>2140</v>
      </c>
      <c r="L893" s="109"/>
      <c r="M893" s="165"/>
      <c r="N893" s="166"/>
      <c r="O893" s="166"/>
      <c r="P893" s="166"/>
      <c r="Q893" s="166"/>
      <c r="R893" s="166"/>
      <c r="S893" s="166"/>
      <c r="T893" s="167"/>
      <c r="AT893" s="99" t="s">
        <v>107</v>
      </c>
      <c r="AU893" s="99" t="s">
        <v>67</v>
      </c>
    </row>
    <row r="894" spans="2:65" s="108" customFormat="1" ht="22.5" customHeight="1">
      <c r="B894" s="109"/>
      <c r="C894" s="152" t="s">
        <v>2141</v>
      </c>
      <c r="D894" s="152" t="s">
        <v>99</v>
      </c>
      <c r="E894" s="153" t="s">
        <v>2142</v>
      </c>
      <c r="F894" s="154" t="s">
        <v>2143</v>
      </c>
      <c r="G894" s="155" t="s">
        <v>306</v>
      </c>
      <c r="H894" s="156">
        <v>1</v>
      </c>
      <c r="I894" s="157">
        <v>422</v>
      </c>
      <c r="J894" s="157">
        <f>ROUND(I894*H894,2)</f>
        <v>422</v>
      </c>
      <c r="K894" s="154" t="s">
        <v>103</v>
      </c>
      <c r="L894" s="109"/>
      <c r="M894" s="158" t="s">
        <v>1</v>
      </c>
      <c r="N894" s="159" t="s">
        <v>38</v>
      </c>
      <c r="O894" s="160">
        <v>0</v>
      </c>
      <c r="P894" s="160">
        <f>O894*H894</f>
        <v>0</v>
      </c>
      <c r="Q894" s="160">
        <v>0</v>
      </c>
      <c r="R894" s="160">
        <f>Q894*H894</f>
        <v>0</v>
      </c>
      <c r="S894" s="160">
        <v>0</v>
      </c>
      <c r="T894" s="161">
        <f>S894*H894</f>
        <v>0</v>
      </c>
      <c r="AR894" s="99" t="s">
        <v>104</v>
      </c>
      <c r="AT894" s="99" t="s">
        <v>99</v>
      </c>
      <c r="AU894" s="99" t="s">
        <v>67</v>
      </c>
      <c r="AY894" s="99" t="s">
        <v>105</v>
      </c>
      <c r="BE894" s="162">
        <f>IF(N894="základní",J894,0)</f>
        <v>422</v>
      </c>
      <c r="BF894" s="162">
        <f>IF(N894="snížená",J894,0)</f>
        <v>0</v>
      </c>
      <c r="BG894" s="162">
        <f>IF(N894="zákl. přenesená",J894,0)</f>
        <v>0</v>
      </c>
      <c r="BH894" s="162">
        <f>IF(N894="sníž. přenesená",J894,0)</f>
        <v>0</v>
      </c>
      <c r="BI894" s="162">
        <f>IF(N894="nulová",J894,0)</f>
        <v>0</v>
      </c>
      <c r="BJ894" s="99" t="s">
        <v>75</v>
      </c>
      <c r="BK894" s="162">
        <f>ROUND(I894*H894,2)</f>
        <v>422</v>
      </c>
      <c r="BL894" s="99" t="s">
        <v>104</v>
      </c>
      <c r="BM894" s="99" t="s">
        <v>2144</v>
      </c>
    </row>
    <row r="895" spans="2:65" s="108" customFormat="1" ht="29.25">
      <c r="B895" s="109"/>
      <c r="D895" s="163" t="s">
        <v>107</v>
      </c>
      <c r="F895" s="164" t="s">
        <v>2145</v>
      </c>
      <c r="L895" s="109"/>
      <c r="M895" s="165"/>
      <c r="N895" s="166"/>
      <c r="O895" s="166"/>
      <c r="P895" s="166"/>
      <c r="Q895" s="166"/>
      <c r="R895" s="166"/>
      <c r="S895" s="166"/>
      <c r="T895" s="167"/>
      <c r="AT895" s="99" t="s">
        <v>107</v>
      </c>
      <c r="AU895" s="99" t="s">
        <v>67</v>
      </c>
    </row>
    <row r="896" spans="2:65" s="108" customFormat="1" ht="22.5" customHeight="1">
      <c r="B896" s="109"/>
      <c r="C896" s="152" t="s">
        <v>2146</v>
      </c>
      <c r="D896" s="152" t="s">
        <v>99</v>
      </c>
      <c r="E896" s="153" t="s">
        <v>2147</v>
      </c>
      <c r="F896" s="154" t="s">
        <v>2148</v>
      </c>
      <c r="G896" s="155" t="s">
        <v>306</v>
      </c>
      <c r="H896" s="156">
        <v>1</v>
      </c>
      <c r="I896" s="157">
        <v>504</v>
      </c>
      <c r="J896" s="157">
        <f>ROUND(I896*H896,2)</f>
        <v>504</v>
      </c>
      <c r="K896" s="154" t="s">
        <v>103</v>
      </c>
      <c r="L896" s="109"/>
      <c r="M896" s="158" t="s">
        <v>1</v>
      </c>
      <c r="N896" s="159" t="s">
        <v>38</v>
      </c>
      <c r="O896" s="160">
        <v>0</v>
      </c>
      <c r="P896" s="160">
        <f>O896*H896</f>
        <v>0</v>
      </c>
      <c r="Q896" s="160">
        <v>0</v>
      </c>
      <c r="R896" s="160">
        <f>Q896*H896</f>
        <v>0</v>
      </c>
      <c r="S896" s="160">
        <v>0</v>
      </c>
      <c r="T896" s="161">
        <f>S896*H896</f>
        <v>0</v>
      </c>
      <c r="AR896" s="99" t="s">
        <v>104</v>
      </c>
      <c r="AT896" s="99" t="s">
        <v>99</v>
      </c>
      <c r="AU896" s="99" t="s">
        <v>67</v>
      </c>
      <c r="AY896" s="99" t="s">
        <v>105</v>
      </c>
      <c r="BE896" s="162">
        <f>IF(N896="základní",J896,0)</f>
        <v>504</v>
      </c>
      <c r="BF896" s="162">
        <f>IF(N896="snížená",J896,0)</f>
        <v>0</v>
      </c>
      <c r="BG896" s="162">
        <f>IF(N896="zákl. přenesená",J896,0)</f>
        <v>0</v>
      </c>
      <c r="BH896" s="162">
        <f>IF(N896="sníž. přenesená",J896,0)</f>
        <v>0</v>
      </c>
      <c r="BI896" s="162">
        <f>IF(N896="nulová",J896,0)</f>
        <v>0</v>
      </c>
      <c r="BJ896" s="99" t="s">
        <v>75</v>
      </c>
      <c r="BK896" s="162">
        <f>ROUND(I896*H896,2)</f>
        <v>504</v>
      </c>
      <c r="BL896" s="99" t="s">
        <v>104</v>
      </c>
      <c r="BM896" s="99" t="s">
        <v>2149</v>
      </c>
    </row>
    <row r="897" spans="2:65" s="108" customFormat="1" ht="29.25">
      <c r="B897" s="109"/>
      <c r="D897" s="163" t="s">
        <v>107</v>
      </c>
      <c r="F897" s="164" t="s">
        <v>2150</v>
      </c>
      <c r="L897" s="109"/>
      <c r="M897" s="165"/>
      <c r="N897" s="166"/>
      <c r="O897" s="166"/>
      <c r="P897" s="166"/>
      <c r="Q897" s="166"/>
      <c r="R897" s="166"/>
      <c r="S897" s="166"/>
      <c r="T897" s="167"/>
      <c r="AT897" s="99" t="s">
        <v>107</v>
      </c>
      <c r="AU897" s="99" t="s">
        <v>67</v>
      </c>
    </row>
    <row r="898" spans="2:65" s="108" customFormat="1" ht="22.5" customHeight="1">
      <c r="B898" s="109"/>
      <c r="C898" s="152" t="s">
        <v>2151</v>
      </c>
      <c r="D898" s="152" t="s">
        <v>99</v>
      </c>
      <c r="E898" s="153" t="s">
        <v>2152</v>
      </c>
      <c r="F898" s="154" t="s">
        <v>2153</v>
      </c>
      <c r="G898" s="155" t="s">
        <v>306</v>
      </c>
      <c r="H898" s="156">
        <v>1</v>
      </c>
      <c r="I898" s="157">
        <v>332</v>
      </c>
      <c r="J898" s="157">
        <f>ROUND(I898*H898,2)</f>
        <v>332</v>
      </c>
      <c r="K898" s="154" t="s">
        <v>103</v>
      </c>
      <c r="L898" s="109"/>
      <c r="M898" s="158" t="s">
        <v>1</v>
      </c>
      <c r="N898" s="159" t="s">
        <v>38</v>
      </c>
      <c r="O898" s="160">
        <v>0</v>
      </c>
      <c r="P898" s="160">
        <f>O898*H898</f>
        <v>0</v>
      </c>
      <c r="Q898" s="160">
        <v>0</v>
      </c>
      <c r="R898" s="160">
        <f>Q898*H898</f>
        <v>0</v>
      </c>
      <c r="S898" s="160">
        <v>0</v>
      </c>
      <c r="T898" s="161">
        <f>S898*H898</f>
        <v>0</v>
      </c>
      <c r="AR898" s="99" t="s">
        <v>104</v>
      </c>
      <c r="AT898" s="99" t="s">
        <v>99</v>
      </c>
      <c r="AU898" s="99" t="s">
        <v>67</v>
      </c>
      <c r="AY898" s="99" t="s">
        <v>105</v>
      </c>
      <c r="BE898" s="162">
        <f>IF(N898="základní",J898,0)</f>
        <v>332</v>
      </c>
      <c r="BF898" s="162">
        <f>IF(N898="snížená",J898,0)</f>
        <v>0</v>
      </c>
      <c r="BG898" s="162">
        <f>IF(N898="zákl. přenesená",J898,0)</f>
        <v>0</v>
      </c>
      <c r="BH898" s="162">
        <f>IF(N898="sníž. přenesená",J898,0)</f>
        <v>0</v>
      </c>
      <c r="BI898" s="162">
        <f>IF(N898="nulová",J898,0)</f>
        <v>0</v>
      </c>
      <c r="BJ898" s="99" t="s">
        <v>75</v>
      </c>
      <c r="BK898" s="162">
        <f>ROUND(I898*H898,2)</f>
        <v>332</v>
      </c>
      <c r="BL898" s="99" t="s">
        <v>104</v>
      </c>
      <c r="BM898" s="99" t="s">
        <v>2154</v>
      </c>
    </row>
    <row r="899" spans="2:65" s="108" customFormat="1" ht="29.25">
      <c r="B899" s="109"/>
      <c r="D899" s="163" t="s">
        <v>107</v>
      </c>
      <c r="F899" s="164" t="s">
        <v>2155</v>
      </c>
      <c r="L899" s="109"/>
      <c r="M899" s="165"/>
      <c r="N899" s="166"/>
      <c r="O899" s="166"/>
      <c r="P899" s="166"/>
      <c r="Q899" s="166"/>
      <c r="R899" s="166"/>
      <c r="S899" s="166"/>
      <c r="T899" s="167"/>
      <c r="AT899" s="99" t="s">
        <v>107</v>
      </c>
      <c r="AU899" s="99" t="s">
        <v>67</v>
      </c>
    </row>
    <row r="900" spans="2:65" s="108" customFormat="1" ht="22.5" customHeight="1">
      <c r="B900" s="109"/>
      <c r="C900" s="152" t="s">
        <v>2156</v>
      </c>
      <c r="D900" s="152" t="s">
        <v>99</v>
      </c>
      <c r="E900" s="153" t="s">
        <v>2157</v>
      </c>
      <c r="F900" s="154" t="s">
        <v>2158</v>
      </c>
      <c r="G900" s="155" t="s">
        <v>306</v>
      </c>
      <c r="H900" s="156">
        <v>1</v>
      </c>
      <c r="I900" s="157">
        <v>439</v>
      </c>
      <c r="J900" s="157">
        <f>ROUND(I900*H900,2)</f>
        <v>439</v>
      </c>
      <c r="K900" s="154" t="s">
        <v>103</v>
      </c>
      <c r="L900" s="109"/>
      <c r="M900" s="158" t="s">
        <v>1</v>
      </c>
      <c r="N900" s="159" t="s">
        <v>38</v>
      </c>
      <c r="O900" s="160">
        <v>0</v>
      </c>
      <c r="P900" s="160">
        <f>O900*H900</f>
        <v>0</v>
      </c>
      <c r="Q900" s="160">
        <v>0</v>
      </c>
      <c r="R900" s="160">
        <f>Q900*H900</f>
        <v>0</v>
      </c>
      <c r="S900" s="160">
        <v>0</v>
      </c>
      <c r="T900" s="161">
        <f>S900*H900</f>
        <v>0</v>
      </c>
      <c r="AR900" s="99" t="s">
        <v>104</v>
      </c>
      <c r="AT900" s="99" t="s">
        <v>99</v>
      </c>
      <c r="AU900" s="99" t="s">
        <v>67</v>
      </c>
      <c r="AY900" s="99" t="s">
        <v>105</v>
      </c>
      <c r="BE900" s="162">
        <f>IF(N900="základní",J900,0)</f>
        <v>439</v>
      </c>
      <c r="BF900" s="162">
        <f>IF(N900="snížená",J900,0)</f>
        <v>0</v>
      </c>
      <c r="BG900" s="162">
        <f>IF(N900="zákl. přenesená",J900,0)</f>
        <v>0</v>
      </c>
      <c r="BH900" s="162">
        <f>IF(N900="sníž. přenesená",J900,0)</f>
        <v>0</v>
      </c>
      <c r="BI900" s="162">
        <f>IF(N900="nulová",J900,0)</f>
        <v>0</v>
      </c>
      <c r="BJ900" s="99" t="s">
        <v>75</v>
      </c>
      <c r="BK900" s="162">
        <f>ROUND(I900*H900,2)</f>
        <v>439</v>
      </c>
      <c r="BL900" s="99" t="s">
        <v>104</v>
      </c>
      <c r="BM900" s="99" t="s">
        <v>2159</v>
      </c>
    </row>
    <row r="901" spans="2:65" s="108" customFormat="1" ht="29.25">
      <c r="B901" s="109"/>
      <c r="D901" s="163" t="s">
        <v>107</v>
      </c>
      <c r="F901" s="164" t="s">
        <v>2160</v>
      </c>
      <c r="L901" s="109"/>
      <c r="M901" s="165"/>
      <c r="N901" s="166"/>
      <c r="O901" s="166"/>
      <c r="P901" s="166"/>
      <c r="Q901" s="166"/>
      <c r="R901" s="166"/>
      <c r="S901" s="166"/>
      <c r="T901" s="167"/>
      <c r="AT901" s="99" t="s">
        <v>107</v>
      </c>
      <c r="AU901" s="99" t="s">
        <v>67</v>
      </c>
    </row>
    <row r="902" spans="2:65" s="108" customFormat="1" ht="22.5" customHeight="1">
      <c r="B902" s="109"/>
      <c r="C902" s="152" t="s">
        <v>2161</v>
      </c>
      <c r="D902" s="152" t="s">
        <v>99</v>
      </c>
      <c r="E902" s="153" t="s">
        <v>2162</v>
      </c>
      <c r="F902" s="154" t="s">
        <v>2163</v>
      </c>
      <c r="G902" s="155" t="s">
        <v>306</v>
      </c>
      <c r="H902" s="156">
        <v>1</v>
      </c>
      <c r="I902" s="157">
        <v>504</v>
      </c>
      <c r="J902" s="157">
        <f>ROUND(I902*H902,2)</f>
        <v>504</v>
      </c>
      <c r="K902" s="154" t="s">
        <v>103</v>
      </c>
      <c r="L902" s="109"/>
      <c r="M902" s="158" t="s">
        <v>1</v>
      </c>
      <c r="N902" s="159" t="s">
        <v>38</v>
      </c>
      <c r="O902" s="160">
        <v>0</v>
      </c>
      <c r="P902" s="160">
        <f>O902*H902</f>
        <v>0</v>
      </c>
      <c r="Q902" s="160">
        <v>0</v>
      </c>
      <c r="R902" s="160">
        <f>Q902*H902</f>
        <v>0</v>
      </c>
      <c r="S902" s="160">
        <v>0</v>
      </c>
      <c r="T902" s="161">
        <f>S902*H902</f>
        <v>0</v>
      </c>
      <c r="AR902" s="99" t="s">
        <v>104</v>
      </c>
      <c r="AT902" s="99" t="s">
        <v>99</v>
      </c>
      <c r="AU902" s="99" t="s">
        <v>67</v>
      </c>
      <c r="AY902" s="99" t="s">
        <v>105</v>
      </c>
      <c r="BE902" s="162">
        <f>IF(N902="základní",J902,0)</f>
        <v>504</v>
      </c>
      <c r="BF902" s="162">
        <f>IF(N902="snížená",J902,0)</f>
        <v>0</v>
      </c>
      <c r="BG902" s="162">
        <f>IF(N902="zákl. přenesená",J902,0)</f>
        <v>0</v>
      </c>
      <c r="BH902" s="162">
        <f>IF(N902="sníž. přenesená",J902,0)</f>
        <v>0</v>
      </c>
      <c r="BI902" s="162">
        <f>IF(N902="nulová",J902,0)</f>
        <v>0</v>
      </c>
      <c r="BJ902" s="99" t="s">
        <v>75</v>
      </c>
      <c r="BK902" s="162">
        <f>ROUND(I902*H902,2)</f>
        <v>504</v>
      </c>
      <c r="BL902" s="99" t="s">
        <v>104</v>
      </c>
      <c r="BM902" s="99" t="s">
        <v>2164</v>
      </c>
    </row>
    <row r="903" spans="2:65" s="108" customFormat="1" ht="29.25">
      <c r="B903" s="109"/>
      <c r="D903" s="163" t="s">
        <v>107</v>
      </c>
      <c r="F903" s="164" t="s">
        <v>2165</v>
      </c>
      <c r="L903" s="109"/>
      <c r="M903" s="165"/>
      <c r="N903" s="166"/>
      <c r="O903" s="166"/>
      <c r="P903" s="166"/>
      <c r="Q903" s="166"/>
      <c r="R903" s="166"/>
      <c r="S903" s="166"/>
      <c r="T903" s="167"/>
      <c r="AT903" s="99" t="s">
        <v>107</v>
      </c>
      <c r="AU903" s="99" t="s">
        <v>67</v>
      </c>
    </row>
    <row r="904" spans="2:65" s="108" customFormat="1" ht="22.5" customHeight="1">
      <c r="B904" s="109"/>
      <c r="C904" s="152" t="s">
        <v>2166</v>
      </c>
      <c r="D904" s="152" t="s">
        <v>99</v>
      </c>
      <c r="E904" s="153" t="s">
        <v>2167</v>
      </c>
      <c r="F904" s="154" t="s">
        <v>2168</v>
      </c>
      <c r="G904" s="155" t="s">
        <v>387</v>
      </c>
      <c r="H904" s="156">
        <v>1</v>
      </c>
      <c r="I904" s="157">
        <v>94100</v>
      </c>
      <c r="J904" s="157">
        <f>ROUND(I904*H904,2)</f>
        <v>94100</v>
      </c>
      <c r="K904" s="154" t="s">
        <v>103</v>
      </c>
      <c r="L904" s="109"/>
      <c r="M904" s="158" t="s">
        <v>1</v>
      </c>
      <c r="N904" s="159" t="s">
        <v>38</v>
      </c>
      <c r="O904" s="160">
        <v>0</v>
      </c>
      <c r="P904" s="160">
        <f>O904*H904</f>
        <v>0</v>
      </c>
      <c r="Q904" s="160">
        <v>0</v>
      </c>
      <c r="R904" s="160">
        <f>Q904*H904</f>
        <v>0</v>
      </c>
      <c r="S904" s="160">
        <v>0</v>
      </c>
      <c r="T904" s="161">
        <f>S904*H904</f>
        <v>0</v>
      </c>
      <c r="AR904" s="99" t="s">
        <v>104</v>
      </c>
      <c r="AT904" s="99" t="s">
        <v>99</v>
      </c>
      <c r="AU904" s="99" t="s">
        <v>67</v>
      </c>
      <c r="AY904" s="99" t="s">
        <v>105</v>
      </c>
      <c r="BE904" s="162">
        <f>IF(N904="základní",J904,0)</f>
        <v>94100</v>
      </c>
      <c r="BF904" s="162">
        <f>IF(N904="snížená",J904,0)</f>
        <v>0</v>
      </c>
      <c r="BG904" s="162">
        <f>IF(N904="zákl. přenesená",J904,0)</f>
        <v>0</v>
      </c>
      <c r="BH904" s="162">
        <f>IF(N904="sníž. přenesená",J904,0)</f>
        <v>0</v>
      </c>
      <c r="BI904" s="162">
        <f>IF(N904="nulová",J904,0)</f>
        <v>0</v>
      </c>
      <c r="BJ904" s="99" t="s">
        <v>75</v>
      </c>
      <c r="BK904" s="162">
        <f>ROUND(I904*H904,2)</f>
        <v>94100</v>
      </c>
      <c r="BL904" s="99" t="s">
        <v>104</v>
      </c>
      <c r="BM904" s="99" t="s">
        <v>2169</v>
      </c>
    </row>
    <row r="905" spans="2:65" s="108" customFormat="1" ht="29.25">
      <c r="B905" s="109"/>
      <c r="D905" s="163" t="s">
        <v>107</v>
      </c>
      <c r="F905" s="164" t="s">
        <v>2170</v>
      </c>
      <c r="L905" s="109"/>
      <c r="M905" s="165"/>
      <c r="N905" s="166"/>
      <c r="O905" s="166"/>
      <c r="P905" s="166"/>
      <c r="Q905" s="166"/>
      <c r="R905" s="166"/>
      <c r="S905" s="166"/>
      <c r="T905" s="167"/>
      <c r="AT905" s="99" t="s">
        <v>107</v>
      </c>
      <c r="AU905" s="99" t="s">
        <v>67</v>
      </c>
    </row>
    <row r="906" spans="2:65" s="108" customFormat="1" ht="22.5" customHeight="1">
      <c r="B906" s="109"/>
      <c r="C906" s="152" t="s">
        <v>2171</v>
      </c>
      <c r="D906" s="152" t="s">
        <v>99</v>
      </c>
      <c r="E906" s="153" t="s">
        <v>2172</v>
      </c>
      <c r="F906" s="154" t="s">
        <v>2173</v>
      </c>
      <c r="G906" s="155" t="s">
        <v>387</v>
      </c>
      <c r="H906" s="156">
        <v>1</v>
      </c>
      <c r="I906" s="157">
        <v>92500</v>
      </c>
      <c r="J906" s="157">
        <f>ROUND(I906*H906,2)</f>
        <v>92500</v>
      </c>
      <c r="K906" s="154" t="s">
        <v>103</v>
      </c>
      <c r="L906" s="109"/>
      <c r="M906" s="158" t="s">
        <v>1</v>
      </c>
      <c r="N906" s="159" t="s">
        <v>38</v>
      </c>
      <c r="O906" s="160">
        <v>0</v>
      </c>
      <c r="P906" s="160">
        <f>O906*H906</f>
        <v>0</v>
      </c>
      <c r="Q906" s="160">
        <v>0</v>
      </c>
      <c r="R906" s="160">
        <f>Q906*H906</f>
        <v>0</v>
      </c>
      <c r="S906" s="160">
        <v>0</v>
      </c>
      <c r="T906" s="161">
        <f>S906*H906</f>
        <v>0</v>
      </c>
      <c r="AR906" s="99" t="s">
        <v>104</v>
      </c>
      <c r="AT906" s="99" t="s">
        <v>99</v>
      </c>
      <c r="AU906" s="99" t="s">
        <v>67</v>
      </c>
      <c r="AY906" s="99" t="s">
        <v>105</v>
      </c>
      <c r="BE906" s="162">
        <f>IF(N906="základní",J906,0)</f>
        <v>92500</v>
      </c>
      <c r="BF906" s="162">
        <f>IF(N906="snížená",J906,0)</f>
        <v>0</v>
      </c>
      <c r="BG906" s="162">
        <f>IF(N906="zákl. přenesená",J906,0)</f>
        <v>0</v>
      </c>
      <c r="BH906" s="162">
        <f>IF(N906="sníž. přenesená",J906,0)</f>
        <v>0</v>
      </c>
      <c r="BI906" s="162">
        <f>IF(N906="nulová",J906,0)</f>
        <v>0</v>
      </c>
      <c r="BJ906" s="99" t="s">
        <v>75</v>
      </c>
      <c r="BK906" s="162">
        <f>ROUND(I906*H906,2)</f>
        <v>92500</v>
      </c>
      <c r="BL906" s="99" t="s">
        <v>104</v>
      </c>
      <c r="BM906" s="99" t="s">
        <v>2174</v>
      </c>
    </row>
    <row r="907" spans="2:65" s="108" customFormat="1" ht="19.5">
      <c r="B907" s="109"/>
      <c r="D907" s="163" t="s">
        <v>107</v>
      </c>
      <c r="F907" s="164" t="s">
        <v>2175</v>
      </c>
      <c r="L907" s="109"/>
      <c r="M907" s="165"/>
      <c r="N907" s="166"/>
      <c r="O907" s="166"/>
      <c r="P907" s="166"/>
      <c r="Q907" s="166"/>
      <c r="R907" s="166"/>
      <c r="S907" s="166"/>
      <c r="T907" s="167"/>
      <c r="AT907" s="99" t="s">
        <v>107</v>
      </c>
      <c r="AU907" s="99" t="s">
        <v>67</v>
      </c>
    </row>
    <row r="908" spans="2:65" s="108" customFormat="1" ht="22.5" customHeight="1">
      <c r="B908" s="109"/>
      <c r="C908" s="152" t="s">
        <v>2176</v>
      </c>
      <c r="D908" s="152" t="s">
        <v>99</v>
      </c>
      <c r="E908" s="153" t="s">
        <v>2177</v>
      </c>
      <c r="F908" s="154" t="s">
        <v>2178</v>
      </c>
      <c r="G908" s="155" t="s">
        <v>387</v>
      </c>
      <c r="H908" s="156">
        <v>1</v>
      </c>
      <c r="I908" s="157">
        <v>97900</v>
      </c>
      <c r="J908" s="157">
        <f>ROUND(I908*H908,2)</f>
        <v>97900</v>
      </c>
      <c r="K908" s="154" t="s">
        <v>103</v>
      </c>
      <c r="L908" s="109"/>
      <c r="M908" s="158" t="s">
        <v>1</v>
      </c>
      <c r="N908" s="159" t="s">
        <v>38</v>
      </c>
      <c r="O908" s="160">
        <v>0</v>
      </c>
      <c r="P908" s="160">
        <f>O908*H908</f>
        <v>0</v>
      </c>
      <c r="Q908" s="160">
        <v>0</v>
      </c>
      <c r="R908" s="160">
        <f>Q908*H908</f>
        <v>0</v>
      </c>
      <c r="S908" s="160">
        <v>0</v>
      </c>
      <c r="T908" s="161">
        <f>S908*H908</f>
        <v>0</v>
      </c>
      <c r="AR908" s="99" t="s">
        <v>104</v>
      </c>
      <c r="AT908" s="99" t="s">
        <v>99</v>
      </c>
      <c r="AU908" s="99" t="s">
        <v>67</v>
      </c>
      <c r="AY908" s="99" t="s">
        <v>105</v>
      </c>
      <c r="BE908" s="162">
        <f>IF(N908="základní",J908,0)</f>
        <v>97900</v>
      </c>
      <c r="BF908" s="162">
        <f>IF(N908="snížená",J908,0)</f>
        <v>0</v>
      </c>
      <c r="BG908" s="162">
        <f>IF(N908="zákl. přenesená",J908,0)</f>
        <v>0</v>
      </c>
      <c r="BH908" s="162">
        <f>IF(N908="sníž. přenesená",J908,0)</f>
        <v>0</v>
      </c>
      <c r="BI908" s="162">
        <f>IF(N908="nulová",J908,0)</f>
        <v>0</v>
      </c>
      <c r="BJ908" s="99" t="s">
        <v>75</v>
      </c>
      <c r="BK908" s="162">
        <f>ROUND(I908*H908,2)</f>
        <v>97900</v>
      </c>
      <c r="BL908" s="99" t="s">
        <v>104</v>
      </c>
      <c r="BM908" s="99" t="s">
        <v>2179</v>
      </c>
    </row>
    <row r="909" spans="2:65" s="108" customFormat="1" ht="19.5">
      <c r="B909" s="109"/>
      <c r="D909" s="163" t="s">
        <v>107</v>
      </c>
      <c r="F909" s="164" t="s">
        <v>2180</v>
      </c>
      <c r="L909" s="109"/>
      <c r="M909" s="165"/>
      <c r="N909" s="166"/>
      <c r="O909" s="166"/>
      <c r="P909" s="166"/>
      <c r="Q909" s="166"/>
      <c r="R909" s="166"/>
      <c r="S909" s="166"/>
      <c r="T909" s="167"/>
      <c r="AT909" s="99" t="s">
        <v>107</v>
      </c>
      <c r="AU909" s="99" t="s">
        <v>67</v>
      </c>
    </row>
    <row r="910" spans="2:65" s="108" customFormat="1" ht="22.5" customHeight="1">
      <c r="B910" s="109"/>
      <c r="C910" s="152" t="s">
        <v>2181</v>
      </c>
      <c r="D910" s="152" t="s">
        <v>99</v>
      </c>
      <c r="E910" s="153" t="s">
        <v>2182</v>
      </c>
      <c r="F910" s="154" t="s">
        <v>2183</v>
      </c>
      <c r="G910" s="155" t="s">
        <v>387</v>
      </c>
      <c r="H910" s="156">
        <v>1</v>
      </c>
      <c r="I910" s="157">
        <v>89100</v>
      </c>
      <c r="J910" s="157">
        <f>ROUND(I910*H910,2)</f>
        <v>89100</v>
      </c>
      <c r="K910" s="154" t="s">
        <v>103</v>
      </c>
      <c r="L910" s="109"/>
      <c r="M910" s="158" t="s">
        <v>1</v>
      </c>
      <c r="N910" s="159" t="s">
        <v>38</v>
      </c>
      <c r="O910" s="160">
        <v>0</v>
      </c>
      <c r="P910" s="160">
        <f>O910*H910</f>
        <v>0</v>
      </c>
      <c r="Q910" s="160">
        <v>0</v>
      </c>
      <c r="R910" s="160">
        <f>Q910*H910</f>
        <v>0</v>
      </c>
      <c r="S910" s="160">
        <v>0</v>
      </c>
      <c r="T910" s="161">
        <f>S910*H910</f>
        <v>0</v>
      </c>
      <c r="AR910" s="99" t="s">
        <v>104</v>
      </c>
      <c r="AT910" s="99" t="s">
        <v>99</v>
      </c>
      <c r="AU910" s="99" t="s">
        <v>67</v>
      </c>
      <c r="AY910" s="99" t="s">
        <v>105</v>
      </c>
      <c r="BE910" s="162">
        <f>IF(N910="základní",J910,0)</f>
        <v>89100</v>
      </c>
      <c r="BF910" s="162">
        <f>IF(N910="snížená",J910,0)</f>
        <v>0</v>
      </c>
      <c r="BG910" s="162">
        <f>IF(N910="zákl. přenesená",J910,0)</f>
        <v>0</v>
      </c>
      <c r="BH910" s="162">
        <f>IF(N910="sníž. přenesená",J910,0)</f>
        <v>0</v>
      </c>
      <c r="BI910" s="162">
        <f>IF(N910="nulová",J910,0)</f>
        <v>0</v>
      </c>
      <c r="BJ910" s="99" t="s">
        <v>75</v>
      </c>
      <c r="BK910" s="162">
        <f>ROUND(I910*H910,2)</f>
        <v>89100</v>
      </c>
      <c r="BL910" s="99" t="s">
        <v>104</v>
      </c>
      <c r="BM910" s="99" t="s">
        <v>2184</v>
      </c>
    </row>
    <row r="911" spans="2:65" s="108" customFormat="1" ht="39">
      <c r="B911" s="109"/>
      <c r="D911" s="163" t="s">
        <v>107</v>
      </c>
      <c r="F911" s="164" t="s">
        <v>2185</v>
      </c>
      <c r="L911" s="109"/>
      <c r="M911" s="165"/>
      <c r="N911" s="166"/>
      <c r="O911" s="166"/>
      <c r="P911" s="166"/>
      <c r="Q911" s="166"/>
      <c r="R911" s="166"/>
      <c r="S911" s="166"/>
      <c r="T911" s="167"/>
      <c r="AT911" s="99" t="s">
        <v>107</v>
      </c>
      <c r="AU911" s="99" t="s">
        <v>67</v>
      </c>
    </row>
    <row r="912" spans="2:65" s="108" customFormat="1" ht="22.5" customHeight="1">
      <c r="B912" s="109"/>
      <c r="C912" s="152" t="s">
        <v>2186</v>
      </c>
      <c r="D912" s="152" t="s">
        <v>99</v>
      </c>
      <c r="E912" s="153" t="s">
        <v>2187</v>
      </c>
      <c r="F912" s="154" t="s">
        <v>2188</v>
      </c>
      <c r="G912" s="155" t="s">
        <v>387</v>
      </c>
      <c r="H912" s="156">
        <v>1</v>
      </c>
      <c r="I912" s="157">
        <v>90800</v>
      </c>
      <c r="J912" s="157">
        <f>ROUND(I912*H912,2)</f>
        <v>90800</v>
      </c>
      <c r="K912" s="154" t="s">
        <v>103</v>
      </c>
      <c r="L912" s="109"/>
      <c r="M912" s="158" t="s">
        <v>1</v>
      </c>
      <c r="N912" s="159" t="s">
        <v>38</v>
      </c>
      <c r="O912" s="160">
        <v>0</v>
      </c>
      <c r="P912" s="160">
        <f>O912*H912</f>
        <v>0</v>
      </c>
      <c r="Q912" s="160">
        <v>0</v>
      </c>
      <c r="R912" s="160">
        <f>Q912*H912</f>
        <v>0</v>
      </c>
      <c r="S912" s="160">
        <v>0</v>
      </c>
      <c r="T912" s="161">
        <f>S912*H912</f>
        <v>0</v>
      </c>
      <c r="AR912" s="99" t="s">
        <v>104</v>
      </c>
      <c r="AT912" s="99" t="s">
        <v>99</v>
      </c>
      <c r="AU912" s="99" t="s">
        <v>67</v>
      </c>
      <c r="AY912" s="99" t="s">
        <v>105</v>
      </c>
      <c r="BE912" s="162">
        <f>IF(N912="základní",J912,0)</f>
        <v>90800</v>
      </c>
      <c r="BF912" s="162">
        <f>IF(N912="snížená",J912,0)</f>
        <v>0</v>
      </c>
      <c r="BG912" s="162">
        <f>IF(N912="zákl. přenesená",J912,0)</f>
        <v>0</v>
      </c>
      <c r="BH912" s="162">
        <f>IF(N912="sníž. přenesená",J912,0)</f>
        <v>0</v>
      </c>
      <c r="BI912" s="162">
        <f>IF(N912="nulová",J912,0)</f>
        <v>0</v>
      </c>
      <c r="BJ912" s="99" t="s">
        <v>75</v>
      </c>
      <c r="BK912" s="162">
        <f>ROUND(I912*H912,2)</f>
        <v>90800</v>
      </c>
      <c r="BL912" s="99" t="s">
        <v>104</v>
      </c>
      <c r="BM912" s="99" t="s">
        <v>2189</v>
      </c>
    </row>
    <row r="913" spans="2:65" s="108" customFormat="1" ht="39">
      <c r="B913" s="109"/>
      <c r="D913" s="163" t="s">
        <v>107</v>
      </c>
      <c r="F913" s="164" t="s">
        <v>2190</v>
      </c>
      <c r="L913" s="109"/>
      <c r="M913" s="165"/>
      <c r="N913" s="166"/>
      <c r="O913" s="166"/>
      <c r="P913" s="166"/>
      <c r="Q913" s="166"/>
      <c r="R913" s="166"/>
      <c r="S913" s="166"/>
      <c r="T913" s="167"/>
      <c r="AT913" s="99" t="s">
        <v>107</v>
      </c>
      <c r="AU913" s="99" t="s">
        <v>67</v>
      </c>
    </row>
    <row r="914" spans="2:65" s="108" customFormat="1" ht="22.5" customHeight="1">
      <c r="B914" s="109"/>
      <c r="C914" s="152" t="s">
        <v>2191</v>
      </c>
      <c r="D914" s="152" t="s">
        <v>99</v>
      </c>
      <c r="E914" s="153" t="s">
        <v>2192</v>
      </c>
      <c r="F914" s="154" t="s">
        <v>2193</v>
      </c>
      <c r="G914" s="155" t="s">
        <v>387</v>
      </c>
      <c r="H914" s="156">
        <v>1</v>
      </c>
      <c r="I914" s="157">
        <v>93400</v>
      </c>
      <c r="J914" s="157">
        <f>ROUND(I914*H914,2)</f>
        <v>93400</v>
      </c>
      <c r="K914" s="154" t="s">
        <v>103</v>
      </c>
      <c r="L914" s="109"/>
      <c r="M914" s="158" t="s">
        <v>1</v>
      </c>
      <c r="N914" s="159" t="s">
        <v>38</v>
      </c>
      <c r="O914" s="160">
        <v>0</v>
      </c>
      <c r="P914" s="160">
        <f>O914*H914</f>
        <v>0</v>
      </c>
      <c r="Q914" s="160">
        <v>0</v>
      </c>
      <c r="R914" s="160">
        <f>Q914*H914</f>
        <v>0</v>
      </c>
      <c r="S914" s="160">
        <v>0</v>
      </c>
      <c r="T914" s="161">
        <f>S914*H914</f>
        <v>0</v>
      </c>
      <c r="AR914" s="99" t="s">
        <v>104</v>
      </c>
      <c r="AT914" s="99" t="s">
        <v>99</v>
      </c>
      <c r="AU914" s="99" t="s">
        <v>67</v>
      </c>
      <c r="AY914" s="99" t="s">
        <v>105</v>
      </c>
      <c r="BE914" s="162">
        <f>IF(N914="základní",J914,0)</f>
        <v>93400</v>
      </c>
      <c r="BF914" s="162">
        <f>IF(N914="snížená",J914,0)</f>
        <v>0</v>
      </c>
      <c r="BG914" s="162">
        <f>IF(N914="zákl. přenesená",J914,0)</f>
        <v>0</v>
      </c>
      <c r="BH914" s="162">
        <f>IF(N914="sníž. přenesená",J914,0)</f>
        <v>0</v>
      </c>
      <c r="BI914" s="162">
        <f>IF(N914="nulová",J914,0)</f>
        <v>0</v>
      </c>
      <c r="BJ914" s="99" t="s">
        <v>75</v>
      </c>
      <c r="BK914" s="162">
        <f>ROUND(I914*H914,2)</f>
        <v>93400</v>
      </c>
      <c r="BL914" s="99" t="s">
        <v>104</v>
      </c>
      <c r="BM914" s="99" t="s">
        <v>2194</v>
      </c>
    </row>
    <row r="915" spans="2:65" s="108" customFormat="1" ht="39">
      <c r="B915" s="109"/>
      <c r="D915" s="163" t="s">
        <v>107</v>
      </c>
      <c r="F915" s="164" t="s">
        <v>2195</v>
      </c>
      <c r="L915" s="109"/>
      <c r="M915" s="165"/>
      <c r="N915" s="166"/>
      <c r="O915" s="166"/>
      <c r="P915" s="166"/>
      <c r="Q915" s="166"/>
      <c r="R915" s="166"/>
      <c r="S915" s="166"/>
      <c r="T915" s="167"/>
      <c r="AT915" s="99" t="s">
        <v>107</v>
      </c>
      <c r="AU915" s="99" t="s">
        <v>67</v>
      </c>
    </row>
    <row r="916" spans="2:65" s="108" customFormat="1" ht="22.5" customHeight="1">
      <c r="B916" s="109"/>
      <c r="C916" s="152" t="s">
        <v>2196</v>
      </c>
      <c r="D916" s="152" t="s">
        <v>99</v>
      </c>
      <c r="E916" s="153" t="s">
        <v>2197</v>
      </c>
      <c r="F916" s="154" t="s">
        <v>2198</v>
      </c>
      <c r="G916" s="155" t="s">
        <v>306</v>
      </c>
      <c r="H916" s="156">
        <v>1</v>
      </c>
      <c r="I916" s="157">
        <v>473</v>
      </c>
      <c r="J916" s="157">
        <f>ROUND(I916*H916,2)</f>
        <v>473</v>
      </c>
      <c r="K916" s="154" t="s">
        <v>103</v>
      </c>
      <c r="L916" s="109"/>
      <c r="M916" s="158" t="s">
        <v>1</v>
      </c>
      <c r="N916" s="159" t="s">
        <v>38</v>
      </c>
      <c r="O916" s="160">
        <v>0</v>
      </c>
      <c r="P916" s="160">
        <f>O916*H916</f>
        <v>0</v>
      </c>
      <c r="Q916" s="160">
        <v>0</v>
      </c>
      <c r="R916" s="160">
        <f>Q916*H916</f>
        <v>0</v>
      </c>
      <c r="S916" s="160">
        <v>0</v>
      </c>
      <c r="T916" s="161">
        <f>S916*H916</f>
        <v>0</v>
      </c>
      <c r="AR916" s="99" t="s">
        <v>104</v>
      </c>
      <c r="AT916" s="99" t="s">
        <v>99</v>
      </c>
      <c r="AU916" s="99" t="s">
        <v>67</v>
      </c>
      <c r="AY916" s="99" t="s">
        <v>105</v>
      </c>
      <c r="BE916" s="162">
        <f>IF(N916="základní",J916,0)</f>
        <v>473</v>
      </c>
      <c r="BF916" s="162">
        <f>IF(N916="snížená",J916,0)</f>
        <v>0</v>
      </c>
      <c r="BG916" s="162">
        <f>IF(N916="zákl. přenesená",J916,0)</f>
        <v>0</v>
      </c>
      <c r="BH916" s="162">
        <f>IF(N916="sníž. přenesená",J916,0)</f>
        <v>0</v>
      </c>
      <c r="BI916" s="162">
        <f>IF(N916="nulová",J916,0)</f>
        <v>0</v>
      </c>
      <c r="BJ916" s="99" t="s">
        <v>75</v>
      </c>
      <c r="BK916" s="162">
        <f>ROUND(I916*H916,2)</f>
        <v>473</v>
      </c>
      <c r="BL916" s="99" t="s">
        <v>104</v>
      </c>
      <c r="BM916" s="99" t="s">
        <v>2199</v>
      </c>
    </row>
    <row r="917" spans="2:65" s="108" customFormat="1" ht="29.25">
      <c r="B917" s="109"/>
      <c r="D917" s="163" t="s">
        <v>107</v>
      </c>
      <c r="F917" s="164" t="s">
        <v>2200</v>
      </c>
      <c r="L917" s="109"/>
      <c r="M917" s="165"/>
      <c r="N917" s="166"/>
      <c r="O917" s="166"/>
      <c r="P917" s="166"/>
      <c r="Q917" s="166"/>
      <c r="R917" s="166"/>
      <c r="S917" s="166"/>
      <c r="T917" s="167"/>
      <c r="AT917" s="99" t="s">
        <v>107</v>
      </c>
      <c r="AU917" s="99" t="s">
        <v>67</v>
      </c>
    </row>
    <row r="918" spans="2:65" s="108" customFormat="1" ht="22.5" customHeight="1">
      <c r="B918" s="109"/>
      <c r="C918" s="152" t="s">
        <v>2201</v>
      </c>
      <c r="D918" s="152" t="s">
        <v>99</v>
      </c>
      <c r="E918" s="153" t="s">
        <v>2202</v>
      </c>
      <c r="F918" s="154" t="s">
        <v>2203</v>
      </c>
      <c r="G918" s="155" t="s">
        <v>306</v>
      </c>
      <c r="H918" s="156">
        <v>1</v>
      </c>
      <c r="I918" s="157">
        <v>483</v>
      </c>
      <c r="J918" s="157">
        <f>ROUND(I918*H918,2)</f>
        <v>483</v>
      </c>
      <c r="K918" s="154" t="s">
        <v>103</v>
      </c>
      <c r="L918" s="109"/>
      <c r="M918" s="158" t="s">
        <v>1</v>
      </c>
      <c r="N918" s="159" t="s">
        <v>38</v>
      </c>
      <c r="O918" s="160">
        <v>0</v>
      </c>
      <c r="P918" s="160">
        <f>O918*H918</f>
        <v>0</v>
      </c>
      <c r="Q918" s="160">
        <v>0</v>
      </c>
      <c r="R918" s="160">
        <f>Q918*H918</f>
        <v>0</v>
      </c>
      <c r="S918" s="160">
        <v>0</v>
      </c>
      <c r="T918" s="161">
        <f>S918*H918</f>
        <v>0</v>
      </c>
      <c r="AR918" s="99" t="s">
        <v>104</v>
      </c>
      <c r="AT918" s="99" t="s">
        <v>99</v>
      </c>
      <c r="AU918" s="99" t="s">
        <v>67</v>
      </c>
      <c r="AY918" s="99" t="s">
        <v>105</v>
      </c>
      <c r="BE918" s="162">
        <f>IF(N918="základní",J918,0)</f>
        <v>483</v>
      </c>
      <c r="BF918" s="162">
        <f>IF(N918="snížená",J918,0)</f>
        <v>0</v>
      </c>
      <c r="BG918" s="162">
        <f>IF(N918="zákl. přenesená",J918,0)</f>
        <v>0</v>
      </c>
      <c r="BH918" s="162">
        <f>IF(N918="sníž. přenesená",J918,0)</f>
        <v>0</v>
      </c>
      <c r="BI918" s="162">
        <f>IF(N918="nulová",J918,0)</f>
        <v>0</v>
      </c>
      <c r="BJ918" s="99" t="s">
        <v>75</v>
      </c>
      <c r="BK918" s="162">
        <f>ROUND(I918*H918,2)</f>
        <v>483</v>
      </c>
      <c r="BL918" s="99" t="s">
        <v>104</v>
      </c>
      <c r="BM918" s="99" t="s">
        <v>2204</v>
      </c>
    </row>
    <row r="919" spans="2:65" s="108" customFormat="1" ht="19.5">
      <c r="B919" s="109"/>
      <c r="D919" s="163" t="s">
        <v>107</v>
      </c>
      <c r="F919" s="164" t="s">
        <v>2205</v>
      </c>
      <c r="L919" s="109"/>
      <c r="M919" s="165"/>
      <c r="N919" s="166"/>
      <c r="O919" s="166"/>
      <c r="P919" s="166"/>
      <c r="Q919" s="166"/>
      <c r="R919" s="166"/>
      <c r="S919" s="166"/>
      <c r="T919" s="167"/>
      <c r="AT919" s="99" t="s">
        <v>107</v>
      </c>
      <c r="AU919" s="99" t="s">
        <v>67</v>
      </c>
    </row>
    <row r="920" spans="2:65" s="108" customFormat="1" ht="22.5" customHeight="1">
      <c r="B920" s="109"/>
      <c r="C920" s="152" t="s">
        <v>2206</v>
      </c>
      <c r="D920" s="152" t="s">
        <v>99</v>
      </c>
      <c r="E920" s="153" t="s">
        <v>2207</v>
      </c>
      <c r="F920" s="154" t="s">
        <v>2208</v>
      </c>
      <c r="G920" s="155" t="s">
        <v>306</v>
      </c>
      <c r="H920" s="156">
        <v>1</v>
      </c>
      <c r="I920" s="157">
        <v>321</v>
      </c>
      <c r="J920" s="157">
        <f>ROUND(I920*H920,2)</f>
        <v>321</v>
      </c>
      <c r="K920" s="154" t="s">
        <v>103</v>
      </c>
      <c r="L920" s="109"/>
      <c r="M920" s="158" t="s">
        <v>1</v>
      </c>
      <c r="N920" s="159" t="s">
        <v>38</v>
      </c>
      <c r="O920" s="160">
        <v>0</v>
      </c>
      <c r="P920" s="160">
        <f>O920*H920</f>
        <v>0</v>
      </c>
      <c r="Q920" s="160">
        <v>0</v>
      </c>
      <c r="R920" s="160">
        <f>Q920*H920</f>
        <v>0</v>
      </c>
      <c r="S920" s="160">
        <v>0</v>
      </c>
      <c r="T920" s="161">
        <f>S920*H920</f>
        <v>0</v>
      </c>
      <c r="AR920" s="99" t="s">
        <v>104</v>
      </c>
      <c r="AT920" s="99" t="s">
        <v>99</v>
      </c>
      <c r="AU920" s="99" t="s">
        <v>67</v>
      </c>
      <c r="AY920" s="99" t="s">
        <v>105</v>
      </c>
      <c r="BE920" s="162">
        <f>IF(N920="základní",J920,0)</f>
        <v>321</v>
      </c>
      <c r="BF920" s="162">
        <f>IF(N920="snížená",J920,0)</f>
        <v>0</v>
      </c>
      <c r="BG920" s="162">
        <f>IF(N920="zákl. přenesená",J920,0)</f>
        <v>0</v>
      </c>
      <c r="BH920" s="162">
        <f>IF(N920="sníž. přenesená",J920,0)</f>
        <v>0</v>
      </c>
      <c r="BI920" s="162">
        <f>IF(N920="nulová",J920,0)</f>
        <v>0</v>
      </c>
      <c r="BJ920" s="99" t="s">
        <v>75</v>
      </c>
      <c r="BK920" s="162">
        <f>ROUND(I920*H920,2)</f>
        <v>321</v>
      </c>
      <c r="BL920" s="99" t="s">
        <v>104</v>
      </c>
      <c r="BM920" s="99" t="s">
        <v>2209</v>
      </c>
    </row>
    <row r="921" spans="2:65" s="108" customFormat="1" ht="39">
      <c r="B921" s="109"/>
      <c r="D921" s="163" t="s">
        <v>107</v>
      </c>
      <c r="F921" s="164" t="s">
        <v>2210</v>
      </c>
      <c r="L921" s="109"/>
      <c r="M921" s="165"/>
      <c r="N921" s="166"/>
      <c r="O921" s="166"/>
      <c r="P921" s="166"/>
      <c r="Q921" s="166"/>
      <c r="R921" s="166"/>
      <c r="S921" s="166"/>
      <c r="T921" s="167"/>
      <c r="AT921" s="99" t="s">
        <v>107</v>
      </c>
      <c r="AU921" s="99" t="s">
        <v>67</v>
      </c>
    </row>
    <row r="922" spans="2:65" s="108" customFormat="1" ht="22.5" customHeight="1">
      <c r="B922" s="109"/>
      <c r="C922" s="152" t="s">
        <v>2211</v>
      </c>
      <c r="D922" s="152" t="s">
        <v>99</v>
      </c>
      <c r="E922" s="153" t="s">
        <v>2212</v>
      </c>
      <c r="F922" s="154" t="s">
        <v>2213</v>
      </c>
      <c r="G922" s="155" t="s">
        <v>306</v>
      </c>
      <c r="H922" s="156">
        <v>1</v>
      </c>
      <c r="I922" s="157">
        <v>328</v>
      </c>
      <c r="J922" s="157">
        <f>ROUND(I922*H922,2)</f>
        <v>328</v>
      </c>
      <c r="K922" s="154" t="s">
        <v>103</v>
      </c>
      <c r="L922" s="109"/>
      <c r="M922" s="158" t="s">
        <v>1</v>
      </c>
      <c r="N922" s="159" t="s">
        <v>38</v>
      </c>
      <c r="O922" s="160">
        <v>0</v>
      </c>
      <c r="P922" s="160">
        <f>O922*H922</f>
        <v>0</v>
      </c>
      <c r="Q922" s="160">
        <v>0</v>
      </c>
      <c r="R922" s="160">
        <f>Q922*H922</f>
        <v>0</v>
      </c>
      <c r="S922" s="160">
        <v>0</v>
      </c>
      <c r="T922" s="161">
        <f>S922*H922</f>
        <v>0</v>
      </c>
      <c r="AR922" s="99" t="s">
        <v>104</v>
      </c>
      <c r="AT922" s="99" t="s">
        <v>99</v>
      </c>
      <c r="AU922" s="99" t="s">
        <v>67</v>
      </c>
      <c r="AY922" s="99" t="s">
        <v>105</v>
      </c>
      <c r="BE922" s="162">
        <f>IF(N922="základní",J922,0)</f>
        <v>328</v>
      </c>
      <c r="BF922" s="162">
        <f>IF(N922="snížená",J922,0)</f>
        <v>0</v>
      </c>
      <c r="BG922" s="162">
        <f>IF(N922="zákl. přenesená",J922,0)</f>
        <v>0</v>
      </c>
      <c r="BH922" s="162">
        <f>IF(N922="sníž. přenesená",J922,0)</f>
        <v>0</v>
      </c>
      <c r="BI922" s="162">
        <f>IF(N922="nulová",J922,0)</f>
        <v>0</v>
      </c>
      <c r="BJ922" s="99" t="s">
        <v>75</v>
      </c>
      <c r="BK922" s="162">
        <f>ROUND(I922*H922,2)</f>
        <v>328</v>
      </c>
      <c r="BL922" s="99" t="s">
        <v>104</v>
      </c>
      <c r="BM922" s="99" t="s">
        <v>2214</v>
      </c>
    </row>
    <row r="923" spans="2:65" s="108" customFormat="1" ht="39">
      <c r="B923" s="109"/>
      <c r="D923" s="163" t="s">
        <v>107</v>
      </c>
      <c r="F923" s="164" t="s">
        <v>2215</v>
      </c>
      <c r="L923" s="109"/>
      <c r="M923" s="165"/>
      <c r="N923" s="166"/>
      <c r="O923" s="166"/>
      <c r="P923" s="166"/>
      <c r="Q923" s="166"/>
      <c r="R923" s="166"/>
      <c r="S923" s="166"/>
      <c r="T923" s="167"/>
      <c r="AT923" s="99" t="s">
        <v>107</v>
      </c>
      <c r="AU923" s="99" t="s">
        <v>67</v>
      </c>
    </row>
    <row r="924" spans="2:65" s="108" customFormat="1" ht="22.5" customHeight="1">
      <c r="B924" s="109"/>
      <c r="C924" s="152" t="s">
        <v>2216</v>
      </c>
      <c r="D924" s="152" t="s">
        <v>99</v>
      </c>
      <c r="E924" s="153" t="s">
        <v>2217</v>
      </c>
      <c r="F924" s="154" t="s">
        <v>2218</v>
      </c>
      <c r="G924" s="155" t="s">
        <v>2219</v>
      </c>
      <c r="H924" s="156">
        <v>1</v>
      </c>
      <c r="I924" s="157">
        <v>4390</v>
      </c>
      <c r="J924" s="157">
        <f>ROUND(I924*H924,2)</f>
        <v>4390</v>
      </c>
      <c r="K924" s="154" t="s">
        <v>103</v>
      </c>
      <c r="L924" s="109"/>
      <c r="M924" s="158" t="s">
        <v>1</v>
      </c>
      <c r="N924" s="159" t="s">
        <v>38</v>
      </c>
      <c r="O924" s="160">
        <v>0</v>
      </c>
      <c r="P924" s="160">
        <f>O924*H924</f>
        <v>0</v>
      </c>
      <c r="Q924" s="160">
        <v>0</v>
      </c>
      <c r="R924" s="160">
        <f>Q924*H924</f>
        <v>0</v>
      </c>
      <c r="S924" s="160">
        <v>0</v>
      </c>
      <c r="T924" s="161">
        <f>S924*H924</f>
        <v>0</v>
      </c>
      <c r="AR924" s="99" t="s">
        <v>104</v>
      </c>
      <c r="AT924" s="99" t="s">
        <v>99</v>
      </c>
      <c r="AU924" s="99" t="s">
        <v>67</v>
      </c>
      <c r="AY924" s="99" t="s">
        <v>105</v>
      </c>
      <c r="BE924" s="162">
        <f>IF(N924="základní",J924,0)</f>
        <v>4390</v>
      </c>
      <c r="BF924" s="162">
        <f>IF(N924="snížená",J924,0)</f>
        <v>0</v>
      </c>
      <c r="BG924" s="162">
        <f>IF(N924="zákl. přenesená",J924,0)</f>
        <v>0</v>
      </c>
      <c r="BH924" s="162">
        <f>IF(N924="sníž. přenesená",J924,0)</f>
        <v>0</v>
      </c>
      <c r="BI924" s="162">
        <f>IF(N924="nulová",J924,0)</f>
        <v>0</v>
      </c>
      <c r="BJ924" s="99" t="s">
        <v>75</v>
      </c>
      <c r="BK924" s="162">
        <f>ROUND(I924*H924,2)</f>
        <v>4390</v>
      </c>
      <c r="BL924" s="99" t="s">
        <v>104</v>
      </c>
      <c r="BM924" s="99" t="s">
        <v>2220</v>
      </c>
    </row>
    <row r="925" spans="2:65" s="108" customFormat="1" ht="39">
      <c r="B925" s="109"/>
      <c r="D925" s="163" t="s">
        <v>107</v>
      </c>
      <c r="F925" s="164" t="s">
        <v>2221</v>
      </c>
      <c r="L925" s="109"/>
      <c r="M925" s="165"/>
      <c r="N925" s="166"/>
      <c r="O925" s="166"/>
      <c r="P925" s="166"/>
      <c r="Q925" s="166"/>
      <c r="R925" s="166"/>
      <c r="S925" s="166"/>
      <c r="T925" s="167"/>
      <c r="AT925" s="99" t="s">
        <v>107</v>
      </c>
      <c r="AU925" s="99" t="s">
        <v>67</v>
      </c>
    </row>
    <row r="926" spans="2:65" s="108" customFormat="1" ht="22.5" customHeight="1">
      <c r="B926" s="109"/>
      <c r="C926" s="152" t="s">
        <v>2222</v>
      </c>
      <c r="D926" s="152" t="s">
        <v>99</v>
      </c>
      <c r="E926" s="153" t="s">
        <v>2223</v>
      </c>
      <c r="F926" s="154" t="s">
        <v>2224</v>
      </c>
      <c r="G926" s="155" t="s">
        <v>2219</v>
      </c>
      <c r="H926" s="156">
        <v>1</v>
      </c>
      <c r="I926" s="157">
        <v>4330</v>
      </c>
      <c r="J926" s="157">
        <f>ROUND(I926*H926,2)</f>
        <v>4330</v>
      </c>
      <c r="K926" s="154" t="s">
        <v>103</v>
      </c>
      <c r="L926" s="109"/>
      <c r="M926" s="158" t="s">
        <v>1</v>
      </c>
      <c r="N926" s="159" t="s">
        <v>38</v>
      </c>
      <c r="O926" s="160">
        <v>0</v>
      </c>
      <c r="P926" s="160">
        <f>O926*H926</f>
        <v>0</v>
      </c>
      <c r="Q926" s="160">
        <v>0</v>
      </c>
      <c r="R926" s="160">
        <f>Q926*H926</f>
        <v>0</v>
      </c>
      <c r="S926" s="160">
        <v>0</v>
      </c>
      <c r="T926" s="161">
        <f>S926*H926</f>
        <v>0</v>
      </c>
      <c r="AR926" s="99" t="s">
        <v>104</v>
      </c>
      <c r="AT926" s="99" t="s">
        <v>99</v>
      </c>
      <c r="AU926" s="99" t="s">
        <v>67</v>
      </c>
      <c r="AY926" s="99" t="s">
        <v>105</v>
      </c>
      <c r="BE926" s="162">
        <f>IF(N926="základní",J926,0)</f>
        <v>4330</v>
      </c>
      <c r="BF926" s="162">
        <f>IF(N926="snížená",J926,0)</f>
        <v>0</v>
      </c>
      <c r="BG926" s="162">
        <f>IF(N926="zákl. přenesená",J926,0)</f>
        <v>0</v>
      </c>
      <c r="BH926" s="162">
        <f>IF(N926="sníž. přenesená",J926,0)</f>
        <v>0</v>
      </c>
      <c r="BI926" s="162">
        <f>IF(N926="nulová",J926,0)</f>
        <v>0</v>
      </c>
      <c r="BJ926" s="99" t="s">
        <v>75</v>
      </c>
      <c r="BK926" s="162">
        <f>ROUND(I926*H926,2)</f>
        <v>4330</v>
      </c>
      <c r="BL926" s="99" t="s">
        <v>104</v>
      </c>
      <c r="BM926" s="99" t="s">
        <v>2225</v>
      </c>
    </row>
    <row r="927" spans="2:65" s="108" customFormat="1" ht="39">
      <c r="B927" s="109"/>
      <c r="D927" s="163" t="s">
        <v>107</v>
      </c>
      <c r="F927" s="164" t="s">
        <v>2226</v>
      </c>
      <c r="L927" s="109"/>
      <c r="M927" s="165"/>
      <c r="N927" s="166"/>
      <c r="O927" s="166"/>
      <c r="P927" s="166"/>
      <c r="Q927" s="166"/>
      <c r="R927" s="166"/>
      <c r="S927" s="166"/>
      <c r="T927" s="167"/>
      <c r="AT927" s="99" t="s">
        <v>107</v>
      </c>
      <c r="AU927" s="99" t="s">
        <v>67</v>
      </c>
    </row>
    <row r="928" spans="2:65" s="108" customFormat="1" ht="22.5" customHeight="1">
      <c r="B928" s="109"/>
      <c r="C928" s="152" t="s">
        <v>2227</v>
      </c>
      <c r="D928" s="152" t="s">
        <v>99</v>
      </c>
      <c r="E928" s="153" t="s">
        <v>2228</v>
      </c>
      <c r="F928" s="154" t="s">
        <v>2229</v>
      </c>
      <c r="G928" s="155" t="s">
        <v>2219</v>
      </c>
      <c r="H928" s="156">
        <v>1</v>
      </c>
      <c r="I928" s="157">
        <v>4330</v>
      </c>
      <c r="J928" s="157">
        <f>ROUND(I928*H928,2)</f>
        <v>4330</v>
      </c>
      <c r="K928" s="154" t="s">
        <v>103</v>
      </c>
      <c r="L928" s="109"/>
      <c r="M928" s="158" t="s">
        <v>1</v>
      </c>
      <c r="N928" s="159" t="s">
        <v>38</v>
      </c>
      <c r="O928" s="160">
        <v>0</v>
      </c>
      <c r="P928" s="160">
        <f>O928*H928</f>
        <v>0</v>
      </c>
      <c r="Q928" s="160">
        <v>0</v>
      </c>
      <c r="R928" s="160">
        <f>Q928*H928</f>
        <v>0</v>
      </c>
      <c r="S928" s="160">
        <v>0</v>
      </c>
      <c r="T928" s="161">
        <f>S928*H928</f>
        <v>0</v>
      </c>
      <c r="AR928" s="99" t="s">
        <v>104</v>
      </c>
      <c r="AT928" s="99" t="s">
        <v>99</v>
      </c>
      <c r="AU928" s="99" t="s">
        <v>67</v>
      </c>
      <c r="AY928" s="99" t="s">
        <v>105</v>
      </c>
      <c r="BE928" s="162">
        <f>IF(N928="základní",J928,0)</f>
        <v>4330</v>
      </c>
      <c r="BF928" s="162">
        <f>IF(N928="snížená",J928,0)</f>
        <v>0</v>
      </c>
      <c r="BG928" s="162">
        <f>IF(N928="zákl. přenesená",J928,0)</f>
        <v>0</v>
      </c>
      <c r="BH928" s="162">
        <f>IF(N928="sníž. přenesená",J928,0)</f>
        <v>0</v>
      </c>
      <c r="BI928" s="162">
        <f>IF(N928="nulová",J928,0)</f>
        <v>0</v>
      </c>
      <c r="BJ928" s="99" t="s">
        <v>75</v>
      </c>
      <c r="BK928" s="162">
        <f>ROUND(I928*H928,2)</f>
        <v>4330</v>
      </c>
      <c r="BL928" s="99" t="s">
        <v>104</v>
      </c>
      <c r="BM928" s="99" t="s">
        <v>2230</v>
      </c>
    </row>
    <row r="929" spans="2:65" s="108" customFormat="1" ht="39">
      <c r="B929" s="109"/>
      <c r="D929" s="163" t="s">
        <v>107</v>
      </c>
      <c r="F929" s="164" t="s">
        <v>2231</v>
      </c>
      <c r="L929" s="109"/>
      <c r="M929" s="165"/>
      <c r="N929" s="166"/>
      <c r="O929" s="166"/>
      <c r="P929" s="166"/>
      <c r="Q929" s="166"/>
      <c r="R929" s="166"/>
      <c r="S929" s="166"/>
      <c r="T929" s="167"/>
      <c r="AT929" s="99" t="s">
        <v>107</v>
      </c>
      <c r="AU929" s="99" t="s">
        <v>67</v>
      </c>
    </row>
    <row r="930" spans="2:65" s="108" customFormat="1" ht="22.5" customHeight="1">
      <c r="B930" s="109"/>
      <c r="C930" s="152" t="s">
        <v>2232</v>
      </c>
      <c r="D930" s="152" t="s">
        <v>99</v>
      </c>
      <c r="E930" s="153" t="s">
        <v>2233</v>
      </c>
      <c r="F930" s="154" t="s">
        <v>2234</v>
      </c>
      <c r="G930" s="155" t="s">
        <v>2219</v>
      </c>
      <c r="H930" s="156">
        <v>1</v>
      </c>
      <c r="I930" s="157">
        <v>4900</v>
      </c>
      <c r="J930" s="157">
        <f>ROUND(I930*H930,2)</f>
        <v>4900</v>
      </c>
      <c r="K930" s="154" t="s">
        <v>103</v>
      </c>
      <c r="L930" s="109"/>
      <c r="M930" s="158" t="s">
        <v>1</v>
      </c>
      <c r="N930" s="159" t="s">
        <v>38</v>
      </c>
      <c r="O930" s="160">
        <v>0</v>
      </c>
      <c r="P930" s="160">
        <f>O930*H930</f>
        <v>0</v>
      </c>
      <c r="Q930" s="160">
        <v>0</v>
      </c>
      <c r="R930" s="160">
        <f>Q930*H930</f>
        <v>0</v>
      </c>
      <c r="S930" s="160">
        <v>0</v>
      </c>
      <c r="T930" s="161">
        <f>S930*H930</f>
        <v>0</v>
      </c>
      <c r="AR930" s="99" t="s">
        <v>104</v>
      </c>
      <c r="AT930" s="99" t="s">
        <v>99</v>
      </c>
      <c r="AU930" s="99" t="s">
        <v>67</v>
      </c>
      <c r="AY930" s="99" t="s">
        <v>105</v>
      </c>
      <c r="BE930" s="162">
        <f>IF(N930="základní",J930,0)</f>
        <v>4900</v>
      </c>
      <c r="BF930" s="162">
        <f>IF(N930="snížená",J930,0)</f>
        <v>0</v>
      </c>
      <c r="BG930" s="162">
        <f>IF(N930="zákl. přenesená",J930,0)</f>
        <v>0</v>
      </c>
      <c r="BH930" s="162">
        <f>IF(N930="sníž. přenesená",J930,0)</f>
        <v>0</v>
      </c>
      <c r="BI930" s="162">
        <f>IF(N930="nulová",J930,0)</f>
        <v>0</v>
      </c>
      <c r="BJ930" s="99" t="s">
        <v>75</v>
      </c>
      <c r="BK930" s="162">
        <f>ROUND(I930*H930,2)</f>
        <v>4900</v>
      </c>
      <c r="BL930" s="99" t="s">
        <v>104</v>
      </c>
      <c r="BM930" s="99" t="s">
        <v>2235</v>
      </c>
    </row>
    <row r="931" spans="2:65" s="108" customFormat="1" ht="39">
      <c r="B931" s="109"/>
      <c r="D931" s="163" t="s">
        <v>107</v>
      </c>
      <c r="F931" s="164" t="s">
        <v>2236</v>
      </c>
      <c r="L931" s="109"/>
      <c r="M931" s="165"/>
      <c r="N931" s="166"/>
      <c r="O931" s="166"/>
      <c r="P931" s="166"/>
      <c r="Q931" s="166"/>
      <c r="R931" s="166"/>
      <c r="S931" s="166"/>
      <c r="T931" s="167"/>
      <c r="AT931" s="99" t="s">
        <v>107</v>
      </c>
      <c r="AU931" s="99" t="s">
        <v>67</v>
      </c>
    </row>
    <row r="932" spans="2:65" s="108" customFormat="1" ht="22.5" customHeight="1">
      <c r="B932" s="109"/>
      <c r="C932" s="152" t="s">
        <v>2237</v>
      </c>
      <c r="D932" s="152" t="s">
        <v>99</v>
      </c>
      <c r="E932" s="153" t="s">
        <v>2238</v>
      </c>
      <c r="F932" s="154" t="s">
        <v>2239</v>
      </c>
      <c r="G932" s="155" t="s">
        <v>2219</v>
      </c>
      <c r="H932" s="156">
        <v>1</v>
      </c>
      <c r="I932" s="157">
        <v>4830</v>
      </c>
      <c r="J932" s="157">
        <f>ROUND(I932*H932,2)</f>
        <v>4830</v>
      </c>
      <c r="K932" s="154" t="s">
        <v>103</v>
      </c>
      <c r="L932" s="109"/>
      <c r="M932" s="158" t="s">
        <v>1</v>
      </c>
      <c r="N932" s="159" t="s">
        <v>38</v>
      </c>
      <c r="O932" s="160">
        <v>0</v>
      </c>
      <c r="P932" s="160">
        <f>O932*H932</f>
        <v>0</v>
      </c>
      <c r="Q932" s="160">
        <v>0</v>
      </c>
      <c r="R932" s="160">
        <f>Q932*H932</f>
        <v>0</v>
      </c>
      <c r="S932" s="160">
        <v>0</v>
      </c>
      <c r="T932" s="161">
        <f>S932*H932</f>
        <v>0</v>
      </c>
      <c r="AR932" s="99" t="s">
        <v>104</v>
      </c>
      <c r="AT932" s="99" t="s">
        <v>99</v>
      </c>
      <c r="AU932" s="99" t="s">
        <v>67</v>
      </c>
      <c r="AY932" s="99" t="s">
        <v>105</v>
      </c>
      <c r="BE932" s="162">
        <f>IF(N932="základní",J932,0)</f>
        <v>4830</v>
      </c>
      <c r="BF932" s="162">
        <f>IF(N932="snížená",J932,0)</f>
        <v>0</v>
      </c>
      <c r="BG932" s="162">
        <f>IF(N932="zákl. přenesená",J932,0)</f>
        <v>0</v>
      </c>
      <c r="BH932" s="162">
        <f>IF(N932="sníž. přenesená",J932,0)</f>
        <v>0</v>
      </c>
      <c r="BI932" s="162">
        <f>IF(N932="nulová",J932,0)</f>
        <v>0</v>
      </c>
      <c r="BJ932" s="99" t="s">
        <v>75</v>
      </c>
      <c r="BK932" s="162">
        <f>ROUND(I932*H932,2)</f>
        <v>4830</v>
      </c>
      <c r="BL932" s="99" t="s">
        <v>104</v>
      </c>
      <c r="BM932" s="99" t="s">
        <v>2240</v>
      </c>
    </row>
    <row r="933" spans="2:65" s="108" customFormat="1" ht="39">
      <c r="B933" s="109"/>
      <c r="D933" s="163" t="s">
        <v>107</v>
      </c>
      <c r="F933" s="164" t="s">
        <v>2241</v>
      </c>
      <c r="L933" s="109"/>
      <c r="M933" s="165"/>
      <c r="N933" s="166"/>
      <c r="O933" s="166"/>
      <c r="P933" s="166"/>
      <c r="Q933" s="166"/>
      <c r="R933" s="166"/>
      <c r="S933" s="166"/>
      <c r="T933" s="167"/>
      <c r="AT933" s="99" t="s">
        <v>107</v>
      </c>
      <c r="AU933" s="99" t="s">
        <v>67</v>
      </c>
    </row>
    <row r="934" spans="2:65" s="108" customFormat="1" ht="22.5" customHeight="1">
      <c r="B934" s="109"/>
      <c r="C934" s="152" t="s">
        <v>2242</v>
      </c>
      <c r="D934" s="152" t="s">
        <v>99</v>
      </c>
      <c r="E934" s="153" t="s">
        <v>2243</v>
      </c>
      <c r="F934" s="154" t="s">
        <v>2244</v>
      </c>
      <c r="G934" s="155" t="s">
        <v>2219</v>
      </c>
      <c r="H934" s="156">
        <v>1</v>
      </c>
      <c r="I934" s="157">
        <v>4830</v>
      </c>
      <c r="J934" s="157">
        <f>ROUND(I934*H934,2)</f>
        <v>4830</v>
      </c>
      <c r="K934" s="154" t="s">
        <v>103</v>
      </c>
      <c r="L934" s="109"/>
      <c r="M934" s="158" t="s">
        <v>1</v>
      </c>
      <c r="N934" s="159" t="s">
        <v>38</v>
      </c>
      <c r="O934" s="160">
        <v>0</v>
      </c>
      <c r="P934" s="160">
        <f>O934*H934</f>
        <v>0</v>
      </c>
      <c r="Q934" s="160">
        <v>0</v>
      </c>
      <c r="R934" s="160">
        <f>Q934*H934</f>
        <v>0</v>
      </c>
      <c r="S934" s="160">
        <v>0</v>
      </c>
      <c r="T934" s="161">
        <f>S934*H934</f>
        <v>0</v>
      </c>
      <c r="AR934" s="99" t="s">
        <v>104</v>
      </c>
      <c r="AT934" s="99" t="s">
        <v>99</v>
      </c>
      <c r="AU934" s="99" t="s">
        <v>67</v>
      </c>
      <c r="AY934" s="99" t="s">
        <v>105</v>
      </c>
      <c r="BE934" s="162">
        <f>IF(N934="základní",J934,0)</f>
        <v>4830</v>
      </c>
      <c r="BF934" s="162">
        <f>IF(N934="snížená",J934,0)</f>
        <v>0</v>
      </c>
      <c r="BG934" s="162">
        <f>IF(N934="zákl. přenesená",J934,0)</f>
        <v>0</v>
      </c>
      <c r="BH934" s="162">
        <f>IF(N934="sníž. přenesená",J934,0)</f>
        <v>0</v>
      </c>
      <c r="BI934" s="162">
        <f>IF(N934="nulová",J934,0)</f>
        <v>0</v>
      </c>
      <c r="BJ934" s="99" t="s">
        <v>75</v>
      </c>
      <c r="BK934" s="162">
        <f>ROUND(I934*H934,2)</f>
        <v>4830</v>
      </c>
      <c r="BL934" s="99" t="s">
        <v>104</v>
      </c>
      <c r="BM934" s="99" t="s">
        <v>2245</v>
      </c>
    </row>
    <row r="935" spans="2:65" s="108" customFormat="1" ht="39">
      <c r="B935" s="109"/>
      <c r="D935" s="163" t="s">
        <v>107</v>
      </c>
      <c r="F935" s="164" t="s">
        <v>2246</v>
      </c>
      <c r="L935" s="109"/>
      <c r="M935" s="165"/>
      <c r="N935" s="166"/>
      <c r="O935" s="166"/>
      <c r="P935" s="166"/>
      <c r="Q935" s="166"/>
      <c r="R935" s="166"/>
      <c r="S935" s="166"/>
      <c r="T935" s="167"/>
      <c r="AT935" s="99" t="s">
        <v>107</v>
      </c>
      <c r="AU935" s="99" t="s">
        <v>67</v>
      </c>
    </row>
    <row r="936" spans="2:65" s="108" customFormat="1" ht="22.5" customHeight="1">
      <c r="B936" s="109"/>
      <c r="C936" s="152" t="s">
        <v>2247</v>
      </c>
      <c r="D936" s="152" t="s">
        <v>99</v>
      </c>
      <c r="E936" s="153" t="s">
        <v>2248</v>
      </c>
      <c r="F936" s="154" t="s">
        <v>2249</v>
      </c>
      <c r="G936" s="155" t="s">
        <v>2219</v>
      </c>
      <c r="H936" s="156">
        <v>1</v>
      </c>
      <c r="I936" s="157">
        <v>7610</v>
      </c>
      <c r="J936" s="157">
        <f>ROUND(I936*H936,2)</f>
        <v>7610</v>
      </c>
      <c r="K936" s="154" t="s">
        <v>103</v>
      </c>
      <c r="L936" s="109"/>
      <c r="M936" s="158" t="s">
        <v>1</v>
      </c>
      <c r="N936" s="159" t="s">
        <v>38</v>
      </c>
      <c r="O936" s="160">
        <v>0</v>
      </c>
      <c r="P936" s="160">
        <f>O936*H936</f>
        <v>0</v>
      </c>
      <c r="Q936" s="160">
        <v>0</v>
      </c>
      <c r="R936" s="160">
        <f>Q936*H936</f>
        <v>0</v>
      </c>
      <c r="S936" s="160">
        <v>0</v>
      </c>
      <c r="T936" s="161">
        <f>S936*H936</f>
        <v>0</v>
      </c>
      <c r="AR936" s="99" t="s">
        <v>104</v>
      </c>
      <c r="AT936" s="99" t="s">
        <v>99</v>
      </c>
      <c r="AU936" s="99" t="s">
        <v>67</v>
      </c>
      <c r="AY936" s="99" t="s">
        <v>105</v>
      </c>
      <c r="BE936" s="162">
        <f>IF(N936="základní",J936,0)</f>
        <v>7610</v>
      </c>
      <c r="BF936" s="162">
        <f>IF(N936="snížená",J936,0)</f>
        <v>0</v>
      </c>
      <c r="BG936" s="162">
        <f>IF(N936="zákl. přenesená",J936,0)</f>
        <v>0</v>
      </c>
      <c r="BH936" s="162">
        <f>IF(N936="sníž. přenesená",J936,0)</f>
        <v>0</v>
      </c>
      <c r="BI936" s="162">
        <f>IF(N936="nulová",J936,0)</f>
        <v>0</v>
      </c>
      <c r="BJ936" s="99" t="s">
        <v>75</v>
      </c>
      <c r="BK936" s="162">
        <f>ROUND(I936*H936,2)</f>
        <v>7610</v>
      </c>
      <c r="BL936" s="99" t="s">
        <v>104</v>
      </c>
      <c r="BM936" s="99" t="s">
        <v>2250</v>
      </c>
    </row>
    <row r="937" spans="2:65" s="108" customFormat="1" ht="39">
      <c r="B937" s="109"/>
      <c r="D937" s="163" t="s">
        <v>107</v>
      </c>
      <c r="F937" s="164" t="s">
        <v>2251</v>
      </c>
      <c r="L937" s="109"/>
      <c r="M937" s="165"/>
      <c r="N937" s="166"/>
      <c r="O937" s="166"/>
      <c r="P937" s="166"/>
      <c r="Q937" s="166"/>
      <c r="R937" s="166"/>
      <c r="S937" s="166"/>
      <c r="T937" s="167"/>
      <c r="AT937" s="99" t="s">
        <v>107</v>
      </c>
      <c r="AU937" s="99" t="s">
        <v>67</v>
      </c>
    </row>
    <row r="938" spans="2:65" s="108" customFormat="1" ht="22.5" customHeight="1">
      <c r="B938" s="109"/>
      <c r="C938" s="152" t="s">
        <v>2252</v>
      </c>
      <c r="D938" s="152" t="s">
        <v>99</v>
      </c>
      <c r="E938" s="153" t="s">
        <v>2253</v>
      </c>
      <c r="F938" s="154" t="s">
        <v>2254</v>
      </c>
      <c r="G938" s="155" t="s">
        <v>2219</v>
      </c>
      <c r="H938" s="156">
        <v>1</v>
      </c>
      <c r="I938" s="157">
        <v>7110</v>
      </c>
      <c r="J938" s="157">
        <f>ROUND(I938*H938,2)</f>
        <v>7110</v>
      </c>
      <c r="K938" s="154" t="s">
        <v>103</v>
      </c>
      <c r="L938" s="109"/>
      <c r="M938" s="158" t="s">
        <v>1</v>
      </c>
      <c r="N938" s="159" t="s">
        <v>38</v>
      </c>
      <c r="O938" s="160">
        <v>0</v>
      </c>
      <c r="P938" s="160">
        <f>O938*H938</f>
        <v>0</v>
      </c>
      <c r="Q938" s="160">
        <v>0</v>
      </c>
      <c r="R938" s="160">
        <f>Q938*H938</f>
        <v>0</v>
      </c>
      <c r="S938" s="160">
        <v>0</v>
      </c>
      <c r="T938" s="161">
        <f>S938*H938</f>
        <v>0</v>
      </c>
      <c r="AR938" s="99" t="s">
        <v>104</v>
      </c>
      <c r="AT938" s="99" t="s">
        <v>99</v>
      </c>
      <c r="AU938" s="99" t="s">
        <v>67</v>
      </c>
      <c r="AY938" s="99" t="s">
        <v>105</v>
      </c>
      <c r="BE938" s="162">
        <f>IF(N938="základní",J938,0)</f>
        <v>7110</v>
      </c>
      <c r="BF938" s="162">
        <f>IF(N938="snížená",J938,0)</f>
        <v>0</v>
      </c>
      <c r="BG938" s="162">
        <f>IF(N938="zákl. přenesená",J938,0)</f>
        <v>0</v>
      </c>
      <c r="BH938" s="162">
        <f>IF(N938="sníž. přenesená",J938,0)</f>
        <v>0</v>
      </c>
      <c r="BI938" s="162">
        <f>IF(N938="nulová",J938,0)</f>
        <v>0</v>
      </c>
      <c r="BJ938" s="99" t="s">
        <v>75</v>
      </c>
      <c r="BK938" s="162">
        <f>ROUND(I938*H938,2)</f>
        <v>7110</v>
      </c>
      <c r="BL938" s="99" t="s">
        <v>104</v>
      </c>
      <c r="BM938" s="99" t="s">
        <v>2255</v>
      </c>
    </row>
    <row r="939" spans="2:65" s="108" customFormat="1" ht="39">
      <c r="B939" s="109"/>
      <c r="D939" s="163" t="s">
        <v>107</v>
      </c>
      <c r="F939" s="164" t="s">
        <v>2256</v>
      </c>
      <c r="L939" s="109"/>
      <c r="M939" s="165"/>
      <c r="N939" s="166"/>
      <c r="O939" s="166"/>
      <c r="P939" s="166"/>
      <c r="Q939" s="166"/>
      <c r="R939" s="166"/>
      <c r="S939" s="166"/>
      <c r="T939" s="167"/>
      <c r="AT939" s="99" t="s">
        <v>107</v>
      </c>
      <c r="AU939" s="99" t="s">
        <v>67</v>
      </c>
    </row>
    <row r="940" spans="2:65" s="108" customFormat="1" ht="22.5" customHeight="1">
      <c r="B940" s="109"/>
      <c r="C940" s="152" t="s">
        <v>2257</v>
      </c>
      <c r="D940" s="152" t="s">
        <v>99</v>
      </c>
      <c r="E940" s="153" t="s">
        <v>2258</v>
      </c>
      <c r="F940" s="154" t="s">
        <v>2259</v>
      </c>
      <c r="G940" s="155" t="s">
        <v>2219</v>
      </c>
      <c r="H940" s="156">
        <v>1</v>
      </c>
      <c r="I940" s="157">
        <v>595</v>
      </c>
      <c r="J940" s="157">
        <f>ROUND(I940*H940,2)</f>
        <v>595</v>
      </c>
      <c r="K940" s="154" t="s">
        <v>103</v>
      </c>
      <c r="L940" s="109"/>
      <c r="M940" s="158" t="s">
        <v>1</v>
      </c>
      <c r="N940" s="159" t="s">
        <v>38</v>
      </c>
      <c r="O940" s="160">
        <v>0</v>
      </c>
      <c r="P940" s="160">
        <f>O940*H940</f>
        <v>0</v>
      </c>
      <c r="Q940" s="160">
        <v>0</v>
      </c>
      <c r="R940" s="160">
        <f>Q940*H940</f>
        <v>0</v>
      </c>
      <c r="S940" s="160">
        <v>0</v>
      </c>
      <c r="T940" s="161">
        <f>S940*H940</f>
        <v>0</v>
      </c>
      <c r="AR940" s="99" t="s">
        <v>104</v>
      </c>
      <c r="AT940" s="99" t="s">
        <v>99</v>
      </c>
      <c r="AU940" s="99" t="s">
        <v>67</v>
      </c>
      <c r="AY940" s="99" t="s">
        <v>105</v>
      </c>
      <c r="BE940" s="162">
        <f>IF(N940="základní",J940,0)</f>
        <v>595</v>
      </c>
      <c r="BF940" s="162">
        <f>IF(N940="snížená",J940,0)</f>
        <v>0</v>
      </c>
      <c r="BG940" s="162">
        <f>IF(N940="zákl. přenesená",J940,0)</f>
        <v>0</v>
      </c>
      <c r="BH940" s="162">
        <f>IF(N940="sníž. přenesená",J940,0)</f>
        <v>0</v>
      </c>
      <c r="BI940" s="162">
        <f>IF(N940="nulová",J940,0)</f>
        <v>0</v>
      </c>
      <c r="BJ940" s="99" t="s">
        <v>75</v>
      </c>
      <c r="BK940" s="162">
        <f>ROUND(I940*H940,2)</f>
        <v>595</v>
      </c>
      <c r="BL940" s="99" t="s">
        <v>104</v>
      </c>
      <c r="BM940" s="99" t="s">
        <v>2260</v>
      </c>
    </row>
    <row r="941" spans="2:65" s="108" customFormat="1" ht="19.5">
      <c r="B941" s="109"/>
      <c r="D941" s="163" t="s">
        <v>107</v>
      </c>
      <c r="F941" s="164" t="s">
        <v>2261</v>
      </c>
      <c r="L941" s="109"/>
      <c r="M941" s="165"/>
      <c r="N941" s="166"/>
      <c r="O941" s="166"/>
      <c r="P941" s="166"/>
      <c r="Q941" s="166"/>
      <c r="R941" s="166"/>
      <c r="S941" s="166"/>
      <c r="T941" s="167"/>
      <c r="AT941" s="99" t="s">
        <v>107</v>
      </c>
      <c r="AU941" s="99" t="s">
        <v>67</v>
      </c>
    </row>
    <row r="942" spans="2:65" s="108" customFormat="1" ht="22.5" customHeight="1">
      <c r="B942" s="109"/>
      <c r="C942" s="152" t="s">
        <v>2262</v>
      </c>
      <c r="D942" s="152" t="s">
        <v>99</v>
      </c>
      <c r="E942" s="153" t="s">
        <v>2263</v>
      </c>
      <c r="F942" s="154" t="s">
        <v>2264</v>
      </c>
      <c r="G942" s="155" t="s">
        <v>2219</v>
      </c>
      <c r="H942" s="156">
        <v>1</v>
      </c>
      <c r="I942" s="157">
        <v>3960</v>
      </c>
      <c r="J942" s="157">
        <f>ROUND(I942*H942,2)</f>
        <v>3960</v>
      </c>
      <c r="K942" s="154" t="s">
        <v>103</v>
      </c>
      <c r="L942" s="109"/>
      <c r="M942" s="158" t="s">
        <v>1</v>
      </c>
      <c r="N942" s="159" t="s">
        <v>38</v>
      </c>
      <c r="O942" s="160">
        <v>0</v>
      </c>
      <c r="P942" s="160">
        <f>O942*H942</f>
        <v>0</v>
      </c>
      <c r="Q942" s="160">
        <v>0</v>
      </c>
      <c r="R942" s="160">
        <f>Q942*H942</f>
        <v>0</v>
      </c>
      <c r="S942" s="160">
        <v>0</v>
      </c>
      <c r="T942" s="161">
        <f>S942*H942</f>
        <v>0</v>
      </c>
      <c r="AR942" s="99" t="s">
        <v>104</v>
      </c>
      <c r="AT942" s="99" t="s">
        <v>99</v>
      </c>
      <c r="AU942" s="99" t="s">
        <v>67</v>
      </c>
      <c r="AY942" s="99" t="s">
        <v>105</v>
      </c>
      <c r="BE942" s="162">
        <f>IF(N942="základní",J942,0)</f>
        <v>3960</v>
      </c>
      <c r="BF942" s="162">
        <f>IF(N942="snížená",J942,0)</f>
        <v>0</v>
      </c>
      <c r="BG942" s="162">
        <f>IF(N942="zákl. přenesená",J942,0)</f>
        <v>0</v>
      </c>
      <c r="BH942" s="162">
        <f>IF(N942="sníž. přenesená",J942,0)</f>
        <v>0</v>
      </c>
      <c r="BI942" s="162">
        <f>IF(N942="nulová",J942,0)</f>
        <v>0</v>
      </c>
      <c r="BJ942" s="99" t="s">
        <v>75</v>
      </c>
      <c r="BK942" s="162">
        <f>ROUND(I942*H942,2)</f>
        <v>3960</v>
      </c>
      <c r="BL942" s="99" t="s">
        <v>104</v>
      </c>
      <c r="BM942" s="99" t="s">
        <v>2265</v>
      </c>
    </row>
    <row r="943" spans="2:65" s="108" customFormat="1" ht="29.25">
      <c r="B943" s="109"/>
      <c r="D943" s="163" t="s">
        <v>107</v>
      </c>
      <c r="F943" s="164" t="s">
        <v>2266</v>
      </c>
      <c r="L943" s="109"/>
      <c r="M943" s="165"/>
      <c r="N943" s="166"/>
      <c r="O943" s="166"/>
      <c r="P943" s="166"/>
      <c r="Q943" s="166"/>
      <c r="R943" s="166"/>
      <c r="S943" s="166"/>
      <c r="T943" s="167"/>
      <c r="AT943" s="99" t="s">
        <v>107</v>
      </c>
      <c r="AU943" s="99" t="s">
        <v>67</v>
      </c>
    </row>
    <row r="944" spans="2:65" s="108" customFormat="1" ht="22.5" customHeight="1">
      <c r="B944" s="109"/>
      <c r="C944" s="152" t="s">
        <v>2267</v>
      </c>
      <c r="D944" s="152" t="s">
        <v>99</v>
      </c>
      <c r="E944" s="153" t="s">
        <v>2268</v>
      </c>
      <c r="F944" s="154" t="s">
        <v>2269</v>
      </c>
      <c r="G944" s="155" t="s">
        <v>2219</v>
      </c>
      <c r="H944" s="156">
        <v>1</v>
      </c>
      <c r="I944" s="157">
        <v>3850</v>
      </c>
      <c r="J944" s="157">
        <f>ROUND(I944*H944,2)</f>
        <v>3850</v>
      </c>
      <c r="K944" s="154" t="s">
        <v>103</v>
      </c>
      <c r="L944" s="109"/>
      <c r="M944" s="158" t="s">
        <v>1</v>
      </c>
      <c r="N944" s="159" t="s">
        <v>38</v>
      </c>
      <c r="O944" s="160">
        <v>0</v>
      </c>
      <c r="P944" s="160">
        <f>O944*H944</f>
        <v>0</v>
      </c>
      <c r="Q944" s="160">
        <v>0</v>
      </c>
      <c r="R944" s="160">
        <f>Q944*H944</f>
        <v>0</v>
      </c>
      <c r="S944" s="160">
        <v>0</v>
      </c>
      <c r="T944" s="161">
        <f>S944*H944</f>
        <v>0</v>
      </c>
      <c r="AR944" s="99" t="s">
        <v>104</v>
      </c>
      <c r="AT944" s="99" t="s">
        <v>99</v>
      </c>
      <c r="AU944" s="99" t="s">
        <v>67</v>
      </c>
      <c r="AY944" s="99" t="s">
        <v>105</v>
      </c>
      <c r="BE944" s="162">
        <f>IF(N944="základní",J944,0)</f>
        <v>3850</v>
      </c>
      <c r="BF944" s="162">
        <f>IF(N944="snížená",J944,0)</f>
        <v>0</v>
      </c>
      <c r="BG944" s="162">
        <f>IF(N944="zákl. přenesená",J944,0)</f>
        <v>0</v>
      </c>
      <c r="BH944" s="162">
        <f>IF(N944="sníž. přenesená",J944,0)</f>
        <v>0</v>
      </c>
      <c r="BI944" s="162">
        <f>IF(N944="nulová",J944,0)</f>
        <v>0</v>
      </c>
      <c r="BJ944" s="99" t="s">
        <v>75</v>
      </c>
      <c r="BK944" s="162">
        <f>ROUND(I944*H944,2)</f>
        <v>3850</v>
      </c>
      <c r="BL944" s="99" t="s">
        <v>104</v>
      </c>
      <c r="BM944" s="99" t="s">
        <v>2270</v>
      </c>
    </row>
    <row r="945" spans="2:65" s="108" customFormat="1" ht="29.25">
      <c r="B945" s="109"/>
      <c r="D945" s="163" t="s">
        <v>107</v>
      </c>
      <c r="F945" s="164" t="s">
        <v>2271</v>
      </c>
      <c r="L945" s="109"/>
      <c r="M945" s="165"/>
      <c r="N945" s="166"/>
      <c r="O945" s="166"/>
      <c r="P945" s="166"/>
      <c r="Q945" s="166"/>
      <c r="R945" s="166"/>
      <c r="S945" s="166"/>
      <c r="T945" s="167"/>
      <c r="AT945" s="99" t="s">
        <v>107</v>
      </c>
      <c r="AU945" s="99" t="s">
        <v>67</v>
      </c>
    </row>
    <row r="946" spans="2:65" s="108" customFormat="1" ht="22.5" customHeight="1">
      <c r="B946" s="109"/>
      <c r="C946" s="152" t="s">
        <v>2272</v>
      </c>
      <c r="D946" s="152" t="s">
        <v>99</v>
      </c>
      <c r="E946" s="153" t="s">
        <v>2273</v>
      </c>
      <c r="F946" s="154" t="s">
        <v>2274</v>
      </c>
      <c r="G946" s="155" t="s">
        <v>2219</v>
      </c>
      <c r="H946" s="156">
        <v>1</v>
      </c>
      <c r="I946" s="157">
        <v>3730</v>
      </c>
      <c r="J946" s="157">
        <f>ROUND(I946*H946,2)</f>
        <v>3730</v>
      </c>
      <c r="K946" s="154" t="s">
        <v>103</v>
      </c>
      <c r="L946" s="109"/>
      <c r="M946" s="158" t="s">
        <v>1</v>
      </c>
      <c r="N946" s="159" t="s">
        <v>38</v>
      </c>
      <c r="O946" s="160">
        <v>0</v>
      </c>
      <c r="P946" s="160">
        <f>O946*H946</f>
        <v>0</v>
      </c>
      <c r="Q946" s="160">
        <v>0</v>
      </c>
      <c r="R946" s="160">
        <f>Q946*H946</f>
        <v>0</v>
      </c>
      <c r="S946" s="160">
        <v>0</v>
      </c>
      <c r="T946" s="161">
        <f>S946*H946</f>
        <v>0</v>
      </c>
      <c r="AR946" s="99" t="s">
        <v>104</v>
      </c>
      <c r="AT946" s="99" t="s">
        <v>99</v>
      </c>
      <c r="AU946" s="99" t="s">
        <v>67</v>
      </c>
      <c r="AY946" s="99" t="s">
        <v>105</v>
      </c>
      <c r="BE946" s="162">
        <f>IF(N946="základní",J946,0)</f>
        <v>3730</v>
      </c>
      <c r="BF946" s="162">
        <f>IF(N946="snížená",J946,0)</f>
        <v>0</v>
      </c>
      <c r="BG946" s="162">
        <f>IF(N946="zákl. přenesená",J946,0)</f>
        <v>0</v>
      </c>
      <c r="BH946" s="162">
        <f>IF(N946="sníž. přenesená",J946,0)</f>
        <v>0</v>
      </c>
      <c r="BI946" s="162">
        <f>IF(N946="nulová",J946,0)</f>
        <v>0</v>
      </c>
      <c r="BJ946" s="99" t="s">
        <v>75</v>
      </c>
      <c r="BK946" s="162">
        <f>ROUND(I946*H946,2)</f>
        <v>3730</v>
      </c>
      <c r="BL946" s="99" t="s">
        <v>104</v>
      </c>
      <c r="BM946" s="99" t="s">
        <v>2275</v>
      </c>
    </row>
    <row r="947" spans="2:65" s="108" customFormat="1" ht="29.25">
      <c r="B947" s="109"/>
      <c r="D947" s="163" t="s">
        <v>107</v>
      </c>
      <c r="F947" s="164" t="s">
        <v>2276</v>
      </c>
      <c r="L947" s="109"/>
      <c r="M947" s="165"/>
      <c r="N947" s="166"/>
      <c r="O947" s="166"/>
      <c r="P947" s="166"/>
      <c r="Q947" s="166"/>
      <c r="R947" s="166"/>
      <c r="S947" s="166"/>
      <c r="T947" s="167"/>
      <c r="AT947" s="99" t="s">
        <v>107</v>
      </c>
      <c r="AU947" s="99" t="s">
        <v>67</v>
      </c>
    </row>
    <row r="948" spans="2:65" s="108" customFormat="1" ht="22.5" customHeight="1">
      <c r="B948" s="109"/>
      <c r="C948" s="152" t="s">
        <v>2277</v>
      </c>
      <c r="D948" s="152" t="s">
        <v>99</v>
      </c>
      <c r="E948" s="153" t="s">
        <v>2278</v>
      </c>
      <c r="F948" s="154" t="s">
        <v>2279</v>
      </c>
      <c r="G948" s="155" t="s">
        <v>2219</v>
      </c>
      <c r="H948" s="156">
        <v>1</v>
      </c>
      <c r="I948" s="157">
        <v>2500</v>
      </c>
      <c r="J948" s="157">
        <f>ROUND(I948*H948,2)</f>
        <v>2500</v>
      </c>
      <c r="K948" s="154" t="s">
        <v>103</v>
      </c>
      <c r="L948" s="109"/>
      <c r="M948" s="158" t="s">
        <v>1</v>
      </c>
      <c r="N948" s="159" t="s">
        <v>38</v>
      </c>
      <c r="O948" s="160">
        <v>0</v>
      </c>
      <c r="P948" s="160">
        <f>O948*H948</f>
        <v>0</v>
      </c>
      <c r="Q948" s="160">
        <v>0</v>
      </c>
      <c r="R948" s="160">
        <f>Q948*H948</f>
        <v>0</v>
      </c>
      <c r="S948" s="160">
        <v>0</v>
      </c>
      <c r="T948" s="161">
        <f>S948*H948</f>
        <v>0</v>
      </c>
      <c r="AR948" s="99" t="s">
        <v>104</v>
      </c>
      <c r="AT948" s="99" t="s">
        <v>99</v>
      </c>
      <c r="AU948" s="99" t="s">
        <v>67</v>
      </c>
      <c r="AY948" s="99" t="s">
        <v>105</v>
      </c>
      <c r="BE948" s="162">
        <f>IF(N948="základní",J948,0)</f>
        <v>2500</v>
      </c>
      <c r="BF948" s="162">
        <f>IF(N948="snížená",J948,0)</f>
        <v>0</v>
      </c>
      <c r="BG948" s="162">
        <f>IF(N948="zákl. přenesená",J948,0)</f>
        <v>0</v>
      </c>
      <c r="BH948" s="162">
        <f>IF(N948="sníž. přenesená",J948,0)</f>
        <v>0</v>
      </c>
      <c r="BI948" s="162">
        <f>IF(N948="nulová",J948,0)</f>
        <v>0</v>
      </c>
      <c r="BJ948" s="99" t="s">
        <v>75</v>
      </c>
      <c r="BK948" s="162">
        <f>ROUND(I948*H948,2)</f>
        <v>2500</v>
      </c>
      <c r="BL948" s="99" t="s">
        <v>104</v>
      </c>
      <c r="BM948" s="99" t="s">
        <v>2280</v>
      </c>
    </row>
    <row r="949" spans="2:65" s="108" customFormat="1" ht="29.25">
      <c r="B949" s="109"/>
      <c r="D949" s="163" t="s">
        <v>107</v>
      </c>
      <c r="F949" s="164" t="s">
        <v>2281</v>
      </c>
      <c r="L949" s="109"/>
      <c r="M949" s="165"/>
      <c r="N949" s="166"/>
      <c r="O949" s="166"/>
      <c r="P949" s="166"/>
      <c r="Q949" s="166"/>
      <c r="R949" s="166"/>
      <c r="S949" s="166"/>
      <c r="T949" s="167"/>
      <c r="AT949" s="99" t="s">
        <v>107</v>
      </c>
      <c r="AU949" s="99" t="s">
        <v>67</v>
      </c>
    </row>
    <row r="950" spans="2:65" s="108" customFormat="1" ht="22.5" customHeight="1">
      <c r="B950" s="109"/>
      <c r="C950" s="152" t="s">
        <v>2282</v>
      </c>
      <c r="D950" s="152" t="s">
        <v>99</v>
      </c>
      <c r="E950" s="153" t="s">
        <v>2283</v>
      </c>
      <c r="F950" s="154" t="s">
        <v>2284</v>
      </c>
      <c r="G950" s="155" t="s">
        <v>2219</v>
      </c>
      <c r="H950" s="156">
        <v>1</v>
      </c>
      <c r="I950" s="157">
        <v>2500</v>
      </c>
      <c r="J950" s="157">
        <f>ROUND(I950*H950,2)</f>
        <v>2500</v>
      </c>
      <c r="K950" s="154" t="s">
        <v>103</v>
      </c>
      <c r="L950" s="109"/>
      <c r="M950" s="158" t="s">
        <v>1</v>
      </c>
      <c r="N950" s="159" t="s">
        <v>38</v>
      </c>
      <c r="O950" s="160">
        <v>0</v>
      </c>
      <c r="P950" s="160">
        <f>O950*H950</f>
        <v>0</v>
      </c>
      <c r="Q950" s="160">
        <v>0</v>
      </c>
      <c r="R950" s="160">
        <f>Q950*H950</f>
        <v>0</v>
      </c>
      <c r="S950" s="160">
        <v>0</v>
      </c>
      <c r="T950" s="161">
        <f>S950*H950</f>
        <v>0</v>
      </c>
      <c r="AR950" s="99" t="s">
        <v>104</v>
      </c>
      <c r="AT950" s="99" t="s">
        <v>99</v>
      </c>
      <c r="AU950" s="99" t="s">
        <v>67</v>
      </c>
      <c r="AY950" s="99" t="s">
        <v>105</v>
      </c>
      <c r="BE950" s="162">
        <f>IF(N950="základní",J950,0)</f>
        <v>2500</v>
      </c>
      <c r="BF950" s="162">
        <f>IF(N950="snížená",J950,0)</f>
        <v>0</v>
      </c>
      <c r="BG950" s="162">
        <f>IF(N950="zákl. přenesená",J950,0)</f>
        <v>0</v>
      </c>
      <c r="BH950" s="162">
        <f>IF(N950="sníž. přenesená",J950,0)</f>
        <v>0</v>
      </c>
      <c r="BI950" s="162">
        <f>IF(N950="nulová",J950,0)</f>
        <v>0</v>
      </c>
      <c r="BJ950" s="99" t="s">
        <v>75</v>
      </c>
      <c r="BK950" s="162">
        <f>ROUND(I950*H950,2)</f>
        <v>2500</v>
      </c>
      <c r="BL950" s="99" t="s">
        <v>104</v>
      </c>
      <c r="BM950" s="99" t="s">
        <v>2285</v>
      </c>
    </row>
    <row r="951" spans="2:65" s="108" customFormat="1" ht="29.25">
      <c r="B951" s="109"/>
      <c r="D951" s="163" t="s">
        <v>107</v>
      </c>
      <c r="F951" s="164" t="s">
        <v>2286</v>
      </c>
      <c r="L951" s="109"/>
      <c r="M951" s="165"/>
      <c r="N951" s="166"/>
      <c r="O951" s="166"/>
      <c r="P951" s="166"/>
      <c r="Q951" s="166"/>
      <c r="R951" s="166"/>
      <c r="S951" s="166"/>
      <c r="T951" s="167"/>
      <c r="AT951" s="99" t="s">
        <v>107</v>
      </c>
      <c r="AU951" s="99" t="s">
        <v>67</v>
      </c>
    </row>
    <row r="952" spans="2:65" s="108" customFormat="1" ht="22.5" customHeight="1">
      <c r="B952" s="109"/>
      <c r="C952" s="152" t="s">
        <v>2287</v>
      </c>
      <c r="D952" s="152" t="s">
        <v>99</v>
      </c>
      <c r="E952" s="153" t="s">
        <v>2288</v>
      </c>
      <c r="F952" s="154" t="s">
        <v>2289</v>
      </c>
      <c r="G952" s="155" t="s">
        <v>2219</v>
      </c>
      <c r="H952" s="156">
        <v>1</v>
      </c>
      <c r="I952" s="157">
        <v>2500</v>
      </c>
      <c r="J952" s="157">
        <f>ROUND(I952*H952,2)</f>
        <v>2500</v>
      </c>
      <c r="K952" s="154" t="s">
        <v>103</v>
      </c>
      <c r="L952" s="109"/>
      <c r="M952" s="158" t="s">
        <v>1</v>
      </c>
      <c r="N952" s="159" t="s">
        <v>38</v>
      </c>
      <c r="O952" s="160">
        <v>0</v>
      </c>
      <c r="P952" s="160">
        <f>O952*H952</f>
        <v>0</v>
      </c>
      <c r="Q952" s="160">
        <v>0</v>
      </c>
      <c r="R952" s="160">
        <f>Q952*H952</f>
        <v>0</v>
      </c>
      <c r="S952" s="160">
        <v>0</v>
      </c>
      <c r="T952" s="161">
        <f>S952*H952</f>
        <v>0</v>
      </c>
      <c r="AR952" s="99" t="s">
        <v>104</v>
      </c>
      <c r="AT952" s="99" t="s">
        <v>99</v>
      </c>
      <c r="AU952" s="99" t="s">
        <v>67</v>
      </c>
      <c r="AY952" s="99" t="s">
        <v>105</v>
      </c>
      <c r="BE952" s="162">
        <f>IF(N952="základní",J952,0)</f>
        <v>2500</v>
      </c>
      <c r="BF952" s="162">
        <f>IF(N952="snížená",J952,0)</f>
        <v>0</v>
      </c>
      <c r="BG952" s="162">
        <f>IF(N952="zákl. přenesená",J952,0)</f>
        <v>0</v>
      </c>
      <c r="BH952" s="162">
        <f>IF(N952="sníž. přenesená",J952,0)</f>
        <v>0</v>
      </c>
      <c r="BI952" s="162">
        <f>IF(N952="nulová",J952,0)</f>
        <v>0</v>
      </c>
      <c r="BJ952" s="99" t="s">
        <v>75</v>
      </c>
      <c r="BK952" s="162">
        <f>ROUND(I952*H952,2)</f>
        <v>2500</v>
      </c>
      <c r="BL952" s="99" t="s">
        <v>104</v>
      </c>
      <c r="BM952" s="99" t="s">
        <v>2290</v>
      </c>
    </row>
    <row r="953" spans="2:65" s="108" customFormat="1" ht="29.25">
      <c r="B953" s="109"/>
      <c r="D953" s="163" t="s">
        <v>107</v>
      </c>
      <c r="F953" s="164" t="s">
        <v>2291</v>
      </c>
      <c r="L953" s="109"/>
      <c r="M953" s="165"/>
      <c r="N953" s="166"/>
      <c r="O953" s="166"/>
      <c r="P953" s="166"/>
      <c r="Q953" s="166"/>
      <c r="R953" s="166"/>
      <c r="S953" s="166"/>
      <c r="T953" s="167"/>
      <c r="AT953" s="99" t="s">
        <v>107</v>
      </c>
      <c r="AU953" s="99" t="s">
        <v>67</v>
      </c>
    </row>
    <row r="954" spans="2:65" s="108" customFormat="1" ht="22.5" customHeight="1">
      <c r="B954" s="109"/>
      <c r="C954" s="152" t="s">
        <v>2292</v>
      </c>
      <c r="D954" s="152" t="s">
        <v>99</v>
      </c>
      <c r="E954" s="153" t="s">
        <v>2293</v>
      </c>
      <c r="F954" s="154" t="s">
        <v>2294</v>
      </c>
      <c r="G954" s="155" t="s">
        <v>306</v>
      </c>
      <c r="H954" s="156">
        <v>1</v>
      </c>
      <c r="I954" s="157">
        <v>19.8</v>
      </c>
      <c r="J954" s="157">
        <f>ROUND(I954*H954,2)</f>
        <v>19.8</v>
      </c>
      <c r="K954" s="154" t="s">
        <v>103</v>
      </c>
      <c r="L954" s="109"/>
      <c r="M954" s="158" t="s">
        <v>1</v>
      </c>
      <c r="N954" s="159" t="s">
        <v>38</v>
      </c>
      <c r="O954" s="160">
        <v>0</v>
      </c>
      <c r="P954" s="160">
        <f>O954*H954</f>
        <v>0</v>
      </c>
      <c r="Q954" s="160">
        <v>0</v>
      </c>
      <c r="R954" s="160">
        <f>Q954*H954</f>
        <v>0</v>
      </c>
      <c r="S954" s="160">
        <v>0</v>
      </c>
      <c r="T954" s="161">
        <f>S954*H954</f>
        <v>0</v>
      </c>
      <c r="AR954" s="99" t="s">
        <v>104</v>
      </c>
      <c r="AT954" s="99" t="s">
        <v>99</v>
      </c>
      <c r="AU954" s="99" t="s">
        <v>67</v>
      </c>
      <c r="AY954" s="99" t="s">
        <v>105</v>
      </c>
      <c r="BE954" s="162">
        <f>IF(N954="základní",J954,0)</f>
        <v>19.8</v>
      </c>
      <c r="BF954" s="162">
        <f>IF(N954="snížená",J954,0)</f>
        <v>0</v>
      </c>
      <c r="BG954" s="162">
        <f>IF(N954="zákl. přenesená",J954,0)</f>
        <v>0</v>
      </c>
      <c r="BH954" s="162">
        <f>IF(N954="sníž. přenesená",J954,0)</f>
        <v>0</v>
      </c>
      <c r="BI954" s="162">
        <f>IF(N954="nulová",J954,0)</f>
        <v>0</v>
      </c>
      <c r="BJ954" s="99" t="s">
        <v>75</v>
      </c>
      <c r="BK954" s="162">
        <f>ROUND(I954*H954,2)</f>
        <v>19.8</v>
      </c>
      <c r="BL954" s="99" t="s">
        <v>104</v>
      </c>
      <c r="BM954" s="99" t="s">
        <v>2295</v>
      </c>
    </row>
    <row r="955" spans="2:65" s="108" customFormat="1" ht="29.25">
      <c r="B955" s="109"/>
      <c r="D955" s="163" t="s">
        <v>107</v>
      </c>
      <c r="F955" s="164" t="s">
        <v>2296</v>
      </c>
      <c r="L955" s="109"/>
      <c r="M955" s="165"/>
      <c r="N955" s="166"/>
      <c r="O955" s="166"/>
      <c r="P955" s="166"/>
      <c r="Q955" s="166"/>
      <c r="R955" s="166"/>
      <c r="S955" s="166"/>
      <c r="T955" s="167"/>
      <c r="AT955" s="99" t="s">
        <v>107</v>
      </c>
      <c r="AU955" s="99" t="s">
        <v>67</v>
      </c>
    </row>
    <row r="956" spans="2:65" s="108" customFormat="1" ht="22.5" customHeight="1">
      <c r="B956" s="109"/>
      <c r="C956" s="152" t="s">
        <v>2297</v>
      </c>
      <c r="D956" s="152" t="s">
        <v>99</v>
      </c>
      <c r="E956" s="153" t="s">
        <v>2298</v>
      </c>
      <c r="F956" s="154" t="s">
        <v>2299</v>
      </c>
      <c r="G956" s="155" t="s">
        <v>306</v>
      </c>
      <c r="H956" s="156">
        <v>1</v>
      </c>
      <c r="I956" s="157">
        <v>22.4</v>
      </c>
      <c r="J956" s="157">
        <f>ROUND(I956*H956,2)</f>
        <v>22.4</v>
      </c>
      <c r="K956" s="154" t="s">
        <v>103</v>
      </c>
      <c r="L956" s="109"/>
      <c r="M956" s="158" t="s">
        <v>1</v>
      </c>
      <c r="N956" s="159" t="s">
        <v>38</v>
      </c>
      <c r="O956" s="160">
        <v>0</v>
      </c>
      <c r="P956" s="160">
        <f>O956*H956</f>
        <v>0</v>
      </c>
      <c r="Q956" s="160">
        <v>0</v>
      </c>
      <c r="R956" s="160">
        <f>Q956*H956</f>
        <v>0</v>
      </c>
      <c r="S956" s="160">
        <v>0</v>
      </c>
      <c r="T956" s="161">
        <f>S956*H956</f>
        <v>0</v>
      </c>
      <c r="AR956" s="99" t="s">
        <v>104</v>
      </c>
      <c r="AT956" s="99" t="s">
        <v>99</v>
      </c>
      <c r="AU956" s="99" t="s">
        <v>67</v>
      </c>
      <c r="AY956" s="99" t="s">
        <v>105</v>
      </c>
      <c r="BE956" s="162">
        <f>IF(N956="základní",J956,0)</f>
        <v>22.4</v>
      </c>
      <c r="BF956" s="162">
        <f>IF(N956="snížená",J956,0)</f>
        <v>0</v>
      </c>
      <c r="BG956" s="162">
        <f>IF(N956="zákl. přenesená",J956,0)</f>
        <v>0</v>
      </c>
      <c r="BH956" s="162">
        <f>IF(N956="sníž. přenesená",J956,0)</f>
        <v>0</v>
      </c>
      <c r="BI956" s="162">
        <f>IF(N956="nulová",J956,0)</f>
        <v>0</v>
      </c>
      <c r="BJ956" s="99" t="s">
        <v>75</v>
      </c>
      <c r="BK956" s="162">
        <f>ROUND(I956*H956,2)</f>
        <v>22.4</v>
      </c>
      <c r="BL956" s="99" t="s">
        <v>104</v>
      </c>
      <c r="BM956" s="99" t="s">
        <v>2300</v>
      </c>
    </row>
    <row r="957" spans="2:65" s="108" customFormat="1" ht="29.25">
      <c r="B957" s="109"/>
      <c r="D957" s="163" t="s">
        <v>107</v>
      </c>
      <c r="F957" s="164" t="s">
        <v>2301</v>
      </c>
      <c r="L957" s="109"/>
      <c r="M957" s="165"/>
      <c r="N957" s="166"/>
      <c r="O957" s="166"/>
      <c r="P957" s="166"/>
      <c r="Q957" s="166"/>
      <c r="R957" s="166"/>
      <c r="S957" s="166"/>
      <c r="T957" s="167"/>
      <c r="AT957" s="99" t="s">
        <v>107</v>
      </c>
      <c r="AU957" s="99" t="s">
        <v>67</v>
      </c>
    </row>
    <row r="958" spans="2:65" s="108" customFormat="1" ht="22.5" customHeight="1">
      <c r="B958" s="109"/>
      <c r="C958" s="152" t="s">
        <v>2302</v>
      </c>
      <c r="D958" s="152" t="s">
        <v>99</v>
      </c>
      <c r="E958" s="153" t="s">
        <v>2303</v>
      </c>
      <c r="F958" s="154" t="s">
        <v>2304</v>
      </c>
      <c r="G958" s="155" t="s">
        <v>306</v>
      </c>
      <c r="H958" s="156">
        <v>1</v>
      </c>
      <c r="I958" s="157">
        <v>26.1</v>
      </c>
      <c r="J958" s="157">
        <f>ROUND(I958*H958,2)</f>
        <v>26.1</v>
      </c>
      <c r="K958" s="154" t="s">
        <v>103</v>
      </c>
      <c r="L958" s="109"/>
      <c r="M958" s="158" t="s">
        <v>1</v>
      </c>
      <c r="N958" s="159" t="s">
        <v>38</v>
      </c>
      <c r="O958" s="160">
        <v>0</v>
      </c>
      <c r="P958" s="160">
        <f>O958*H958</f>
        <v>0</v>
      </c>
      <c r="Q958" s="160">
        <v>0</v>
      </c>
      <c r="R958" s="160">
        <f>Q958*H958</f>
        <v>0</v>
      </c>
      <c r="S958" s="160">
        <v>0</v>
      </c>
      <c r="T958" s="161">
        <f>S958*H958</f>
        <v>0</v>
      </c>
      <c r="AR958" s="99" t="s">
        <v>104</v>
      </c>
      <c r="AT958" s="99" t="s">
        <v>99</v>
      </c>
      <c r="AU958" s="99" t="s">
        <v>67</v>
      </c>
      <c r="AY958" s="99" t="s">
        <v>105</v>
      </c>
      <c r="BE958" s="162">
        <f>IF(N958="základní",J958,0)</f>
        <v>26.1</v>
      </c>
      <c r="BF958" s="162">
        <f>IF(N958="snížená",J958,0)</f>
        <v>0</v>
      </c>
      <c r="BG958" s="162">
        <f>IF(N958="zákl. přenesená",J958,0)</f>
        <v>0</v>
      </c>
      <c r="BH958" s="162">
        <f>IF(N958="sníž. přenesená",J958,0)</f>
        <v>0</v>
      </c>
      <c r="BI958" s="162">
        <f>IF(N958="nulová",J958,0)</f>
        <v>0</v>
      </c>
      <c r="BJ958" s="99" t="s">
        <v>75</v>
      </c>
      <c r="BK958" s="162">
        <f>ROUND(I958*H958,2)</f>
        <v>26.1</v>
      </c>
      <c r="BL958" s="99" t="s">
        <v>104</v>
      </c>
      <c r="BM958" s="99" t="s">
        <v>2305</v>
      </c>
    </row>
    <row r="959" spans="2:65" s="108" customFormat="1" ht="29.25">
      <c r="B959" s="109"/>
      <c r="D959" s="163" t="s">
        <v>107</v>
      </c>
      <c r="F959" s="164" t="s">
        <v>2306</v>
      </c>
      <c r="L959" s="109"/>
      <c r="M959" s="165"/>
      <c r="N959" s="166"/>
      <c r="O959" s="166"/>
      <c r="P959" s="166"/>
      <c r="Q959" s="166"/>
      <c r="R959" s="166"/>
      <c r="S959" s="166"/>
      <c r="T959" s="167"/>
      <c r="AT959" s="99" t="s">
        <v>107</v>
      </c>
      <c r="AU959" s="99" t="s">
        <v>67</v>
      </c>
    </row>
    <row r="960" spans="2:65" s="108" customFormat="1" ht="22.5" customHeight="1">
      <c r="B960" s="109"/>
      <c r="C960" s="152" t="s">
        <v>2307</v>
      </c>
      <c r="D960" s="152" t="s">
        <v>99</v>
      </c>
      <c r="E960" s="153" t="s">
        <v>2308</v>
      </c>
      <c r="F960" s="154" t="s">
        <v>2309</v>
      </c>
      <c r="G960" s="155" t="s">
        <v>306</v>
      </c>
      <c r="H960" s="156">
        <v>1</v>
      </c>
      <c r="I960" s="157">
        <v>22.4</v>
      </c>
      <c r="J960" s="157">
        <f>ROUND(I960*H960,2)</f>
        <v>22.4</v>
      </c>
      <c r="K960" s="154" t="s">
        <v>103</v>
      </c>
      <c r="L960" s="109"/>
      <c r="M960" s="158" t="s">
        <v>1</v>
      </c>
      <c r="N960" s="159" t="s">
        <v>38</v>
      </c>
      <c r="O960" s="160">
        <v>0</v>
      </c>
      <c r="P960" s="160">
        <f>O960*H960</f>
        <v>0</v>
      </c>
      <c r="Q960" s="160">
        <v>0</v>
      </c>
      <c r="R960" s="160">
        <f>Q960*H960</f>
        <v>0</v>
      </c>
      <c r="S960" s="160">
        <v>0</v>
      </c>
      <c r="T960" s="161">
        <f>S960*H960</f>
        <v>0</v>
      </c>
      <c r="AR960" s="99" t="s">
        <v>104</v>
      </c>
      <c r="AT960" s="99" t="s">
        <v>99</v>
      </c>
      <c r="AU960" s="99" t="s">
        <v>67</v>
      </c>
      <c r="AY960" s="99" t="s">
        <v>105</v>
      </c>
      <c r="BE960" s="162">
        <f>IF(N960="základní",J960,0)</f>
        <v>22.4</v>
      </c>
      <c r="BF960" s="162">
        <f>IF(N960="snížená",J960,0)</f>
        <v>0</v>
      </c>
      <c r="BG960" s="162">
        <f>IF(N960="zákl. přenesená",J960,0)</f>
        <v>0</v>
      </c>
      <c r="BH960" s="162">
        <f>IF(N960="sníž. přenesená",J960,0)</f>
        <v>0</v>
      </c>
      <c r="BI960" s="162">
        <f>IF(N960="nulová",J960,0)</f>
        <v>0</v>
      </c>
      <c r="BJ960" s="99" t="s">
        <v>75</v>
      </c>
      <c r="BK960" s="162">
        <f>ROUND(I960*H960,2)</f>
        <v>22.4</v>
      </c>
      <c r="BL960" s="99" t="s">
        <v>104</v>
      </c>
      <c r="BM960" s="99" t="s">
        <v>2310</v>
      </c>
    </row>
    <row r="961" spans="2:65" s="108" customFormat="1" ht="29.25">
      <c r="B961" s="109"/>
      <c r="D961" s="163" t="s">
        <v>107</v>
      </c>
      <c r="F961" s="164" t="s">
        <v>2311</v>
      </c>
      <c r="L961" s="109"/>
      <c r="M961" s="165"/>
      <c r="N961" s="166"/>
      <c r="O961" s="166"/>
      <c r="P961" s="166"/>
      <c r="Q961" s="166"/>
      <c r="R961" s="166"/>
      <c r="S961" s="166"/>
      <c r="T961" s="167"/>
      <c r="AT961" s="99" t="s">
        <v>107</v>
      </c>
      <c r="AU961" s="99" t="s">
        <v>67</v>
      </c>
    </row>
    <row r="962" spans="2:65" s="108" customFormat="1" ht="22.5" customHeight="1">
      <c r="B962" s="109"/>
      <c r="C962" s="152" t="s">
        <v>2312</v>
      </c>
      <c r="D962" s="152" t="s">
        <v>99</v>
      </c>
      <c r="E962" s="153" t="s">
        <v>2313</v>
      </c>
      <c r="F962" s="154" t="s">
        <v>2314</v>
      </c>
      <c r="G962" s="155" t="s">
        <v>306</v>
      </c>
      <c r="H962" s="156">
        <v>1</v>
      </c>
      <c r="I962" s="157">
        <v>26.1</v>
      </c>
      <c r="J962" s="157">
        <f>ROUND(I962*H962,2)</f>
        <v>26.1</v>
      </c>
      <c r="K962" s="154" t="s">
        <v>103</v>
      </c>
      <c r="L962" s="109"/>
      <c r="M962" s="158" t="s">
        <v>1</v>
      </c>
      <c r="N962" s="159" t="s">
        <v>38</v>
      </c>
      <c r="O962" s="160">
        <v>0</v>
      </c>
      <c r="P962" s="160">
        <f>O962*H962</f>
        <v>0</v>
      </c>
      <c r="Q962" s="160">
        <v>0</v>
      </c>
      <c r="R962" s="160">
        <f>Q962*H962</f>
        <v>0</v>
      </c>
      <c r="S962" s="160">
        <v>0</v>
      </c>
      <c r="T962" s="161">
        <f>S962*H962</f>
        <v>0</v>
      </c>
      <c r="AR962" s="99" t="s">
        <v>104</v>
      </c>
      <c r="AT962" s="99" t="s">
        <v>99</v>
      </c>
      <c r="AU962" s="99" t="s">
        <v>67</v>
      </c>
      <c r="AY962" s="99" t="s">
        <v>105</v>
      </c>
      <c r="BE962" s="162">
        <f>IF(N962="základní",J962,0)</f>
        <v>26.1</v>
      </c>
      <c r="BF962" s="162">
        <f>IF(N962="snížená",J962,0)</f>
        <v>0</v>
      </c>
      <c r="BG962" s="162">
        <f>IF(N962="zákl. přenesená",J962,0)</f>
        <v>0</v>
      </c>
      <c r="BH962" s="162">
        <f>IF(N962="sníž. přenesená",J962,0)</f>
        <v>0</v>
      </c>
      <c r="BI962" s="162">
        <f>IF(N962="nulová",J962,0)</f>
        <v>0</v>
      </c>
      <c r="BJ962" s="99" t="s">
        <v>75</v>
      </c>
      <c r="BK962" s="162">
        <f>ROUND(I962*H962,2)</f>
        <v>26.1</v>
      </c>
      <c r="BL962" s="99" t="s">
        <v>104</v>
      </c>
      <c r="BM962" s="99" t="s">
        <v>2315</v>
      </c>
    </row>
    <row r="963" spans="2:65" s="108" customFormat="1" ht="29.25">
      <c r="B963" s="109"/>
      <c r="D963" s="163" t="s">
        <v>107</v>
      </c>
      <c r="F963" s="164" t="s">
        <v>2316</v>
      </c>
      <c r="L963" s="109"/>
      <c r="M963" s="165"/>
      <c r="N963" s="166"/>
      <c r="O963" s="166"/>
      <c r="P963" s="166"/>
      <c r="Q963" s="166"/>
      <c r="R963" s="166"/>
      <c r="S963" s="166"/>
      <c r="T963" s="167"/>
      <c r="AT963" s="99" t="s">
        <v>107</v>
      </c>
      <c r="AU963" s="99" t="s">
        <v>67</v>
      </c>
    </row>
    <row r="964" spans="2:65" s="108" customFormat="1" ht="22.5" customHeight="1">
      <c r="B964" s="109"/>
      <c r="C964" s="152" t="s">
        <v>2317</v>
      </c>
      <c r="D964" s="152" t="s">
        <v>99</v>
      </c>
      <c r="E964" s="153" t="s">
        <v>2318</v>
      </c>
      <c r="F964" s="154" t="s">
        <v>2319</v>
      </c>
      <c r="G964" s="155" t="s">
        <v>306</v>
      </c>
      <c r="H964" s="156">
        <v>1</v>
      </c>
      <c r="I964" s="157">
        <v>28.7</v>
      </c>
      <c r="J964" s="157">
        <f>ROUND(I964*H964,2)</f>
        <v>28.7</v>
      </c>
      <c r="K964" s="154" t="s">
        <v>103</v>
      </c>
      <c r="L964" s="109"/>
      <c r="M964" s="158" t="s">
        <v>1</v>
      </c>
      <c r="N964" s="159" t="s">
        <v>38</v>
      </c>
      <c r="O964" s="160">
        <v>0</v>
      </c>
      <c r="P964" s="160">
        <f>O964*H964</f>
        <v>0</v>
      </c>
      <c r="Q964" s="160">
        <v>0</v>
      </c>
      <c r="R964" s="160">
        <f>Q964*H964</f>
        <v>0</v>
      </c>
      <c r="S964" s="160">
        <v>0</v>
      </c>
      <c r="T964" s="161">
        <f>S964*H964</f>
        <v>0</v>
      </c>
      <c r="AR964" s="99" t="s">
        <v>104</v>
      </c>
      <c r="AT964" s="99" t="s">
        <v>99</v>
      </c>
      <c r="AU964" s="99" t="s">
        <v>67</v>
      </c>
      <c r="AY964" s="99" t="s">
        <v>105</v>
      </c>
      <c r="BE964" s="162">
        <f>IF(N964="základní",J964,0)</f>
        <v>28.7</v>
      </c>
      <c r="BF964" s="162">
        <f>IF(N964="snížená",J964,0)</f>
        <v>0</v>
      </c>
      <c r="BG964" s="162">
        <f>IF(N964="zákl. přenesená",J964,0)</f>
        <v>0</v>
      </c>
      <c r="BH964" s="162">
        <f>IF(N964="sníž. přenesená",J964,0)</f>
        <v>0</v>
      </c>
      <c r="BI964" s="162">
        <f>IF(N964="nulová",J964,0)</f>
        <v>0</v>
      </c>
      <c r="BJ964" s="99" t="s">
        <v>75</v>
      </c>
      <c r="BK964" s="162">
        <f>ROUND(I964*H964,2)</f>
        <v>28.7</v>
      </c>
      <c r="BL964" s="99" t="s">
        <v>104</v>
      </c>
      <c r="BM964" s="99" t="s">
        <v>2320</v>
      </c>
    </row>
    <row r="965" spans="2:65" s="108" customFormat="1" ht="29.25">
      <c r="B965" s="109"/>
      <c r="D965" s="163" t="s">
        <v>107</v>
      </c>
      <c r="F965" s="164" t="s">
        <v>2321</v>
      </c>
      <c r="L965" s="109"/>
      <c r="M965" s="165"/>
      <c r="N965" s="166"/>
      <c r="O965" s="166"/>
      <c r="P965" s="166"/>
      <c r="Q965" s="166"/>
      <c r="R965" s="166"/>
      <c r="S965" s="166"/>
      <c r="T965" s="167"/>
      <c r="AT965" s="99" t="s">
        <v>107</v>
      </c>
      <c r="AU965" s="99" t="s">
        <v>67</v>
      </c>
    </row>
    <row r="966" spans="2:65" s="108" customFormat="1" ht="22.5" customHeight="1">
      <c r="B966" s="109"/>
      <c r="C966" s="152" t="s">
        <v>2322</v>
      </c>
      <c r="D966" s="152" t="s">
        <v>99</v>
      </c>
      <c r="E966" s="153" t="s">
        <v>2323</v>
      </c>
      <c r="F966" s="154" t="s">
        <v>2324</v>
      </c>
      <c r="G966" s="155" t="s">
        <v>306</v>
      </c>
      <c r="H966" s="156">
        <v>1</v>
      </c>
      <c r="I966" s="157">
        <v>23.5</v>
      </c>
      <c r="J966" s="157">
        <f>ROUND(I966*H966,2)</f>
        <v>23.5</v>
      </c>
      <c r="K966" s="154" t="s">
        <v>103</v>
      </c>
      <c r="L966" s="109"/>
      <c r="M966" s="158" t="s">
        <v>1</v>
      </c>
      <c r="N966" s="159" t="s">
        <v>38</v>
      </c>
      <c r="O966" s="160">
        <v>0</v>
      </c>
      <c r="P966" s="160">
        <f>O966*H966</f>
        <v>0</v>
      </c>
      <c r="Q966" s="160">
        <v>0</v>
      </c>
      <c r="R966" s="160">
        <f>Q966*H966</f>
        <v>0</v>
      </c>
      <c r="S966" s="160">
        <v>0</v>
      </c>
      <c r="T966" s="161">
        <f>S966*H966</f>
        <v>0</v>
      </c>
      <c r="AR966" s="99" t="s">
        <v>104</v>
      </c>
      <c r="AT966" s="99" t="s">
        <v>99</v>
      </c>
      <c r="AU966" s="99" t="s">
        <v>67</v>
      </c>
      <c r="AY966" s="99" t="s">
        <v>105</v>
      </c>
      <c r="BE966" s="162">
        <f>IF(N966="základní",J966,0)</f>
        <v>23.5</v>
      </c>
      <c r="BF966" s="162">
        <f>IF(N966="snížená",J966,0)</f>
        <v>0</v>
      </c>
      <c r="BG966" s="162">
        <f>IF(N966="zákl. přenesená",J966,0)</f>
        <v>0</v>
      </c>
      <c r="BH966" s="162">
        <f>IF(N966="sníž. přenesená",J966,0)</f>
        <v>0</v>
      </c>
      <c r="BI966" s="162">
        <f>IF(N966="nulová",J966,0)</f>
        <v>0</v>
      </c>
      <c r="BJ966" s="99" t="s">
        <v>75</v>
      </c>
      <c r="BK966" s="162">
        <f>ROUND(I966*H966,2)</f>
        <v>23.5</v>
      </c>
      <c r="BL966" s="99" t="s">
        <v>104</v>
      </c>
      <c r="BM966" s="99" t="s">
        <v>2325</v>
      </c>
    </row>
    <row r="967" spans="2:65" s="108" customFormat="1" ht="29.25">
      <c r="B967" s="109"/>
      <c r="D967" s="163" t="s">
        <v>107</v>
      </c>
      <c r="F967" s="164" t="s">
        <v>2326</v>
      </c>
      <c r="L967" s="109"/>
      <c r="M967" s="165"/>
      <c r="N967" s="166"/>
      <c r="O967" s="166"/>
      <c r="P967" s="166"/>
      <c r="Q967" s="166"/>
      <c r="R967" s="166"/>
      <c r="S967" s="166"/>
      <c r="T967" s="167"/>
      <c r="AT967" s="99" t="s">
        <v>107</v>
      </c>
      <c r="AU967" s="99" t="s">
        <v>67</v>
      </c>
    </row>
    <row r="968" spans="2:65" s="108" customFormat="1" ht="22.5" customHeight="1">
      <c r="B968" s="109"/>
      <c r="C968" s="152" t="s">
        <v>2327</v>
      </c>
      <c r="D968" s="152" t="s">
        <v>99</v>
      </c>
      <c r="E968" s="153" t="s">
        <v>2328</v>
      </c>
      <c r="F968" s="154" t="s">
        <v>2329</v>
      </c>
      <c r="G968" s="155" t="s">
        <v>306</v>
      </c>
      <c r="H968" s="156">
        <v>1</v>
      </c>
      <c r="I968" s="157">
        <v>26.1</v>
      </c>
      <c r="J968" s="157">
        <f>ROUND(I968*H968,2)</f>
        <v>26.1</v>
      </c>
      <c r="K968" s="154" t="s">
        <v>103</v>
      </c>
      <c r="L968" s="109"/>
      <c r="M968" s="158" t="s">
        <v>1</v>
      </c>
      <c r="N968" s="159" t="s">
        <v>38</v>
      </c>
      <c r="O968" s="160">
        <v>0</v>
      </c>
      <c r="P968" s="160">
        <f>O968*H968</f>
        <v>0</v>
      </c>
      <c r="Q968" s="160">
        <v>0</v>
      </c>
      <c r="R968" s="160">
        <f>Q968*H968</f>
        <v>0</v>
      </c>
      <c r="S968" s="160">
        <v>0</v>
      </c>
      <c r="T968" s="161">
        <f>S968*H968</f>
        <v>0</v>
      </c>
      <c r="AR968" s="99" t="s">
        <v>104</v>
      </c>
      <c r="AT968" s="99" t="s">
        <v>99</v>
      </c>
      <c r="AU968" s="99" t="s">
        <v>67</v>
      </c>
      <c r="AY968" s="99" t="s">
        <v>105</v>
      </c>
      <c r="BE968" s="162">
        <f>IF(N968="základní",J968,0)</f>
        <v>26.1</v>
      </c>
      <c r="BF968" s="162">
        <f>IF(N968="snížená",J968,0)</f>
        <v>0</v>
      </c>
      <c r="BG968" s="162">
        <f>IF(N968="zákl. přenesená",J968,0)</f>
        <v>0</v>
      </c>
      <c r="BH968" s="162">
        <f>IF(N968="sníž. přenesená",J968,0)</f>
        <v>0</v>
      </c>
      <c r="BI968" s="162">
        <f>IF(N968="nulová",J968,0)</f>
        <v>0</v>
      </c>
      <c r="BJ968" s="99" t="s">
        <v>75</v>
      </c>
      <c r="BK968" s="162">
        <f>ROUND(I968*H968,2)</f>
        <v>26.1</v>
      </c>
      <c r="BL968" s="99" t="s">
        <v>104</v>
      </c>
      <c r="BM968" s="99" t="s">
        <v>2330</v>
      </c>
    </row>
    <row r="969" spans="2:65" s="108" customFormat="1" ht="29.25">
      <c r="B969" s="109"/>
      <c r="D969" s="163" t="s">
        <v>107</v>
      </c>
      <c r="F969" s="164" t="s">
        <v>2331</v>
      </c>
      <c r="L969" s="109"/>
      <c r="M969" s="165"/>
      <c r="N969" s="166"/>
      <c r="O969" s="166"/>
      <c r="P969" s="166"/>
      <c r="Q969" s="166"/>
      <c r="R969" s="166"/>
      <c r="S969" s="166"/>
      <c r="T969" s="167"/>
      <c r="AT969" s="99" t="s">
        <v>107</v>
      </c>
      <c r="AU969" s="99" t="s">
        <v>67</v>
      </c>
    </row>
    <row r="970" spans="2:65" s="108" customFormat="1" ht="22.5" customHeight="1">
      <c r="B970" s="109"/>
      <c r="C970" s="152" t="s">
        <v>2332</v>
      </c>
      <c r="D970" s="152" t="s">
        <v>99</v>
      </c>
      <c r="E970" s="153" t="s">
        <v>2333</v>
      </c>
      <c r="F970" s="154" t="s">
        <v>2334</v>
      </c>
      <c r="G970" s="155" t="s">
        <v>306</v>
      </c>
      <c r="H970" s="156">
        <v>1</v>
      </c>
      <c r="I970" s="157">
        <v>31.3</v>
      </c>
      <c r="J970" s="157">
        <f>ROUND(I970*H970,2)</f>
        <v>31.3</v>
      </c>
      <c r="K970" s="154" t="s">
        <v>103</v>
      </c>
      <c r="L970" s="109"/>
      <c r="M970" s="158" t="s">
        <v>1</v>
      </c>
      <c r="N970" s="159" t="s">
        <v>38</v>
      </c>
      <c r="O970" s="160">
        <v>0</v>
      </c>
      <c r="P970" s="160">
        <f>O970*H970</f>
        <v>0</v>
      </c>
      <c r="Q970" s="160">
        <v>0</v>
      </c>
      <c r="R970" s="160">
        <f>Q970*H970</f>
        <v>0</v>
      </c>
      <c r="S970" s="160">
        <v>0</v>
      </c>
      <c r="T970" s="161">
        <f>S970*H970</f>
        <v>0</v>
      </c>
      <c r="AR970" s="99" t="s">
        <v>104</v>
      </c>
      <c r="AT970" s="99" t="s">
        <v>99</v>
      </c>
      <c r="AU970" s="99" t="s">
        <v>67</v>
      </c>
      <c r="AY970" s="99" t="s">
        <v>105</v>
      </c>
      <c r="BE970" s="162">
        <f>IF(N970="základní",J970,0)</f>
        <v>31.3</v>
      </c>
      <c r="BF970" s="162">
        <f>IF(N970="snížená",J970,0)</f>
        <v>0</v>
      </c>
      <c r="BG970" s="162">
        <f>IF(N970="zákl. přenesená",J970,0)</f>
        <v>0</v>
      </c>
      <c r="BH970" s="162">
        <f>IF(N970="sníž. přenesená",J970,0)</f>
        <v>0</v>
      </c>
      <c r="BI970" s="162">
        <f>IF(N970="nulová",J970,0)</f>
        <v>0</v>
      </c>
      <c r="BJ970" s="99" t="s">
        <v>75</v>
      </c>
      <c r="BK970" s="162">
        <f>ROUND(I970*H970,2)</f>
        <v>31.3</v>
      </c>
      <c r="BL970" s="99" t="s">
        <v>104</v>
      </c>
      <c r="BM970" s="99" t="s">
        <v>2335</v>
      </c>
    </row>
    <row r="971" spans="2:65" s="108" customFormat="1" ht="29.25">
      <c r="B971" s="109"/>
      <c r="D971" s="163" t="s">
        <v>107</v>
      </c>
      <c r="F971" s="164" t="s">
        <v>2336</v>
      </c>
      <c r="L971" s="109"/>
      <c r="M971" s="165"/>
      <c r="N971" s="166"/>
      <c r="O971" s="166"/>
      <c r="P971" s="166"/>
      <c r="Q971" s="166"/>
      <c r="R971" s="166"/>
      <c r="S971" s="166"/>
      <c r="T971" s="167"/>
      <c r="AT971" s="99" t="s">
        <v>107</v>
      </c>
      <c r="AU971" s="99" t="s">
        <v>67</v>
      </c>
    </row>
    <row r="972" spans="2:65" s="108" customFormat="1" ht="22.5" customHeight="1">
      <c r="B972" s="109"/>
      <c r="C972" s="152" t="s">
        <v>2337</v>
      </c>
      <c r="D972" s="152" t="s">
        <v>99</v>
      </c>
      <c r="E972" s="153" t="s">
        <v>2338</v>
      </c>
      <c r="F972" s="154" t="s">
        <v>2339</v>
      </c>
      <c r="G972" s="155" t="s">
        <v>306</v>
      </c>
      <c r="H972" s="156">
        <v>1</v>
      </c>
      <c r="I972" s="157">
        <v>26.1</v>
      </c>
      <c r="J972" s="157">
        <f>ROUND(I972*H972,2)</f>
        <v>26.1</v>
      </c>
      <c r="K972" s="154" t="s">
        <v>103</v>
      </c>
      <c r="L972" s="109"/>
      <c r="M972" s="158" t="s">
        <v>1</v>
      </c>
      <c r="N972" s="159" t="s">
        <v>38</v>
      </c>
      <c r="O972" s="160">
        <v>0</v>
      </c>
      <c r="P972" s="160">
        <f>O972*H972</f>
        <v>0</v>
      </c>
      <c r="Q972" s="160">
        <v>0</v>
      </c>
      <c r="R972" s="160">
        <f>Q972*H972</f>
        <v>0</v>
      </c>
      <c r="S972" s="160">
        <v>0</v>
      </c>
      <c r="T972" s="161">
        <f>S972*H972</f>
        <v>0</v>
      </c>
      <c r="AR972" s="99" t="s">
        <v>104</v>
      </c>
      <c r="AT972" s="99" t="s">
        <v>99</v>
      </c>
      <c r="AU972" s="99" t="s">
        <v>67</v>
      </c>
      <c r="AY972" s="99" t="s">
        <v>105</v>
      </c>
      <c r="BE972" s="162">
        <f>IF(N972="základní",J972,0)</f>
        <v>26.1</v>
      </c>
      <c r="BF972" s="162">
        <f>IF(N972="snížená",J972,0)</f>
        <v>0</v>
      </c>
      <c r="BG972" s="162">
        <f>IF(N972="zákl. přenesená",J972,0)</f>
        <v>0</v>
      </c>
      <c r="BH972" s="162">
        <f>IF(N972="sníž. přenesená",J972,0)</f>
        <v>0</v>
      </c>
      <c r="BI972" s="162">
        <f>IF(N972="nulová",J972,0)</f>
        <v>0</v>
      </c>
      <c r="BJ972" s="99" t="s">
        <v>75</v>
      </c>
      <c r="BK972" s="162">
        <f>ROUND(I972*H972,2)</f>
        <v>26.1</v>
      </c>
      <c r="BL972" s="99" t="s">
        <v>104</v>
      </c>
      <c r="BM972" s="99" t="s">
        <v>2340</v>
      </c>
    </row>
    <row r="973" spans="2:65" s="108" customFormat="1" ht="29.25">
      <c r="B973" s="109"/>
      <c r="D973" s="163" t="s">
        <v>107</v>
      </c>
      <c r="F973" s="164" t="s">
        <v>2341</v>
      </c>
      <c r="L973" s="109"/>
      <c r="M973" s="165"/>
      <c r="N973" s="166"/>
      <c r="O973" s="166"/>
      <c r="P973" s="166"/>
      <c r="Q973" s="166"/>
      <c r="R973" s="166"/>
      <c r="S973" s="166"/>
      <c r="T973" s="167"/>
      <c r="AT973" s="99" t="s">
        <v>107</v>
      </c>
      <c r="AU973" s="99" t="s">
        <v>67</v>
      </c>
    </row>
    <row r="974" spans="2:65" s="108" customFormat="1" ht="22.5" customHeight="1">
      <c r="B974" s="109"/>
      <c r="C974" s="152" t="s">
        <v>2342</v>
      </c>
      <c r="D974" s="152" t="s">
        <v>99</v>
      </c>
      <c r="E974" s="153" t="s">
        <v>2343</v>
      </c>
      <c r="F974" s="154" t="s">
        <v>2344</v>
      </c>
      <c r="G974" s="155" t="s">
        <v>306</v>
      </c>
      <c r="H974" s="156">
        <v>1</v>
      </c>
      <c r="I974" s="157">
        <v>31.3</v>
      </c>
      <c r="J974" s="157">
        <f>ROUND(I974*H974,2)</f>
        <v>31.3</v>
      </c>
      <c r="K974" s="154" t="s">
        <v>103</v>
      </c>
      <c r="L974" s="109"/>
      <c r="M974" s="158" t="s">
        <v>1</v>
      </c>
      <c r="N974" s="159" t="s">
        <v>38</v>
      </c>
      <c r="O974" s="160">
        <v>0</v>
      </c>
      <c r="P974" s="160">
        <f>O974*H974</f>
        <v>0</v>
      </c>
      <c r="Q974" s="160">
        <v>0</v>
      </c>
      <c r="R974" s="160">
        <f>Q974*H974</f>
        <v>0</v>
      </c>
      <c r="S974" s="160">
        <v>0</v>
      </c>
      <c r="T974" s="161">
        <f>S974*H974</f>
        <v>0</v>
      </c>
      <c r="AR974" s="99" t="s">
        <v>104</v>
      </c>
      <c r="AT974" s="99" t="s">
        <v>99</v>
      </c>
      <c r="AU974" s="99" t="s">
        <v>67</v>
      </c>
      <c r="AY974" s="99" t="s">
        <v>105</v>
      </c>
      <c r="BE974" s="162">
        <f>IF(N974="základní",J974,0)</f>
        <v>31.3</v>
      </c>
      <c r="BF974" s="162">
        <f>IF(N974="snížená",J974,0)</f>
        <v>0</v>
      </c>
      <c r="BG974" s="162">
        <f>IF(N974="zákl. přenesená",J974,0)</f>
        <v>0</v>
      </c>
      <c r="BH974" s="162">
        <f>IF(N974="sníž. přenesená",J974,0)</f>
        <v>0</v>
      </c>
      <c r="BI974" s="162">
        <f>IF(N974="nulová",J974,0)</f>
        <v>0</v>
      </c>
      <c r="BJ974" s="99" t="s">
        <v>75</v>
      </c>
      <c r="BK974" s="162">
        <f>ROUND(I974*H974,2)</f>
        <v>31.3</v>
      </c>
      <c r="BL974" s="99" t="s">
        <v>104</v>
      </c>
      <c r="BM974" s="99" t="s">
        <v>2345</v>
      </c>
    </row>
    <row r="975" spans="2:65" s="108" customFormat="1" ht="29.25">
      <c r="B975" s="109"/>
      <c r="D975" s="163" t="s">
        <v>107</v>
      </c>
      <c r="F975" s="164" t="s">
        <v>2346</v>
      </c>
      <c r="L975" s="109"/>
      <c r="M975" s="165"/>
      <c r="N975" s="166"/>
      <c r="O975" s="166"/>
      <c r="P975" s="166"/>
      <c r="Q975" s="166"/>
      <c r="R975" s="166"/>
      <c r="S975" s="166"/>
      <c r="T975" s="167"/>
      <c r="AT975" s="99" t="s">
        <v>107</v>
      </c>
      <c r="AU975" s="99" t="s">
        <v>67</v>
      </c>
    </row>
    <row r="976" spans="2:65" s="108" customFormat="1" ht="22.5" customHeight="1">
      <c r="B976" s="109"/>
      <c r="C976" s="152" t="s">
        <v>2347</v>
      </c>
      <c r="D976" s="152" t="s">
        <v>99</v>
      </c>
      <c r="E976" s="153" t="s">
        <v>2348</v>
      </c>
      <c r="F976" s="154" t="s">
        <v>2349</v>
      </c>
      <c r="G976" s="155" t="s">
        <v>306</v>
      </c>
      <c r="H976" s="156">
        <v>1</v>
      </c>
      <c r="I976" s="157">
        <v>33.9</v>
      </c>
      <c r="J976" s="157">
        <f>ROUND(I976*H976,2)</f>
        <v>33.9</v>
      </c>
      <c r="K976" s="154" t="s">
        <v>103</v>
      </c>
      <c r="L976" s="109"/>
      <c r="M976" s="158" t="s">
        <v>1</v>
      </c>
      <c r="N976" s="159" t="s">
        <v>38</v>
      </c>
      <c r="O976" s="160">
        <v>0</v>
      </c>
      <c r="P976" s="160">
        <f>O976*H976</f>
        <v>0</v>
      </c>
      <c r="Q976" s="160">
        <v>0</v>
      </c>
      <c r="R976" s="160">
        <f>Q976*H976</f>
        <v>0</v>
      </c>
      <c r="S976" s="160">
        <v>0</v>
      </c>
      <c r="T976" s="161">
        <f>S976*H976</f>
        <v>0</v>
      </c>
      <c r="AR976" s="99" t="s">
        <v>104</v>
      </c>
      <c r="AT976" s="99" t="s">
        <v>99</v>
      </c>
      <c r="AU976" s="99" t="s">
        <v>67</v>
      </c>
      <c r="AY976" s="99" t="s">
        <v>105</v>
      </c>
      <c r="BE976" s="162">
        <f>IF(N976="základní",J976,0)</f>
        <v>33.9</v>
      </c>
      <c r="BF976" s="162">
        <f>IF(N976="snížená",J976,0)</f>
        <v>0</v>
      </c>
      <c r="BG976" s="162">
        <f>IF(N976="zákl. přenesená",J976,0)</f>
        <v>0</v>
      </c>
      <c r="BH976" s="162">
        <f>IF(N976="sníž. přenesená",J976,0)</f>
        <v>0</v>
      </c>
      <c r="BI976" s="162">
        <f>IF(N976="nulová",J976,0)</f>
        <v>0</v>
      </c>
      <c r="BJ976" s="99" t="s">
        <v>75</v>
      </c>
      <c r="BK976" s="162">
        <f>ROUND(I976*H976,2)</f>
        <v>33.9</v>
      </c>
      <c r="BL976" s="99" t="s">
        <v>104</v>
      </c>
      <c r="BM976" s="99" t="s">
        <v>2350</v>
      </c>
    </row>
    <row r="977" spans="2:65" s="108" customFormat="1" ht="29.25">
      <c r="B977" s="109"/>
      <c r="D977" s="163" t="s">
        <v>107</v>
      </c>
      <c r="F977" s="164" t="s">
        <v>2351</v>
      </c>
      <c r="L977" s="109"/>
      <c r="M977" s="165"/>
      <c r="N977" s="166"/>
      <c r="O977" s="166"/>
      <c r="P977" s="166"/>
      <c r="Q977" s="166"/>
      <c r="R977" s="166"/>
      <c r="S977" s="166"/>
      <c r="T977" s="167"/>
      <c r="AT977" s="99" t="s">
        <v>107</v>
      </c>
      <c r="AU977" s="99" t="s">
        <v>67</v>
      </c>
    </row>
    <row r="978" spans="2:65" s="108" customFormat="1" ht="22.5" customHeight="1">
      <c r="B978" s="109"/>
      <c r="C978" s="152" t="s">
        <v>2352</v>
      </c>
      <c r="D978" s="152" t="s">
        <v>99</v>
      </c>
      <c r="E978" s="153" t="s">
        <v>2353</v>
      </c>
      <c r="F978" s="154" t="s">
        <v>2354</v>
      </c>
      <c r="G978" s="155" t="s">
        <v>306</v>
      </c>
      <c r="H978" s="156">
        <v>1</v>
      </c>
      <c r="I978" s="157">
        <v>36.5</v>
      </c>
      <c r="J978" s="157">
        <f>ROUND(I978*H978,2)</f>
        <v>36.5</v>
      </c>
      <c r="K978" s="154" t="s">
        <v>103</v>
      </c>
      <c r="L978" s="109"/>
      <c r="M978" s="158" t="s">
        <v>1</v>
      </c>
      <c r="N978" s="159" t="s">
        <v>38</v>
      </c>
      <c r="O978" s="160">
        <v>0</v>
      </c>
      <c r="P978" s="160">
        <f>O978*H978</f>
        <v>0</v>
      </c>
      <c r="Q978" s="160">
        <v>0</v>
      </c>
      <c r="R978" s="160">
        <f>Q978*H978</f>
        <v>0</v>
      </c>
      <c r="S978" s="160">
        <v>0</v>
      </c>
      <c r="T978" s="161">
        <f>S978*H978</f>
        <v>0</v>
      </c>
      <c r="AR978" s="99" t="s">
        <v>104</v>
      </c>
      <c r="AT978" s="99" t="s">
        <v>99</v>
      </c>
      <c r="AU978" s="99" t="s">
        <v>67</v>
      </c>
      <c r="AY978" s="99" t="s">
        <v>105</v>
      </c>
      <c r="BE978" s="162">
        <f>IF(N978="základní",J978,0)</f>
        <v>36.5</v>
      </c>
      <c r="BF978" s="162">
        <f>IF(N978="snížená",J978,0)</f>
        <v>0</v>
      </c>
      <c r="BG978" s="162">
        <f>IF(N978="zákl. přenesená",J978,0)</f>
        <v>0</v>
      </c>
      <c r="BH978" s="162">
        <f>IF(N978="sníž. přenesená",J978,0)</f>
        <v>0</v>
      </c>
      <c r="BI978" s="162">
        <f>IF(N978="nulová",J978,0)</f>
        <v>0</v>
      </c>
      <c r="BJ978" s="99" t="s">
        <v>75</v>
      </c>
      <c r="BK978" s="162">
        <f>ROUND(I978*H978,2)</f>
        <v>36.5</v>
      </c>
      <c r="BL978" s="99" t="s">
        <v>104</v>
      </c>
      <c r="BM978" s="99" t="s">
        <v>2355</v>
      </c>
    </row>
    <row r="979" spans="2:65" s="108" customFormat="1" ht="29.25">
      <c r="B979" s="109"/>
      <c r="D979" s="163" t="s">
        <v>107</v>
      </c>
      <c r="F979" s="164" t="s">
        <v>2356</v>
      </c>
      <c r="L979" s="109"/>
      <c r="M979" s="165"/>
      <c r="N979" s="166"/>
      <c r="O979" s="166"/>
      <c r="P979" s="166"/>
      <c r="Q979" s="166"/>
      <c r="R979" s="166"/>
      <c r="S979" s="166"/>
      <c r="T979" s="167"/>
      <c r="AT979" s="99" t="s">
        <v>107</v>
      </c>
      <c r="AU979" s="99" t="s">
        <v>67</v>
      </c>
    </row>
    <row r="980" spans="2:65" s="108" customFormat="1" ht="22.5" customHeight="1">
      <c r="B980" s="109"/>
      <c r="C980" s="152" t="s">
        <v>2357</v>
      </c>
      <c r="D980" s="152" t="s">
        <v>99</v>
      </c>
      <c r="E980" s="153" t="s">
        <v>2358</v>
      </c>
      <c r="F980" s="154" t="s">
        <v>2359</v>
      </c>
      <c r="G980" s="155" t="s">
        <v>306</v>
      </c>
      <c r="H980" s="156">
        <v>1</v>
      </c>
      <c r="I980" s="157">
        <v>41.7</v>
      </c>
      <c r="J980" s="157">
        <f>ROUND(I980*H980,2)</f>
        <v>41.7</v>
      </c>
      <c r="K980" s="154" t="s">
        <v>103</v>
      </c>
      <c r="L980" s="109"/>
      <c r="M980" s="158" t="s">
        <v>1</v>
      </c>
      <c r="N980" s="159" t="s">
        <v>38</v>
      </c>
      <c r="O980" s="160">
        <v>0</v>
      </c>
      <c r="P980" s="160">
        <f>O980*H980</f>
        <v>0</v>
      </c>
      <c r="Q980" s="160">
        <v>0</v>
      </c>
      <c r="R980" s="160">
        <f>Q980*H980</f>
        <v>0</v>
      </c>
      <c r="S980" s="160">
        <v>0</v>
      </c>
      <c r="T980" s="161">
        <f>S980*H980</f>
        <v>0</v>
      </c>
      <c r="AR980" s="99" t="s">
        <v>104</v>
      </c>
      <c r="AT980" s="99" t="s">
        <v>99</v>
      </c>
      <c r="AU980" s="99" t="s">
        <v>67</v>
      </c>
      <c r="AY980" s="99" t="s">
        <v>105</v>
      </c>
      <c r="BE980" s="162">
        <f>IF(N980="základní",J980,0)</f>
        <v>41.7</v>
      </c>
      <c r="BF980" s="162">
        <f>IF(N980="snížená",J980,0)</f>
        <v>0</v>
      </c>
      <c r="BG980" s="162">
        <f>IF(N980="zákl. přenesená",J980,0)</f>
        <v>0</v>
      </c>
      <c r="BH980" s="162">
        <f>IF(N980="sníž. přenesená",J980,0)</f>
        <v>0</v>
      </c>
      <c r="BI980" s="162">
        <f>IF(N980="nulová",J980,0)</f>
        <v>0</v>
      </c>
      <c r="BJ980" s="99" t="s">
        <v>75</v>
      </c>
      <c r="BK980" s="162">
        <f>ROUND(I980*H980,2)</f>
        <v>41.7</v>
      </c>
      <c r="BL980" s="99" t="s">
        <v>104</v>
      </c>
      <c r="BM980" s="99" t="s">
        <v>2360</v>
      </c>
    </row>
    <row r="981" spans="2:65" s="108" customFormat="1" ht="29.25">
      <c r="B981" s="109"/>
      <c r="D981" s="163" t="s">
        <v>107</v>
      </c>
      <c r="F981" s="164" t="s">
        <v>2361</v>
      </c>
      <c r="L981" s="109"/>
      <c r="M981" s="165"/>
      <c r="N981" s="166"/>
      <c r="O981" s="166"/>
      <c r="P981" s="166"/>
      <c r="Q981" s="166"/>
      <c r="R981" s="166"/>
      <c r="S981" s="166"/>
      <c r="T981" s="167"/>
      <c r="AT981" s="99" t="s">
        <v>107</v>
      </c>
      <c r="AU981" s="99" t="s">
        <v>67</v>
      </c>
    </row>
    <row r="982" spans="2:65" s="108" customFormat="1" ht="22.5" customHeight="1">
      <c r="B982" s="109"/>
      <c r="C982" s="152" t="s">
        <v>2362</v>
      </c>
      <c r="D982" s="152" t="s">
        <v>99</v>
      </c>
      <c r="E982" s="153" t="s">
        <v>2363</v>
      </c>
      <c r="F982" s="154" t="s">
        <v>2364</v>
      </c>
      <c r="G982" s="155" t="s">
        <v>306</v>
      </c>
      <c r="H982" s="156">
        <v>1</v>
      </c>
      <c r="I982" s="157">
        <v>41.7</v>
      </c>
      <c r="J982" s="157">
        <f>ROUND(I982*H982,2)</f>
        <v>41.7</v>
      </c>
      <c r="K982" s="154" t="s">
        <v>103</v>
      </c>
      <c r="L982" s="109"/>
      <c r="M982" s="158" t="s">
        <v>1</v>
      </c>
      <c r="N982" s="159" t="s">
        <v>38</v>
      </c>
      <c r="O982" s="160">
        <v>0</v>
      </c>
      <c r="P982" s="160">
        <f>O982*H982</f>
        <v>0</v>
      </c>
      <c r="Q982" s="160">
        <v>0</v>
      </c>
      <c r="R982" s="160">
        <f>Q982*H982</f>
        <v>0</v>
      </c>
      <c r="S982" s="160">
        <v>0</v>
      </c>
      <c r="T982" s="161">
        <f>S982*H982</f>
        <v>0</v>
      </c>
      <c r="AR982" s="99" t="s">
        <v>104</v>
      </c>
      <c r="AT982" s="99" t="s">
        <v>99</v>
      </c>
      <c r="AU982" s="99" t="s">
        <v>67</v>
      </c>
      <c r="AY982" s="99" t="s">
        <v>105</v>
      </c>
      <c r="BE982" s="162">
        <f>IF(N982="základní",J982,0)</f>
        <v>41.7</v>
      </c>
      <c r="BF982" s="162">
        <f>IF(N982="snížená",J982,0)</f>
        <v>0</v>
      </c>
      <c r="BG982" s="162">
        <f>IF(N982="zákl. přenesená",J982,0)</f>
        <v>0</v>
      </c>
      <c r="BH982" s="162">
        <f>IF(N982="sníž. přenesená",J982,0)</f>
        <v>0</v>
      </c>
      <c r="BI982" s="162">
        <f>IF(N982="nulová",J982,0)</f>
        <v>0</v>
      </c>
      <c r="BJ982" s="99" t="s">
        <v>75</v>
      </c>
      <c r="BK982" s="162">
        <f>ROUND(I982*H982,2)</f>
        <v>41.7</v>
      </c>
      <c r="BL982" s="99" t="s">
        <v>104</v>
      </c>
      <c r="BM982" s="99" t="s">
        <v>2365</v>
      </c>
    </row>
    <row r="983" spans="2:65" s="108" customFormat="1" ht="29.25">
      <c r="B983" s="109"/>
      <c r="D983" s="163" t="s">
        <v>107</v>
      </c>
      <c r="F983" s="164" t="s">
        <v>2366</v>
      </c>
      <c r="L983" s="109"/>
      <c r="M983" s="165"/>
      <c r="N983" s="166"/>
      <c r="O983" s="166"/>
      <c r="P983" s="166"/>
      <c r="Q983" s="166"/>
      <c r="R983" s="166"/>
      <c r="S983" s="166"/>
      <c r="T983" s="167"/>
      <c r="AT983" s="99" t="s">
        <v>107</v>
      </c>
      <c r="AU983" s="99" t="s">
        <v>67</v>
      </c>
    </row>
    <row r="984" spans="2:65" s="108" customFormat="1" ht="22.5" customHeight="1">
      <c r="B984" s="109"/>
      <c r="C984" s="152" t="s">
        <v>2367</v>
      </c>
      <c r="D984" s="152" t="s">
        <v>99</v>
      </c>
      <c r="E984" s="153" t="s">
        <v>2368</v>
      </c>
      <c r="F984" s="154" t="s">
        <v>2369</v>
      </c>
      <c r="G984" s="155" t="s">
        <v>306</v>
      </c>
      <c r="H984" s="156">
        <v>1</v>
      </c>
      <c r="I984" s="157">
        <v>36.5</v>
      </c>
      <c r="J984" s="157">
        <f>ROUND(I984*H984,2)</f>
        <v>36.5</v>
      </c>
      <c r="K984" s="154" t="s">
        <v>103</v>
      </c>
      <c r="L984" s="109"/>
      <c r="M984" s="158" t="s">
        <v>1</v>
      </c>
      <c r="N984" s="159" t="s">
        <v>38</v>
      </c>
      <c r="O984" s="160">
        <v>0</v>
      </c>
      <c r="P984" s="160">
        <f>O984*H984</f>
        <v>0</v>
      </c>
      <c r="Q984" s="160">
        <v>0</v>
      </c>
      <c r="R984" s="160">
        <f>Q984*H984</f>
        <v>0</v>
      </c>
      <c r="S984" s="160">
        <v>0</v>
      </c>
      <c r="T984" s="161">
        <f>S984*H984</f>
        <v>0</v>
      </c>
      <c r="AR984" s="99" t="s">
        <v>104</v>
      </c>
      <c r="AT984" s="99" t="s">
        <v>99</v>
      </c>
      <c r="AU984" s="99" t="s">
        <v>67</v>
      </c>
      <c r="AY984" s="99" t="s">
        <v>105</v>
      </c>
      <c r="BE984" s="162">
        <f>IF(N984="základní",J984,0)</f>
        <v>36.5</v>
      </c>
      <c r="BF984" s="162">
        <f>IF(N984="snížená",J984,0)</f>
        <v>0</v>
      </c>
      <c r="BG984" s="162">
        <f>IF(N984="zákl. přenesená",J984,0)</f>
        <v>0</v>
      </c>
      <c r="BH984" s="162">
        <f>IF(N984="sníž. přenesená",J984,0)</f>
        <v>0</v>
      </c>
      <c r="BI984" s="162">
        <f>IF(N984="nulová",J984,0)</f>
        <v>0</v>
      </c>
      <c r="BJ984" s="99" t="s">
        <v>75</v>
      </c>
      <c r="BK984" s="162">
        <f>ROUND(I984*H984,2)</f>
        <v>36.5</v>
      </c>
      <c r="BL984" s="99" t="s">
        <v>104</v>
      </c>
      <c r="BM984" s="99" t="s">
        <v>2370</v>
      </c>
    </row>
    <row r="985" spans="2:65" s="108" customFormat="1" ht="19.5">
      <c r="B985" s="109"/>
      <c r="D985" s="163" t="s">
        <v>107</v>
      </c>
      <c r="F985" s="164" t="s">
        <v>2371</v>
      </c>
      <c r="L985" s="109"/>
      <c r="M985" s="165"/>
      <c r="N985" s="166"/>
      <c r="O985" s="166"/>
      <c r="P985" s="166"/>
      <c r="Q985" s="166"/>
      <c r="R985" s="166"/>
      <c r="S985" s="166"/>
      <c r="T985" s="167"/>
      <c r="AT985" s="99" t="s">
        <v>107</v>
      </c>
      <c r="AU985" s="99" t="s">
        <v>67</v>
      </c>
    </row>
    <row r="986" spans="2:65" s="108" customFormat="1" ht="22.5" customHeight="1">
      <c r="B986" s="109"/>
      <c r="C986" s="152" t="s">
        <v>2372</v>
      </c>
      <c r="D986" s="152" t="s">
        <v>99</v>
      </c>
      <c r="E986" s="153" t="s">
        <v>2373</v>
      </c>
      <c r="F986" s="154" t="s">
        <v>2374</v>
      </c>
      <c r="G986" s="155" t="s">
        <v>306</v>
      </c>
      <c r="H986" s="156">
        <v>1</v>
      </c>
      <c r="I986" s="157">
        <v>38.799999999999997</v>
      </c>
      <c r="J986" s="157">
        <f>ROUND(I986*H986,2)</f>
        <v>38.799999999999997</v>
      </c>
      <c r="K986" s="154" t="s">
        <v>103</v>
      </c>
      <c r="L986" s="109"/>
      <c r="M986" s="158" t="s">
        <v>1</v>
      </c>
      <c r="N986" s="159" t="s">
        <v>38</v>
      </c>
      <c r="O986" s="160">
        <v>0</v>
      </c>
      <c r="P986" s="160">
        <f>O986*H986</f>
        <v>0</v>
      </c>
      <c r="Q986" s="160">
        <v>0</v>
      </c>
      <c r="R986" s="160">
        <f>Q986*H986</f>
        <v>0</v>
      </c>
      <c r="S986" s="160">
        <v>0</v>
      </c>
      <c r="T986" s="161">
        <f>S986*H986</f>
        <v>0</v>
      </c>
      <c r="AR986" s="99" t="s">
        <v>104</v>
      </c>
      <c r="AT986" s="99" t="s">
        <v>99</v>
      </c>
      <c r="AU986" s="99" t="s">
        <v>67</v>
      </c>
      <c r="AY986" s="99" t="s">
        <v>105</v>
      </c>
      <c r="BE986" s="162">
        <f>IF(N986="základní",J986,0)</f>
        <v>38.799999999999997</v>
      </c>
      <c r="BF986" s="162">
        <f>IF(N986="snížená",J986,0)</f>
        <v>0</v>
      </c>
      <c r="BG986" s="162">
        <f>IF(N986="zákl. přenesená",J986,0)</f>
        <v>0</v>
      </c>
      <c r="BH986" s="162">
        <f>IF(N986="sníž. přenesená",J986,0)</f>
        <v>0</v>
      </c>
      <c r="BI986" s="162">
        <f>IF(N986="nulová",J986,0)</f>
        <v>0</v>
      </c>
      <c r="BJ986" s="99" t="s">
        <v>75</v>
      </c>
      <c r="BK986" s="162">
        <f>ROUND(I986*H986,2)</f>
        <v>38.799999999999997</v>
      </c>
      <c r="BL986" s="99" t="s">
        <v>104</v>
      </c>
      <c r="BM986" s="99" t="s">
        <v>2375</v>
      </c>
    </row>
    <row r="987" spans="2:65" s="108" customFormat="1" ht="19.5">
      <c r="B987" s="109"/>
      <c r="D987" s="163" t="s">
        <v>107</v>
      </c>
      <c r="F987" s="164" t="s">
        <v>2376</v>
      </c>
      <c r="L987" s="109"/>
      <c r="M987" s="165"/>
      <c r="N987" s="166"/>
      <c r="O987" s="166"/>
      <c r="P987" s="166"/>
      <c r="Q987" s="166"/>
      <c r="R987" s="166"/>
      <c r="S987" s="166"/>
      <c r="T987" s="167"/>
      <c r="AT987" s="99" t="s">
        <v>107</v>
      </c>
      <c r="AU987" s="99" t="s">
        <v>67</v>
      </c>
    </row>
    <row r="988" spans="2:65" s="108" customFormat="1" ht="22.5" customHeight="1">
      <c r="B988" s="109"/>
      <c r="C988" s="152" t="s">
        <v>2377</v>
      </c>
      <c r="D988" s="152" t="s">
        <v>99</v>
      </c>
      <c r="E988" s="153" t="s">
        <v>2378</v>
      </c>
      <c r="F988" s="154" t="s">
        <v>2379</v>
      </c>
      <c r="G988" s="155" t="s">
        <v>306</v>
      </c>
      <c r="H988" s="156">
        <v>1</v>
      </c>
      <c r="I988" s="157">
        <v>168</v>
      </c>
      <c r="J988" s="157">
        <f>ROUND(I988*H988,2)</f>
        <v>168</v>
      </c>
      <c r="K988" s="154" t="s">
        <v>103</v>
      </c>
      <c r="L988" s="109"/>
      <c r="M988" s="158" t="s">
        <v>1</v>
      </c>
      <c r="N988" s="159" t="s">
        <v>38</v>
      </c>
      <c r="O988" s="160">
        <v>0</v>
      </c>
      <c r="P988" s="160">
        <f>O988*H988</f>
        <v>0</v>
      </c>
      <c r="Q988" s="160">
        <v>0</v>
      </c>
      <c r="R988" s="160">
        <f>Q988*H988</f>
        <v>0</v>
      </c>
      <c r="S988" s="160">
        <v>0</v>
      </c>
      <c r="T988" s="161">
        <f>S988*H988</f>
        <v>0</v>
      </c>
      <c r="AR988" s="99" t="s">
        <v>104</v>
      </c>
      <c r="AT988" s="99" t="s">
        <v>99</v>
      </c>
      <c r="AU988" s="99" t="s">
        <v>67</v>
      </c>
      <c r="AY988" s="99" t="s">
        <v>105</v>
      </c>
      <c r="BE988" s="162">
        <f>IF(N988="základní",J988,0)</f>
        <v>168</v>
      </c>
      <c r="BF988" s="162">
        <f>IF(N988="snížená",J988,0)</f>
        <v>0</v>
      </c>
      <c r="BG988" s="162">
        <f>IF(N988="zákl. přenesená",J988,0)</f>
        <v>0</v>
      </c>
      <c r="BH988" s="162">
        <f>IF(N988="sníž. přenesená",J988,0)</f>
        <v>0</v>
      </c>
      <c r="BI988" s="162">
        <f>IF(N988="nulová",J988,0)</f>
        <v>0</v>
      </c>
      <c r="BJ988" s="99" t="s">
        <v>75</v>
      </c>
      <c r="BK988" s="162">
        <f>ROUND(I988*H988,2)</f>
        <v>168</v>
      </c>
      <c r="BL988" s="99" t="s">
        <v>104</v>
      </c>
      <c r="BM988" s="99" t="s">
        <v>2380</v>
      </c>
    </row>
    <row r="989" spans="2:65" s="108" customFormat="1" ht="19.5">
      <c r="B989" s="109"/>
      <c r="D989" s="163" t="s">
        <v>107</v>
      </c>
      <c r="F989" s="164" t="s">
        <v>2381</v>
      </c>
      <c r="L989" s="109"/>
      <c r="M989" s="165"/>
      <c r="N989" s="166"/>
      <c r="O989" s="166"/>
      <c r="P989" s="166"/>
      <c r="Q989" s="166"/>
      <c r="R989" s="166"/>
      <c r="S989" s="166"/>
      <c r="T989" s="167"/>
      <c r="AT989" s="99" t="s">
        <v>107</v>
      </c>
      <c r="AU989" s="99" t="s">
        <v>67</v>
      </c>
    </row>
    <row r="990" spans="2:65" s="108" customFormat="1" ht="22.5" customHeight="1">
      <c r="B990" s="109"/>
      <c r="C990" s="152" t="s">
        <v>2382</v>
      </c>
      <c r="D990" s="152" t="s">
        <v>99</v>
      </c>
      <c r="E990" s="153" t="s">
        <v>2383</v>
      </c>
      <c r="F990" s="154" t="s">
        <v>2384</v>
      </c>
      <c r="G990" s="155" t="s">
        <v>111</v>
      </c>
      <c r="H990" s="156">
        <v>1</v>
      </c>
      <c r="I990" s="157">
        <v>155</v>
      </c>
      <c r="J990" s="157">
        <f>ROUND(I990*H990,2)</f>
        <v>155</v>
      </c>
      <c r="K990" s="154" t="s">
        <v>103</v>
      </c>
      <c r="L990" s="109"/>
      <c r="M990" s="158" t="s">
        <v>1</v>
      </c>
      <c r="N990" s="159" t="s">
        <v>38</v>
      </c>
      <c r="O990" s="160">
        <v>0</v>
      </c>
      <c r="P990" s="160">
        <f>O990*H990</f>
        <v>0</v>
      </c>
      <c r="Q990" s="160">
        <v>0</v>
      </c>
      <c r="R990" s="160">
        <f>Q990*H990</f>
        <v>0</v>
      </c>
      <c r="S990" s="160">
        <v>0</v>
      </c>
      <c r="T990" s="161">
        <f>S990*H990</f>
        <v>0</v>
      </c>
      <c r="AR990" s="99" t="s">
        <v>104</v>
      </c>
      <c r="AT990" s="99" t="s">
        <v>99</v>
      </c>
      <c r="AU990" s="99" t="s">
        <v>67</v>
      </c>
      <c r="AY990" s="99" t="s">
        <v>105</v>
      </c>
      <c r="BE990" s="162">
        <f>IF(N990="základní",J990,0)</f>
        <v>155</v>
      </c>
      <c r="BF990" s="162">
        <f>IF(N990="snížená",J990,0)</f>
        <v>0</v>
      </c>
      <c r="BG990" s="162">
        <f>IF(N990="zákl. přenesená",J990,0)</f>
        <v>0</v>
      </c>
      <c r="BH990" s="162">
        <f>IF(N990="sníž. přenesená",J990,0)</f>
        <v>0</v>
      </c>
      <c r="BI990" s="162">
        <f>IF(N990="nulová",J990,0)</f>
        <v>0</v>
      </c>
      <c r="BJ990" s="99" t="s">
        <v>75</v>
      </c>
      <c r="BK990" s="162">
        <f>ROUND(I990*H990,2)</f>
        <v>155</v>
      </c>
      <c r="BL990" s="99" t="s">
        <v>104</v>
      </c>
      <c r="BM990" s="99" t="s">
        <v>2385</v>
      </c>
    </row>
    <row r="991" spans="2:65" s="108" customFormat="1" ht="19.5">
      <c r="B991" s="109"/>
      <c r="D991" s="163" t="s">
        <v>107</v>
      </c>
      <c r="F991" s="164" t="s">
        <v>2386</v>
      </c>
      <c r="L991" s="109"/>
      <c r="M991" s="165"/>
      <c r="N991" s="166"/>
      <c r="O991" s="166"/>
      <c r="P991" s="166"/>
      <c r="Q991" s="166"/>
      <c r="R991" s="166"/>
      <c r="S991" s="166"/>
      <c r="T991" s="167"/>
      <c r="AT991" s="99" t="s">
        <v>107</v>
      </c>
      <c r="AU991" s="99" t="s">
        <v>67</v>
      </c>
    </row>
    <row r="992" spans="2:65" s="108" customFormat="1" ht="22.5" customHeight="1">
      <c r="B992" s="109"/>
      <c r="C992" s="152" t="s">
        <v>2387</v>
      </c>
      <c r="D992" s="152" t="s">
        <v>99</v>
      </c>
      <c r="E992" s="153" t="s">
        <v>2388</v>
      </c>
      <c r="F992" s="154" t="s">
        <v>2389</v>
      </c>
      <c r="G992" s="155" t="s">
        <v>111</v>
      </c>
      <c r="H992" s="156">
        <v>1</v>
      </c>
      <c r="I992" s="157">
        <v>426</v>
      </c>
      <c r="J992" s="157">
        <f>ROUND(I992*H992,2)</f>
        <v>426</v>
      </c>
      <c r="K992" s="154" t="s">
        <v>103</v>
      </c>
      <c r="L992" s="109"/>
      <c r="M992" s="158" t="s">
        <v>1</v>
      </c>
      <c r="N992" s="159" t="s">
        <v>38</v>
      </c>
      <c r="O992" s="160">
        <v>0</v>
      </c>
      <c r="P992" s="160">
        <f>O992*H992</f>
        <v>0</v>
      </c>
      <c r="Q992" s="160">
        <v>0</v>
      </c>
      <c r="R992" s="160">
        <f>Q992*H992</f>
        <v>0</v>
      </c>
      <c r="S992" s="160">
        <v>0</v>
      </c>
      <c r="T992" s="161">
        <f>S992*H992</f>
        <v>0</v>
      </c>
      <c r="AR992" s="99" t="s">
        <v>104</v>
      </c>
      <c r="AT992" s="99" t="s">
        <v>99</v>
      </c>
      <c r="AU992" s="99" t="s">
        <v>67</v>
      </c>
      <c r="AY992" s="99" t="s">
        <v>105</v>
      </c>
      <c r="BE992" s="162">
        <f>IF(N992="základní",J992,0)</f>
        <v>426</v>
      </c>
      <c r="BF992" s="162">
        <f>IF(N992="snížená",J992,0)</f>
        <v>0</v>
      </c>
      <c r="BG992" s="162">
        <f>IF(N992="zákl. přenesená",J992,0)</f>
        <v>0</v>
      </c>
      <c r="BH992" s="162">
        <f>IF(N992="sníž. přenesená",J992,0)</f>
        <v>0</v>
      </c>
      <c r="BI992" s="162">
        <f>IF(N992="nulová",J992,0)</f>
        <v>0</v>
      </c>
      <c r="BJ992" s="99" t="s">
        <v>75</v>
      </c>
      <c r="BK992" s="162">
        <f>ROUND(I992*H992,2)</f>
        <v>426</v>
      </c>
      <c r="BL992" s="99" t="s">
        <v>104</v>
      </c>
      <c r="BM992" s="99" t="s">
        <v>2390</v>
      </c>
    </row>
    <row r="993" spans="2:65" s="108" customFormat="1" ht="19.5">
      <c r="B993" s="109"/>
      <c r="D993" s="163" t="s">
        <v>107</v>
      </c>
      <c r="F993" s="164" t="s">
        <v>2391</v>
      </c>
      <c r="L993" s="109"/>
      <c r="M993" s="165"/>
      <c r="N993" s="166"/>
      <c r="O993" s="166"/>
      <c r="P993" s="166"/>
      <c r="Q993" s="166"/>
      <c r="R993" s="166"/>
      <c r="S993" s="166"/>
      <c r="T993" s="167"/>
      <c r="AT993" s="99" t="s">
        <v>107</v>
      </c>
      <c r="AU993" s="99" t="s">
        <v>67</v>
      </c>
    </row>
    <row r="994" spans="2:65" s="108" customFormat="1" ht="22.5" customHeight="1">
      <c r="B994" s="109"/>
      <c r="C994" s="152" t="s">
        <v>2392</v>
      </c>
      <c r="D994" s="152" t="s">
        <v>99</v>
      </c>
      <c r="E994" s="153" t="s">
        <v>2393</v>
      </c>
      <c r="F994" s="154" t="s">
        <v>2394</v>
      </c>
      <c r="G994" s="155" t="s">
        <v>111</v>
      </c>
      <c r="H994" s="156">
        <v>1</v>
      </c>
      <c r="I994" s="157">
        <v>426</v>
      </c>
      <c r="J994" s="157">
        <f>ROUND(I994*H994,2)</f>
        <v>426</v>
      </c>
      <c r="K994" s="154" t="s">
        <v>103</v>
      </c>
      <c r="L994" s="109"/>
      <c r="M994" s="158" t="s">
        <v>1</v>
      </c>
      <c r="N994" s="159" t="s">
        <v>38</v>
      </c>
      <c r="O994" s="160">
        <v>0</v>
      </c>
      <c r="P994" s="160">
        <f>O994*H994</f>
        <v>0</v>
      </c>
      <c r="Q994" s="160">
        <v>0</v>
      </c>
      <c r="R994" s="160">
        <f>Q994*H994</f>
        <v>0</v>
      </c>
      <c r="S994" s="160">
        <v>0</v>
      </c>
      <c r="T994" s="161">
        <f>S994*H994</f>
        <v>0</v>
      </c>
      <c r="AR994" s="99" t="s">
        <v>104</v>
      </c>
      <c r="AT994" s="99" t="s">
        <v>99</v>
      </c>
      <c r="AU994" s="99" t="s">
        <v>67</v>
      </c>
      <c r="AY994" s="99" t="s">
        <v>105</v>
      </c>
      <c r="BE994" s="162">
        <f>IF(N994="základní",J994,0)</f>
        <v>426</v>
      </c>
      <c r="BF994" s="162">
        <f>IF(N994="snížená",J994,0)</f>
        <v>0</v>
      </c>
      <c r="BG994" s="162">
        <f>IF(N994="zákl. přenesená",J994,0)</f>
        <v>0</v>
      </c>
      <c r="BH994" s="162">
        <f>IF(N994="sníž. přenesená",J994,0)</f>
        <v>0</v>
      </c>
      <c r="BI994" s="162">
        <f>IF(N994="nulová",J994,0)</f>
        <v>0</v>
      </c>
      <c r="BJ994" s="99" t="s">
        <v>75</v>
      </c>
      <c r="BK994" s="162">
        <f>ROUND(I994*H994,2)</f>
        <v>426</v>
      </c>
      <c r="BL994" s="99" t="s">
        <v>104</v>
      </c>
      <c r="BM994" s="99" t="s">
        <v>2395</v>
      </c>
    </row>
    <row r="995" spans="2:65" s="108" customFormat="1" ht="19.5">
      <c r="B995" s="109"/>
      <c r="D995" s="163" t="s">
        <v>107</v>
      </c>
      <c r="F995" s="164" t="s">
        <v>2396</v>
      </c>
      <c r="L995" s="109"/>
      <c r="M995" s="165"/>
      <c r="N995" s="166"/>
      <c r="O995" s="166"/>
      <c r="P995" s="166"/>
      <c r="Q995" s="166"/>
      <c r="R995" s="166"/>
      <c r="S995" s="166"/>
      <c r="T995" s="167"/>
      <c r="AT995" s="99" t="s">
        <v>107</v>
      </c>
      <c r="AU995" s="99" t="s">
        <v>67</v>
      </c>
    </row>
    <row r="996" spans="2:65" s="108" customFormat="1" ht="22.5" customHeight="1">
      <c r="B996" s="109"/>
      <c r="C996" s="152" t="s">
        <v>2397</v>
      </c>
      <c r="D996" s="152" t="s">
        <v>99</v>
      </c>
      <c r="E996" s="153" t="s">
        <v>2398</v>
      </c>
      <c r="F996" s="154" t="s">
        <v>2399</v>
      </c>
      <c r="G996" s="155" t="s">
        <v>2400</v>
      </c>
      <c r="H996" s="156">
        <v>1</v>
      </c>
      <c r="I996" s="157">
        <v>828</v>
      </c>
      <c r="J996" s="157">
        <f>ROUND(I996*H996,2)</f>
        <v>828</v>
      </c>
      <c r="K996" s="154" t="s">
        <v>103</v>
      </c>
      <c r="L996" s="109"/>
      <c r="M996" s="158" t="s">
        <v>1</v>
      </c>
      <c r="N996" s="159" t="s">
        <v>38</v>
      </c>
      <c r="O996" s="160">
        <v>0</v>
      </c>
      <c r="P996" s="160">
        <f>O996*H996</f>
        <v>0</v>
      </c>
      <c r="Q996" s="160">
        <v>0</v>
      </c>
      <c r="R996" s="160">
        <f>Q996*H996</f>
        <v>0</v>
      </c>
      <c r="S996" s="160">
        <v>0</v>
      </c>
      <c r="T996" s="161">
        <f>S996*H996</f>
        <v>0</v>
      </c>
      <c r="AR996" s="99" t="s">
        <v>104</v>
      </c>
      <c r="AT996" s="99" t="s">
        <v>99</v>
      </c>
      <c r="AU996" s="99" t="s">
        <v>67</v>
      </c>
      <c r="AY996" s="99" t="s">
        <v>105</v>
      </c>
      <c r="BE996" s="162">
        <f>IF(N996="základní",J996,0)</f>
        <v>828</v>
      </c>
      <c r="BF996" s="162">
        <f>IF(N996="snížená",J996,0)</f>
        <v>0</v>
      </c>
      <c r="BG996" s="162">
        <f>IF(N996="zákl. přenesená",J996,0)</f>
        <v>0</v>
      </c>
      <c r="BH996" s="162">
        <f>IF(N996="sníž. přenesená",J996,0)</f>
        <v>0</v>
      </c>
      <c r="BI996" s="162">
        <f>IF(N996="nulová",J996,0)</f>
        <v>0</v>
      </c>
      <c r="BJ996" s="99" t="s">
        <v>75</v>
      </c>
      <c r="BK996" s="162">
        <f>ROUND(I996*H996,2)</f>
        <v>828</v>
      </c>
      <c r="BL996" s="99" t="s">
        <v>104</v>
      </c>
      <c r="BM996" s="99" t="s">
        <v>2401</v>
      </c>
    </row>
    <row r="997" spans="2:65" s="108" customFormat="1" ht="19.5">
      <c r="B997" s="109"/>
      <c r="D997" s="163" t="s">
        <v>107</v>
      </c>
      <c r="F997" s="164" t="s">
        <v>2402</v>
      </c>
      <c r="L997" s="109"/>
      <c r="M997" s="165"/>
      <c r="N997" s="166"/>
      <c r="O997" s="166"/>
      <c r="P997" s="166"/>
      <c r="Q997" s="166"/>
      <c r="R997" s="166"/>
      <c r="S997" s="166"/>
      <c r="T997" s="167"/>
      <c r="AT997" s="99" t="s">
        <v>107</v>
      </c>
      <c r="AU997" s="99" t="s">
        <v>67</v>
      </c>
    </row>
    <row r="998" spans="2:65" s="108" customFormat="1" ht="22.5" customHeight="1">
      <c r="B998" s="109"/>
      <c r="C998" s="152" t="s">
        <v>2403</v>
      </c>
      <c r="D998" s="152" t="s">
        <v>99</v>
      </c>
      <c r="E998" s="153" t="s">
        <v>2404</v>
      </c>
      <c r="F998" s="154" t="s">
        <v>2405</v>
      </c>
      <c r="G998" s="155" t="s">
        <v>111</v>
      </c>
      <c r="H998" s="156">
        <v>1</v>
      </c>
      <c r="I998" s="157">
        <v>195</v>
      </c>
      <c r="J998" s="157">
        <f>ROUND(I998*H998,2)</f>
        <v>195</v>
      </c>
      <c r="K998" s="154" t="s">
        <v>103</v>
      </c>
      <c r="L998" s="109"/>
      <c r="M998" s="158" t="s">
        <v>1</v>
      </c>
      <c r="N998" s="159" t="s">
        <v>38</v>
      </c>
      <c r="O998" s="160">
        <v>0</v>
      </c>
      <c r="P998" s="160">
        <f>O998*H998</f>
        <v>0</v>
      </c>
      <c r="Q998" s="160">
        <v>0</v>
      </c>
      <c r="R998" s="160">
        <f>Q998*H998</f>
        <v>0</v>
      </c>
      <c r="S998" s="160">
        <v>0</v>
      </c>
      <c r="T998" s="161">
        <f>S998*H998</f>
        <v>0</v>
      </c>
      <c r="AR998" s="99" t="s">
        <v>104</v>
      </c>
      <c r="AT998" s="99" t="s">
        <v>99</v>
      </c>
      <c r="AU998" s="99" t="s">
        <v>67</v>
      </c>
      <c r="AY998" s="99" t="s">
        <v>105</v>
      </c>
      <c r="BE998" s="162">
        <f>IF(N998="základní",J998,0)</f>
        <v>195</v>
      </c>
      <c r="BF998" s="162">
        <f>IF(N998="snížená",J998,0)</f>
        <v>0</v>
      </c>
      <c r="BG998" s="162">
        <f>IF(N998="zákl. přenesená",J998,0)</f>
        <v>0</v>
      </c>
      <c r="BH998" s="162">
        <f>IF(N998="sníž. přenesená",J998,0)</f>
        <v>0</v>
      </c>
      <c r="BI998" s="162">
        <f>IF(N998="nulová",J998,0)</f>
        <v>0</v>
      </c>
      <c r="BJ998" s="99" t="s">
        <v>75</v>
      </c>
      <c r="BK998" s="162">
        <f>ROUND(I998*H998,2)</f>
        <v>195</v>
      </c>
      <c r="BL998" s="99" t="s">
        <v>104</v>
      </c>
      <c r="BM998" s="99" t="s">
        <v>2406</v>
      </c>
    </row>
    <row r="999" spans="2:65" s="108" customFormat="1" ht="19.5">
      <c r="B999" s="109"/>
      <c r="D999" s="163" t="s">
        <v>107</v>
      </c>
      <c r="F999" s="164" t="s">
        <v>2407</v>
      </c>
      <c r="L999" s="109"/>
      <c r="M999" s="165"/>
      <c r="N999" s="166"/>
      <c r="O999" s="166"/>
      <c r="P999" s="166"/>
      <c r="Q999" s="166"/>
      <c r="R999" s="166"/>
      <c r="S999" s="166"/>
      <c r="T999" s="167"/>
      <c r="AT999" s="99" t="s">
        <v>107</v>
      </c>
      <c r="AU999" s="99" t="s">
        <v>67</v>
      </c>
    </row>
    <row r="1000" spans="2:65" s="108" customFormat="1" ht="22.5" customHeight="1">
      <c r="B1000" s="109"/>
      <c r="C1000" s="152" t="s">
        <v>2408</v>
      </c>
      <c r="D1000" s="152" t="s">
        <v>99</v>
      </c>
      <c r="E1000" s="153" t="s">
        <v>2409</v>
      </c>
      <c r="F1000" s="154" t="s">
        <v>2410</v>
      </c>
      <c r="G1000" s="155" t="s">
        <v>111</v>
      </c>
      <c r="H1000" s="156">
        <v>1</v>
      </c>
      <c r="I1000" s="157">
        <v>195</v>
      </c>
      <c r="J1000" s="157">
        <f>ROUND(I1000*H1000,2)</f>
        <v>195</v>
      </c>
      <c r="K1000" s="154" t="s">
        <v>103</v>
      </c>
      <c r="L1000" s="109"/>
      <c r="M1000" s="158" t="s">
        <v>1</v>
      </c>
      <c r="N1000" s="159" t="s">
        <v>38</v>
      </c>
      <c r="O1000" s="160">
        <v>0</v>
      </c>
      <c r="P1000" s="160">
        <f>O1000*H1000</f>
        <v>0</v>
      </c>
      <c r="Q1000" s="160">
        <v>0</v>
      </c>
      <c r="R1000" s="160">
        <f>Q1000*H1000</f>
        <v>0</v>
      </c>
      <c r="S1000" s="160">
        <v>0</v>
      </c>
      <c r="T1000" s="161">
        <f>S1000*H1000</f>
        <v>0</v>
      </c>
      <c r="AR1000" s="99" t="s">
        <v>104</v>
      </c>
      <c r="AT1000" s="99" t="s">
        <v>99</v>
      </c>
      <c r="AU1000" s="99" t="s">
        <v>67</v>
      </c>
      <c r="AY1000" s="99" t="s">
        <v>105</v>
      </c>
      <c r="BE1000" s="162">
        <f>IF(N1000="základní",J1000,0)</f>
        <v>195</v>
      </c>
      <c r="BF1000" s="162">
        <f>IF(N1000="snížená",J1000,0)</f>
        <v>0</v>
      </c>
      <c r="BG1000" s="162">
        <f>IF(N1000="zákl. přenesená",J1000,0)</f>
        <v>0</v>
      </c>
      <c r="BH1000" s="162">
        <f>IF(N1000="sníž. přenesená",J1000,0)</f>
        <v>0</v>
      </c>
      <c r="BI1000" s="162">
        <f>IF(N1000="nulová",J1000,0)</f>
        <v>0</v>
      </c>
      <c r="BJ1000" s="99" t="s">
        <v>75</v>
      </c>
      <c r="BK1000" s="162">
        <f>ROUND(I1000*H1000,2)</f>
        <v>195</v>
      </c>
      <c r="BL1000" s="99" t="s">
        <v>104</v>
      </c>
      <c r="BM1000" s="99" t="s">
        <v>2411</v>
      </c>
    </row>
    <row r="1001" spans="2:65" s="108" customFormat="1" ht="19.5">
      <c r="B1001" s="109"/>
      <c r="D1001" s="163" t="s">
        <v>107</v>
      </c>
      <c r="F1001" s="164" t="s">
        <v>2412</v>
      </c>
      <c r="L1001" s="109"/>
      <c r="M1001" s="165"/>
      <c r="N1001" s="166"/>
      <c r="O1001" s="166"/>
      <c r="P1001" s="166"/>
      <c r="Q1001" s="166"/>
      <c r="R1001" s="166"/>
      <c r="S1001" s="166"/>
      <c r="T1001" s="167"/>
      <c r="AT1001" s="99" t="s">
        <v>107</v>
      </c>
      <c r="AU1001" s="99" t="s">
        <v>67</v>
      </c>
    </row>
    <row r="1002" spans="2:65" s="108" customFormat="1" ht="22.5" customHeight="1">
      <c r="B1002" s="109"/>
      <c r="C1002" s="152" t="s">
        <v>2413</v>
      </c>
      <c r="D1002" s="152" t="s">
        <v>99</v>
      </c>
      <c r="E1002" s="153" t="s">
        <v>2414</v>
      </c>
      <c r="F1002" s="154" t="s">
        <v>2415</v>
      </c>
      <c r="G1002" s="155" t="s">
        <v>2400</v>
      </c>
      <c r="H1002" s="156">
        <v>1</v>
      </c>
      <c r="I1002" s="157">
        <v>341</v>
      </c>
      <c r="J1002" s="157">
        <f>ROUND(I1002*H1002,2)</f>
        <v>341</v>
      </c>
      <c r="K1002" s="154" t="s">
        <v>103</v>
      </c>
      <c r="L1002" s="109"/>
      <c r="M1002" s="158" t="s">
        <v>1</v>
      </c>
      <c r="N1002" s="159" t="s">
        <v>38</v>
      </c>
      <c r="O1002" s="160">
        <v>0</v>
      </c>
      <c r="P1002" s="160">
        <f>O1002*H1002</f>
        <v>0</v>
      </c>
      <c r="Q1002" s="160">
        <v>0</v>
      </c>
      <c r="R1002" s="160">
        <f>Q1002*H1002</f>
        <v>0</v>
      </c>
      <c r="S1002" s="160">
        <v>0</v>
      </c>
      <c r="T1002" s="161">
        <f>S1002*H1002</f>
        <v>0</v>
      </c>
      <c r="AR1002" s="99" t="s">
        <v>104</v>
      </c>
      <c r="AT1002" s="99" t="s">
        <v>99</v>
      </c>
      <c r="AU1002" s="99" t="s">
        <v>67</v>
      </c>
      <c r="AY1002" s="99" t="s">
        <v>105</v>
      </c>
      <c r="BE1002" s="162">
        <f>IF(N1002="základní",J1002,0)</f>
        <v>341</v>
      </c>
      <c r="BF1002" s="162">
        <f>IF(N1002="snížená",J1002,0)</f>
        <v>0</v>
      </c>
      <c r="BG1002" s="162">
        <f>IF(N1002="zákl. přenesená",J1002,0)</f>
        <v>0</v>
      </c>
      <c r="BH1002" s="162">
        <f>IF(N1002="sníž. přenesená",J1002,0)</f>
        <v>0</v>
      </c>
      <c r="BI1002" s="162">
        <f>IF(N1002="nulová",J1002,0)</f>
        <v>0</v>
      </c>
      <c r="BJ1002" s="99" t="s">
        <v>75</v>
      </c>
      <c r="BK1002" s="162">
        <f>ROUND(I1002*H1002,2)</f>
        <v>341</v>
      </c>
      <c r="BL1002" s="99" t="s">
        <v>104</v>
      </c>
      <c r="BM1002" s="99" t="s">
        <v>2416</v>
      </c>
    </row>
    <row r="1003" spans="2:65" s="108" customFormat="1" ht="19.5">
      <c r="B1003" s="109"/>
      <c r="D1003" s="163" t="s">
        <v>107</v>
      </c>
      <c r="F1003" s="164" t="s">
        <v>2417</v>
      </c>
      <c r="L1003" s="109"/>
      <c r="M1003" s="165"/>
      <c r="N1003" s="166"/>
      <c r="O1003" s="166"/>
      <c r="P1003" s="166"/>
      <c r="Q1003" s="166"/>
      <c r="R1003" s="166"/>
      <c r="S1003" s="166"/>
      <c r="T1003" s="167"/>
      <c r="AT1003" s="99" t="s">
        <v>107</v>
      </c>
      <c r="AU1003" s="99" t="s">
        <v>67</v>
      </c>
    </row>
    <row r="1004" spans="2:65" s="108" customFormat="1" ht="22.5" customHeight="1">
      <c r="B1004" s="109"/>
      <c r="C1004" s="152" t="s">
        <v>2418</v>
      </c>
      <c r="D1004" s="152" t="s">
        <v>99</v>
      </c>
      <c r="E1004" s="153" t="s">
        <v>2419</v>
      </c>
      <c r="F1004" s="154" t="s">
        <v>2420</v>
      </c>
      <c r="G1004" s="155" t="s">
        <v>111</v>
      </c>
      <c r="H1004" s="156">
        <v>1</v>
      </c>
      <c r="I1004" s="157">
        <v>237</v>
      </c>
      <c r="J1004" s="157">
        <f>ROUND(I1004*H1004,2)</f>
        <v>237</v>
      </c>
      <c r="K1004" s="154" t="s">
        <v>103</v>
      </c>
      <c r="L1004" s="109"/>
      <c r="M1004" s="158" t="s">
        <v>1</v>
      </c>
      <c r="N1004" s="159" t="s">
        <v>38</v>
      </c>
      <c r="O1004" s="160">
        <v>0</v>
      </c>
      <c r="P1004" s="160">
        <f>O1004*H1004</f>
        <v>0</v>
      </c>
      <c r="Q1004" s="160">
        <v>0</v>
      </c>
      <c r="R1004" s="160">
        <f>Q1004*H1004</f>
        <v>0</v>
      </c>
      <c r="S1004" s="160">
        <v>0</v>
      </c>
      <c r="T1004" s="161">
        <f>S1004*H1004</f>
        <v>0</v>
      </c>
      <c r="AR1004" s="99" t="s">
        <v>104</v>
      </c>
      <c r="AT1004" s="99" t="s">
        <v>99</v>
      </c>
      <c r="AU1004" s="99" t="s">
        <v>67</v>
      </c>
      <c r="AY1004" s="99" t="s">
        <v>105</v>
      </c>
      <c r="BE1004" s="162">
        <f>IF(N1004="základní",J1004,0)</f>
        <v>237</v>
      </c>
      <c r="BF1004" s="162">
        <f>IF(N1004="snížená",J1004,0)</f>
        <v>0</v>
      </c>
      <c r="BG1004" s="162">
        <f>IF(N1004="zákl. přenesená",J1004,0)</f>
        <v>0</v>
      </c>
      <c r="BH1004" s="162">
        <f>IF(N1004="sníž. přenesená",J1004,0)</f>
        <v>0</v>
      </c>
      <c r="BI1004" s="162">
        <f>IF(N1004="nulová",J1004,0)</f>
        <v>0</v>
      </c>
      <c r="BJ1004" s="99" t="s">
        <v>75</v>
      </c>
      <c r="BK1004" s="162">
        <f>ROUND(I1004*H1004,2)</f>
        <v>237</v>
      </c>
      <c r="BL1004" s="99" t="s">
        <v>104</v>
      </c>
      <c r="BM1004" s="99" t="s">
        <v>2421</v>
      </c>
    </row>
    <row r="1005" spans="2:65" s="108" customFormat="1" ht="19.5">
      <c r="B1005" s="109"/>
      <c r="D1005" s="163" t="s">
        <v>107</v>
      </c>
      <c r="F1005" s="164" t="s">
        <v>2422</v>
      </c>
      <c r="L1005" s="109"/>
      <c r="M1005" s="165"/>
      <c r="N1005" s="166"/>
      <c r="O1005" s="166"/>
      <c r="P1005" s="166"/>
      <c r="Q1005" s="166"/>
      <c r="R1005" s="166"/>
      <c r="S1005" s="166"/>
      <c r="T1005" s="167"/>
      <c r="AT1005" s="99" t="s">
        <v>107</v>
      </c>
      <c r="AU1005" s="99" t="s">
        <v>67</v>
      </c>
    </row>
    <row r="1006" spans="2:65" s="108" customFormat="1" ht="22.5" customHeight="1">
      <c r="B1006" s="109"/>
      <c r="C1006" s="152" t="s">
        <v>2423</v>
      </c>
      <c r="D1006" s="152" t="s">
        <v>99</v>
      </c>
      <c r="E1006" s="153" t="s">
        <v>2424</v>
      </c>
      <c r="F1006" s="154" t="s">
        <v>2425</v>
      </c>
      <c r="G1006" s="155" t="s">
        <v>111</v>
      </c>
      <c r="H1006" s="156">
        <v>1</v>
      </c>
      <c r="I1006" s="157">
        <v>237</v>
      </c>
      <c r="J1006" s="157">
        <f>ROUND(I1006*H1006,2)</f>
        <v>237</v>
      </c>
      <c r="K1006" s="154" t="s">
        <v>103</v>
      </c>
      <c r="L1006" s="109"/>
      <c r="M1006" s="158" t="s">
        <v>1</v>
      </c>
      <c r="N1006" s="159" t="s">
        <v>38</v>
      </c>
      <c r="O1006" s="160">
        <v>0</v>
      </c>
      <c r="P1006" s="160">
        <f>O1006*H1006</f>
        <v>0</v>
      </c>
      <c r="Q1006" s="160">
        <v>0</v>
      </c>
      <c r="R1006" s="160">
        <f>Q1006*H1006</f>
        <v>0</v>
      </c>
      <c r="S1006" s="160">
        <v>0</v>
      </c>
      <c r="T1006" s="161">
        <f>S1006*H1006</f>
        <v>0</v>
      </c>
      <c r="AR1006" s="99" t="s">
        <v>104</v>
      </c>
      <c r="AT1006" s="99" t="s">
        <v>99</v>
      </c>
      <c r="AU1006" s="99" t="s">
        <v>67</v>
      </c>
      <c r="AY1006" s="99" t="s">
        <v>105</v>
      </c>
      <c r="BE1006" s="162">
        <f>IF(N1006="základní",J1006,0)</f>
        <v>237</v>
      </c>
      <c r="BF1006" s="162">
        <f>IF(N1006="snížená",J1006,0)</f>
        <v>0</v>
      </c>
      <c r="BG1006" s="162">
        <f>IF(N1006="zákl. přenesená",J1006,0)</f>
        <v>0</v>
      </c>
      <c r="BH1006" s="162">
        <f>IF(N1006="sníž. přenesená",J1006,0)</f>
        <v>0</v>
      </c>
      <c r="BI1006" s="162">
        <f>IF(N1006="nulová",J1006,0)</f>
        <v>0</v>
      </c>
      <c r="BJ1006" s="99" t="s">
        <v>75</v>
      </c>
      <c r="BK1006" s="162">
        <f>ROUND(I1006*H1006,2)</f>
        <v>237</v>
      </c>
      <c r="BL1006" s="99" t="s">
        <v>104</v>
      </c>
      <c r="BM1006" s="99" t="s">
        <v>2426</v>
      </c>
    </row>
    <row r="1007" spans="2:65" s="108" customFormat="1" ht="19.5">
      <c r="B1007" s="109"/>
      <c r="D1007" s="163" t="s">
        <v>107</v>
      </c>
      <c r="F1007" s="164" t="s">
        <v>2427</v>
      </c>
      <c r="L1007" s="109"/>
      <c r="M1007" s="165"/>
      <c r="N1007" s="166"/>
      <c r="O1007" s="166"/>
      <c r="P1007" s="166"/>
      <c r="Q1007" s="166"/>
      <c r="R1007" s="166"/>
      <c r="S1007" s="166"/>
      <c r="T1007" s="167"/>
      <c r="AT1007" s="99" t="s">
        <v>107</v>
      </c>
      <c r="AU1007" s="99" t="s">
        <v>67</v>
      </c>
    </row>
    <row r="1008" spans="2:65" s="108" customFormat="1" ht="22.5" customHeight="1">
      <c r="B1008" s="109"/>
      <c r="C1008" s="152" t="s">
        <v>2428</v>
      </c>
      <c r="D1008" s="152" t="s">
        <v>99</v>
      </c>
      <c r="E1008" s="153" t="s">
        <v>2429</v>
      </c>
      <c r="F1008" s="154" t="s">
        <v>2430</v>
      </c>
      <c r="G1008" s="155" t="s">
        <v>2400</v>
      </c>
      <c r="H1008" s="156">
        <v>1</v>
      </c>
      <c r="I1008" s="157">
        <v>450</v>
      </c>
      <c r="J1008" s="157">
        <f>ROUND(I1008*H1008,2)</f>
        <v>450</v>
      </c>
      <c r="K1008" s="154" t="s">
        <v>103</v>
      </c>
      <c r="L1008" s="109"/>
      <c r="M1008" s="158" t="s">
        <v>1</v>
      </c>
      <c r="N1008" s="159" t="s">
        <v>38</v>
      </c>
      <c r="O1008" s="160">
        <v>0</v>
      </c>
      <c r="P1008" s="160">
        <f>O1008*H1008</f>
        <v>0</v>
      </c>
      <c r="Q1008" s="160">
        <v>0</v>
      </c>
      <c r="R1008" s="160">
        <f>Q1008*H1008</f>
        <v>0</v>
      </c>
      <c r="S1008" s="160">
        <v>0</v>
      </c>
      <c r="T1008" s="161">
        <f>S1008*H1008</f>
        <v>0</v>
      </c>
      <c r="AR1008" s="99" t="s">
        <v>104</v>
      </c>
      <c r="AT1008" s="99" t="s">
        <v>99</v>
      </c>
      <c r="AU1008" s="99" t="s">
        <v>67</v>
      </c>
      <c r="AY1008" s="99" t="s">
        <v>105</v>
      </c>
      <c r="BE1008" s="162">
        <f>IF(N1008="základní",J1008,0)</f>
        <v>450</v>
      </c>
      <c r="BF1008" s="162">
        <f>IF(N1008="snížená",J1008,0)</f>
        <v>0</v>
      </c>
      <c r="BG1008" s="162">
        <f>IF(N1008="zákl. přenesená",J1008,0)</f>
        <v>0</v>
      </c>
      <c r="BH1008" s="162">
        <f>IF(N1008="sníž. přenesená",J1008,0)</f>
        <v>0</v>
      </c>
      <c r="BI1008" s="162">
        <f>IF(N1008="nulová",J1008,0)</f>
        <v>0</v>
      </c>
      <c r="BJ1008" s="99" t="s">
        <v>75</v>
      </c>
      <c r="BK1008" s="162">
        <f>ROUND(I1008*H1008,2)</f>
        <v>450</v>
      </c>
      <c r="BL1008" s="99" t="s">
        <v>104</v>
      </c>
      <c r="BM1008" s="99" t="s">
        <v>2431</v>
      </c>
    </row>
    <row r="1009" spans="2:65" s="108" customFormat="1" ht="19.5">
      <c r="B1009" s="109"/>
      <c r="D1009" s="163" t="s">
        <v>107</v>
      </c>
      <c r="F1009" s="164" t="s">
        <v>2432</v>
      </c>
      <c r="L1009" s="109"/>
      <c r="M1009" s="165"/>
      <c r="N1009" s="166"/>
      <c r="O1009" s="166"/>
      <c r="P1009" s="166"/>
      <c r="Q1009" s="166"/>
      <c r="R1009" s="166"/>
      <c r="S1009" s="166"/>
      <c r="T1009" s="167"/>
      <c r="AT1009" s="99" t="s">
        <v>107</v>
      </c>
      <c r="AU1009" s="99" t="s">
        <v>67</v>
      </c>
    </row>
    <row r="1010" spans="2:65" s="108" customFormat="1" ht="22.5" customHeight="1">
      <c r="B1010" s="109"/>
      <c r="C1010" s="152" t="s">
        <v>2433</v>
      </c>
      <c r="D1010" s="152" t="s">
        <v>99</v>
      </c>
      <c r="E1010" s="153" t="s">
        <v>2434</v>
      </c>
      <c r="F1010" s="154" t="s">
        <v>2435</v>
      </c>
      <c r="G1010" s="155" t="s">
        <v>111</v>
      </c>
      <c r="H1010" s="156">
        <v>1</v>
      </c>
      <c r="I1010" s="157">
        <v>560</v>
      </c>
      <c r="J1010" s="157">
        <f>ROUND(I1010*H1010,2)</f>
        <v>560</v>
      </c>
      <c r="K1010" s="154" t="s">
        <v>103</v>
      </c>
      <c r="L1010" s="109"/>
      <c r="M1010" s="158" t="s">
        <v>1</v>
      </c>
      <c r="N1010" s="159" t="s">
        <v>38</v>
      </c>
      <c r="O1010" s="160">
        <v>0</v>
      </c>
      <c r="P1010" s="160">
        <f>O1010*H1010</f>
        <v>0</v>
      </c>
      <c r="Q1010" s="160">
        <v>0</v>
      </c>
      <c r="R1010" s="160">
        <f>Q1010*H1010</f>
        <v>0</v>
      </c>
      <c r="S1010" s="160">
        <v>0</v>
      </c>
      <c r="T1010" s="161">
        <f>S1010*H1010</f>
        <v>0</v>
      </c>
      <c r="AR1010" s="99" t="s">
        <v>104</v>
      </c>
      <c r="AT1010" s="99" t="s">
        <v>99</v>
      </c>
      <c r="AU1010" s="99" t="s">
        <v>67</v>
      </c>
      <c r="AY1010" s="99" t="s">
        <v>105</v>
      </c>
      <c r="BE1010" s="162">
        <f>IF(N1010="základní",J1010,0)</f>
        <v>560</v>
      </c>
      <c r="BF1010" s="162">
        <f>IF(N1010="snížená",J1010,0)</f>
        <v>0</v>
      </c>
      <c r="BG1010" s="162">
        <f>IF(N1010="zákl. přenesená",J1010,0)</f>
        <v>0</v>
      </c>
      <c r="BH1010" s="162">
        <f>IF(N1010="sníž. přenesená",J1010,0)</f>
        <v>0</v>
      </c>
      <c r="BI1010" s="162">
        <f>IF(N1010="nulová",J1010,0)</f>
        <v>0</v>
      </c>
      <c r="BJ1010" s="99" t="s">
        <v>75</v>
      </c>
      <c r="BK1010" s="162">
        <f>ROUND(I1010*H1010,2)</f>
        <v>560</v>
      </c>
      <c r="BL1010" s="99" t="s">
        <v>104</v>
      </c>
      <c r="BM1010" s="99" t="s">
        <v>2436</v>
      </c>
    </row>
    <row r="1011" spans="2:65" s="108" customFormat="1" ht="19.5">
      <c r="B1011" s="109"/>
      <c r="D1011" s="163" t="s">
        <v>107</v>
      </c>
      <c r="F1011" s="164" t="s">
        <v>2437</v>
      </c>
      <c r="L1011" s="109"/>
      <c r="M1011" s="165"/>
      <c r="N1011" s="166"/>
      <c r="O1011" s="166"/>
      <c r="P1011" s="166"/>
      <c r="Q1011" s="166"/>
      <c r="R1011" s="166"/>
      <c r="S1011" s="166"/>
      <c r="T1011" s="167"/>
      <c r="AT1011" s="99" t="s">
        <v>107</v>
      </c>
      <c r="AU1011" s="99" t="s">
        <v>67</v>
      </c>
    </row>
    <row r="1012" spans="2:65" s="108" customFormat="1" ht="22.5" customHeight="1">
      <c r="B1012" s="109"/>
      <c r="C1012" s="152" t="s">
        <v>2438</v>
      </c>
      <c r="D1012" s="152" t="s">
        <v>99</v>
      </c>
      <c r="E1012" s="153" t="s">
        <v>2439</v>
      </c>
      <c r="F1012" s="154" t="s">
        <v>2440</v>
      </c>
      <c r="G1012" s="155" t="s">
        <v>111</v>
      </c>
      <c r="H1012" s="156">
        <v>1</v>
      </c>
      <c r="I1012" s="157">
        <v>560</v>
      </c>
      <c r="J1012" s="157">
        <f>ROUND(I1012*H1012,2)</f>
        <v>560</v>
      </c>
      <c r="K1012" s="154" t="s">
        <v>103</v>
      </c>
      <c r="L1012" s="109"/>
      <c r="M1012" s="158" t="s">
        <v>1</v>
      </c>
      <c r="N1012" s="159" t="s">
        <v>38</v>
      </c>
      <c r="O1012" s="160">
        <v>0</v>
      </c>
      <c r="P1012" s="160">
        <f>O1012*H1012</f>
        <v>0</v>
      </c>
      <c r="Q1012" s="160">
        <v>0</v>
      </c>
      <c r="R1012" s="160">
        <f>Q1012*H1012</f>
        <v>0</v>
      </c>
      <c r="S1012" s="160">
        <v>0</v>
      </c>
      <c r="T1012" s="161">
        <f>S1012*H1012</f>
        <v>0</v>
      </c>
      <c r="AR1012" s="99" t="s">
        <v>104</v>
      </c>
      <c r="AT1012" s="99" t="s">
        <v>99</v>
      </c>
      <c r="AU1012" s="99" t="s">
        <v>67</v>
      </c>
      <c r="AY1012" s="99" t="s">
        <v>105</v>
      </c>
      <c r="BE1012" s="162">
        <f>IF(N1012="základní",J1012,0)</f>
        <v>560</v>
      </c>
      <c r="BF1012" s="162">
        <f>IF(N1012="snížená",J1012,0)</f>
        <v>0</v>
      </c>
      <c r="BG1012" s="162">
        <f>IF(N1012="zákl. přenesená",J1012,0)</f>
        <v>0</v>
      </c>
      <c r="BH1012" s="162">
        <f>IF(N1012="sníž. přenesená",J1012,0)</f>
        <v>0</v>
      </c>
      <c r="BI1012" s="162">
        <f>IF(N1012="nulová",J1012,0)</f>
        <v>0</v>
      </c>
      <c r="BJ1012" s="99" t="s">
        <v>75</v>
      </c>
      <c r="BK1012" s="162">
        <f>ROUND(I1012*H1012,2)</f>
        <v>560</v>
      </c>
      <c r="BL1012" s="99" t="s">
        <v>104</v>
      </c>
      <c r="BM1012" s="99" t="s">
        <v>2441</v>
      </c>
    </row>
    <row r="1013" spans="2:65" s="108" customFormat="1" ht="19.5">
      <c r="B1013" s="109"/>
      <c r="D1013" s="163" t="s">
        <v>107</v>
      </c>
      <c r="F1013" s="164" t="s">
        <v>2442</v>
      </c>
      <c r="L1013" s="109"/>
      <c r="M1013" s="165"/>
      <c r="N1013" s="166"/>
      <c r="O1013" s="166"/>
      <c r="P1013" s="166"/>
      <c r="Q1013" s="166"/>
      <c r="R1013" s="166"/>
      <c r="S1013" s="166"/>
      <c r="T1013" s="167"/>
      <c r="AT1013" s="99" t="s">
        <v>107</v>
      </c>
      <c r="AU1013" s="99" t="s">
        <v>67</v>
      </c>
    </row>
    <row r="1014" spans="2:65" s="108" customFormat="1" ht="22.5" customHeight="1">
      <c r="B1014" s="109"/>
      <c r="C1014" s="152" t="s">
        <v>2443</v>
      </c>
      <c r="D1014" s="152" t="s">
        <v>99</v>
      </c>
      <c r="E1014" s="153" t="s">
        <v>2444</v>
      </c>
      <c r="F1014" s="154" t="s">
        <v>2445</v>
      </c>
      <c r="G1014" s="155" t="s">
        <v>2400</v>
      </c>
      <c r="H1014" s="156">
        <v>1</v>
      </c>
      <c r="I1014" s="157">
        <v>1120</v>
      </c>
      <c r="J1014" s="157">
        <f>ROUND(I1014*H1014,2)</f>
        <v>1120</v>
      </c>
      <c r="K1014" s="154" t="s">
        <v>103</v>
      </c>
      <c r="L1014" s="109"/>
      <c r="M1014" s="158" t="s">
        <v>1</v>
      </c>
      <c r="N1014" s="159" t="s">
        <v>38</v>
      </c>
      <c r="O1014" s="160">
        <v>0</v>
      </c>
      <c r="P1014" s="160">
        <f>O1014*H1014</f>
        <v>0</v>
      </c>
      <c r="Q1014" s="160">
        <v>0</v>
      </c>
      <c r="R1014" s="160">
        <f>Q1014*H1014</f>
        <v>0</v>
      </c>
      <c r="S1014" s="160">
        <v>0</v>
      </c>
      <c r="T1014" s="161">
        <f>S1014*H1014</f>
        <v>0</v>
      </c>
      <c r="AR1014" s="99" t="s">
        <v>104</v>
      </c>
      <c r="AT1014" s="99" t="s">
        <v>99</v>
      </c>
      <c r="AU1014" s="99" t="s">
        <v>67</v>
      </c>
      <c r="AY1014" s="99" t="s">
        <v>105</v>
      </c>
      <c r="BE1014" s="162">
        <f>IF(N1014="základní",J1014,0)</f>
        <v>1120</v>
      </c>
      <c r="BF1014" s="162">
        <f>IF(N1014="snížená",J1014,0)</f>
        <v>0</v>
      </c>
      <c r="BG1014" s="162">
        <f>IF(N1014="zákl. přenesená",J1014,0)</f>
        <v>0</v>
      </c>
      <c r="BH1014" s="162">
        <f>IF(N1014="sníž. přenesená",J1014,0)</f>
        <v>0</v>
      </c>
      <c r="BI1014" s="162">
        <f>IF(N1014="nulová",J1014,0)</f>
        <v>0</v>
      </c>
      <c r="BJ1014" s="99" t="s">
        <v>75</v>
      </c>
      <c r="BK1014" s="162">
        <f>ROUND(I1014*H1014,2)</f>
        <v>1120</v>
      </c>
      <c r="BL1014" s="99" t="s">
        <v>104</v>
      </c>
      <c r="BM1014" s="99" t="s">
        <v>2446</v>
      </c>
    </row>
    <row r="1015" spans="2:65" s="108" customFormat="1" ht="19.5">
      <c r="B1015" s="109"/>
      <c r="D1015" s="163" t="s">
        <v>107</v>
      </c>
      <c r="F1015" s="164" t="s">
        <v>2447</v>
      </c>
      <c r="L1015" s="109"/>
      <c r="M1015" s="165"/>
      <c r="N1015" s="166"/>
      <c r="O1015" s="166"/>
      <c r="P1015" s="166"/>
      <c r="Q1015" s="166"/>
      <c r="R1015" s="166"/>
      <c r="S1015" s="166"/>
      <c r="T1015" s="167"/>
      <c r="AT1015" s="99" t="s">
        <v>107</v>
      </c>
      <c r="AU1015" s="99" t="s">
        <v>67</v>
      </c>
    </row>
    <row r="1016" spans="2:65" s="108" customFormat="1" ht="22.5" customHeight="1">
      <c r="B1016" s="109"/>
      <c r="C1016" s="152" t="s">
        <v>2448</v>
      </c>
      <c r="D1016" s="152" t="s">
        <v>99</v>
      </c>
      <c r="E1016" s="153" t="s">
        <v>2449</v>
      </c>
      <c r="F1016" s="154" t="s">
        <v>2450</v>
      </c>
      <c r="G1016" s="155" t="s">
        <v>111</v>
      </c>
      <c r="H1016" s="156">
        <v>1</v>
      </c>
      <c r="I1016" s="157">
        <v>1280</v>
      </c>
      <c r="J1016" s="157">
        <f>ROUND(I1016*H1016,2)</f>
        <v>1280</v>
      </c>
      <c r="K1016" s="154" t="s">
        <v>103</v>
      </c>
      <c r="L1016" s="109"/>
      <c r="M1016" s="158" t="s">
        <v>1</v>
      </c>
      <c r="N1016" s="159" t="s">
        <v>38</v>
      </c>
      <c r="O1016" s="160">
        <v>0</v>
      </c>
      <c r="P1016" s="160">
        <f>O1016*H1016</f>
        <v>0</v>
      </c>
      <c r="Q1016" s="160">
        <v>0</v>
      </c>
      <c r="R1016" s="160">
        <f>Q1016*H1016</f>
        <v>0</v>
      </c>
      <c r="S1016" s="160">
        <v>0</v>
      </c>
      <c r="T1016" s="161">
        <f>S1016*H1016</f>
        <v>0</v>
      </c>
      <c r="AR1016" s="99" t="s">
        <v>104</v>
      </c>
      <c r="AT1016" s="99" t="s">
        <v>99</v>
      </c>
      <c r="AU1016" s="99" t="s">
        <v>67</v>
      </c>
      <c r="AY1016" s="99" t="s">
        <v>105</v>
      </c>
      <c r="BE1016" s="162">
        <f>IF(N1016="základní",J1016,0)</f>
        <v>1280</v>
      </c>
      <c r="BF1016" s="162">
        <f>IF(N1016="snížená",J1016,0)</f>
        <v>0</v>
      </c>
      <c r="BG1016" s="162">
        <f>IF(N1016="zákl. přenesená",J1016,0)</f>
        <v>0</v>
      </c>
      <c r="BH1016" s="162">
        <f>IF(N1016="sníž. přenesená",J1016,0)</f>
        <v>0</v>
      </c>
      <c r="BI1016" s="162">
        <f>IF(N1016="nulová",J1016,0)</f>
        <v>0</v>
      </c>
      <c r="BJ1016" s="99" t="s">
        <v>75</v>
      </c>
      <c r="BK1016" s="162">
        <f>ROUND(I1016*H1016,2)</f>
        <v>1280</v>
      </c>
      <c r="BL1016" s="99" t="s">
        <v>104</v>
      </c>
      <c r="BM1016" s="99" t="s">
        <v>2451</v>
      </c>
    </row>
    <row r="1017" spans="2:65" s="108" customFormat="1" ht="19.5">
      <c r="B1017" s="109"/>
      <c r="D1017" s="163" t="s">
        <v>107</v>
      </c>
      <c r="F1017" s="164" t="s">
        <v>2452</v>
      </c>
      <c r="L1017" s="109"/>
      <c r="M1017" s="165"/>
      <c r="N1017" s="166"/>
      <c r="O1017" s="166"/>
      <c r="P1017" s="166"/>
      <c r="Q1017" s="166"/>
      <c r="R1017" s="166"/>
      <c r="S1017" s="166"/>
      <c r="T1017" s="167"/>
      <c r="AT1017" s="99" t="s">
        <v>107</v>
      </c>
      <c r="AU1017" s="99" t="s">
        <v>67</v>
      </c>
    </row>
    <row r="1018" spans="2:65" s="108" customFormat="1" ht="22.5" customHeight="1">
      <c r="B1018" s="109"/>
      <c r="C1018" s="152" t="s">
        <v>2453</v>
      </c>
      <c r="D1018" s="152" t="s">
        <v>99</v>
      </c>
      <c r="E1018" s="153" t="s">
        <v>2454</v>
      </c>
      <c r="F1018" s="154" t="s">
        <v>2455</v>
      </c>
      <c r="G1018" s="155" t="s">
        <v>111</v>
      </c>
      <c r="H1018" s="156">
        <v>1</v>
      </c>
      <c r="I1018" s="157">
        <v>1280</v>
      </c>
      <c r="J1018" s="157">
        <f>ROUND(I1018*H1018,2)</f>
        <v>1280</v>
      </c>
      <c r="K1018" s="154" t="s">
        <v>103</v>
      </c>
      <c r="L1018" s="109"/>
      <c r="M1018" s="158" t="s">
        <v>1</v>
      </c>
      <c r="N1018" s="159" t="s">
        <v>38</v>
      </c>
      <c r="O1018" s="160">
        <v>0</v>
      </c>
      <c r="P1018" s="160">
        <f>O1018*H1018</f>
        <v>0</v>
      </c>
      <c r="Q1018" s="160">
        <v>0</v>
      </c>
      <c r="R1018" s="160">
        <f>Q1018*H1018</f>
        <v>0</v>
      </c>
      <c r="S1018" s="160">
        <v>0</v>
      </c>
      <c r="T1018" s="161">
        <f>S1018*H1018</f>
        <v>0</v>
      </c>
      <c r="AR1018" s="99" t="s">
        <v>104</v>
      </c>
      <c r="AT1018" s="99" t="s">
        <v>99</v>
      </c>
      <c r="AU1018" s="99" t="s">
        <v>67</v>
      </c>
      <c r="AY1018" s="99" t="s">
        <v>105</v>
      </c>
      <c r="BE1018" s="162">
        <f>IF(N1018="základní",J1018,0)</f>
        <v>1280</v>
      </c>
      <c r="BF1018" s="162">
        <f>IF(N1018="snížená",J1018,0)</f>
        <v>0</v>
      </c>
      <c r="BG1018" s="162">
        <f>IF(N1018="zákl. přenesená",J1018,0)</f>
        <v>0</v>
      </c>
      <c r="BH1018" s="162">
        <f>IF(N1018="sníž. přenesená",J1018,0)</f>
        <v>0</v>
      </c>
      <c r="BI1018" s="162">
        <f>IF(N1018="nulová",J1018,0)</f>
        <v>0</v>
      </c>
      <c r="BJ1018" s="99" t="s">
        <v>75</v>
      </c>
      <c r="BK1018" s="162">
        <f>ROUND(I1018*H1018,2)</f>
        <v>1280</v>
      </c>
      <c r="BL1018" s="99" t="s">
        <v>104</v>
      </c>
      <c r="BM1018" s="99" t="s">
        <v>2456</v>
      </c>
    </row>
    <row r="1019" spans="2:65" s="108" customFormat="1" ht="19.5">
      <c r="B1019" s="109"/>
      <c r="D1019" s="163" t="s">
        <v>107</v>
      </c>
      <c r="F1019" s="164" t="s">
        <v>2457</v>
      </c>
      <c r="L1019" s="109"/>
      <c r="M1019" s="165"/>
      <c r="N1019" s="166"/>
      <c r="O1019" s="166"/>
      <c r="P1019" s="166"/>
      <c r="Q1019" s="166"/>
      <c r="R1019" s="166"/>
      <c r="S1019" s="166"/>
      <c r="T1019" s="167"/>
      <c r="AT1019" s="99" t="s">
        <v>107</v>
      </c>
      <c r="AU1019" s="99" t="s">
        <v>67</v>
      </c>
    </row>
    <row r="1020" spans="2:65" s="108" customFormat="1" ht="22.5" customHeight="1">
      <c r="B1020" s="109"/>
      <c r="C1020" s="152" t="s">
        <v>2458</v>
      </c>
      <c r="D1020" s="152" t="s">
        <v>99</v>
      </c>
      <c r="E1020" s="153" t="s">
        <v>2459</v>
      </c>
      <c r="F1020" s="154" t="s">
        <v>2460</v>
      </c>
      <c r="G1020" s="155" t="s">
        <v>111</v>
      </c>
      <c r="H1020" s="156">
        <v>1</v>
      </c>
      <c r="I1020" s="157">
        <v>293</v>
      </c>
      <c r="J1020" s="157">
        <f>ROUND(I1020*H1020,2)</f>
        <v>293</v>
      </c>
      <c r="K1020" s="154" t="s">
        <v>103</v>
      </c>
      <c r="L1020" s="109"/>
      <c r="M1020" s="158" t="s">
        <v>1</v>
      </c>
      <c r="N1020" s="159" t="s">
        <v>38</v>
      </c>
      <c r="O1020" s="160">
        <v>0</v>
      </c>
      <c r="P1020" s="160">
        <f>O1020*H1020</f>
        <v>0</v>
      </c>
      <c r="Q1020" s="160">
        <v>0</v>
      </c>
      <c r="R1020" s="160">
        <f>Q1020*H1020</f>
        <v>0</v>
      </c>
      <c r="S1020" s="160">
        <v>0</v>
      </c>
      <c r="T1020" s="161">
        <f>S1020*H1020</f>
        <v>0</v>
      </c>
      <c r="AR1020" s="99" t="s">
        <v>104</v>
      </c>
      <c r="AT1020" s="99" t="s">
        <v>99</v>
      </c>
      <c r="AU1020" s="99" t="s">
        <v>67</v>
      </c>
      <c r="AY1020" s="99" t="s">
        <v>105</v>
      </c>
      <c r="BE1020" s="162">
        <f>IF(N1020="základní",J1020,0)</f>
        <v>293</v>
      </c>
      <c r="BF1020" s="162">
        <f>IF(N1020="snížená",J1020,0)</f>
        <v>0</v>
      </c>
      <c r="BG1020" s="162">
        <f>IF(N1020="zákl. přenesená",J1020,0)</f>
        <v>0</v>
      </c>
      <c r="BH1020" s="162">
        <f>IF(N1020="sníž. přenesená",J1020,0)</f>
        <v>0</v>
      </c>
      <c r="BI1020" s="162">
        <f>IF(N1020="nulová",J1020,0)</f>
        <v>0</v>
      </c>
      <c r="BJ1020" s="99" t="s">
        <v>75</v>
      </c>
      <c r="BK1020" s="162">
        <f>ROUND(I1020*H1020,2)</f>
        <v>293</v>
      </c>
      <c r="BL1020" s="99" t="s">
        <v>104</v>
      </c>
      <c r="BM1020" s="99" t="s">
        <v>2461</v>
      </c>
    </row>
    <row r="1021" spans="2:65" s="108" customFormat="1" ht="19.5">
      <c r="B1021" s="109"/>
      <c r="D1021" s="163" t="s">
        <v>107</v>
      </c>
      <c r="F1021" s="164" t="s">
        <v>2462</v>
      </c>
      <c r="L1021" s="109"/>
      <c r="M1021" s="165"/>
      <c r="N1021" s="166"/>
      <c r="O1021" s="166"/>
      <c r="P1021" s="166"/>
      <c r="Q1021" s="166"/>
      <c r="R1021" s="166"/>
      <c r="S1021" s="166"/>
      <c r="T1021" s="167"/>
      <c r="AT1021" s="99" t="s">
        <v>107</v>
      </c>
      <c r="AU1021" s="99" t="s">
        <v>67</v>
      </c>
    </row>
    <row r="1022" spans="2:65" s="108" customFormat="1" ht="22.5" customHeight="1">
      <c r="B1022" s="109"/>
      <c r="C1022" s="152" t="s">
        <v>2463</v>
      </c>
      <c r="D1022" s="152" t="s">
        <v>99</v>
      </c>
      <c r="E1022" s="153" t="s">
        <v>2464</v>
      </c>
      <c r="F1022" s="154" t="s">
        <v>2465</v>
      </c>
      <c r="G1022" s="155" t="s">
        <v>111</v>
      </c>
      <c r="H1022" s="156">
        <v>1</v>
      </c>
      <c r="I1022" s="157">
        <v>947</v>
      </c>
      <c r="J1022" s="157">
        <f>ROUND(I1022*H1022,2)</f>
        <v>947</v>
      </c>
      <c r="K1022" s="154" t="s">
        <v>103</v>
      </c>
      <c r="L1022" s="109"/>
      <c r="M1022" s="158" t="s">
        <v>1</v>
      </c>
      <c r="N1022" s="159" t="s">
        <v>38</v>
      </c>
      <c r="O1022" s="160">
        <v>0</v>
      </c>
      <c r="P1022" s="160">
        <f>O1022*H1022</f>
        <v>0</v>
      </c>
      <c r="Q1022" s="160">
        <v>0</v>
      </c>
      <c r="R1022" s="160">
        <f>Q1022*H1022</f>
        <v>0</v>
      </c>
      <c r="S1022" s="160">
        <v>0</v>
      </c>
      <c r="T1022" s="161">
        <f>S1022*H1022</f>
        <v>0</v>
      </c>
      <c r="AR1022" s="99" t="s">
        <v>104</v>
      </c>
      <c r="AT1022" s="99" t="s">
        <v>99</v>
      </c>
      <c r="AU1022" s="99" t="s">
        <v>67</v>
      </c>
      <c r="AY1022" s="99" t="s">
        <v>105</v>
      </c>
      <c r="BE1022" s="162">
        <f>IF(N1022="základní",J1022,0)</f>
        <v>947</v>
      </c>
      <c r="BF1022" s="162">
        <f>IF(N1022="snížená",J1022,0)</f>
        <v>0</v>
      </c>
      <c r="BG1022" s="162">
        <f>IF(N1022="zákl. přenesená",J1022,0)</f>
        <v>0</v>
      </c>
      <c r="BH1022" s="162">
        <f>IF(N1022="sníž. přenesená",J1022,0)</f>
        <v>0</v>
      </c>
      <c r="BI1022" s="162">
        <f>IF(N1022="nulová",J1022,0)</f>
        <v>0</v>
      </c>
      <c r="BJ1022" s="99" t="s">
        <v>75</v>
      </c>
      <c r="BK1022" s="162">
        <f>ROUND(I1022*H1022,2)</f>
        <v>947</v>
      </c>
      <c r="BL1022" s="99" t="s">
        <v>104</v>
      </c>
      <c r="BM1022" s="99" t="s">
        <v>2466</v>
      </c>
    </row>
    <row r="1023" spans="2:65" s="108" customFormat="1" ht="19.5">
      <c r="B1023" s="109"/>
      <c r="D1023" s="163" t="s">
        <v>107</v>
      </c>
      <c r="F1023" s="164" t="s">
        <v>2467</v>
      </c>
      <c r="L1023" s="109"/>
      <c r="M1023" s="165"/>
      <c r="N1023" s="166"/>
      <c r="O1023" s="166"/>
      <c r="P1023" s="166"/>
      <c r="Q1023" s="166"/>
      <c r="R1023" s="166"/>
      <c r="S1023" s="166"/>
      <c r="T1023" s="167"/>
      <c r="AT1023" s="99" t="s">
        <v>107</v>
      </c>
      <c r="AU1023" s="99" t="s">
        <v>67</v>
      </c>
    </row>
    <row r="1024" spans="2:65" s="108" customFormat="1" ht="22.5" customHeight="1">
      <c r="B1024" s="109"/>
      <c r="C1024" s="152" t="s">
        <v>2468</v>
      </c>
      <c r="D1024" s="152" t="s">
        <v>99</v>
      </c>
      <c r="E1024" s="153" t="s">
        <v>2469</v>
      </c>
      <c r="F1024" s="154" t="s">
        <v>2470</v>
      </c>
      <c r="G1024" s="155" t="s">
        <v>111</v>
      </c>
      <c r="H1024" s="156">
        <v>1</v>
      </c>
      <c r="I1024" s="157">
        <v>947</v>
      </c>
      <c r="J1024" s="157">
        <f>ROUND(I1024*H1024,2)</f>
        <v>947</v>
      </c>
      <c r="K1024" s="154" t="s">
        <v>103</v>
      </c>
      <c r="L1024" s="109"/>
      <c r="M1024" s="158" t="s">
        <v>1</v>
      </c>
      <c r="N1024" s="159" t="s">
        <v>38</v>
      </c>
      <c r="O1024" s="160">
        <v>0</v>
      </c>
      <c r="P1024" s="160">
        <f>O1024*H1024</f>
        <v>0</v>
      </c>
      <c r="Q1024" s="160">
        <v>0</v>
      </c>
      <c r="R1024" s="160">
        <f>Q1024*H1024</f>
        <v>0</v>
      </c>
      <c r="S1024" s="160">
        <v>0</v>
      </c>
      <c r="T1024" s="161">
        <f>S1024*H1024</f>
        <v>0</v>
      </c>
      <c r="AR1024" s="99" t="s">
        <v>104</v>
      </c>
      <c r="AT1024" s="99" t="s">
        <v>99</v>
      </c>
      <c r="AU1024" s="99" t="s">
        <v>67</v>
      </c>
      <c r="AY1024" s="99" t="s">
        <v>105</v>
      </c>
      <c r="BE1024" s="162">
        <f>IF(N1024="základní",J1024,0)</f>
        <v>947</v>
      </c>
      <c r="BF1024" s="162">
        <f>IF(N1024="snížená",J1024,0)</f>
        <v>0</v>
      </c>
      <c r="BG1024" s="162">
        <f>IF(N1024="zákl. přenesená",J1024,0)</f>
        <v>0</v>
      </c>
      <c r="BH1024" s="162">
        <f>IF(N1024="sníž. přenesená",J1024,0)</f>
        <v>0</v>
      </c>
      <c r="BI1024" s="162">
        <f>IF(N1024="nulová",J1024,0)</f>
        <v>0</v>
      </c>
      <c r="BJ1024" s="99" t="s">
        <v>75</v>
      </c>
      <c r="BK1024" s="162">
        <f>ROUND(I1024*H1024,2)</f>
        <v>947</v>
      </c>
      <c r="BL1024" s="99" t="s">
        <v>104</v>
      </c>
      <c r="BM1024" s="99" t="s">
        <v>2471</v>
      </c>
    </row>
    <row r="1025" spans="2:65" s="108" customFormat="1" ht="19.5">
      <c r="B1025" s="109"/>
      <c r="D1025" s="163" t="s">
        <v>107</v>
      </c>
      <c r="F1025" s="164" t="s">
        <v>2472</v>
      </c>
      <c r="L1025" s="109"/>
      <c r="M1025" s="165"/>
      <c r="N1025" s="166"/>
      <c r="O1025" s="166"/>
      <c r="P1025" s="166"/>
      <c r="Q1025" s="166"/>
      <c r="R1025" s="166"/>
      <c r="S1025" s="166"/>
      <c r="T1025" s="167"/>
      <c r="AT1025" s="99" t="s">
        <v>107</v>
      </c>
      <c r="AU1025" s="99" t="s">
        <v>67</v>
      </c>
    </row>
    <row r="1026" spans="2:65" s="108" customFormat="1" ht="22.5" customHeight="1">
      <c r="B1026" s="109"/>
      <c r="C1026" s="152" t="s">
        <v>2473</v>
      </c>
      <c r="D1026" s="152" t="s">
        <v>99</v>
      </c>
      <c r="E1026" s="153" t="s">
        <v>2474</v>
      </c>
      <c r="F1026" s="154" t="s">
        <v>2475</v>
      </c>
      <c r="G1026" s="155" t="s">
        <v>111</v>
      </c>
      <c r="H1026" s="156">
        <v>1</v>
      </c>
      <c r="I1026" s="157">
        <v>164</v>
      </c>
      <c r="J1026" s="157">
        <f>ROUND(I1026*H1026,2)</f>
        <v>164</v>
      </c>
      <c r="K1026" s="154" t="s">
        <v>103</v>
      </c>
      <c r="L1026" s="109"/>
      <c r="M1026" s="158" t="s">
        <v>1</v>
      </c>
      <c r="N1026" s="159" t="s">
        <v>38</v>
      </c>
      <c r="O1026" s="160">
        <v>0</v>
      </c>
      <c r="P1026" s="160">
        <f>O1026*H1026</f>
        <v>0</v>
      </c>
      <c r="Q1026" s="160">
        <v>0</v>
      </c>
      <c r="R1026" s="160">
        <f>Q1026*H1026</f>
        <v>0</v>
      </c>
      <c r="S1026" s="160">
        <v>0</v>
      </c>
      <c r="T1026" s="161">
        <f>S1026*H1026</f>
        <v>0</v>
      </c>
      <c r="AR1026" s="99" t="s">
        <v>104</v>
      </c>
      <c r="AT1026" s="99" t="s">
        <v>99</v>
      </c>
      <c r="AU1026" s="99" t="s">
        <v>67</v>
      </c>
      <c r="AY1026" s="99" t="s">
        <v>105</v>
      </c>
      <c r="BE1026" s="162">
        <f>IF(N1026="základní",J1026,0)</f>
        <v>164</v>
      </c>
      <c r="BF1026" s="162">
        <f>IF(N1026="snížená",J1026,0)</f>
        <v>0</v>
      </c>
      <c r="BG1026" s="162">
        <f>IF(N1026="zákl. přenesená",J1026,0)</f>
        <v>0</v>
      </c>
      <c r="BH1026" s="162">
        <f>IF(N1026="sníž. přenesená",J1026,0)</f>
        <v>0</v>
      </c>
      <c r="BI1026" s="162">
        <f>IF(N1026="nulová",J1026,0)</f>
        <v>0</v>
      </c>
      <c r="BJ1026" s="99" t="s">
        <v>75</v>
      </c>
      <c r="BK1026" s="162">
        <f>ROUND(I1026*H1026,2)</f>
        <v>164</v>
      </c>
      <c r="BL1026" s="99" t="s">
        <v>104</v>
      </c>
      <c r="BM1026" s="99" t="s">
        <v>2476</v>
      </c>
    </row>
    <row r="1027" spans="2:65" s="108" customFormat="1" ht="29.25">
      <c r="B1027" s="109"/>
      <c r="D1027" s="163" t="s">
        <v>107</v>
      </c>
      <c r="F1027" s="164" t="s">
        <v>2477</v>
      </c>
      <c r="L1027" s="109"/>
      <c r="M1027" s="165"/>
      <c r="N1027" s="166"/>
      <c r="O1027" s="166"/>
      <c r="P1027" s="166"/>
      <c r="Q1027" s="166"/>
      <c r="R1027" s="166"/>
      <c r="S1027" s="166"/>
      <c r="T1027" s="167"/>
      <c r="AT1027" s="99" t="s">
        <v>107</v>
      </c>
      <c r="AU1027" s="99" t="s">
        <v>67</v>
      </c>
    </row>
    <row r="1028" spans="2:65" s="108" customFormat="1" ht="22.5" customHeight="1">
      <c r="B1028" s="109"/>
      <c r="C1028" s="152" t="s">
        <v>2478</v>
      </c>
      <c r="D1028" s="152" t="s">
        <v>99</v>
      </c>
      <c r="E1028" s="153" t="s">
        <v>2479</v>
      </c>
      <c r="F1028" s="154" t="s">
        <v>2480</v>
      </c>
      <c r="G1028" s="155" t="s">
        <v>111</v>
      </c>
      <c r="H1028" s="156">
        <v>1</v>
      </c>
      <c r="I1028" s="157">
        <v>245</v>
      </c>
      <c r="J1028" s="157">
        <f>ROUND(I1028*H1028,2)</f>
        <v>245</v>
      </c>
      <c r="K1028" s="154" t="s">
        <v>103</v>
      </c>
      <c r="L1028" s="109"/>
      <c r="M1028" s="158" t="s">
        <v>1</v>
      </c>
      <c r="N1028" s="159" t="s">
        <v>38</v>
      </c>
      <c r="O1028" s="160">
        <v>0</v>
      </c>
      <c r="P1028" s="160">
        <f>O1028*H1028</f>
        <v>0</v>
      </c>
      <c r="Q1028" s="160">
        <v>0</v>
      </c>
      <c r="R1028" s="160">
        <f>Q1028*H1028</f>
        <v>0</v>
      </c>
      <c r="S1028" s="160">
        <v>0</v>
      </c>
      <c r="T1028" s="161">
        <f>S1028*H1028</f>
        <v>0</v>
      </c>
      <c r="AR1028" s="99" t="s">
        <v>104</v>
      </c>
      <c r="AT1028" s="99" t="s">
        <v>99</v>
      </c>
      <c r="AU1028" s="99" t="s">
        <v>67</v>
      </c>
      <c r="AY1028" s="99" t="s">
        <v>105</v>
      </c>
      <c r="BE1028" s="162">
        <f>IF(N1028="základní",J1028,0)</f>
        <v>245</v>
      </c>
      <c r="BF1028" s="162">
        <f>IF(N1028="snížená",J1028,0)</f>
        <v>0</v>
      </c>
      <c r="BG1028" s="162">
        <f>IF(N1028="zákl. přenesená",J1028,0)</f>
        <v>0</v>
      </c>
      <c r="BH1028" s="162">
        <f>IF(N1028="sníž. přenesená",J1028,0)</f>
        <v>0</v>
      </c>
      <c r="BI1028" s="162">
        <f>IF(N1028="nulová",J1028,0)</f>
        <v>0</v>
      </c>
      <c r="BJ1028" s="99" t="s">
        <v>75</v>
      </c>
      <c r="BK1028" s="162">
        <f>ROUND(I1028*H1028,2)</f>
        <v>245</v>
      </c>
      <c r="BL1028" s="99" t="s">
        <v>104</v>
      </c>
      <c r="BM1028" s="99" t="s">
        <v>2481</v>
      </c>
    </row>
    <row r="1029" spans="2:65" s="108" customFormat="1" ht="29.25">
      <c r="B1029" s="109"/>
      <c r="D1029" s="163" t="s">
        <v>107</v>
      </c>
      <c r="F1029" s="164" t="s">
        <v>2482</v>
      </c>
      <c r="L1029" s="109"/>
      <c r="M1029" s="165"/>
      <c r="N1029" s="166"/>
      <c r="O1029" s="166"/>
      <c r="P1029" s="166"/>
      <c r="Q1029" s="166"/>
      <c r="R1029" s="166"/>
      <c r="S1029" s="166"/>
      <c r="T1029" s="167"/>
      <c r="AT1029" s="99" t="s">
        <v>107</v>
      </c>
      <c r="AU1029" s="99" t="s">
        <v>67</v>
      </c>
    </row>
    <row r="1030" spans="2:65" s="108" customFormat="1" ht="22.5" customHeight="1">
      <c r="B1030" s="109"/>
      <c r="C1030" s="152" t="s">
        <v>2483</v>
      </c>
      <c r="D1030" s="152" t="s">
        <v>99</v>
      </c>
      <c r="E1030" s="153" t="s">
        <v>2484</v>
      </c>
      <c r="F1030" s="154" t="s">
        <v>2485</v>
      </c>
      <c r="G1030" s="155" t="s">
        <v>111</v>
      </c>
      <c r="H1030" s="156">
        <v>1</v>
      </c>
      <c r="I1030" s="157">
        <v>327</v>
      </c>
      <c r="J1030" s="157">
        <f>ROUND(I1030*H1030,2)</f>
        <v>327</v>
      </c>
      <c r="K1030" s="154" t="s">
        <v>103</v>
      </c>
      <c r="L1030" s="109"/>
      <c r="M1030" s="158" t="s">
        <v>1</v>
      </c>
      <c r="N1030" s="159" t="s">
        <v>38</v>
      </c>
      <c r="O1030" s="160">
        <v>0</v>
      </c>
      <c r="P1030" s="160">
        <f>O1030*H1030</f>
        <v>0</v>
      </c>
      <c r="Q1030" s="160">
        <v>0</v>
      </c>
      <c r="R1030" s="160">
        <f>Q1030*H1030</f>
        <v>0</v>
      </c>
      <c r="S1030" s="160">
        <v>0</v>
      </c>
      <c r="T1030" s="161">
        <f>S1030*H1030</f>
        <v>0</v>
      </c>
      <c r="AR1030" s="99" t="s">
        <v>104</v>
      </c>
      <c r="AT1030" s="99" t="s">
        <v>99</v>
      </c>
      <c r="AU1030" s="99" t="s">
        <v>67</v>
      </c>
      <c r="AY1030" s="99" t="s">
        <v>105</v>
      </c>
      <c r="BE1030" s="162">
        <f>IF(N1030="základní",J1030,0)</f>
        <v>327</v>
      </c>
      <c r="BF1030" s="162">
        <f>IF(N1030="snížená",J1030,0)</f>
        <v>0</v>
      </c>
      <c r="BG1030" s="162">
        <f>IF(N1030="zákl. přenesená",J1030,0)</f>
        <v>0</v>
      </c>
      <c r="BH1030" s="162">
        <f>IF(N1030="sníž. přenesená",J1030,0)</f>
        <v>0</v>
      </c>
      <c r="BI1030" s="162">
        <f>IF(N1030="nulová",J1030,0)</f>
        <v>0</v>
      </c>
      <c r="BJ1030" s="99" t="s">
        <v>75</v>
      </c>
      <c r="BK1030" s="162">
        <f>ROUND(I1030*H1030,2)</f>
        <v>327</v>
      </c>
      <c r="BL1030" s="99" t="s">
        <v>104</v>
      </c>
      <c r="BM1030" s="99" t="s">
        <v>2486</v>
      </c>
    </row>
    <row r="1031" spans="2:65" s="108" customFormat="1" ht="29.25">
      <c r="B1031" s="109"/>
      <c r="D1031" s="163" t="s">
        <v>107</v>
      </c>
      <c r="F1031" s="164" t="s">
        <v>2487</v>
      </c>
      <c r="L1031" s="109"/>
      <c r="M1031" s="165"/>
      <c r="N1031" s="166"/>
      <c r="O1031" s="166"/>
      <c r="P1031" s="166"/>
      <c r="Q1031" s="166"/>
      <c r="R1031" s="166"/>
      <c r="S1031" s="166"/>
      <c r="T1031" s="167"/>
      <c r="AT1031" s="99" t="s">
        <v>107</v>
      </c>
      <c r="AU1031" s="99" t="s">
        <v>67</v>
      </c>
    </row>
    <row r="1032" spans="2:65" s="108" customFormat="1" ht="22.5" customHeight="1">
      <c r="B1032" s="109"/>
      <c r="C1032" s="152" t="s">
        <v>2488</v>
      </c>
      <c r="D1032" s="152" t="s">
        <v>99</v>
      </c>
      <c r="E1032" s="153" t="s">
        <v>2489</v>
      </c>
      <c r="F1032" s="154" t="s">
        <v>2490</v>
      </c>
      <c r="G1032" s="155" t="s">
        <v>111</v>
      </c>
      <c r="H1032" s="156">
        <v>1</v>
      </c>
      <c r="I1032" s="157">
        <v>409</v>
      </c>
      <c r="J1032" s="157">
        <f>ROUND(I1032*H1032,2)</f>
        <v>409</v>
      </c>
      <c r="K1032" s="154" t="s">
        <v>103</v>
      </c>
      <c r="L1032" s="109"/>
      <c r="M1032" s="158" t="s">
        <v>1</v>
      </c>
      <c r="N1032" s="159" t="s">
        <v>38</v>
      </c>
      <c r="O1032" s="160">
        <v>0</v>
      </c>
      <c r="P1032" s="160">
        <f>O1032*H1032</f>
        <v>0</v>
      </c>
      <c r="Q1032" s="160">
        <v>0</v>
      </c>
      <c r="R1032" s="160">
        <f>Q1032*H1032</f>
        <v>0</v>
      </c>
      <c r="S1032" s="160">
        <v>0</v>
      </c>
      <c r="T1032" s="161">
        <f>S1032*H1032</f>
        <v>0</v>
      </c>
      <c r="AR1032" s="99" t="s">
        <v>104</v>
      </c>
      <c r="AT1032" s="99" t="s">
        <v>99</v>
      </c>
      <c r="AU1032" s="99" t="s">
        <v>67</v>
      </c>
      <c r="AY1032" s="99" t="s">
        <v>105</v>
      </c>
      <c r="BE1032" s="162">
        <f>IF(N1032="základní",J1032,0)</f>
        <v>409</v>
      </c>
      <c r="BF1032" s="162">
        <f>IF(N1032="snížená",J1032,0)</f>
        <v>0</v>
      </c>
      <c r="BG1032" s="162">
        <f>IF(N1032="zákl. přenesená",J1032,0)</f>
        <v>0</v>
      </c>
      <c r="BH1032" s="162">
        <f>IF(N1032="sníž. přenesená",J1032,0)</f>
        <v>0</v>
      </c>
      <c r="BI1032" s="162">
        <f>IF(N1032="nulová",J1032,0)</f>
        <v>0</v>
      </c>
      <c r="BJ1032" s="99" t="s">
        <v>75</v>
      </c>
      <c r="BK1032" s="162">
        <f>ROUND(I1032*H1032,2)</f>
        <v>409</v>
      </c>
      <c r="BL1032" s="99" t="s">
        <v>104</v>
      </c>
      <c r="BM1032" s="99" t="s">
        <v>2491</v>
      </c>
    </row>
    <row r="1033" spans="2:65" s="108" customFormat="1" ht="29.25">
      <c r="B1033" s="109"/>
      <c r="D1033" s="163" t="s">
        <v>107</v>
      </c>
      <c r="F1033" s="164" t="s">
        <v>2492</v>
      </c>
      <c r="L1033" s="109"/>
      <c r="M1033" s="165"/>
      <c r="N1033" s="166"/>
      <c r="O1033" s="166"/>
      <c r="P1033" s="166"/>
      <c r="Q1033" s="166"/>
      <c r="R1033" s="166"/>
      <c r="S1033" s="166"/>
      <c r="T1033" s="167"/>
      <c r="AT1033" s="99" t="s">
        <v>107</v>
      </c>
      <c r="AU1033" s="99" t="s">
        <v>67</v>
      </c>
    </row>
    <row r="1034" spans="2:65" s="108" customFormat="1" ht="22.5" customHeight="1">
      <c r="B1034" s="109"/>
      <c r="C1034" s="152" t="s">
        <v>2493</v>
      </c>
      <c r="D1034" s="152" t="s">
        <v>99</v>
      </c>
      <c r="E1034" s="153" t="s">
        <v>2494</v>
      </c>
      <c r="F1034" s="154" t="s">
        <v>2495</v>
      </c>
      <c r="G1034" s="155" t="s">
        <v>111</v>
      </c>
      <c r="H1034" s="156">
        <v>1</v>
      </c>
      <c r="I1034" s="157">
        <v>590</v>
      </c>
      <c r="J1034" s="157">
        <f>ROUND(I1034*H1034,2)</f>
        <v>590</v>
      </c>
      <c r="K1034" s="154" t="s">
        <v>103</v>
      </c>
      <c r="L1034" s="109"/>
      <c r="M1034" s="158" t="s">
        <v>1</v>
      </c>
      <c r="N1034" s="159" t="s">
        <v>38</v>
      </c>
      <c r="O1034" s="160">
        <v>0</v>
      </c>
      <c r="P1034" s="160">
        <f>O1034*H1034</f>
        <v>0</v>
      </c>
      <c r="Q1034" s="160">
        <v>0</v>
      </c>
      <c r="R1034" s="160">
        <f>Q1034*H1034</f>
        <v>0</v>
      </c>
      <c r="S1034" s="160">
        <v>0</v>
      </c>
      <c r="T1034" s="161">
        <f>S1034*H1034</f>
        <v>0</v>
      </c>
      <c r="AR1034" s="99" t="s">
        <v>104</v>
      </c>
      <c r="AT1034" s="99" t="s">
        <v>99</v>
      </c>
      <c r="AU1034" s="99" t="s">
        <v>67</v>
      </c>
      <c r="AY1034" s="99" t="s">
        <v>105</v>
      </c>
      <c r="BE1034" s="162">
        <f>IF(N1034="základní",J1034,0)</f>
        <v>590</v>
      </c>
      <c r="BF1034" s="162">
        <f>IF(N1034="snížená",J1034,0)</f>
        <v>0</v>
      </c>
      <c r="BG1034" s="162">
        <f>IF(N1034="zákl. přenesená",J1034,0)</f>
        <v>0</v>
      </c>
      <c r="BH1034" s="162">
        <f>IF(N1034="sníž. přenesená",J1034,0)</f>
        <v>0</v>
      </c>
      <c r="BI1034" s="162">
        <f>IF(N1034="nulová",J1034,0)</f>
        <v>0</v>
      </c>
      <c r="BJ1034" s="99" t="s">
        <v>75</v>
      </c>
      <c r="BK1034" s="162">
        <f>ROUND(I1034*H1034,2)</f>
        <v>590</v>
      </c>
      <c r="BL1034" s="99" t="s">
        <v>104</v>
      </c>
      <c r="BM1034" s="99" t="s">
        <v>2496</v>
      </c>
    </row>
    <row r="1035" spans="2:65" s="108" customFormat="1" ht="19.5">
      <c r="B1035" s="109"/>
      <c r="D1035" s="163" t="s">
        <v>107</v>
      </c>
      <c r="F1035" s="164" t="s">
        <v>2497</v>
      </c>
      <c r="L1035" s="109"/>
      <c r="M1035" s="165"/>
      <c r="N1035" s="166"/>
      <c r="O1035" s="166"/>
      <c r="P1035" s="166"/>
      <c r="Q1035" s="166"/>
      <c r="R1035" s="166"/>
      <c r="S1035" s="166"/>
      <c r="T1035" s="167"/>
      <c r="AT1035" s="99" t="s">
        <v>107</v>
      </c>
      <c r="AU1035" s="99" t="s">
        <v>67</v>
      </c>
    </row>
    <row r="1036" spans="2:65" s="108" customFormat="1" ht="22.5" customHeight="1">
      <c r="B1036" s="109"/>
      <c r="C1036" s="152" t="s">
        <v>2498</v>
      </c>
      <c r="D1036" s="152" t="s">
        <v>99</v>
      </c>
      <c r="E1036" s="153" t="s">
        <v>2499</v>
      </c>
      <c r="F1036" s="154" t="s">
        <v>2500</v>
      </c>
      <c r="G1036" s="155" t="s">
        <v>111</v>
      </c>
      <c r="H1036" s="156">
        <v>1</v>
      </c>
      <c r="I1036" s="157">
        <v>284</v>
      </c>
      <c r="J1036" s="157">
        <f>ROUND(I1036*H1036,2)</f>
        <v>284</v>
      </c>
      <c r="K1036" s="154" t="s">
        <v>103</v>
      </c>
      <c r="L1036" s="109"/>
      <c r="M1036" s="158" t="s">
        <v>1</v>
      </c>
      <c r="N1036" s="159" t="s">
        <v>38</v>
      </c>
      <c r="O1036" s="160">
        <v>0</v>
      </c>
      <c r="P1036" s="160">
        <f>O1036*H1036</f>
        <v>0</v>
      </c>
      <c r="Q1036" s="160">
        <v>0</v>
      </c>
      <c r="R1036" s="160">
        <f>Q1036*H1036</f>
        <v>0</v>
      </c>
      <c r="S1036" s="160">
        <v>0</v>
      </c>
      <c r="T1036" s="161">
        <f>S1036*H1036</f>
        <v>0</v>
      </c>
      <c r="AR1036" s="99" t="s">
        <v>104</v>
      </c>
      <c r="AT1036" s="99" t="s">
        <v>99</v>
      </c>
      <c r="AU1036" s="99" t="s">
        <v>67</v>
      </c>
      <c r="AY1036" s="99" t="s">
        <v>105</v>
      </c>
      <c r="BE1036" s="162">
        <f>IF(N1036="základní",J1036,0)</f>
        <v>284</v>
      </c>
      <c r="BF1036" s="162">
        <f>IF(N1036="snížená",J1036,0)</f>
        <v>0</v>
      </c>
      <c r="BG1036" s="162">
        <f>IF(N1036="zákl. přenesená",J1036,0)</f>
        <v>0</v>
      </c>
      <c r="BH1036" s="162">
        <f>IF(N1036="sníž. přenesená",J1036,0)</f>
        <v>0</v>
      </c>
      <c r="BI1036" s="162">
        <f>IF(N1036="nulová",J1036,0)</f>
        <v>0</v>
      </c>
      <c r="BJ1036" s="99" t="s">
        <v>75</v>
      </c>
      <c r="BK1036" s="162">
        <f>ROUND(I1036*H1036,2)</f>
        <v>284</v>
      </c>
      <c r="BL1036" s="99" t="s">
        <v>104</v>
      </c>
      <c r="BM1036" s="99" t="s">
        <v>2501</v>
      </c>
    </row>
    <row r="1037" spans="2:65" s="108" customFormat="1" ht="19.5">
      <c r="B1037" s="109"/>
      <c r="D1037" s="163" t="s">
        <v>107</v>
      </c>
      <c r="F1037" s="164" t="s">
        <v>2502</v>
      </c>
      <c r="L1037" s="109"/>
      <c r="M1037" s="165"/>
      <c r="N1037" s="166"/>
      <c r="O1037" s="166"/>
      <c r="P1037" s="166"/>
      <c r="Q1037" s="166"/>
      <c r="R1037" s="166"/>
      <c r="S1037" s="166"/>
      <c r="T1037" s="167"/>
      <c r="AT1037" s="99" t="s">
        <v>107</v>
      </c>
      <c r="AU1037" s="99" t="s">
        <v>67</v>
      </c>
    </row>
    <row r="1038" spans="2:65" s="108" customFormat="1" ht="22.5" customHeight="1">
      <c r="B1038" s="109"/>
      <c r="C1038" s="152" t="s">
        <v>2503</v>
      </c>
      <c r="D1038" s="152" t="s">
        <v>99</v>
      </c>
      <c r="E1038" s="153" t="s">
        <v>2504</v>
      </c>
      <c r="F1038" s="154" t="s">
        <v>2505</v>
      </c>
      <c r="G1038" s="155" t="s">
        <v>111</v>
      </c>
      <c r="H1038" s="156">
        <v>1</v>
      </c>
      <c r="I1038" s="157">
        <v>728</v>
      </c>
      <c r="J1038" s="157">
        <f>ROUND(I1038*H1038,2)</f>
        <v>728</v>
      </c>
      <c r="K1038" s="154" t="s">
        <v>103</v>
      </c>
      <c r="L1038" s="109"/>
      <c r="M1038" s="158" t="s">
        <v>1</v>
      </c>
      <c r="N1038" s="159" t="s">
        <v>38</v>
      </c>
      <c r="O1038" s="160">
        <v>0</v>
      </c>
      <c r="P1038" s="160">
        <f>O1038*H1038</f>
        <v>0</v>
      </c>
      <c r="Q1038" s="160">
        <v>0</v>
      </c>
      <c r="R1038" s="160">
        <f>Q1038*H1038</f>
        <v>0</v>
      </c>
      <c r="S1038" s="160">
        <v>0</v>
      </c>
      <c r="T1038" s="161">
        <f>S1038*H1038</f>
        <v>0</v>
      </c>
      <c r="AR1038" s="99" t="s">
        <v>104</v>
      </c>
      <c r="AT1038" s="99" t="s">
        <v>99</v>
      </c>
      <c r="AU1038" s="99" t="s">
        <v>67</v>
      </c>
      <c r="AY1038" s="99" t="s">
        <v>105</v>
      </c>
      <c r="BE1038" s="162">
        <f>IF(N1038="základní",J1038,0)</f>
        <v>728</v>
      </c>
      <c r="BF1038" s="162">
        <f>IF(N1038="snížená",J1038,0)</f>
        <v>0</v>
      </c>
      <c r="BG1038" s="162">
        <f>IF(N1038="zákl. přenesená",J1038,0)</f>
        <v>0</v>
      </c>
      <c r="BH1038" s="162">
        <f>IF(N1038="sníž. přenesená",J1038,0)</f>
        <v>0</v>
      </c>
      <c r="BI1038" s="162">
        <f>IF(N1038="nulová",J1038,0)</f>
        <v>0</v>
      </c>
      <c r="BJ1038" s="99" t="s">
        <v>75</v>
      </c>
      <c r="BK1038" s="162">
        <f>ROUND(I1038*H1038,2)</f>
        <v>728</v>
      </c>
      <c r="BL1038" s="99" t="s">
        <v>104</v>
      </c>
      <c r="BM1038" s="99" t="s">
        <v>2506</v>
      </c>
    </row>
    <row r="1039" spans="2:65" s="108" customFormat="1" ht="19.5">
      <c r="B1039" s="109"/>
      <c r="D1039" s="163" t="s">
        <v>107</v>
      </c>
      <c r="F1039" s="164" t="s">
        <v>2507</v>
      </c>
      <c r="L1039" s="109"/>
      <c r="M1039" s="165"/>
      <c r="N1039" s="166"/>
      <c r="O1039" s="166"/>
      <c r="P1039" s="166"/>
      <c r="Q1039" s="166"/>
      <c r="R1039" s="166"/>
      <c r="S1039" s="166"/>
      <c r="T1039" s="167"/>
      <c r="AT1039" s="99" t="s">
        <v>107</v>
      </c>
      <c r="AU1039" s="99" t="s">
        <v>67</v>
      </c>
    </row>
    <row r="1040" spans="2:65" s="108" customFormat="1" ht="22.5" customHeight="1">
      <c r="B1040" s="109"/>
      <c r="C1040" s="152" t="s">
        <v>2508</v>
      </c>
      <c r="D1040" s="152" t="s">
        <v>99</v>
      </c>
      <c r="E1040" s="153" t="s">
        <v>2509</v>
      </c>
      <c r="F1040" s="154" t="s">
        <v>2510</v>
      </c>
      <c r="G1040" s="155" t="s">
        <v>111</v>
      </c>
      <c r="H1040" s="156">
        <v>1</v>
      </c>
      <c r="I1040" s="157">
        <v>392</v>
      </c>
      <c r="J1040" s="157">
        <f>ROUND(I1040*H1040,2)</f>
        <v>392</v>
      </c>
      <c r="K1040" s="154" t="s">
        <v>103</v>
      </c>
      <c r="L1040" s="109"/>
      <c r="M1040" s="158" t="s">
        <v>1</v>
      </c>
      <c r="N1040" s="159" t="s">
        <v>38</v>
      </c>
      <c r="O1040" s="160">
        <v>0</v>
      </c>
      <c r="P1040" s="160">
        <f>O1040*H1040</f>
        <v>0</v>
      </c>
      <c r="Q1040" s="160">
        <v>0</v>
      </c>
      <c r="R1040" s="160">
        <f>Q1040*H1040</f>
        <v>0</v>
      </c>
      <c r="S1040" s="160">
        <v>0</v>
      </c>
      <c r="T1040" s="161">
        <f>S1040*H1040</f>
        <v>0</v>
      </c>
      <c r="AR1040" s="99" t="s">
        <v>104</v>
      </c>
      <c r="AT1040" s="99" t="s">
        <v>99</v>
      </c>
      <c r="AU1040" s="99" t="s">
        <v>67</v>
      </c>
      <c r="AY1040" s="99" t="s">
        <v>105</v>
      </c>
      <c r="BE1040" s="162">
        <f>IF(N1040="základní",J1040,0)</f>
        <v>392</v>
      </c>
      <c r="BF1040" s="162">
        <f>IF(N1040="snížená",J1040,0)</f>
        <v>0</v>
      </c>
      <c r="BG1040" s="162">
        <f>IF(N1040="zákl. přenesená",J1040,0)</f>
        <v>0</v>
      </c>
      <c r="BH1040" s="162">
        <f>IF(N1040="sníž. přenesená",J1040,0)</f>
        <v>0</v>
      </c>
      <c r="BI1040" s="162">
        <f>IF(N1040="nulová",J1040,0)</f>
        <v>0</v>
      </c>
      <c r="BJ1040" s="99" t="s">
        <v>75</v>
      </c>
      <c r="BK1040" s="162">
        <f>ROUND(I1040*H1040,2)</f>
        <v>392</v>
      </c>
      <c r="BL1040" s="99" t="s">
        <v>104</v>
      </c>
      <c r="BM1040" s="99" t="s">
        <v>2511</v>
      </c>
    </row>
    <row r="1041" spans="2:65" s="108" customFormat="1" ht="19.5">
      <c r="B1041" s="109"/>
      <c r="D1041" s="163" t="s">
        <v>107</v>
      </c>
      <c r="F1041" s="164" t="s">
        <v>2512</v>
      </c>
      <c r="L1041" s="109"/>
      <c r="M1041" s="165"/>
      <c r="N1041" s="166"/>
      <c r="O1041" s="166"/>
      <c r="P1041" s="166"/>
      <c r="Q1041" s="166"/>
      <c r="R1041" s="166"/>
      <c r="S1041" s="166"/>
      <c r="T1041" s="167"/>
      <c r="AT1041" s="99" t="s">
        <v>107</v>
      </c>
      <c r="AU1041" s="99" t="s">
        <v>67</v>
      </c>
    </row>
    <row r="1042" spans="2:65" s="108" customFormat="1" ht="22.5" customHeight="1">
      <c r="B1042" s="109"/>
      <c r="C1042" s="152" t="s">
        <v>2513</v>
      </c>
      <c r="D1042" s="152" t="s">
        <v>99</v>
      </c>
      <c r="E1042" s="153" t="s">
        <v>2514</v>
      </c>
      <c r="F1042" s="154" t="s">
        <v>2515</v>
      </c>
      <c r="G1042" s="155" t="s">
        <v>111</v>
      </c>
      <c r="H1042" s="156">
        <v>1</v>
      </c>
      <c r="I1042" s="157">
        <v>155</v>
      </c>
      <c r="J1042" s="157">
        <f>ROUND(I1042*H1042,2)</f>
        <v>155</v>
      </c>
      <c r="K1042" s="154" t="s">
        <v>103</v>
      </c>
      <c r="L1042" s="109"/>
      <c r="M1042" s="158" t="s">
        <v>1</v>
      </c>
      <c r="N1042" s="159" t="s">
        <v>38</v>
      </c>
      <c r="O1042" s="160">
        <v>0</v>
      </c>
      <c r="P1042" s="160">
        <f>O1042*H1042</f>
        <v>0</v>
      </c>
      <c r="Q1042" s="160">
        <v>0</v>
      </c>
      <c r="R1042" s="160">
        <f>Q1042*H1042</f>
        <v>0</v>
      </c>
      <c r="S1042" s="160">
        <v>0</v>
      </c>
      <c r="T1042" s="161">
        <f>S1042*H1042</f>
        <v>0</v>
      </c>
      <c r="AR1042" s="99" t="s">
        <v>104</v>
      </c>
      <c r="AT1042" s="99" t="s">
        <v>99</v>
      </c>
      <c r="AU1042" s="99" t="s">
        <v>67</v>
      </c>
      <c r="AY1042" s="99" t="s">
        <v>105</v>
      </c>
      <c r="BE1042" s="162">
        <f>IF(N1042="základní",J1042,0)</f>
        <v>155</v>
      </c>
      <c r="BF1042" s="162">
        <f>IF(N1042="snížená",J1042,0)</f>
        <v>0</v>
      </c>
      <c r="BG1042" s="162">
        <f>IF(N1042="zákl. přenesená",J1042,0)</f>
        <v>0</v>
      </c>
      <c r="BH1042" s="162">
        <f>IF(N1042="sníž. přenesená",J1042,0)</f>
        <v>0</v>
      </c>
      <c r="BI1042" s="162">
        <f>IF(N1042="nulová",J1042,0)</f>
        <v>0</v>
      </c>
      <c r="BJ1042" s="99" t="s">
        <v>75</v>
      </c>
      <c r="BK1042" s="162">
        <f>ROUND(I1042*H1042,2)</f>
        <v>155</v>
      </c>
      <c r="BL1042" s="99" t="s">
        <v>104</v>
      </c>
      <c r="BM1042" s="99" t="s">
        <v>2516</v>
      </c>
    </row>
    <row r="1043" spans="2:65" s="108" customFormat="1" ht="19.5">
      <c r="B1043" s="109"/>
      <c r="D1043" s="163" t="s">
        <v>107</v>
      </c>
      <c r="F1043" s="164" t="s">
        <v>2517</v>
      </c>
      <c r="L1043" s="109"/>
      <c r="M1043" s="165"/>
      <c r="N1043" s="166"/>
      <c r="O1043" s="166"/>
      <c r="P1043" s="166"/>
      <c r="Q1043" s="166"/>
      <c r="R1043" s="166"/>
      <c r="S1043" s="166"/>
      <c r="T1043" s="167"/>
      <c r="AT1043" s="99" t="s">
        <v>107</v>
      </c>
      <c r="AU1043" s="99" t="s">
        <v>67</v>
      </c>
    </row>
    <row r="1044" spans="2:65" s="108" customFormat="1" ht="22.5" customHeight="1">
      <c r="B1044" s="109"/>
      <c r="C1044" s="152" t="s">
        <v>2518</v>
      </c>
      <c r="D1044" s="152" t="s">
        <v>99</v>
      </c>
      <c r="E1044" s="153" t="s">
        <v>2519</v>
      </c>
      <c r="F1044" s="154" t="s">
        <v>2520</v>
      </c>
      <c r="G1044" s="155" t="s">
        <v>111</v>
      </c>
      <c r="H1044" s="156">
        <v>1</v>
      </c>
      <c r="I1044" s="157">
        <v>237</v>
      </c>
      <c r="J1044" s="157">
        <f>ROUND(I1044*H1044,2)</f>
        <v>237</v>
      </c>
      <c r="K1044" s="154" t="s">
        <v>103</v>
      </c>
      <c r="L1044" s="109"/>
      <c r="M1044" s="158" t="s">
        <v>1</v>
      </c>
      <c r="N1044" s="159" t="s">
        <v>38</v>
      </c>
      <c r="O1044" s="160">
        <v>0</v>
      </c>
      <c r="P1044" s="160">
        <f>O1044*H1044</f>
        <v>0</v>
      </c>
      <c r="Q1044" s="160">
        <v>0</v>
      </c>
      <c r="R1044" s="160">
        <f>Q1044*H1044</f>
        <v>0</v>
      </c>
      <c r="S1044" s="160">
        <v>0</v>
      </c>
      <c r="T1044" s="161">
        <f>S1044*H1044</f>
        <v>0</v>
      </c>
      <c r="AR1044" s="99" t="s">
        <v>104</v>
      </c>
      <c r="AT1044" s="99" t="s">
        <v>99</v>
      </c>
      <c r="AU1044" s="99" t="s">
        <v>67</v>
      </c>
      <c r="AY1044" s="99" t="s">
        <v>105</v>
      </c>
      <c r="BE1044" s="162">
        <f>IF(N1044="základní",J1044,0)</f>
        <v>237</v>
      </c>
      <c r="BF1044" s="162">
        <f>IF(N1044="snížená",J1044,0)</f>
        <v>0</v>
      </c>
      <c r="BG1044" s="162">
        <f>IF(N1044="zákl. přenesená",J1044,0)</f>
        <v>0</v>
      </c>
      <c r="BH1044" s="162">
        <f>IF(N1044="sníž. přenesená",J1044,0)</f>
        <v>0</v>
      </c>
      <c r="BI1044" s="162">
        <f>IF(N1044="nulová",J1044,0)</f>
        <v>0</v>
      </c>
      <c r="BJ1044" s="99" t="s">
        <v>75</v>
      </c>
      <c r="BK1044" s="162">
        <f>ROUND(I1044*H1044,2)</f>
        <v>237</v>
      </c>
      <c r="BL1044" s="99" t="s">
        <v>104</v>
      </c>
      <c r="BM1044" s="99" t="s">
        <v>2521</v>
      </c>
    </row>
    <row r="1045" spans="2:65" s="108" customFormat="1" ht="19.5">
      <c r="B1045" s="109"/>
      <c r="D1045" s="163" t="s">
        <v>107</v>
      </c>
      <c r="F1045" s="164" t="s">
        <v>2522</v>
      </c>
      <c r="L1045" s="109"/>
      <c r="M1045" s="165"/>
      <c r="N1045" s="166"/>
      <c r="O1045" s="166"/>
      <c r="P1045" s="166"/>
      <c r="Q1045" s="166"/>
      <c r="R1045" s="166"/>
      <c r="S1045" s="166"/>
      <c r="T1045" s="167"/>
      <c r="AT1045" s="99" t="s">
        <v>107</v>
      </c>
      <c r="AU1045" s="99" t="s">
        <v>67</v>
      </c>
    </row>
    <row r="1046" spans="2:65" s="108" customFormat="1" ht="22.5" customHeight="1">
      <c r="B1046" s="109"/>
      <c r="C1046" s="152" t="s">
        <v>2523</v>
      </c>
      <c r="D1046" s="152" t="s">
        <v>99</v>
      </c>
      <c r="E1046" s="153" t="s">
        <v>2524</v>
      </c>
      <c r="F1046" s="154" t="s">
        <v>2525</v>
      </c>
      <c r="G1046" s="155" t="s">
        <v>111</v>
      </c>
      <c r="H1046" s="156">
        <v>1</v>
      </c>
      <c r="I1046" s="157">
        <v>60.3</v>
      </c>
      <c r="J1046" s="157">
        <f>ROUND(I1046*H1046,2)</f>
        <v>60.3</v>
      </c>
      <c r="K1046" s="154" t="s">
        <v>103</v>
      </c>
      <c r="L1046" s="109"/>
      <c r="M1046" s="158" t="s">
        <v>1</v>
      </c>
      <c r="N1046" s="159" t="s">
        <v>38</v>
      </c>
      <c r="O1046" s="160">
        <v>0</v>
      </c>
      <c r="P1046" s="160">
        <f>O1046*H1046</f>
        <v>0</v>
      </c>
      <c r="Q1046" s="160">
        <v>0</v>
      </c>
      <c r="R1046" s="160">
        <f>Q1046*H1046</f>
        <v>0</v>
      </c>
      <c r="S1046" s="160">
        <v>0</v>
      </c>
      <c r="T1046" s="161">
        <f>S1046*H1046</f>
        <v>0</v>
      </c>
      <c r="AR1046" s="99" t="s">
        <v>104</v>
      </c>
      <c r="AT1046" s="99" t="s">
        <v>99</v>
      </c>
      <c r="AU1046" s="99" t="s">
        <v>67</v>
      </c>
      <c r="AY1046" s="99" t="s">
        <v>105</v>
      </c>
      <c r="BE1046" s="162">
        <f>IF(N1046="základní",J1046,0)</f>
        <v>60.3</v>
      </c>
      <c r="BF1046" s="162">
        <f>IF(N1046="snížená",J1046,0)</f>
        <v>0</v>
      </c>
      <c r="BG1046" s="162">
        <f>IF(N1046="zákl. přenesená",J1046,0)</f>
        <v>0</v>
      </c>
      <c r="BH1046" s="162">
        <f>IF(N1046="sníž. přenesená",J1046,0)</f>
        <v>0</v>
      </c>
      <c r="BI1046" s="162">
        <f>IF(N1046="nulová",J1046,0)</f>
        <v>0</v>
      </c>
      <c r="BJ1046" s="99" t="s">
        <v>75</v>
      </c>
      <c r="BK1046" s="162">
        <f>ROUND(I1046*H1046,2)</f>
        <v>60.3</v>
      </c>
      <c r="BL1046" s="99" t="s">
        <v>104</v>
      </c>
      <c r="BM1046" s="99" t="s">
        <v>2526</v>
      </c>
    </row>
    <row r="1047" spans="2:65" s="108" customFormat="1" ht="19.5">
      <c r="B1047" s="109"/>
      <c r="D1047" s="163" t="s">
        <v>107</v>
      </c>
      <c r="F1047" s="164" t="s">
        <v>2527</v>
      </c>
      <c r="L1047" s="109"/>
      <c r="M1047" s="165"/>
      <c r="N1047" s="166"/>
      <c r="O1047" s="166"/>
      <c r="P1047" s="166"/>
      <c r="Q1047" s="166"/>
      <c r="R1047" s="166"/>
      <c r="S1047" s="166"/>
      <c r="T1047" s="167"/>
      <c r="AT1047" s="99" t="s">
        <v>107</v>
      </c>
      <c r="AU1047" s="99" t="s">
        <v>67</v>
      </c>
    </row>
    <row r="1048" spans="2:65" s="108" customFormat="1" ht="22.5" customHeight="1">
      <c r="B1048" s="109"/>
      <c r="C1048" s="152" t="s">
        <v>2528</v>
      </c>
      <c r="D1048" s="152" t="s">
        <v>99</v>
      </c>
      <c r="E1048" s="153" t="s">
        <v>2529</v>
      </c>
      <c r="F1048" s="154" t="s">
        <v>2530</v>
      </c>
      <c r="G1048" s="155" t="s">
        <v>306</v>
      </c>
      <c r="H1048" s="156">
        <v>1</v>
      </c>
      <c r="I1048" s="157">
        <v>297</v>
      </c>
      <c r="J1048" s="157">
        <f>ROUND(I1048*H1048,2)</f>
        <v>297</v>
      </c>
      <c r="K1048" s="154" t="s">
        <v>103</v>
      </c>
      <c r="L1048" s="109"/>
      <c r="M1048" s="158" t="s">
        <v>1</v>
      </c>
      <c r="N1048" s="159" t="s">
        <v>38</v>
      </c>
      <c r="O1048" s="160">
        <v>0</v>
      </c>
      <c r="P1048" s="160">
        <f>O1048*H1048</f>
        <v>0</v>
      </c>
      <c r="Q1048" s="160">
        <v>0</v>
      </c>
      <c r="R1048" s="160">
        <f>Q1048*H1048</f>
        <v>0</v>
      </c>
      <c r="S1048" s="160">
        <v>0</v>
      </c>
      <c r="T1048" s="161">
        <f>S1048*H1048</f>
        <v>0</v>
      </c>
      <c r="AR1048" s="99" t="s">
        <v>104</v>
      </c>
      <c r="AT1048" s="99" t="s">
        <v>99</v>
      </c>
      <c r="AU1048" s="99" t="s">
        <v>67</v>
      </c>
      <c r="AY1048" s="99" t="s">
        <v>105</v>
      </c>
      <c r="BE1048" s="162">
        <f>IF(N1048="základní",J1048,0)</f>
        <v>297</v>
      </c>
      <c r="BF1048" s="162">
        <f>IF(N1048="snížená",J1048,0)</f>
        <v>0</v>
      </c>
      <c r="BG1048" s="162">
        <f>IF(N1048="zákl. přenesená",J1048,0)</f>
        <v>0</v>
      </c>
      <c r="BH1048" s="162">
        <f>IF(N1048="sníž. přenesená",J1048,0)</f>
        <v>0</v>
      </c>
      <c r="BI1048" s="162">
        <f>IF(N1048="nulová",J1048,0)</f>
        <v>0</v>
      </c>
      <c r="BJ1048" s="99" t="s">
        <v>75</v>
      </c>
      <c r="BK1048" s="162">
        <f>ROUND(I1048*H1048,2)</f>
        <v>297</v>
      </c>
      <c r="BL1048" s="99" t="s">
        <v>104</v>
      </c>
      <c r="BM1048" s="99" t="s">
        <v>2531</v>
      </c>
    </row>
    <row r="1049" spans="2:65" s="108" customFormat="1" ht="39">
      <c r="B1049" s="109"/>
      <c r="D1049" s="163" t="s">
        <v>107</v>
      </c>
      <c r="F1049" s="164" t="s">
        <v>2532</v>
      </c>
      <c r="L1049" s="109"/>
      <c r="M1049" s="165"/>
      <c r="N1049" s="166"/>
      <c r="O1049" s="166"/>
      <c r="P1049" s="166"/>
      <c r="Q1049" s="166"/>
      <c r="R1049" s="166"/>
      <c r="S1049" s="166"/>
      <c r="T1049" s="167"/>
      <c r="AT1049" s="99" t="s">
        <v>107</v>
      </c>
      <c r="AU1049" s="99" t="s">
        <v>67</v>
      </c>
    </row>
    <row r="1050" spans="2:65" s="108" customFormat="1" ht="22.5" customHeight="1">
      <c r="B1050" s="109"/>
      <c r="C1050" s="152" t="s">
        <v>2533</v>
      </c>
      <c r="D1050" s="152" t="s">
        <v>99</v>
      </c>
      <c r="E1050" s="153" t="s">
        <v>2534</v>
      </c>
      <c r="F1050" s="154" t="s">
        <v>2535</v>
      </c>
      <c r="G1050" s="155" t="s">
        <v>306</v>
      </c>
      <c r="H1050" s="156">
        <v>1</v>
      </c>
      <c r="I1050" s="157">
        <v>273</v>
      </c>
      <c r="J1050" s="157">
        <f>ROUND(I1050*H1050,2)</f>
        <v>273</v>
      </c>
      <c r="K1050" s="154" t="s">
        <v>103</v>
      </c>
      <c r="L1050" s="109"/>
      <c r="M1050" s="158" t="s">
        <v>1</v>
      </c>
      <c r="N1050" s="159" t="s">
        <v>38</v>
      </c>
      <c r="O1050" s="160">
        <v>0</v>
      </c>
      <c r="P1050" s="160">
        <f>O1050*H1050</f>
        <v>0</v>
      </c>
      <c r="Q1050" s="160">
        <v>0</v>
      </c>
      <c r="R1050" s="160">
        <f>Q1050*H1050</f>
        <v>0</v>
      </c>
      <c r="S1050" s="160">
        <v>0</v>
      </c>
      <c r="T1050" s="161">
        <f>S1050*H1050</f>
        <v>0</v>
      </c>
      <c r="AR1050" s="99" t="s">
        <v>104</v>
      </c>
      <c r="AT1050" s="99" t="s">
        <v>99</v>
      </c>
      <c r="AU1050" s="99" t="s">
        <v>67</v>
      </c>
      <c r="AY1050" s="99" t="s">
        <v>105</v>
      </c>
      <c r="BE1050" s="162">
        <f>IF(N1050="základní",J1050,0)</f>
        <v>273</v>
      </c>
      <c r="BF1050" s="162">
        <f>IF(N1050="snížená",J1050,0)</f>
        <v>0</v>
      </c>
      <c r="BG1050" s="162">
        <f>IF(N1050="zákl. přenesená",J1050,0)</f>
        <v>0</v>
      </c>
      <c r="BH1050" s="162">
        <f>IF(N1050="sníž. přenesená",J1050,0)</f>
        <v>0</v>
      </c>
      <c r="BI1050" s="162">
        <f>IF(N1050="nulová",J1050,0)</f>
        <v>0</v>
      </c>
      <c r="BJ1050" s="99" t="s">
        <v>75</v>
      </c>
      <c r="BK1050" s="162">
        <f>ROUND(I1050*H1050,2)</f>
        <v>273</v>
      </c>
      <c r="BL1050" s="99" t="s">
        <v>104</v>
      </c>
      <c r="BM1050" s="99" t="s">
        <v>2536</v>
      </c>
    </row>
    <row r="1051" spans="2:65" s="108" customFormat="1" ht="39">
      <c r="B1051" s="109"/>
      <c r="D1051" s="163" t="s">
        <v>107</v>
      </c>
      <c r="F1051" s="164" t="s">
        <v>2537</v>
      </c>
      <c r="L1051" s="109"/>
      <c r="M1051" s="165"/>
      <c r="N1051" s="166"/>
      <c r="O1051" s="166"/>
      <c r="P1051" s="166"/>
      <c r="Q1051" s="166"/>
      <c r="R1051" s="166"/>
      <c r="S1051" s="166"/>
      <c r="T1051" s="167"/>
      <c r="AT1051" s="99" t="s">
        <v>107</v>
      </c>
      <c r="AU1051" s="99" t="s">
        <v>67</v>
      </c>
    </row>
    <row r="1052" spans="2:65" s="108" customFormat="1" ht="22.5" customHeight="1">
      <c r="B1052" s="109"/>
      <c r="C1052" s="152" t="s">
        <v>2538</v>
      </c>
      <c r="D1052" s="152" t="s">
        <v>99</v>
      </c>
      <c r="E1052" s="153" t="s">
        <v>2539</v>
      </c>
      <c r="F1052" s="154" t="s">
        <v>2540</v>
      </c>
      <c r="G1052" s="155" t="s">
        <v>306</v>
      </c>
      <c r="H1052" s="156">
        <v>1</v>
      </c>
      <c r="I1052" s="157">
        <v>203</v>
      </c>
      <c r="J1052" s="157">
        <f>ROUND(I1052*H1052,2)</f>
        <v>203</v>
      </c>
      <c r="K1052" s="154" t="s">
        <v>103</v>
      </c>
      <c r="L1052" s="109"/>
      <c r="M1052" s="158" t="s">
        <v>1</v>
      </c>
      <c r="N1052" s="159" t="s">
        <v>38</v>
      </c>
      <c r="O1052" s="160">
        <v>0</v>
      </c>
      <c r="P1052" s="160">
        <f>O1052*H1052</f>
        <v>0</v>
      </c>
      <c r="Q1052" s="160">
        <v>0</v>
      </c>
      <c r="R1052" s="160">
        <f>Q1052*H1052</f>
        <v>0</v>
      </c>
      <c r="S1052" s="160">
        <v>0</v>
      </c>
      <c r="T1052" s="161">
        <f>S1052*H1052</f>
        <v>0</v>
      </c>
      <c r="AR1052" s="99" t="s">
        <v>104</v>
      </c>
      <c r="AT1052" s="99" t="s">
        <v>99</v>
      </c>
      <c r="AU1052" s="99" t="s">
        <v>67</v>
      </c>
      <c r="AY1052" s="99" t="s">
        <v>105</v>
      </c>
      <c r="BE1052" s="162">
        <f>IF(N1052="základní",J1052,0)</f>
        <v>203</v>
      </c>
      <c r="BF1052" s="162">
        <f>IF(N1052="snížená",J1052,0)</f>
        <v>0</v>
      </c>
      <c r="BG1052" s="162">
        <f>IF(N1052="zákl. přenesená",J1052,0)</f>
        <v>0</v>
      </c>
      <c r="BH1052" s="162">
        <f>IF(N1052="sníž. přenesená",J1052,0)</f>
        <v>0</v>
      </c>
      <c r="BI1052" s="162">
        <f>IF(N1052="nulová",J1052,0)</f>
        <v>0</v>
      </c>
      <c r="BJ1052" s="99" t="s">
        <v>75</v>
      </c>
      <c r="BK1052" s="162">
        <f>ROUND(I1052*H1052,2)</f>
        <v>203</v>
      </c>
      <c r="BL1052" s="99" t="s">
        <v>104</v>
      </c>
      <c r="BM1052" s="99" t="s">
        <v>2541</v>
      </c>
    </row>
    <row r="1053" spans="2:65" s="108" customFormat="1" ht="39">
      <c r="B1053" s="109"/>
      <c r="D1053" s="163" t="s">
        <v>107</v>
      </c>
      <c r="F1053" s="164" t="s">
        <v>2542</v>
      </c>
      <c r="L1053" s="109"/>
      <c r="M1053" s="165"/>
      <c r="N1053" s="166"/>
      <c r="O1053" s="166"/>
      <c r="P1053" s="166"/>
      <c r="Q1053" s="166"/>
      <c r="R1053" s="166"/>
      <c r="S1053" s="166"/>
      <c r="T1053" s="167"/>
      <c r="AT1053" s="99" t="s">
        <v>107</v>
      </c>
      <c r="AU1053" s="99" t="s">
        <v>67</v>
      </c>
    </row>
    <row r="1054" spans="2:65" s="108" customFormat="1" ht="22.5" customHeight="1">
      <c r="B1054" s="109"/>
      <c r="C1054" s="152" t="s">
        <v>2543</v>
      </c>
      <c r="D1054" s="152" t="s">
        <v>99</v>
      </c>
      <c r="E1054" s="153" t="s">
        <v>2544</v>
      </c>
      <c r="F1054" s="154" t="s">
        <v>2545</v>
      </c>
      <c r="G1054" s="155" t="s">
        <v>306</v>
      </c>
      <c r="H1054" s="156">
        <v>1</v>
      </c>
      <c r="I1054" s="157">
        <v>292</v>
      </c>
      <c r="J1054" s="157">
        <f>ROUND(I1054*H1054,2)</f>
        <v>292</v>
      </c>
      <c r="K1054" s="154" t="s">
        <v>103</v>
      </c>
      <c r="L1054" s="109"/>
      <c r="M1054" s="158" t="s">
        <v>1</v>
      </c>
      <c r="N1054" s="159" t="s">
        <v>38</v>
      </c>
      <c r="O1054" s="160">
        <v>0</v>
      </c>
      <c r="P1054" s="160">
        <f>O1054*H1054</f>
        <v>0</v>
      </c>
      <c r="Q1054" s="160">
        <v>0</v>
      </c>
      <c r="R1054" s="160">
        <f>Q1054*H1054</f>
        <v>0</v>
      </c>
      <c r="S1054" s="160">
        <v>0</v>
      </c>
      <c r="T1054" s="161">
        <f>S1054*H1054</f>
        <v>0</v>
      </c>
      <c r="AR1054" s="99" t="s">
        <v>104</v>
      </c>
      <c r="AT1054" s="99" t="s">
        <v>99</v>
      </c>
      <c r="AU1054" s="99" t="s">
        <v>67</v>
      </c>
      <c r="AY1054" s="99" t="s">
        <v>105</v>
      </c>
      <c r="BE1054" s="162">
        <f>IF(N1054="základní",J1054,0)</f>
        <v>292</v>
      </c>
      <c r="BF1054" s="162">
        <f>IF(N1054="snížená",J1054,0)</f>
        <v>0</v>
      </c>
      <c r="BG1054" s="162">
        <f>IF(N1054="zákl. přenesená",J1054,0)</f>
        <v>0</v>
      </c>
      <c r="BH1054" s="162">
        <f>IF(N1054="sníž. přenesená",J1054,0)</f>
        <v>0</v>
      </c>
      <c r="BI1054" s="162">
        <f>IF(N1054="nulová",J1054,0)</f>
        <v>0</v>
      </c>
      <c r="BJ1054" s="99" t="s">
        <v>75</v>
      </c>
      <c r="BK1054" s="162">
        <f>ROUND(I1054*H1054,2)</f>
        <v>292</v>
      </c>
      <c r="BL1054" s="99" t="s">
        <v>104</v>
      </c>
      <c r="BM1054" s="99" t="s">
        <v>2546</v>
      </c>
    </row>
    <row r="1055" spans="2:65" s="108" customFormat="1" ht="39">
      <c r="B1055" s="109"/>
      <c r="D1055" s="163" t="s">
        <v>107</v>
      </c>
      <c r="F1055" s="164" t="s">
        <v>2547</v>
      </c>
      <c r="L1055" s="109"/>
      <c r="M1055" s="165"/>
      <c r="N1055" s="166"/>
      <c r="O1055" s="166"/>
      <c r="P1055" s="166"/>
      <c r="Q1055" s="166"/>
      <c r="R1055" s="166"/>
      <c r="S1055" s="166"/>
      <c r="T1055" s="167"/>
      <c r="AT1055" s="99" t="s">
        <v>107</v>
      </c>
      <c r="AU1055" s="99" t="s">
        <v>67</v>
      </c>
    </row>
    <row r="1056" spans="2:65" s="108" customFormat="1" ht="22.5" customHeight="1">
      <c r="B1056" s="109"/>
      <c r="C1056" s="152" t="s">
        <v>2548</v>
      </c>
      <c r="D1056" s="152" t="s">
        <v>99</v>
      </c>
      <c r="E1056" s="153" t="s">
        <v>2549</v>
      </c>
      <c r="F1056" s="154" t="s">
        <v>2550</v>
      </c>
      <c r="G1056" s="155" t="s">
        <v>306</v>
      </c>
      <c r="H1056" s="156">
        <v>1</v>
      </c>
      <c r="I1056" s="157">
        <v>352</v>
      </c>
      <c r="J1056" s="157">
        <f>ROUND(I1056*H1056,2)</f>
        <v>352</v>
      </c>
      <c r="K1056" s="154" t="s">
        <v>103</v>
      </c>
      <c r="L1056" s="109"/>
      <c r="M1056" s="158" t="s">
        <v>1</v>
      </c>
      <c r="N1056" s="159" t="s">
        <v>38</v>
      </c>
      <c r="O1056" s="160">
        <v>0</v>
      </c>
      <c r="P1056" s="160">
        <f>O1056*H1056</f>
        <v>0</v>
      </c>
      <c r="Q1056" s="160">
        <v>0</v>
      </c>
      <c r="R1056" s="160">
        <f>Q1056*H1056</f>
        <v>0</v>
      </c>
      <c r="S1056" s="160">
        <v>0</v>
      </c>
      <c r="T1056" s="161">
        <f>S1056*H1056</f>
        <v>0</v>
      </c>
      <c r="AR1056" s="99" t="s">
        <v>104</v>
      </c>
      <c r="AT1056" s="99" t="s">
        <v>99</v>
      </c>
      <c r="AU1056" s="99" t="s">
        <v>67</v>
      </c>
      <c r="AY1056" s="99" t="s">
        <v>105</v>
      </c>
      <c r="BE1056" s="162">
        <f>IF(N1056="základní",J1056,0)</f>
        <v>352</v>
      </c>
      <c r="BF1056" s="162">
        <f>IF(N1056="snížená",J1056,0)</f>
        <v>0</v>
      </c>
      <c r="BG1056" s="162">
        <f>IF(N1056="zákl. přenesená",J1056,0)</f>
        <v>0</v>
      </c>
      <c r="BH1056" s="162">
        <f>IF(N1056="sníž. přenesená",J1056,0)</f>
        <v>0</v>
      </c>
      <c r="BI1056" s="162">
        <f>IF(N1056="nulová",J1056,0)</f>
        <v>0</v>
      </c>
      <c r="BJ1056" s="99" t="s">
        <v>75</v>
      </c>
      <c r="BK1056" s="162">
        <f>ROUND(I1056*H1056,2)</f>
        <v>352</v>
      </c>
      <c r="BL1056" s="99" t="s">
        <v>104</v>
      </c>
      <c r="BM1056" s="99" t="s">
        <v>2551</v>
      </c>
    </row>
    <row r="1057" spans="2:65" s="108" customFormat="1" ht="39">
      <c r="B1057" s="109"/>
      <c r="D1057" s="163" t="s">
        <v>107</v>
      </c>
      <c r="F1057" s="164" t="s">
        <v>2552</v>
      </c>
      <c r="L1057" s="109"/>
      <c r="M1057" s="165"/>
      <c r="N1057" s="166"/>
      <c r="O1057" s="166"/>
      <c r="P1057" s="166"/>
      <c r="Q1057" s="166"/>
      <c r="R1057" s="166"/>
      <c r="S1057" s="166"/>
      <c r="T1057" s="167"/>
      <c r="AT1057" s="99" t="s">
        <v>107</v>
      </c>
      <c r="AU1057" s="99" t="s">
        <v>67</v>
      </c>
    </row>
    <row r="1058" spans="2:65" s="108" customFormat="1" ht="22.5" customHeight="1">
      <c r="B1058" s="109"/>
      <c r="C1058" s="152" t="s">
        <v>2553</v>
      </c>
      <c r="D1058" s="152" t="s">
        <v>99</v>
      </c>
      <c r="E1058" s="153" t="s">
        <v>2554</v>
      </c>
      <c r="F1058" s="154" t="s">
        <v>2555</v>
      </c>
      <c r="G1058" s="155" t="s">
        <v>306</v>
      </c>
      <c r="H1058" s="156">
        <v>1</v>
      </c>
      <c r="I1058" s="157">
        <v>317</v>
      </c>
      <c r="J1058" s="157">
        <f>ROUND(I1058*H1058,2)</f>
        <v>317</v>
      </c>
      <c r="K1058" s="154" t="s">
        <v>103</v>
      </c>
      <c r="L1058" s="109"/>
      <c r="M1058" s="158" t="s">
        <v>1</v>
      </c>
      <c r="N1058" s="159" t="s">
        <v>38</v>
      </c>
      <c r="O1058" s="160">
        <v>0</v>
      </c>
      <c r="P1058" s="160">
        <f>O1058*H1058</f>
        <v>0</v>
      </c>
      <c r="Q1058" s="160">
        <v>0</v>
      </c>
      <c r="R1058" s="160">
        <f>Q1058*H1058</f>
        <v>0</v>
      </c>
      <c r="S1058" s="160">
        <v>0</v>
      </c>
      <c r="T1058" s="161">
        <f>S1058*H1058</f>
        <v>0</v>
      </c>
      <c r="AR1058" s="99" t="s">
        <v>104</v>
      </c>
      <c r="AT1058" s="99" t="s">
        <v>99</v>
      </c>
      <c r="AU1058" s="99" t="s">
        <v>67</v>
      </c>
      <c r="AY1058" s="99" t="s">
        <v>105</v>
      </c>
      <c r="BE1058" s="162">
        <f>IF(N1058="základní",J1058,0)</f>
        <v>317</v>
      </c>
      <c r="BF1058" s="162">
        <f>IF(N1058="snížená",J1058,0)</f>
        <v>0</v>
      </c>
      <c r="BG1058" s="162">
        <f>IF(N1058="zákl. přenesená",J1058,0)</f>
        <v>0</v>
      </c>
      <c r="BH1058" s="162">
        <f>IF(N1058="sníž. přenesená",J1058,0)</f>
        <v>0</v>
      </c>
      <c r="BI1058" s="162">
        <f>IF(N1058="nulová",J1058,0)</f>
        <v>0</v>
      </c>
      <c r="BJ1058" s="99" t="s">
        <v>75</v>
      </c>
      <c r="BK1058" s="162">
        <f>ROUND(I1058*H1058,2)</f>
        <v>317</v>
      </c>
      <c r="BL1058" s="99" t="s">
        <v>104</v>
      </c>
      <c r="BM1058" s="99" t="s">
        <v>2556</v>
      </c>
    </row>
    <row r="1059" spans="2:65" s="108" customFormat="1" ht="39">
      <c r="B1059" s="109"/>
      <c r="D1059" s="163" t="s">
        <v>107</v>
      </c>
      <c r="F1059" s="164" t="s">
        <v>2557</v>
      </c>
      <c r="L1059" s="109"/>
      <c r="M1059" s="165"/>
      <c r="N1059" s="166"/>
      <c r="O1059" s="166"/>
      <c r="P1059" s="166"/>
      <c r="Q1059" s="166"/>
      <c r="R1059" s="166"/>
      <c r="S1059" s="166"/>
      <c r="T1059" s="167"/>
      <c r="AT1059" s="99" t="s">
        <v>107</v>
      </c>
      <c r="AU1059" s="99" t="s">
        <v>67</v>
      </c>
    </row>
    <row r="1060" spans="2:65" s="108" customFormat="1" ht="22.5" customHeight="1">
      <c r="B1060" s="109"/>
      <c r="C1060" s="152" t="s">
        <v>2558</v>
      </c>
      <c r="D1060" s="152" t="s">
        <v>99</v>
      </c>
      <c r="E1060" s="153" t="s">
        <v>2559</v>
      </c>
      <c r="F1060" s="154" t="s">
        <v>2560</v>
      </c>
      <c r="G1060" s="155" t="s">
        <v>306</v>
      </c>
      <c r="H1060" s="156">
        <v>1</v>
      </c>
      <c r="I1060" s="157">
        <v>332</v>
      </c>
      <c r="J1060" s="157">
        <f>ROUND(I1060*H1060,2)</f>
        <v>332</v>
      </c>
      <c r="K1060" s="154" t="s">
        <v>103</v>
      </c>
      <c r="L1060" s="109"/>
      <c r="M1060" s="158" t="s">
        <v>1</v>
      </c>
      <c r="N1060" s="159" t="s">
        <v>38</v>
      </c>
      <c r="O1060" s="160">
        <v>0</v>
      </c>
      <c r="P1060" s="160">
        <f>O1060*H1060</f>
        <v>0</v>
      </c>
      <c r="Q1060" s="160">
        <v>0</v>
      </c>
      <c r="R1060" s="160">
        <f>Q1060*H1060</f>
        <v>0</v>
      </c>
      <c r="S1060" s="160">
        <v>0</v>
      </c>
      <c r="T1060" s="161">
        <f>S1060*H1060</f>
        <v>0</v>
      </c>
      <c r="AR1060" s="99" t="s">
        <v>104</v>
      </c>
      <c r="AT1060" s="99" t="s">
        <v>99</v>
      </c>
      <c r="AU1060" s="99" t="s">
        <v>67</v>
      </c>
      <c r="AY1060" s="99" t="s">
        <v>105</v>
      </c>
      <c r="BE1060" s="162">
        <f>IF(N1060="základní",J1060,0)</f>
        <v>332</v>
      </c>
      <c r="BF1060" s="162">
        <f>IF(N1060="snížená",J1060,0)</f>
        <v>0</v>
      </c>
      <c r="BG1060" s="162">
        <f>IF(N1060="zákl. přenesená",J1060,0)</f>
        <v>0</v>
      </c>
      <c r="BH1060" s="162">
        <f>IF(N1060="sníž. přenesená",J1060,0)</f>
        <v>0</v>
      </c>
      <c r="BI1060" s="162">
        <f>IF(N1060="nulová",J1060,0)</f>
        <v>0</v>
      </c>
      <c r="BJ1060" s="99" t="s">
        <v>75</v>
      </c>
      <c r="BK1060" s="162">
        <f>ROUND(I1060*H1060,2)</f>
        <v>332</v>
      </c>
      <c r="BL1060" s="99" t="s">
        <v>104</v>
      </c>
      <c r="BM1060" s="99" t="s">
        <v>2561</v>
      </c>
    </row>
    <row r="1061" spans="2:65" s="108" customFormat="1" ht="39">
      <c r="B1061" s="109"/>
      <c r="D1061" s="163" t="s">
        <v>107</v>
      </c>
      <c r="F1061" s="164" t="s">
        <v>2562</v>
      </c>
      <c r="L1061" s="109"/>
      <c r="M1061" s="165"/>
      <c r="N1061" s="166"/>
      <c r="O1061" s="166"/>
      <c r="P1061" s="166"/>
      <c r="Q1061" s="166"/>
      <c r="R1061" s="166"/>
      <c r="S1061" s="166"/>
      <c r="T1061" s="167"/>
      <c r="AT1061" s="99" t="s">
        <v>107</v>
      </c>
      <c r="AU1061" s="99" t="s">
        <v>67</v>
      </c>
    </row>
    <row r="1062" spans="2:65" s="108" customFormat="1" ht="22.5" customHeight="1">
      <c r="B1062" s="109"/>
      <c r="C1062" s="152" t="s">
        <v>2563</v>
      </c>
      <c r="D1062" s="152" t="s">
        <v>99</v>
      </c>
      <c r="E1062" s="153" t="s">
        <v>2564</v>
      </c>
      <c r="F1062" s="154" t="s">
        <v>2565</v>
      </c>
      <c r="G1062" s="155" t="s">
        <v>306</v>
      </c>
      <c r="H1062" s="156">
        <v>1</v>
      </c>
      <c r="I1062" s="157">
        <v>302</v>
      </c>
      <c r="J1062" s="157">
        <f>ROUND(I1062*H1062,2)</f>
        <v>302</v>
      </c>
      <c r="K1062" s="154" t="s">
        <v>103</v>
      </c>
      <c r="L1062" s="109"/>
      <c r="M1062" s="158" t="s">
        <v>1</v>
      </c>
      <c r="N1062" s="159" t="s">
        <v>38</v>
      </c>
      <c r="O1062" s="160">
        <v>0</v>
      </c>
      <c r="P1062" s="160">
        <f>O1062*H1062</f>
        <v>0</v>
      </c>
      <c r="Q1062" s="160">
        <v>0</v>
      </c>
      <c r="R1062" s="160">
        <f>Q1062*H1062</f>
        <v>0</v>
      </c>
      <c r="S1062" s="160">
        <v>0</v>
      </c>
      <c r="T1062" s="161">
        <f>S1062*H1062</f>
        <v>0</v>
      </c>
      <c r="AR1062" s="99" t="s">
        <v>104</v>
      </c>
      <c r="AT1062" s="99" t="s">
        <v>99</v>
      </c>
      <c r="AU1062" s="99" t="s">
        <v>67</v>
      </c>
      <c r="AY1062" s="99" t="s">
        <v>105</v>
      </c>
      <c r="BE1062" s="162">
        <f>IF(N1062="základní",J1062,0)</f>
        <v>302</v>
      </c>
      <c r="BF1062" s="162">
        <f>IF(N1062="snížená",J1062,0)</f>
        <v>0</v>
      </c>
      <c r="BG1062" s="162">
        <f>IF(N1062="zákl. přenesená",J1062,0)</f>
        <v>0</v>
      </c>
      <c r="BH1062" s="162">
        <f>IF(N1062="sníž. přenesená",J1062,0)</f>
        <v>0</v>
      </c>
      <c r="BI1062" s="162">
        <f>IF(N1062="nulová",J1062,0)</f>
        <v>0</v>
      </c>
      <c r="BJ1062" s="99" t="s">
        <v>75</v>
      </c>
      <c r="BK1062" s="162">
        <f>ROUND(I1062*H1062,2)</f>
        <v>302</v>
      </c>
      <c r="BL1062" s="99" t="s">
        <v>104</v>
      </c>
      <c r="BM1062" s="99" t="s">
        <v>2566</v>
      </c>
    </row>
    <row r="1063" spans="2:65" s="108" customFormat="1" ht="39">
      <c r="B1063" s="109"/>
      <c r="D1063" s="163" t="s">
        <v>107</v>
      </c>
      <c r="F1063" s="164" t="s">
        <v>2567</v>
      </c>
      <c r="L1063" s="109"/>
      <c r="M1063" s="165"/>
      <c r="N1063" s="166"/>
      <c r="O1063" s="166"/>
      <c r="P1063" s="166"/>
      <c r="Q1063" s="166"/>
      <c r="R1063" s="166"/>
      <c r="S1063" s="166"/>
      <c r="T1063" s="167"/>
      <c r="AT1063" s="99" t="s">
        <v>107</v>
      </c>
      <c r="AU1063" s="99" t="s">
        <v>67</v>
      </c>
    </row>
    <row r="1064" spans="2:65" s="108" customFormat="1" ht="22.5" customHeight="1">
      <c r="B1064" s="109"/>
      <c r="C1064" s="152" t="s">
        <v>2568</v>
      </c>
      <c r="D1064" s="152" t="s">
        <v>99</v>
      </c>
      <c r="E1064" s="153" t="s">
        <v>2569</v>
      </c>
      <c r="F1064" s="154" t="s">
        <v>2570</v>
      </c>
      <c r="G1064" s="155" t="s">
        <v>306</v>
      </c>
      <c r="H1064" s="156">
        <v>1</v>
      </c>
      <c r="I1064" s="157">
        <v>253</v>
      </c>
      <c r="J1064" s="157">
        <f>ROUND(I1064*H1064,2)</f>
        <v>253</v>
      </c>
      <c r="K1064" s="154" t="s">
        <v>103</v>
      </c>
      <c r="L1064" s="109"/>
      <c r="M1064" s="158" t="s">
        <v>1</v>
      </c>
      <c r="N1064" s="159" t="s">
        <v>38</v>
      </c>
      <c r="O1064" s="160">
        <v>0</v>
      </c>
      <c r="P1064" s="160">
        <f>O1064*H1064</f>
        <v>0</v>
      </c>
      <c r="Q1064" s="160">
        <v>0</v>
      </c>
      <c r="R1064" s="160">
        <f>Q1064*H1064</f>
        <v>0</v>
      </c>
      <c r="S1064" s="160">
        <v>0</v>
      </c>
      <c r="T1064" s="161">
        <f>S1064*H1064</f>
        <v>0</v>
      </c>
      <c r="AR1064" s="99" t="s">
        <v>104</v>
      </c>
      <c r="AT1064" s="99" t="s">
        <v>99</v>
      </c>
      <c r="AU1064" s="99" t="s">
        <v>67</v>
      </c>
      <c r="AY1064" s="99" t="s">
        <v>105</v>
      </c>
      <c r="BE1064" s="162">
        <f>IF(N1064="základní",J1064,0)</f>
        <v>253</v>
      </c>
      <c r="BF1064" s="162">
        <f>IF(N1064="snížená",J1064,0)</f>
        <v>0</v>
      </c>
      <c r="BG1064" s="162">
        <f>IF(N1064="zákl. přenesená",J1064,0)</f>
        <v>0</v>
      </c>
      <c r="BH1064" s="162">
        <f>IF(N1064="sníž. přenesená",J1064,0)</f>
        <v>0</v>
      </c>
      <c r="BI1064" s="162">
        <f>IF(N1064="nulová",J1064,0)</f>
        <v>0</v>
      </c>
      <c r="BJ1064" s="99" t="s">
        <v>75</v>
      </c>
      <c r="BK1064" s="162">
        <f>ROUND(I1064*H1064,2)</f>
        <v>253</v>
      </c>
      <c r="BL1064" s="99" t="s">
        <v>104</v>
      </c>
      <c r="BM1064" s="99" t="s">
        <v>2571</v>
      </c>
    </row>
    <row r="1065" spans="2:65" s="108" customFormat="1" ht="39">
      <c r="B1065" s="109"/>
      <c r="D1065" s="163" t="s">
        <v>107</v>
      </c>
      <c r="F1065" s="164" t="s">
        <v>2572</v>
      </c>
      <c r="L1065" s="109"/>
      <c r="M1065" s="165"/>
      <c r="N1065" s="166"/>
      <c r="O1065" s="166"/>
      <c r="P1065" s="166"/>
      <c r="Q1065" s="166"/>
      <c r="R1065" s="166"/>
      <c r="S1065" s="166"/>
      <c r="T1065" s="167"/>
      <c r="AT1065" s="99" t="s">
        <v>107</v>
      </c>
      <c r="AU1065" s="99" t="s">
        <v>67</v>
      </c>
    </row>
    <row r="1066" spans="2:65" s="108" customFormat="1" ht="22.5" customHeight="1">
      <c r="B1066" s="109"/>
      <c r="C1066" s="152" t="s">
        <v>2573</v>
      </c>
      <c r="D1066" s="152" t="s">
        <v>99</v>
      </c>
      <c r="E1066" s="153" t="s">
        <v>2574</v>
      </c>
      <c r="F1066" s="154" t="s">
        <v>2575</v>
      </c>
      <c r="G1066" s="155" t="s">
        <v>306</v>
      </c>
      <c r="H1066" s="156">
        <v>1</v>
      </c>
      <c r="I1066" s="157">
        <v>228</v>
      </c>
      <c r="J1066" s="157">
        <f>ROUND(I1066*H1066,2)</f>
        <v>228</v>
      </c>
      <c r="K1066" s="154" t="s">
        <v>103</v>
      </c>
      <c r="L1066" s="109"/>
      <c r="M1066" s="158" t="s">
        <v>1</v>
      </c>
      <c r="N1066" s="159" t="s">
        <v>38</v>
      </c>
      <c r="O1066" s="160">
        <v>0</v>
      </c>
      <c r="P1066" s="160">
        <f>O1066*H1066</f>
        <v>0</v>
      </c>
      <c r="Q1066" s="160">
        <v>0</v>
      </c>
      <c r="R1066" s="160">
        <f>Q1066*H1066</f>
        <v>0</v>
      </c>
      <c r="S1066" s="160">
        <v>0</v>
      </c>
      <c r="T1066" s="161">
        <f>S1066*H1066</f>
        <v>0</v>
      </c>
      <c r="AR1066" s="99" t="s">
        <v>104</v>
      </c>
      <c r="AT1066" s="99" t="s">
        <v>99</v>
      </c>
      <c r="AU1066" s="99" t="s">
        <v>67</v>
      </c>
      <c r="AY1066" s="99" t="s">
        <v>105</v>
      </c>
      <c r="BE1066" s="162">
        <f>IF(N1066="základní",J1066,0)</f>
        <v>228</v>
      </c>
      <c r="BF1066" s="162">
        <f>IF(N1066="snížená",J1066,0)</f>
        <v>0</v>
      </c>
      <c r="BG1066" s="162">
        <f>IF(N1066="zákl. přenesená",J1066,0)</f>
        <v>0</v>
      </c>
      <c r="BH1066" s="162">
        <f>IF(N1066="sníž. přenesená",J1066,0)</f>
        <v>0</v>
      </c>
      <c r="BI1066" s="162">
        <f>IF(N1066="nulová",J1066,0)</f>
        <v>0</v>
      </c>
      <c r="BJ1066" s="99" t="s">
        <v>75</v>
      </c>
      <c r="BK1066" s="162">
        <f>ROUND(I1066*H1066,2)</f>
        <v>228</v>
      </c>
      <c r="BL1066" s="99" t="s">
        <v>104</v>
      </c>
      <c r="BM1066" s="99" t="s">
        <v>2576</v>
      </c>
    </row>
    <row r="1067" spans="2:65" s="108" customFormat="1" ht="39">
      <c r="B1067" s="109"/>
      <c r="D1067" s="163" t="s">
        <v>107</v>
      </c>
      <c r="F1067" s="164" t="s">
        <v>2577</v>
      </c>
      <c r="L1067" s="109"/>
      <c r="M1067" s="165"/>
      <c r="N1067" s="166"/>
      <c r="O1067" s="166"/>
      <c r="P1067" s="166"/>
      <c r="Q1067" s="166"/>
      <c r="R1067" s="166"/>
      <c r="S1067" s="166"/>
      <c r="T1067" s="167"/>
      <c r="AT1067" s="99" t="s">
        <v>107</v>
      </c>
      <c r="AU1067" s="99" t="s">
        <v>67</v>
      </c>
    </row>
    <row r="1068" spans="2:65" s="108" customFormat="1" ht="22.5" customHeight="1">
      <c r="B1068" s="109"/>
      <c r="C1068" s="152" t="s">
        <v>2578</v>
      </c>
      <c r="D1068" s="152" t="s">
        <v>99</v>
      </c>
      <c r="E1068" s="153" t="s">
        <v>2579</v>
      </c>
      <c r="F1068" s="154" t="s">
        <v>2580</v>
      </c>
      <c r="G1068" s="155" t="s">
        <v>306</v>
      </c>
      <c r="H1068" s="156">
        <v>1</v>
      </c>
      <c r="I1068" s="157">
        <v>352</v>
      </c>
      <c r="J1068" s="157">
        <f>ROUND(I1068*H1068,2)</f>
        <v>352</v>
      </c>
      <c r="K1068" s="154" t="s">
        <v>103</v>
      </c>
      <c r="L1068" s="109"/>
      <c r="M1068" s="158" t="s">
        <v>1</v>
      </c>
      <c r="N1068" s="159" t="s">
        <v>38</v>
      </c>
      <c r="O1068" s="160">
        <v>0</v>
      </c>
      <c r="P1068" s="160">
        <f>O1068*H1068</f>
        <v>0</v>
      </c>
      <c r="Q1068" s="160">
        <v>0</v>
      </c>
      <c r="R1068" s="160">
        <f>Q1068*H1068</f>
        <v>0</v>
      </c>
      <c r="S1068" s="160">
        <v>0</v>
      </c>
      <c r="T1068" s="161">
        <f>S1068*H1068</f>
        <v>0</v>
      </c>
      <c r="AR1068" s="99" t="s">
        <v>104</v>
      </c>
      <c r="AT1068" s="99" t="s">
        <v>99</v>
      </c>
      <c r="AU1068" s="99" t="s">
        <v>67</v>
      </c>
      <c r="AY1068" s="99" t="s">
        <v>105</v>
      </c>
      <c r="BE1068" s="162">
        <f>IF(N1068="základní",J1068,0)</f>
        <v>352</v>
      </c>
      <c r="BF1068" s="162">
        <f>IF(N1068="snížená",J1068,0)</f>
        <v>0</v>
      </c>
      <c r="BG1068" s="162">
        <f>IF(N1068="zákl. přenesená",J1068,0)</f>
        <v>0</v>
      </c>
      <c r="BH1068" s="162">
        <f>IF(N1068="sníž. přenesená",J1068,0)</f>
        <v>0</v>
      </c>
      <c r="BI1068" s="162">
        <f>IF(N1068="nulová",J1068,0)</f>
        <v>0</v>
      </c>
      <c r="BJ1068" s="99" t="s">
        <v>75</v>
      </c>
      <c r="BK1068" s="162">
        <f>ROUND(I1068*H1068,2)</f>
        <v>352</v>
      </c>
      <c r="BL1068" s="99" t="s">
        <v>104</v>
      </c>
      <c r="BM1068" s="99" t="s">
        <v>2581</v>
      </c>
    </row>
    <row r="1069" spans="2:65" s="108" customFormat="1" ht="39">
      <c r="B1069" s="109"/>
      <c r="D1069" s="163" t="s">
        <v>107</v>
      </c>
      <c r="F1069" s="164" t="s">
        <v>2582</v>
      </c>
      <c r="L1069" s="109"/>
      <c r="M1069" s="165"/>
      <c r="N1069" s="166"/>
      <c r="O1069" s="166"/>
      <c r="P1069" s="166"/>
      <c r="Q1069" s="166"/>
      <c r="R1069" s="166"/>
      <c r="S1069" s="166"/>
      <c r="T1069" s="167"/>
      <c r="AT1069" s="99" t="s">
        <v>107</v>
      </c>
      <c r="AU1069" s="99" t="s">
        <v>67</v>
      </c>
    </row>
    <row r="1070" spans="2:65" s="108" customFormat="1" ht="22.5" customHeight="1">
      <c r="B1070" s="109"/>
      <c r="C1070" s="152" t="s">
        <v>2583</v>
      </c>
      <c r="D1070" s="152" t="s">
        <v>99</v>
      </c>
      <c r="E1070" s="153" t="s">
        <v>2584</v>
      </c>
      <c r="F1070" s="154" t="s">
        <v>2585</v>
      </c>
      <c r="G1070" s="155" t="s">
        <v>306</v>
      </c>
      <c r="H1070" s="156">
        <v>1</v>
      </c>
      <c r="I1070" s="157">
        <v>327</v>
      </c>
      <c r="J1070" s="157">
        <f>ROUND(I1070*H1070,2)</f>
        <v>327</v>
      </c>
      <c r="K1070" s="154" t="s">
        <v>103</v>
      </c>
      <c r="L1070" s="109"/>
      <c r="M1070" s="158" t="s">
        <v>1</v>
      </c>
      <c r="N1070" s="159" t="s">
        <v>38</v>
      </c>
      <c r="O1070" s="160">
        <v>0</v>
      </c>
      <c r="P1070" s="160">
        <f>O1070*H1070</f>
        <v>0</v>
      </c>
      <c r="Q1070" s="160">
        <v>0</v>
      </c>
      <c r="R1070" s="160">
        <f>Q1070*H1070</f>
        <v>0</v>
      </c>
      <c r="S1070" s="160">
        <v>0</v>
      </c>
      <c r="T1070" s="161">
        <f>S1070*H1070</f>
        <v>0</v>
      </c>
      <c r="AR1070" s="99" t="s">
        <v>104</v>
      </c>
      <c r="AT1070" s="99" t="s">
        <v>99</v>
      </c>
      <c r="AU1070" s="99" t="s">
        <v>67</v>
      </c>
      <c r="AY1070" s="99" t="s">
        <v>105</v>
      </c>
      <c r="BE1070" s="162">
        <f>IF(N1070="základní",J1070,0)</f>
        <v>327</v>
      </c>
      <c r="BF1070" s="162">
        <f>IF(N1070="snížená",J1070,0)</f>
        <v>0</v>
      </c>
      <c r="BG1070" s="162">
        <f>IF(N1070="zákl. přenesená",J1070,0)</f>
        <v>0</v>
      </c>
      <c r="BH1070" s="162">
        <f>IF(N1070="sníž. přenesená",J1070,0)</f>
        <v>0</v>
      </c>
      <c r="BI1070" s="162">
        <f>IF(N1070="nulová",J1070,0)</f>
        <v>0</v>
      </c>
      <c r="BJ1070" s="99" t="s">
        <v>75</v>
      </c>
      <c r="BK1070" s="162">
        <f>ROUND(I1070*H1070,2)</f>
        <v>327</v>
      </c>
      <c r="BL1070" s="99" t="s">
        <v>104</v>
      </c>
      <c r="BM1070" s="99" t="s">
        <v>2586</v>
      </c>
    </row>
    <row r="1071" spans="2:65" s="108" customFormat="1" ht="39">
      <c r="B1071" s="109"/>
      <c r="D1071" s="163" t="s">
        <v>107</v>
      </c>
      <c r="F1071" s="164" t="s">
        <v>2587</v>
      </c>
      <c r="L1071" s="109"/>
      <c r="M1071" s="165"/>
      <c r="N1071" s="166"/>
      <c r="O1071" s="166"/>
      <c r="P1071" s="166"/>
      <c r="Q1071" s="166"/>
      <c r="R1071" s="166"/>
      <c r="S1071" s="166"/>
      <c r="T1071" s="167"/>
      <c r="AT1071" s="99" t="s">
        <v>107</v>
      </c>
      <c r="AU1071" s="99" t="s">
        <v>67</v>
      </c>
    </row>
    <row r="1072" spans="2:65" s="108" customFormat="1" ht="22.5" customHeight="1">
      <c r="B1072" s="109"/>
      <c r="C1072" s="152" t="s">
        <v>2588</v>
      </c>
      <c r="D1072" s="152" t="s">
        <v>99</v>
      </c>
      <c r="E1072" s="153" t="s">
        <v>2589</v>
      </c>
      <c r="F1072" s="154" t="s">
        <v>2590</v>
      </c>
      <c r="G1072" s="155" t="s">
        <v>306</v>
      </c>
      <c r="H1072" s="156">
        <v>1</v>
      </c>
      <c r="I1072" s="157">
        <v>386</v>
      </c>
      <c r="J1072" s="157">
        <f>ROUND(I1072*H1072,2)</f>
        <v>386</v>
      </c>
      <c r="K1072" s="154" t="s">
        <v>103</v>
      </c>
      <c r="L1072" s="109"/>
      <c r="M1072" s="158" t="s">
        <v>1</v>
      </c>
      <c r="N1072" s="159" t="s">
        <v>38</v>
      </c>
      <c r="O1072" s="160">
        <v>0</v>
      </c>
      <c r="P1072" s="160">
        <f>O1072*H1072</f>
        <v>0</v>
      </c>
      <c r="Q1072" s="160">
        <v>0</v>
      </c>
      <c r="R1072" s="160">
        <f>Q1072*H1072</f>
        <v>0</v>
      </c>
      <c r="S1072" s="160">
        <v>0</v>
      </c>
      <c r="T1072" s="161">
        <f>S1072*H1072</f>
        <v>0</v>
      </c>
      <c r="AR1072" s="99" t="s">
        <v>104</v>
      </c>
      <c r="AT1072" s="99" t="s">
        <v>99</v>
      </c>
      <c r="AU1072" s="99" t="s">
        <v>67</v>
      </c>
      <c r="AY1072" s="99" t="s">
        <v>105</v>
      </c>
      <c r="BE1072" s="162">
        <f>IF(N1072="základní",J1072,0)</f>
        <v>386</v>
      </c>
      <c r="BF1072" s="162">
        <f>IF(N1072="snížená",J1072,0)</f>
        <v>0</v>
      </c>
      <c r="BG1072" s="162">
        <f>IF(N1072="zákl. přenesená",J1072,0)</f>
        <v>0</v>
      </c>
      <c r="BH1072" s="162">
        <f>IF(N1072="sníž. přenesená",J1072,0)</f>
        <v>0</v>
      </c>
      <c r="BI1072" s="162">
        <f>IF(N1072="nulová",J1072,0)</f>
        <v>0</v>
      </c>
      <c r="BJ1072" s="99" t="s">
        <v>75</v>
      </c>
      <c r="BK1072" s="162">
        <f>ROUND(I1072*H1072,2)</f>
        <v>386</v>
      </c>
      <c r="BL1072" s="99" t="s">
        <v>104</v>
      </c>
      <c r="BM1072" s="99" t="s">
        <v>2591</v>
      </c>
    </row>
    <row r="1073" spans="2:65" s="108" customFormat="1" ht="39">
      <c r="B1073" s="109"/>
      <c r="D1073" s="163" t="s">
        <v>107</v>
      </c>
      <c r="F1073" s="164" t="s">
        <v>2592</v>
      </c>
      <c r="L1073" s="109"/>
      <c r="M1073" s="165"/>
      <c r="N1073" s="166"/>
      <c r="O1073" s="166"/>
      <c r="P1073" s="166"/>
      <c r="Q1073" s="166"/>
      <c r="R1073" s="166"/>
      <c r="S1073" s="166"/>
      <c r="T1073" s="167"/>
      <c r="AT1073" s="99" t="s">
        <v>107</v>
      </c>
      <c r="AU1073" s="99" t="s">
        <v>67</v>
      </c>
    </row>
    <row r="1074" spans="2:65" s="108" customFormat="1" ht="22.5" customHeight="1">
      <c r="B1074" s="109"/>
      <c r="C1074" s="152" t="s">
        <v>2593</v>
      </c>
      <c r="D1074" s="152" t="s">
        <v>99</v>
      </c>
      <c r="E1074" s="153" t="s">
        <v>2594</v>
      </c>
      <c r="F1074" s="154" t="s">
        <v>2595</v>
      </c>
      <c r="G1074" s="155" t="s">
        <v>306</v>
      </c>
      <c r="H1074" s="156">
        <v>1</v>
      </c>
      <c r="I1074" s="157">
        <v>352</v>
      </c>
      <c r="J1074" s="157">
        <f>ROUND(I1074*H1074,2)</f>
        <v>352</v>
      </c>
      <c r="K1074" s="154" t="s">
        <v>103</v>
      </c>
      <c r="L1074" s="109"/>
      <c r="M1074" s="158" t="s">
        <v>1</v>
      </c>
      <c r="N1074" s="159" t="s">
        <v>38</v>
      </c>
      <c r="O1074" s="160">
        <v>0</v>
      </c>
      <c r="P1074" s="160">
        <f>O1074*H1074</f>
        <v>0</v>
      </c>
      <c r="Q1074" s="160">
        <v>0</v>
      </c>
      <c r="R1074" s="160">
        <f>Q1074*H1074</f>
        <v>0</v>
      </c>
      <c r="S1074" s="160">
        <v>0</v>
      </c>
      <c r="T1074" s="161">
        <f>S1074*H1074</f>
        <v>0</v>
      </c>
      <c r="AR1074" s="99" t="s">
        <v>104</v>
      </c>
      <c r="AT1074" s="99" t="s">
        <v>99</v>
      </c>
      <c r="AU1074" s="99" t="s">
        <v>67</v>
      </c>
      <c r="AY1074" s="99" t="s">
        <v>105</v>
      </c>
      <c r="BE1074" s="162">
        <f>IF(N1074="základní",J1074,0)</f>
        <v>352</v>
      </c>
      <c r="BF1074" s="162">
        <f>IF(N1074="snížená",J1074,0)</f>
        <v>0</v>
      </c>
      <c r="BG1074" s="162">
        <f>IF(N1074="zákl. přenesená",J1074,0)</f>
        <v>0</v>
      </c>
      <c r="BH1074" s="162">
        <f>IF(N1074="sníž. přenesená",J1074,0)</f>
        <v>0</v>
      </c>
      <c r="BI1074" s="162">
        <f>IF(N1074="nulová",J1074,0)</f>
        <v>0</v>
      </c>
      <c r="BJ1074" s="99" t="s">
        <v>75</v>
      </c>
      <c r="BK1074" s="162">
        <f>ROUND(I1074*H1074,2)</f>
        <v>352</v>
      </c>
      <c r="BL1074" s="99" t="s">
        <v>104</v>
      </c>
      <c r="BM1074" s="99" t="s">
        <v>2596</v>
      </c>
    </row>
    <row r="1075" spans="2:65" s="108" customFormat="1" ht="39">
      <c r="B1075" s="109"/>
      <c r="D1075" s="163" t="s">
        <v>107</v>
      </c>
      <c r="F1075" s="164" t="s">
        <v>2597</v>
      </c>
      <c r="L1075" s="109"/>
      <c r="M1075" s="165"/>
      <c r="N1075" s="166"/>
      <c r="O1075" s="166"/>
      <c r="P1075" s="166"/>
      <c r="Q1075" s="166"/>
      <c r="R1075" s="166"/>
      <c r="S1075" s="166"/>
      <c r="T1075" s="167"/>
      <c r="AT1075" s="99" t="s">
        <v>107</v>
      </c>
      <c r="AU1075" s="99" t="s">
        <v>67</v>
      </c>
    </row>
    <row r="1076" spans="2:65" s="108" customFormat="1" ht="22.5" customHeight="1">
      <c r="B1076" s="109"/>
      <c r="C1076" s="152" t="s">
        <v>2598</v>
      </c>
      <c r="D1076" s="152" t="s">
        <v>99</v>
      </c>
      <c r="E1076" s="153" t="s">
        <v>2599</v>
      </c>
      <c r="F1076" s="154" t="s">
        <v>2600</v>
      </c>
      <c r="G1076" s="155" t="s">
        <v>306</v>
      </c>
      <c r="H1076" s="156">
        <v>1</v>
      </c>
      <c r="I1076" s="157">
        <v>138</v>
      </c>
      <c r="J1076" s="157">
        <f>ROUND(I1076*H1076,2)</f>
        <v>138</v>
      </c>
      <c r="K1076" s="154" t="s">
        <v>103</v>
      </c>
      <c r="L1076" s="109"/>
      <c r="M1076" s="158" t="s">
        <v>1</v>
      </c>
      <c r="N1076" s="159" t="s">
        <v>38</v>
      </c>
      <c r="O1076" s="160">
        <v>0</v>
      </c>
      <c r="P1076" s="160">
        <f>O1076*H1076</f>
        <v>0</v>
      </c>
      <c r="Q1076" s="160">
        <v>0</v>
      </c>
      <c r="R1076" s="160">
        <f>Q1076*H1076</f>
        <v>0</v>
      </c>
      <c r="S1076" s="160">
        <v>0</v>
      </c>
      <c r="T1076" s="161">
        <f>S1076*H1076</f>
        <v>0</v>
      </c>
      <c r="AR1076" s="99" t="s">
        <v>104</v>
      </c>
      <c r="AT1076" s="99" t="s">
        <v>99</v>
      </c>
      <c r="AU1076" s="99" t="s">
        <v>67</v>
      </c>
      <c r="AY1076" s="99" t="s">
        <v>105</v>
      </c>
      <c r="BE1076" s="162">
        <f>IF(N1076="základní",J1076,0)</f>
        <v>138</v>
      </c>
      <c r="BF1076" s="162">
        <f>IF(N1076="snížená",J1076,0)</f>
        <v>0</v>
      </c>
      <c r="BG1076" s="162">
        <f>IF(N1076="zákl. přenesená",J1076,0)</f>
        <v>0</v>
      </c>
      <c r="BH1076" s="162">
        <f>IF(N1076="sníž. přenesená",J1076,0)</f>
        <v>0</v>
      </c>
      <c r="BI1076" s="162">
        <f>IF(N1076="nulová",J1076,0)</f>
        <v>0</v>
      </c>
      <c r="BJ1076" s="99" t="s">
        <v>75</v>
      </c>
      <c r="BK1076" s="162">
        <f>ROUND(I1076*H1076,2)</f>
        <v>138</v>
      </c>
      <c r="BL1076" s="99" t="s">
        <v>104</v>
      </c>
      <c r="BM1076" s="99" t="s">
        <v>2601</v>
      </c>
    </row>
    <row r="1077" spans="2:65" s="108" customFormat="1" ht="29.25">
      <c r="B1077" s="109"/>
      <c r="D1077" s="163" t="s">
        <v>107</v>
      </c>
      <c r="F1077" s="164" t="s">
        <v>2602</v>
      </c>
      <c r="L1077" s="109"/>
      <c r="M1077" s="165"/>
      <c r="N1077" s="166"/>
      <c r="O1077" s="166"/>
      <c r="P1077" s="166"/>
      <c r="Q1077" s="166"/>
      <c r="R1077" s="166"/>
      <c r="S1077" s="166"/>
      <c r="T1077" s="167"/>
      <c r="AT1077" s="99" t="s">
        <v>107</v>
      </c>
      <c r="AU1077" s="99" t="s">
        <v>67</v>
      </c>
    </row>
    <row r="1078" spans="2:65" s="108" customFormat="1" ht="22.5" customHeight="1">
      <c r="B1078" s="109"/>
      <c r="C1078" s="152" t="s">
        <v>2603</v>
      </c>
      <c r="D1078" s="152" t="s">
        <v>99</v>
      </c>
      <c r="E1078" s="153" t="s">
        <v>2604</v>
      </c>
      <c r="F1078" s="154" t="s">
        <v>2605</v>
      </c>
      <c r="G1078" s="155" t="s">
        <v>306</v>
      </c>
      <c r="H1078" s="156">
        <v>1</v>
      </c>
      <c r="I1078" s="157">
        <v>138</v>
      </c>
      <c r="J1078" s="157">
        <f>ROUND(I1078*H1078,2)</f>
        <v>138</v>
      </c>
      <c r="K1078" s="154" t="s">
        <v>103</v>
      </c>
      <c r="L1078" s="109"/>
      <c r="M1078" s="158" t="s">
        <v>1</v>
      </c>
      <c r="N1078" s="159" t="s">
        <v>38</v>
      </c>
      <c r="O1078" s="160">
        <v>0</v>
      </c>
      <c r="P1078" s="160">
        <f>O1078*H1078</f>
        <v>0</v>
      </c>
      <c r="Q1078" s="160">
        <v>0</v>
      </c>
      <c r="R1078" s="160">
        <f>Q1078*H1078</f>
        <v>0</v>
      </c>
      <c r="S1078" s="160">
        <v>0</v>
      </c>
      <c r="T1078" s="161">
        <f>S1078*H1078</f>
        <v>0</v>
      </c>
      <c r="AR1078" s="99" t="s">
        <v>104</v>
      </c>
      <c r="AT1078" s="99" t="s">
        <v>99</v>
      </c>
      <c r="AU1078" s="99" t="s">
        <v>67</v>
      </c>
      <c r="AY1078" s="99" t="s">
        <v>105</v>
      </c>
      <c r="BE1078" s="162">
        <f>IF(N1078="základní",J1078,0)</f>
        <v>138</v>
      </c>
      <c r="BF1078" s="162">
        <f>IF(N1078="snížená",J1078,0)</f>
        <v>0</v>
      </c>
      <c r="BG1078" s="162">
        <f>IF(N1078="zákl. přenesená",J1078,0)</f>
        <v>0</v>
      </c>
      <c r="BH1078" s="162">
        <f>IF(N1078="sníž. přenesená",J1078,0)</f>
        <v>0</v>
      </c>
      <c r="BI1078" s="162">
        <f>IF(N1078="nulová",J1078,0)</f>
        <v>0</v>
      </c>
      <c r="BJ1078" s="99" t="s">
        <v>75</v>
      </c>
      <c r="BK1078" s="162">
        <f>ROUND(I1078*H1078,2)</f>
        <v>138</v>
      </c>
      <c r="BL1078" s="99" t="s">
        <v>104</v>
      </c>
      <c r="BM1078" s="99" t="s">
        <v>2606</v>
      </c>
    </row>
    <row r="1079" spans="2:65" s="108" customFormat="1" ht="29.25">
      <c r="B1079" s="109"/>
      <c r="D1079" s="163" t="s">
        <v>107</v>
      </c>
      <c r="F1079" s="164" t="s">
        <v>2607</v>
      </c>
      <c r="L1079" s="109"/>
      <c r="M1079" s="165"/>
      <c r="N1079" s="166"/>
      <c r="O1079" s="166"/>
      <c r="P1079" s="166"/>
      <c r="Q1079" s="166"/>
      <c r="R1079" s="166"/>
      <c r="S1079" s="166"/>
      <c r="T1079" s="167"/>
      <c r="AT1079" s="99" t="s">
        <v>107</v>
      </c>
      <c r="AU1079" s="99" t="s">
        <v>67</v>
      </c>
    </row>
    <row r="1080" spans="2:65" s="108" customFormat="1" ht="22.5" customHeight="1">
      <c r="B1080" s="109"/>
      <c r="C1080" s="152" t="s">
        <v>2608</v>
      </c>
      <c r="D1080" s="152" t="s">
        <v>99</v>
      </c>
      <c r="E1080" s="153" t="s">
        <v>2609</v>
      </c>
      <c r="F1080" s="154" t="s">
        <v>2610</v>
      </c>
      <c r="G1080" s="155" t="s">
        <v>306</v>
      </c>
      <c r="H1080" s="156">
        <v>1</v>
      </c>
      <c r="I1080" s="157">
        <v>371</v>
      </c>
      <c r="J1080" s="157">
        <f>ROUND(I1080*H1080,2)</f>
        <v>371</v>
      </c>
      <c r="K1080" s="154" t="s">
        <v>103</v>
      </c>
      <c r="L1080" s="109"/>
      <c r="M1080" s="158" t="s">
        <v>1</v>
      </c>
      <c r="N1080" s="159" t="s">
        <v>38</v>
      </c>
      <c r="O1080" s="160">
        <v>0</v>
      </c>
      <c r="P1080" s="160">
        <f>O1080*H1080</f>
        <v>0</v>
      </c>
      <c r="Q1080" s="160">
        <v>0</v>
      </c>
      <c r="R1080" s="160">
        <f>Q1080*H1080</f>
        <v>0</v>
      </c>
      <c r="S1080" s="160">
        <v>0</v>
      </c>
      <c r="T1080" s="161">
        <f>S1080*H1080</f>
        <v>0</v>
      </c>
      <c r="AR1080" s="99" t="s">
        <v>104</v>
      </c>
      <c r="AT1080" s="99" t="s">
        <v>99</v>
      </c>
      <c r="AU1080" s="99" t="s">
        <v>67</v>
      </c>
      <c r="AY1080" s="99" t="s">
        <v>105</v>
      </c>
      <c r="BE1080" s="162">
        <f>IF(N1080="základní",J1080,0)</f>
        <v>371</v>
      </c>
      <c r="BF1080" s="162">
        <f>IF(N1080="snížená",J1080,0)</f>
        <v>0</v>
      </c>
      <c r="BG1080" s="162">
        <f>IF(N1080="zákl. přenesená",J1080,0)</f>
        <v>0</v>
      </c>
      <c r="BH1080" s="162">
        <f>IF(N1080="sníž. přenesená",J1080,0)</f>
        <v>0</v>
      </c>
      <c r="BI1080" s="162">
        <f>IF(N1080="nulová",J1080,0)</f>
        <v>0</v>
      </c>
      <c r="BJ1080" s="99" t="s">
        <v>75</v>
      </c>
      <c r="BK1080" s="162">
        <f>ROUND(I1080*H1080,2)</f>
        <v>371</v>
      </c>
      <c r="BL1080" s="99" t="s">
        <v>104</v>
      </c>
      <c r="BM1080" s="99" t="s">
        <v>2611</v>
      </c>
    </row>
    <row r="1081" spans="2:65" s="108" customFormat="1" ht="39">
      <c r="B1081" s="109"/>
      <c r="D1081" s="163" t="s">
        <v>107</v>
      </c>
      <c r="F1081" s="164" t="s">
        <v>2612</v>
      </c>
      <c r="L1081" s="109"/>
      <c r="M1081" s="165"/>
      <c r="N1081" s="166"/>
      <c r="O1081" s="166"/>
      <c r="P1081" s="166"/>
      <c r="Q1081" s="166"/>
      <c r="R1081" s="166"/>
      <c r="S1081" s="166"/>
      <c r="T1081" s="167"/>
      <c r="AT1081" s="99" t="s">
        <v>107</v>
      </c>
      <c r="AU1081" s="99" t="s">
        <v>67</v>
      </c>
    </row>
    <row r="1082" spans="2:65" s="108" customFormat="1" ht="22.5" customHeight="1">
      <c r="B1082" s="109"/>
      <c r="C1082" s="152" t="s">
        <v>2613</v>
      </c>
      <c r="D1082" s="152" t="s">
        <v>99</v>
      </c>
      <c r="E1082" s="153" t="s">
        <v>2614</v>
      </c>
      <c r="F1082" s="154" t="s">
        <v>2615</v>
      </c>
      <c r="G1082" s="155" t="s">
        <v>306</v>
      </c>
      <c r="H1082" s="156">
        <v>1</v>
      </c>
      <c r="I1082" s="157">
        <v>335</v>
      </c>
      <c r="J1082" s="157">
        <f>ROUND(I1082*H1082,2)</f>
        <v>335</v>
      </c>
      <c r="K1082" s="154" t="s">
        <v>103</v>
      </c>
      <c r="L1082" s="109"/>
      <c r="M1082" s="158" t="s">
        <v>1</v>
      </c>
      <c r="N1082" s="159" t="s">
        <v>38</v>
      </c>
      <c r="O1082" s="160">
        <v>0</v>
      </c>
      <c r="P1082" s="160">
        <f>O1082*H1082</f>
        <v>0</v>
      </c>
      <c r="Q1082" s="160">
        <v>0</v>
      </c>
      <c r="R1082" s="160">
        <f>Q1082*H1082</f>
        <v>0</v>
      </c>
      <c r="S1082" s="160">
        <v>0</v>
      </c>
      <c r="T1082" s="161">
        <f>S1082*H1082</f>
        <v>0</v>
      </c>
      <c r="AR1082" s="99" t="s">
        <v>104</v>
      </c>
      <c r="AT1082" s="99" t="s">
        <v>99</v>
      </c>
      <c r="AU1082" s="99" t="s">
        <v>67</v>
      </c>
      <c r="AY1082" s="99" t="s">
        <v>105</v>
      </c>
      <c r="BE1082" s="162">
        <f>IF(N1082="základní",J1082,0)</f>
        <v>335</v>
      </c>
      <c r="BF1082" s="162">
        <f>IF(N1082="snížená",J1082,0)</f>
        <v>0</v>
      </c>
      <c r="BG1082" s="162">
        <f>IF(N1082="zákl. přenesená",J1082,0)</f>
        <v>0</v>
      </c>
      <c r="BH1082" s="162">
        <f>IF(N1082="sníž. přenesená",J1082,0)</f>
        <v>0</v>
      </c>
      <c r="BI1082" s="162">
        <f>IF(N1082="nulová",J1082,0)</f>
        <v>0</v>
      </c>
      <c r="BJ1082" s="99" t="s">
        <v>75</v>
      </c>
      <c r="BK1082" s="162">
        <f>ROUND(I1082*H1082,2)</f>
        <v>335</v>
      </c>
      <c r="BL1082" s="99" t="s">
        <v>104</v>
      </c>
      <c r="BM1082" s="99" t="s">
        <v>2616</v>
      </c>
    </row>
    <row r="1083" spans="2:65" s="108" customFormat="1" ht="39">
      <c r="B1083" s="109"/>
      <c r="D1083" s="163" t="s">
        <v>107</v>
      </c>
      <c r="F1083" s="164" t="s">
        <v>2617</v>
      </c>
      <c r="L1083" s="109"/>
      <c r="M1083" s="165"/>
      <c r="N1083" s="166"/>
      <c r="O1083" s="166"/>
      <c r="P1083" s="166"/>
      <c r="Q1083" s="166"/>
      <c r="R1083" s="166"/>
      <c r="S1083" s="166"/>
      <c r="T1083" s="167"/>
      <c r="AT1083" s="99" t="s">
        <v>107</v>
      </c>
      <c r="AU1083" s="99" t="s">
        <v>67</v>
      </c>
    </row>
    <row r="1084" spans="2:65" s="108" customFormat="1" ht="22.5" customHeight="1">
      <c r="B1084" s="109"/>
      <c r="C1084" s="152" t="s">
        <v>2618</v>
      </c>
      <c r="D1084" s="152" t="s">
        <v>99</v>
      </c>
      <c r="E1084" s="153" t="s">
        <v>2619</v>
      </c>
      <c r="F1084" s="154" t="s">
        <v>2620</v>
      </c>
      <c r="G1084" s="155" t="s">
        <v>306</v>
      </c>
      <c r="H1084" s="156">
        <v>1</v>
      </c>
      <c r="I1084" s="157">
        <v>389</v>
      </c>
      <c r="J1084" s="157">
        <f>ROUND(I1084*H1084,2)</f>
        <v>389</v>
      </c>
      <c r="K1084" s="154" t="s">
        <v>103</v>
      </c>
      <c r="L1084" s="109"/>
      <c r="M1084" s="158" t="s">
        <v>1</v>
      </c>
      <c r="N1084" s="159" t="s">
        <v>38</v>
      </c>
      <c r="O1084" s="160">
        <v>0</v>
      </c>
      <c r="P1084" s="160">
        <f>O1084*H1084</f>
        <v>0</v>
      </c>
      <c r="Q1084" s="160">
        <v>0</v>
      </c>
      <c r="R1084" s="160">
        <f>Q1084*H1084</f>
        <v>0</v>
      </c>
      <c r="S1084" s="160">
        <v>0</v>
      </c>
      <c r="T1084" s="161">
        <f>S1084*H1084</f>
        <v>0</v>
      </c>
      <c r="AR1084" s="99" t="s">
        <v>104</v>
      </c>
      <c r="AT1084" s="99" t="s">
        <v>99</v>
      </c>
      <c r="AU1084" s="99" t="s">
        <v>67</v>
      </c>
      <c r="AY1084" s="99" t="s">
        <v>105</v>
      </c>
      <c r="BE1084" s="162">
        <f>IF(N1084="základní",J1084,0)</f>
        <v>389</v>
      </c>
      <c r="BF1084" s="162">
        <f>IF(N1084="snížená",J1084,0)</f>
        <v>0</v>
      </c>
      <c r="BG1084" s="162">
        <f>IF(N1084="zákl. přenesená",J1084,0)</f>
        <v>0</v>
      </c>
      <c r="BH1084" s="162">
        <f>IF(N1084="sníž. přenesená",J1084,0)</f>
        <v>0</v>
      </c>
      <c r="BI1084" s="162">
        <f>IF(N1084="nulová",J1084,0)</f>
        <v>0</v>
      </c>
      <c r="BJ1084" s="99" t="s">
        <v>75</v>
      </c>
      <c r="BK1084" s="162">
        <f>ROUND(I1084*H1084,2)</f>
        <v>389</v>
      </c>
      <c r="BL1084" s="99" t="s">
        <v>104</v>
      </c>
      <c r="BM1084" s="99" t="s">
        <v>2621</v>
      </c>
    </row>
    <row r="1085" spans="2:65" s="108" customFormat="1" ht="39">
      <c r="B1085" s="109"/>
      <c r="D1085" s="163" t="s">
        <v>107</v>
      </c>
      <c r="F1085" s="164" t="s">
        <v>2622</v>
      </c>
      <c r="L1085" s="109"/>
      <c r="M1085" s="165"/>
      <c r="N1085" s="166"/>
      <c r="O1085" s="166"/>
      <c r="P1085" s="166"/>
      <c r="Q1085" s="166"/>
      <c r="R1085" s="166"/>
      <c r="S1085" s="166"/>
      <c r="T1085" s="167"/>
      <c r="AT1085" s="99" t="s">
        <v>107</v>
      </c>
      <c r="AU1085" s="99" t="s">
        <v>67</v>
      </c>
    </row>
    <row r="1086" spans="2:65" s="108" customFormat="1" ht="22.5" customHeight="1">
      <c r="B1086" s="109"/>
      <c r="C1086" s="152" t="s">
        <v>2623</v>
      </c>
      <c r="D1086" s="152" t="s">
        <v>99</v>
      </c>
      <c r="E1086" s="153" t="s">
        <v>2624</v>
      </c>
      <c r="F1086" s="154" t="s">
        <v>2625</v>
      </c>
      <c r="G1086" s="155" t="s">
        <v>306</v>
      </c>
      <c r="H1086" s="156">
        <v>1</v>
      </c>
      <c r="I1086" s="157">
        <v>351</v>
      </c>
      <c r="J1086" s="157">
        <f>ROUND(I1086*H1086,2)</f>
        <v>351</v>
      </c>
      <c r="K1086" s="154" t="s">
        <v>103</v>
      </c>
      <c r="L1086" s="109"/>
      <c r="M1086" s="158" t="s">
        <v>1</v>
      </c>
      <c r="N1086" s="159" t="s">
        <v>38</v>
      </c>
      <c r="O1086" s="160">
        <v>0</v>
      </c>
      <c r="P1086" s="160">
        <f>O1086*H1086</f>
        <v>0</v>
      </c>
      <c r="Q1086" s="160">
        <v>0</v>
      </c>
      <c r="R1086" s="160">
        <f>Q1086*H1086</f>
        <v>0</v>
      </c>
      <c r="S1086" s="160">
        <v>0</v>
      </c>
      <c r="T1086" s="161">
        <f>S1086*H1086</f>
        <v>0</v>
      </c>
      <c r="AR1086" s="99" t="s">
        <v>104</v>
      </c>
      <c r="AT1086" s="99" t="s">
        <v>99</v>
      </c>
      <c r="AU1086" s="99" t="s">
        <v>67</v>
      </c>
      <c r="AY1086" s="99" t="s">
        <v>105</v>
      </c>
      <c r="BE1086" s="162">
        <f>IF(N1086="základní",J1086,0)</f>
        <v>351</v>
      </c>
      <c r="BF1086" s="162">
        <f>IF(N1086="snížená",J1086,0)</f>
        <v>0</v>
      </c>
      <c r="BG1086" s="162">
        <f>IF(N1086="zákl. přenesená",J1086,0)</f>
        <v>0</v>
      </c>
      <c r="BH1086" s="162">
        <f>IF(N1086="sníž. přenesená",J1086,0)</f>
        <v>0</v>
      </c>
      <c r="BI1086" s="162">
        <f>IF(N1086="nulová",J1086,0)</f>
        <v>0</v>
      </c>
      <c r="BJ1086" s="99" t="s">
        <v>75</v>
      </c>
      <c r="BK1086" s="162">
        <f>ROUND(I1086*H1086,2)</f>
        <v>351</v>
      </c>
      <c r="BL1086" s="99" t="s">
        <v>104</v>
      </c>
      <c r="BM1086" s="99" t="s">
        <v>2626</v>
      </c>
    </row>
    <row r="1087" spans="2:65" s="108" customFormat="1" ht="39">
      <c r="B1087" s="109"/>
      <c r="D1087" s="163" t="s">
        <v>107</v>
      </c>
      <c r="F1087" s="164" t="s">
        <v>2627</v>
      </c>
      <c r="L1087" s="109"/>
      <c r="M1087" s="165"/>
      <c r="N1087" s="166"/>
      <c r="O1087" s="166"/>
      <c r="P1087" s="166"/>
      <c r="Q1087" s="166"/>
      <c r="R1087" s="166"/>
      <c r="S1087" s="166"/>
      <c r="T1087" s="167"/>
      <c r="AT1087" s="99" t="s">
        <v>107</v>
      </c>
      <c r="AU1087" s="99" t="s">
        <v>67</v>
      </c>
    </row>
    <row r="1088" spans="2:65" s="108" customFormat="1" ht="22.5" customHeight="1">
      <c r="B1088" s="109"/>
      <c r="C1088" s="152" t="s">
        <v>2628</v>
      </c>
      <c r="D1088" s="152" t="s">
        <v>99</v>
      </c>
      <c r="E1088" s="153" t="s">
        <v>2629</v>
      </c>
      <c r="F1088" s="154" t="s">
        <v>2630</v>
      </c>
      <c r="G1088" s="155" t="s">
        <v>2631</v>
      </c>
      <c r="H1088" s="156">
        <v>1</v>
      </c>
      <c r="I1088" s="157">
        <v>4100</v>
      </c>
      <c r="J1088" s="157">
        <f>ROUND(I1088*H1088,2)</f>
        <v>4100</v>
      </c>
      <c r="K1088" s="154" t="s">
        <v>103</v>
      </c>
      <c r="L1088" s="109"/>
      <c r="M1088" s="158" t="s">
        <v>1</v>
      </c>
      <c r="N1088" s="159" t="s">
        <v>38</v>
      </c>
      <c r="O1088" s="160">
        <v>0</v>
      </c>
      <c r="P1088" s="160">
        <f>O1088*H1088</f>
        <v>0</v>
      </c>
      <c r="Q1088" s="160">
        <v>0</v>
      </c>
      <c r="R1088" s="160">
        <f>Q1088*H1088</f>
        <v>0</v>
      </c>
      <c r="S1088" s="160">
        <v>0</v>
      </c>
      <c r="T1088" s="161">
        <f>S1088*H1088</f>
        <v>0</v>
      </c>
      <c r="AR1088" s="99" t="s">
        <v>104</v>
      </c>
      <c r="AT1088" s="99" t="s">
        <v>99</v>
      </c>
      <c r="AU1088" s="99" t="s">
        <v>67</v>
      </c>
      <c r="AY1088" s="99" t="s">
        <v>105</v>
      </c>
      <c r="BE1088" s="162">
        <f>IF(N1088="základní",J1088,0)</f>
        <v>4100</v>
      </c>
      <c r="BF1088" s="162">
        <f>IF(N1088="snížená",J1088,0)</f>
        <v>0</v>
      </c>
      <c r="BG1088" s="162">
        <f>IF(N1088="zákl. přenesená",J1088,0)</f>
        <v>0</v>
      </c>
      <c r="BH1088" s="162">
        <f>IF(N1088="sníž. přenesená",J1088,0)</f>
        <v>0</v>
      </c>
      <c r="BI1088" s="162">
        <f>IF(N1088="nulová",J1088,0)</f>
        <v>0</v>
      </c>
      <c r="BJ1088" s="99" t="s">
        <v>75</v>
      </c>
      <c r="BK1088" s="162">
        <f>ROUND(I1088*H1088,2)</f>
        <v>4100</v>
      </c>
      <c r="BL1088" s="99" t="s">
        <v>104</v>
      </c>
      <c r="BM1088" s="99" t="s">
        <v>2632</v>
      </c>
    </row>
    <row r="1089" spans="2:65" s="108" customFormat="1" ht="29.25">
      <c r="B1089" s="109"/>
      <c r="D1089" s="163" t="s">
        <v>107</v>
      </c>
      <c r="F1089" s="164" t="s">
        <v>2633</v>
      </c>
      <c r="L1089" s="109"/>
      <c r="M1089" s="165"/>
      <c r="N1089" s="166"/>
      <c r="O1089" s="166"/>
      <c r="P1089" s="166"/>
      <c r="Q1089" s="166"/>
      <c r="R1089" s="166"/>
      <c r="S1089" s="166"/>
      <c r="T1089" s="167"/>
      <c r="AT1089" s="99" t="s">
        <v>107</v>
      </c>
      <c r="AU1089" s="99" t="s">
        <v>67</v>
      </c>
    </row>
    <row r="1090" spans="2:65" s="108" customFormat="1" ht="22.5" customHeight="1">
      <c r="B1090" s="109"/>
      <c r="C1090" s="152" t="s">
        <v>2634</v>
      </c>
      <c r="D1090" s="152" t="s">
        <v>99</v>
      </c>
      <c r="E1090" s="153" t="s">
        <v>2635</v>
      </c>
      <c r="F1090" s="154" t="s">
        <v>2636</v>
      </c>
      <c r="G1090" s="155" t="s">
        <v>2631</v>
      </c>
      <c r="H1090" s="156">
        <v>1</v>
      </c>
      <c r="I1090" s="157">
        <v>4290</v>
      </c>
      <c r="J1090" s="157">
        <f>ROUND(I1090*H1090,2)</f>
        <v>4290</v>
      </c>
      <c r="K1090" s="154" t="s">
        <v>103</v>
      </c>
      <c r="L1090" s="109"/>
      <c r="M1090" s="158" t="s">
        <v>1</v>
      </c>
      <c r="N1090" s="159" t="s">
        <v>38</v>
      </c>
      <c r="O1090" s="160">
        <v>0</v>
      </c>
      <c r="P1090" s="160">
        <f>O1090*H1090</f>
        <v>0</v>
      </c>
      <c r="Q1090" s="160">
        <v>0</v>
      </c>
      <c r="R1090" s="160">
        <f>Q1090*H1090</f>
        <v>0</v>
      </c>
      <c r="S1090" s="160">
        <v>0</v>
      </c>
      <c r="T1090" s="161">
        <f>S1090*H1090</f>
        <v>0</v>
      </c>
      <c r="AR1090" s="99" t="s">
        <v>104</v>
      </c>
      <c r="AT1090" s="99" t="s">
        <v>99</v>
      </c>
      <c r="AU1090" s="99" t="s">
        <v>67</v>
      </c>
      <c r="AY1090" s="99" t="s">
        <v>105</v>
      </c>
      <c r="BE1090" s="162">
        <f>IF(N1090="základní",J1090,0)</f>
        <v>4290</v>
      </c>
      <c r="BF1090" s="162">
        <f>IF(N1090="snížená",J1090,0)</f>
        <v>0</v>
      </c>
      <c r="BG1090" s="162">
        <f>IF(N1090="zákl. přenesená",J1090,0)</f>
        <v>0</v>
      </c>
      <c r="BH1090" s="162">
        <f>IF(N1090="sníž. přenesená",J1090,0)</f>
        <v>0</v>
      </c>
      <c r="BI1090" s="162">
        <f>IF(N1090="nulová",J1090,0)</f>
        <v>0</v>
      </c>
      <c r="BJ1090" s="99" t="s">
        <v>75</v>
      </c>
      <c r="BK1090" s="162">
        <f>ROUND(I1090*H1090,2)</f>
        <v>4290</v>
      </c>
      <c r="BL1090" s="99" t="s">
        <v>104</v>
      </c>
      <c r="BM1090" s="99" t="s">
        <v>2637</v>
      </c>
    </row>
    <row r="1091" spans="2:65" s="108" customFormat="1" ht="29.25">
      <c r="B1091" s="109"/>
      <c r="D1091" s="163" t="s">
        <v>107</v>
      </c>
      <c r="F1091" s="164" t="s">
        <v>2638</v>
      </c>
      <c r="L1091" s="109"/>
      <c r="M1091" s="165"/>
      <c r="N1091" s="166"/>
      <c r="O1091" s="166"/>
      <c r="P1091" s="166"/>
      <c r="Q1091" s="166"/>
      <c r="R1091" s="166"/>
      <c r="S1091" s="166"/>
      <c r="T1091" s="167"/>
      <c r="AT1091" s="99" t="s">
        <v>107</v>
      </c>
      <c r="AU1091" s="99" t="s">
        <v>67</v>
      </c>
    </row>
    <row r="1092" spans="2:65" s="108" customFormat="1" ht="22.5" customHeight="1">
      <c r="B1092" s="109"/>
      <c r="C1092" s="152" t="s">
        <v>2639</v>
      </c>
      <c r="D1092" s="152" t="s">
        <v>99</v>
      </c>
      <c r="E1092" s="153" t="s">
        <v>2640</v>
      </c>
      <c r="F1092" s="154" t="s">
        <v>2641</v>
      </c>
      <c r="G1092" s="155" t="s">
        <v>2631</v>
      </c>
      <c r="H1092" s="156">
        <v>1</v>
      </c>
      <c r="I1092" s="157">
        <v>4100</v>
      </c>
      <c r="J1092" s="157">
        <f>ROUND(I1092*H1092,2)</f>
        <v>4100</v>
      </c>
      <c r="K1092" s="154" t="s">
        <v>103</v>
      </c>
      <c r="L1092" s="109"/>
      <c r="M1092" s="158" t="s">
        <v>1</v>
      </c>
      <c r="N1092" s="159" t="s">
        <v>38</v>
      </c>
      <c r="O1092" s="160">
        <v>0</v>
      </c>
      <c r="P1092" s="160">
        <f>O1092*H1092</f>
        <v>0</v>
      </c>
      <c r="Q1092" s="160">
        <v>0</v>
      </c>
      <c r="R1092" s="160">
        <f>Q1092*H1092</f>
        <v>0</v>
      </c>
      <c r="S1092" s="160">
        <v>0</v>
      </c>
      <c r="T1092" s="161">
        <f>S1092*H1092</f>
        <v>0</v>
      </c>
      <c r="AR1092" s="99" t="s">
        <v>104</v>
      </c>
      <c r="AT1092" s="99" t="s">
        <v>99</v>
      </c>
      <c r="AU1092" s="99" t="s">
        <v>67</v>
      </c>
      <c r="AY1092" s="99" t="s">
        <v>105</v>
      </c>
      <c r="BE1092" s="162">
        <f>IF(N1092="základní",J1092,0)</f>
        <v>4100</v>
      </c>
      <c r="BF1092" s="162">
        <f>IF(N1092="snížená",J1092,0)</f>
        <v>0</v>
      </c>
      <c r="BG1092" s="162">
        <f>IF(N1092="zákl. přenesená",J1092,0)</f>
        <v>0</v>
      </c>
      <c r="BH1092" s="162">
        <f>IF(N1092="sníž. přenesená",J1092,0)</f>
        <v>0</v>
      </c>
      <c r="BI1092" s="162">
        <f>IF(N1092="nulová",J1092,0)</f>
        <v>0</v>
      </c>
      <c r="BJ1092" s="99" t="s">
        <v>75</v>
      </c>
      <c r="BK1092" s="162">
        <f>ROUND(I1092*H1092,2)</f>
        <v>4100</v>
      </c>
      <c r="BL1092" s="99" t="s">
        <v>104</v>
      </c>
      <c r="BM1092" s="99" t="s">
        <v>2642</v>
      </c>
    </row>
    <row r="1093" spans="2:65" s="108" customFormat="1" ht="29.25">
      <c r="B1093" s="109"/>
      <c r="D1093" s="163" t="s">
        <v>107</v>
      </c>
      <c r="F1093" s="164" t="s">
        <v>2643</v>
      </c>
      <c r="L1093" s="109"/>
      <c r="M1093" s="165"/>
      <c r="N1093" s="166"/>
      <c r="O1093" s="166"/>
      <c r="P1093" s="166"/>
      <c r="Q1093" s="166"/>
      <c r="R1093" s="166"/>
      <c r="S1093" s="166"/>
      <c r="T1093" s="167"/>
      <c r="AT1093" s="99" t="s">
        <v>107</v>
      </c>
      <c r="AU1093" s="99" t="s">
        <v>67</v>
      </c>
    </row>
    <row r="1094" spans="2:65" s="108" customFormat="1" ht="22.5" customHeight="1">
      <c r="B1094" s="109"/>
      <c r="C1094" s="152" t="s">
        <v>2644</v>
      </c>
      <c r="D1094" s="152" t="s">
        <v>99</v>
      </c>
      <c r="E1094" s="153" t="s">
        <v>2645</v>
      </c>
      <c r="F1094" s="154" t="s">
        <v>2646</v>
      </c>
      <c r="G1094" s="155" t="s">
        <v>2631</v>
      </c>
      <c r="H1094" s="156">
        <v>1</v>
      </c>
      <c r="I1094" s="157">
        <v>4290</v>
      </c>
      <c r="J1094" s="157">
        <f>ROUND(I1094*H1094,2)</f>
        <v>4290</v>
      </c>
      <c r="K1094" s="154" t="s">
        <v>103</v>
      </c>
      <c r="L1094" s="109"/>
      <c r="M1094" s="158" t="s">
        <v>1</v>
      </c>
      <c r="N1094" s="159" t="s">
        <v>38</v>
      </c>
      <c r="O1094" s="160">
        <v>0</v>
      </c>
      <c r="P1094" s="160">
        <f>O1094*H1094</f>
        <v>0</v>
      </c>
      <c r="Q1094" s="160">
        <v>0</v>
      </c>
      <c r="R1094" s="160">
        <f>Q1094*H1094</f>
        <v>0</v>
      </c>
      <c r="S1094" s="160">
        <v>0</v>
      </c>
      <c r="T1094" s="161">
        <f>S1094*H1094</f>
        <v>0</v>
      </c>
      <c r="AR1094" s="99" t="s">
        <v>104</v>
      </c>
      <c r="AT1094" s="99" t="s">
        <v>99</v>
      </c>
      <c r="AU1094" s="99" t="s">
        <v>67</v>
      </c>
      <c r="AY1094" s="99" t="s">
        <v>105</v>
      </c>
      <c r="BE1094" s="162">
        <f>IF(N1094="základní",J1094,0)</f>
        <v>4290</v>
      </c>
      <c r="BF1094" s="162">
        <f>IF(N1094="snížená",J1094,0)</f>
        <v>0</v>
      </c>
      <c r="BG1094" s="162">
        <f>IF(N1094="zákl. přenesená",J1094,0)</f>
        <v>0</v>
      </c>
      <c r="BH1094" s="162">
        <f>IF(N1094="sníž. přenesená",J1094,0)</f>
        <v>0</v>
      </c>
      <c r="BI1094" s="162">
        <f>IF(N1094="nulová",J1094,0)</f>
        <v>0</v>
      </c>
      <c r="BJ1094" s="99" t="s">
        <v>75</v>
      </c>
      <c r="BK1094" s="162">
        <f>ROUND(I1094*H1094,2)</f>
        <v>4290</v>
      </c>
      <c r="BL1094" s="99" t="s">
        <v>104</v>
      </c>
      <c r="BM1094" s="99" t="s">
        <v>2647</v>
      </c>
    </row>
    <row r="1095" spans="2:65" s="108" customFormat="1" ht="29.25">
      <c r="B1095" s="109"/>
      <c r="D1095" s="163" t="s">
        <v>107</v>
      </c>
      <c r="F1095" s="164" t="s">
        <v>2648</v>
      </c>
      <c r="L1095" s="109"/>
      <c r="M1095" s="165"/>
      <c r="N1095" s="166"/>
      <c r="O1095" s="166"/>
      <c r="P1095" s="166"/>
      <c r="Q1095" s="166"/>
      <c r="R1095" s="166"/>
      <c r="S1095" s="166"/>
      <c r="T1095" s="167"/>
      <c r="AT1095" s="99" t="s">
        <v>107</v>
      </c>
      <c r="AU1095" s="99" t="s">
        <v>67</v>
      </c>
    </row>
    <row r="1096" spans="2:65" s="108" customFormat="1" ht="22.5" customHeight="1">
      <c r="B1096" s="109"/>
      <c r="C1096" s="152" t="s">
        <v>2649</v>
      </c>
      <c r="D1096" s="152" t="s">
        <v>99</v>
      </c>
      <c r="E1096" s="153" t="s">
        <v>2650</v>
      </c>
      <c r="F1096" s="154" t="s">
        <v>2651</v>
      </c>
      <c r="G1096" s="155" t="s">
        <v>111</v>
      </c>
      <c r="H1096" s="156">
        <v>1</v>
      </c>
      <c r="I1096" s="157">
        <v>353</v>
      </c>
      <c r="J1096" s="157">
        <f>ROUND(I1096*H1096,2)</f>
        <v>353</v>
      </c>
      <c r="K1096" s="154" t="s">
        <v>103</v>
      </c>
      <c r="L1096" s="109"/>
      <c r="M1096" s="158" t="s">
        <v>1</v>
      </c>
      <c r="N1096" s="159" t="s">
        <v>38</v>
      </c>
      <c r="O1096" s="160">
        <v>0</v>
      </c>
      <c r="P1096" s="160">
        <f>O1096*H1096</f>
        <v>0</v>
      </c>
      <c r="Q1096" s="160">
        <v>0</v>
      </c>
      <c r="R1096" s="160">
        <f>Q1096*H1096</f>
        <v>0</v>
      </c>
      <c r="S1096" s="160">
        <v>0</v>
      </c>
      <c r="T1096" s="161">
        <f>S1096*H1096</f>
        <v>0</v>
      </c>
      <c r="AR1096" s="99" t="s">
        <v>104</v>
      </c>
      <c r="AT1096" s="99" t="s">
        <v>99</v>
      </c>
      <c r="AU1096" s="99" t="s">
        <v>67</v>
      </c>
      <c r="AY1096" s="99" t="s">
        <v>105</v>
      </c>
      <c r="BE1096" s="162">
        <f>IF(N1096="základní",J1096,0)</f>
        <v>353</v>
      </c>
      <c r="BF1096" s="162">
        <f>IF(N1096="snížená",J1096,0)</f>
        <v>0</v>
      </c>
      <c r="BG1096" s="162">
        <f>IF(N1096="zákl. přenesená",J1096,0)</f>
        <v>0</v>
      </c>
      <c r="BH1096" s="162">
        <f>IF(N1096="sníž. přenesená",J1096,0)</f>
        <v>0</v>
      </c>
      <c r="BI1096" s="162">
        <f>IF(N1096="nulová",J1096,0)</f>
        <v>0</v>
      </c>
      <c r="BJ1096" s="99" t="s">
        <v>75</v>
      </c>
      <c r="BK1096" s="162">
        <f>ROUND(I1096*H1096,2)</f>
        <v>353</v>
      </c>
      <c r="BL1096" s="99" t="s">
        <v>104</v>
      </c>
      <c r="BM1096" s="99" t="s">
        <v>2652</v>
      </c>
    </row>
    <row r="1097" spans="2:65" s="108" customFormat="1" ht="19.5">
      <c r="B1097" s="109"/>
      <c r="D1097" s="163" t="s">
        <v>107</v>
      </c>
      <c r="F1097" s="164" t="s">
        <v>2653</v>
      </c>
      <c r="L1097" s="109"/>
      <c r="M1097" s="165"/>
      <c r="N1097" s="166"/>
      <c r="O1097" s="166"/>
      <c r="P1097" s="166"/>
      <c r="Q1097" s="166"/>
      <c r="R1097" s="166"/>
      <c r="S1097" s="166"/>
      <c r="T1097" s="167"/>
      <c r="AT1097" s="99" t="s">
        <v>107</v>
      </c>
      <c r="AU1097" s="99" t="s">
        <v>67</v>
      </c>
    </row>
    <row r="1098" spans="2:65" s="108" customFormat="1" ht="22.5" customHeight="1">
      <c r="B1098" s="109"/>
      <c r="C1098" s="152" t="s">
        <v>2654</v>
      </c>
      <c r="D1098" s="152" t="s">
        <v>99</v>
      </c>
      <c r="E1098" s="153" t="s">
        <v>2655</v>
      </c>
      <c r="F1098" s="154" t="s">
        <v>2656</v>
      </c>
      <c r="G1098" s="155" t="s">
        <v>306</v>
      </c>
      <c r="H1098" s="156">
        <v>1</v>
      </c>
      <c r="I1098" s="157">
        <v>340</v>
      </c>
      <c r="J1098" s="157">
        <f>ROUND(I1098*H1098,2)</f>
        <v>340</v>
      </c>
      <c r="K1098" s="154" t="s">
        <v>103</v>
      </c>
      <c r="L1098" s="109"/>
      <c r="M1098" s="158" t="s">
        <v>1</v>
      </c>
      <c r="N1098" s="159" t="s">
        <v>38</v>
      </c>
      <c r="O1098" s="160">
        <v>0</v>
      </c>
      <c r="P1098" s="160">
        <f>O1098*H1098</f>
        <v>0</v>
      </c>
      <c r="Q1098" s="160">
        <v>0</v>
      </c>
      <c r="R1098" s="160">
        <f>Q1098*H1098</f>
        <v>0</v>
      </c>
      <c r="S1098" s="160">
        <v>0</v>
      </c>
      <c r="T1098" s="161">
        <f>S1098*H1098</f>
        <v>0</v>
      </c>
      <c r="AR1098" s="99" t="s">
        <v>104</v>
      </c>
      <c r="AT1098" s="99" t="s">
        <v>99</v>
      </c>
      <c r="AU1098" s="99" t="s">
        <v>67</v>
      </c>
      <c r="AY1098" s="99" t="s">
        <v>105</v>
      </c>
      <c r="BE1098" s="162">
        <f>IF(N1098="základní",J1098,0)</f>
        <v>340</v>
      </c>
      <c r="BF1098" s="162">
        <f>IF(N1098="snížená",J1098,0)</f>
        <v>0</v>
      </c>
      <c r="BG1098" s="162">
        <f>IF(N1098="zákl. přenesená",J1098,0)</f>
        <v>0</v>
      </c>
      <c r="BH1098" s="162">
        <f>IF(N1098="sníž. přenesená",J1098,0)</f>
        <v>0</v>
      </c>
      <c r="BI1098" s="162">
        <f>IF(N1098="nulová",J1098,0)</f>
        <v>0</v>
      </c>
      <c r="BJ1098" s="99" t="s">
        <v>75</v>
      </c>
      <c r="BK1098" s="162">
        <f>ROUND(I1098*H1098,2)</f>
        <v>340</v>
      </c>
      <c r="BL1098" s="99" t="s">
        <v>104</v>
      </c>
      <c r="BM1098" s="99" t="s">
        <v>2657</v>
      </c>
    </row>
    <row r="1099" spans="2:65" s="108" customFormat="1" ht="19.5">
      <c r="B1099" s="109"/>
      <c r="D1099" s="163" t="s">
        <v>107</v>
      </c>
      <c r="F1099" s="164" t="s">
        <v>2658</v>
      </c>
      <c r="L1099" s="109"/>
      <c r="M1099" s="165"/>
      <c r="N1099" s="166"/>
      <c r="O1099" s="166"/>
      <c r="P1099" s="166"/>
      <c r="Q1099" s="166"/>
      <c r="R1099" s="166"/>
      <c r="S1099" s="166"/>
      <c r="T1099" s="167"/>
      <c r="AT1099" s="99" t="s">
        <v>107</v>
      </c>
      <c r="AU1099" s="99" t="s">
        <v>67</v>
      </c>
    </row>
    <row r="1100" spans="2:65" s="108" customFormat="1" ht="22.5" customHeight="1">
      <c r="B1100" s="109"/>
      <c r="C1100" s="152" t="s">
        <v>2659</v>
      </c>
      <c r="D1100" s="152" t="s">
        <v>99</v>
      </c>
      <c r="E1100" s="153" t="s">
        <v>2660</v>
      </c>
      <c r="F1100" s="154" t="s">
        <v>2661</v>
      </c>
      <c r="G1100" s="155" t="s">
        <v>306</v>
      </c>
      <c r="H1100" s="156">
        <v>1</v>
      </c>
      <c r="I1100" s="157">
        <v>340</v>
      </c>
      <c r="J1100" s="157">
        <f>ROUND(I1100*H1100,2)</f>
        <v>340</v>
      </c>
      <c r="K1100" s="154" t="s">
        <v>103</v>
      </c>
      <c r="L1100" s="109"/>
      <c r="M1100" s="158" t="s">
        <v>1</v>
      </c>
      <c r="N1100" s="159" t="s">
        <v>38</v>
      </c>
      <c r="O1100" s="160">
        <v>0</v>
      </c>
      <c r="P1100" s="160">
        <f>O1100*H1100</f>
        <v>0</v>
      </c>
      <c r="Q1100" s="160">
        <v>0</v>
      </c>
      <c r="R1100" s="160">
        <f>Q1100*H1100</f>
        <v>0</v>
      </c>
      <c r="S1100" s="160">
        <v>0</v>
      </c>
      <c r="T1100" s="161">
        <f>S1100*H1100</f>
        <v>0</v>
      </c>
      <c r="AR1100" s="99" t="s">
        <v>104</v>
      </c>
      <c r="AT1100" s="99" t="s">
        <v>99</v>
      </c>
      <c r="AU1100" s="99" t="s">
        <v>67</v>
      </c>
      <c r="AY1100" s="99" t="s">
        <v>105</v>
      </c>
      <c r="BE1100" s="162">
        <f>IF(N1100="základní",J1100,0)</f>
        <v>340</v>
      </c>
      <c r="BF1100" s="162">
        <f>IF(N1100="snížená",J1100,0)</f>
        <v>0</v>
      </c>
      <c r="BG1100" s="162">
        <f>IF(N1100="zákl. přenesená",J1100,0)</f>
        <v>0</v>
      </c>
      <c r="BH1100" s="162">
        <f>IF(N1100="sníž. přenesená",J1100,0)</f>
        <v>0</v>
      </c>
      <c r="BI1100" s="162">
        <f>IF(N1100="nulová",J1100,0)</f>
        <v>0</v>
      </c>
      <c r="BJ1100" s="99" t="s">
        <v>75</v>
      </c>
      <c r="BK1100" s="162">
        <f>ROUND(I1100*H1100,2)</f>
        <v>340</v>
      </c>
      <c r="BL1100" s="99" t="s">
        <v>104</v>
      </c>
      <c r="BM1100" s="99" t="s">
        <v>2662</v>
      </c>
    </row>
    <row r="1101" spans="2:65" s="108" customFormat="1" ht="19.5">
      <c r="B1101" s="109"/>
      <c r="D1101" s="163" t="s">
        <v>107</v>
      </c>
      <c r="F1101" s="164" t="s">
        <v>2663</v>
      </c>
      <c r="L1101" s="109"/>
      <c r="M1101" s="165"/>
      <c r="N1101" s="166"/>
      <c r="O1101" s="166"/>
      <c r="P1101" s="166"/>
      <c r="Q1101" s="166"/>
      <c r="R1101" s="166"/>
      <c r="S1101" s="166"/>
      <c r="T1101" s="167"/>
      <c r="AT1101" s="99" t="s">
        <v>107</v>
      </c>
      <c r="AU1101" s="99" t="s">
        <v>67</v>
      </c>
    </row>
    <row r="1102" spans="2:65" s="108" customFormat="1" ht="22.5" customHeight="1">
      <c r="B1102" s="109"/>
      <c r="C1102" s="152" t="s">
        <v>2664</v>
      </c>
      <c r="D1102" s="152" t="s">
        <v>99</v>
      </c>
      <c r="E1102" s="153" t="s">
        <v>2665</v>
      </c>
      <c r="F1102" s="154" t="s">
        <v>2666</v>
      </c>
      <c r="G1102" s="155" t="s">
        <v>306</v>
      </c>
      <c r="H1102" s="156">
        <v>1</v>
      </c>
      <c r="I1102" s="157">
        <v>345</v>
      </c>
      <c r="J1102" s="157">
        <f>ROUND(I1102*H1102,2)</f>
        <v>345</v>
      </c>
      <c r="K1102" s="154" t="s">
        <v>103</v>
      </c>
      <c r="L1102" s="109"/>
      <c r="M1102" s="158" t="s">
        <v>1</v>
      </c>
      <c r="N1102" s="159" t="s">
        <v>38</v>
      </c>
      <c r="O1102" s="160">
        <v>0</v>
      </c>
      <c r="P1102" s="160">
        <f>O1102*H1102</f>
        <v>0</v>
      </c>
      <c r="Q1102" s="160">
        <v>0</v>
      </c>
      <c r="R1102" s="160">
        <f>Q1102*H1102</f>
        <v>0</v>
      </c>
      <c r="S1102" s="160">
        <v>0</v>
      </c>
      <c r="T1102" s="161">
        <f>S1102*H1102</f>
        <v>0</v>
      </c>
      <c r="AR1102" s="99" t="s">
        <v>104</v>
      </c>
      <c r="AT1102" s="99" t="s">
        <v>99</v>
      </c>
      <c r="AU1102" s="99" t="s">
        <v>67</v>
      </c>
      <c r="AY1102" s="99" t="s">
        <v>105</v>
      </c>
      <c r="BE1102" s="162">
        <f>IF(N1102="základní",J1102,0)</f>
        <v>345</v>
      </c>
      <c r="BF1102" s="162">
        <f>IF(N1102="snížená",J1102,0)</f>
        <v>0</v>
      </c>
      <c r="BG1102" s="162">
        <f>IF(N1102="zákl. přenesená",J1102,0)</f>
        <v>0</v>
      </c>
      <c r="BH1102" s="162">
        <f>IF(N1102="sníž. přenesená",J1102,0)</f>
        <v>0</v>
      </c>
      <c r="BI1102" s="162">
        <f>IF(N1102="nulová",J1102,0)</f>
        <v>0</v>
      </c>
      <c r="BJ1102" s="99" t="s">
        <v>75</v>
      </c>
      <c r="BK1102" s="162">
        <f>ROUND(I1102*H1102,2)</f>
        <v>345</v>
      </c>
      <c r="BL1102" s="99" t="s">
        <v>104</v>
      </c>
      <c r="BM1102" s="99" t="s">
        <v>2667</v>
      </c>
    </row>
    <row r="1103" spans="2:65" s="108" customFormat="1" ht="19.5">
      <c r="B1103" s="109"/>
      <c r="D1103" s="163" t="s">
        <v>107</v>
      </c>
      <c r="F1103" s="164" t="s">
        <v>2668</v>
      </c>
      <c r="L1103" s="109"/>
      <c r="M1103" s="165"/>
      <c r="N1103" s="166"/>
      <c r="O1103" s="166"/>
      <c r="P1103" s="166"/>
      <c r="Q1103" s="166"/>
      <c r="R1103" s="166"/>
      <c r="S1103" s="166"/>
      <c r="T1103" s="167"/>
      <c r="AT1103" s="99" t="s">
        <v>107</v>
      </c>
      <c r="AU1103" s="99" t="s">
        <v>67</v>
      </c>
    </row>
    <row r="1104" spans="2:65" s="108" customFormat="1" ht="22.5" customHeight="1">
      <c r="B1104" s="109"/>
      <c r="C1104" s="152" t="s">
        <v>2669</v>
      </c>
      <c r="D1104" s="152" t="s">
        <v>99</v>
      </c>
      <c r="E1104" s="153" t="s">
        <v>2670</v>
      </c>
      <c r="F1104" s="154" t="s">
        <v>2671</v>
      </c>
      <c r="G1104" s="155" t="s">
        <v>306</v>
      </c>
      <c r="H1104" s="156">
        <v>1</v>
      </c>
      <c r="I1104" s="157">
        <v>345</v>
      </c>
      <c r="J1104" s="157">
        <f>ROUND(I1104*H1104,2)</f>
        <v>345</v>
      </c>
      <c r="K1104" s="154" t="s">
        <v>103</v>
      </c>
      <c r="L1104" s="109"/>
      <c r="M1104" s="158" t="s">
        <v>1</v>
      </c>
      <c r="N1104" s="159" t="s">
        <v>38</v>
      </c>
      <c r="O1104" s="160">
        <v>0</v>
      </c>
      <c r="P1104" s="160">
        <f>O1104*H1104</f>
        <v>0</v>
      </c>
      <c r="Q1104" s="160">
        <v>0</v>
      </c>
      <c r="R1104" s="160">
        <f>Q1104*H1104</f>
        <v>0</v>
      </c>
      <c r="S1104" s="160">
        <v>0</v>
      </c>
      <c r="T1104" s="161">
        <f>S1104*H1104</f>
        <v>0</v>
      </c>
      <c r="AR1104" s="99" t="s">
        <v>104</v>
      </c>
      <c r="AT1104" s="99" t="s">
        <v>99</v>
      </c>
      <c r="AU1104" s="99" t="s">
        <v>67</v>
      </c>
      <c r="AY1104" s="99" t="s">
        <v>105</v>
      </c>
      <c r="BE1104" s="162">
        <f>IF(N1104="základní",J1104,0)</f>
        <v>345</v>
      </c>
      <c r="BF1104" s="162">
        <f>IF(N1104="snížená",J1104,0)</f>
        <v>0</v>
      </c>
      <c r="BG1104" s="162">
        <f>IF(N1104="zákl. přenesená",J1104,0)</f>
        <v>0</v>
      </c>
      <c r="BH1104" s="162">
        <f>IF(N1104="sníž. přenesená",J1104,0)</f>
        <v>0</v>
      </c>
      <c r="BI1104" s="162">
        <f>IF(N1104="nulová",J1104,0)</f>
        <v>0</v>
      </c>
      <c r="BJ1104" s="99" t="s">
        <v>75</v>
      </c>
      <c r="BK1104" s="162">
        <f>ROUND(I1104*H1104,2)</f>
        <v>345</v>
      </c>
      <c r="BL1104" s="99" t="s">
        <v>104</v>
      </c>
      <c r="BM1104" s="99" t="s">
        <v>2672</v>
      </c>
    </row>
    <row r="1105" spans="2:65" s="108" customFormat="1" ht="19.5">
      <c r="B1105" s="109"/>
      <c r="D1105" s="163" t="s">
        <v>107</v>
      </c>
      <c r="F1105" s="164" t="s">
        <v>2673</v>
      </c>
      <c r="L1105" s="109"/>
      <c r="M1105" s="165"/>
      <c r="N1105" s="166"/>
      <c r="O1105" s="166"/>
      <c r="P1105" s="166"/>
      <c r="Q1105" s="166"/>
      <c r="R1105" s="166"/>
      <c r="S1105" s="166"/>
      <c r="T1105" s="167"/>
      <c r="AT1105" s="99" t="s">
        <v>107</v>
      </c>
      <c r="AU1105" s="99" t="s">
        <v>67</v>
      </c>
    </row>
    <row r="1106" spans="2:65" s="108" customFormat="1" ht="22.5" customHeight="1">
      <c r="B1106" s="109"/>
      <c r="C1106" s="152" t="s">
        <v>2674</v>
      </c>
      <c r="D1106" s="152" t="s">
        <v>99</v>
      </c>
      <c r="E1106" s="153" t="s">
        <v>2675</v>
      </c>
      <c r="F1106" s="154" t="s">
        <v>2676</v>
      </c>
      <c r="G1106" s="155" t="s">
        <v>306</v>
      </c>
      <c r="H1106" s="156">
        <v>1</v>
      </c>
      <c r="I1106" s="157">
        <v>573</v>
      </c>
      <c r="J1106" s="157">
        <f>ROUND(I1106*H1106,2)</f>
        <v>573</v>
      </c>
      <c r="K1106" s="154" t="s">
        <v>103</v>
      </c>
      <c r="L1106" s="109"/>
      <c r="M1106" s="158" t="s">
        <v>1</v>
      </c>
      <c r="N1106" s="159" t="s">
        <v>38</v>
      </c>
      <c r="O1106" s="160">
        <v>0</v>
      </c>
      <c r="P1106" s="160">
        <f>O1106*H1106</f>
        <v>0</v>
      </c>
      <c r="Q1106" s="160">
        <v>0</v>
      </c>
      <c r="R1106" s="160">
        <f>Q1106*H1106</f>
        <v>0</v>
      </c>
      <c r="S1106" s="160">
        <v>0</v>
      </c>
      <c r="T1106" s="161">
        <f>S1106*H1106</f>
        <v>0</v>
      </c>
      <c r="AR1106" s="99" t="s">
        <v>104</v>
      </c>
      <c r="AT1106" s="99" t="s">
        <v>99</v>
      </c>
      <c r="AU1106" s="99" t="s">
        <v>67</v>
      </c>
      <c r="AY1106" s="99" t="s">
        <v>105</v>
      </c>
      <c r="BE1106" s="162">
        <f>IF(N1106="základní",J1106,0)</f>
        <v>573</v>
      </c>
      <c r="BF1106" s="162">
        <f>IF(N1106="snížená",J1106,0)</f>
        <v>0</v>
      </c>
      <c r="BG1106" s="162">
        <f>IF(N1106="zákl. přenesená",J1106,0)</f>
        <v>0</v>
      </c>
      <c r="BH1106" s="162">
        <f>IF(N1106="sníž. přenesená",J1106,0)</f>
        <v>0</v>
      </c>
      <c r="BI1106" s="162">
        <f>IF(N1106="nulová",J1106,0)</f>
        <v>0</v>
      </c>
      <c r="BJ1106" s="99" t="s">
        <v>75</v>
      </c>
      <c r="BK1106" s="162">
        <f>ROUND(I1106*H1106,2)</f>
        <v>573</v>
      </c>
      <c r="BL1106" s="99" t="s">
        <v>104</v>
      </c>
      <c r="BM1106" s="99" t="s">
        <v>2677</v>
      </c>
    </row>
    <row r="1107" spans="2:65" s="108" customFormat="1" ht="19.5">
      <c r="B1107" s="109"/>
      <c r="D1107" s="163" t="s">
        <v>107</v>
      </c>
      <c r="F1107" s="164" t="s">
        <v>2678</v>
      </c>
      <c r="L1107" s="109"/>
      <c r="M1107" s="165"/>
      <c r="N1107" s="166"/>
      <c r="O1107" s="166"/>
      <c r="P1107" s="166"/>
      <c r="Q1107" s="166"/>
      <c r="R1107" s="166"/>
      <c r="S1107" s="166"/>
      <c r="T1107" s="167"/>
      <c r="AT1107" s="99" t="s">
        <v>107</v>
      </c>
      <c r="AU1107" s="99" t="s">
        <v>67</v>
      </c>
    </row>
    <row r="1108" spans="2:65" s="108" customFormat="1" ht="22.5" customHeight="1">
      <c r="B1108" s="109"/>
      <c r="C1108" s="152" t="s">
        <v>2679</v>
      </c>
      <c r="D1108" s="152" t="s">
        <v>99</v>
      </c>
      <c r="E1108" s="153" t="s">
        <v>2680</v>
      </c>
      <c r="F1108" s="154" t="s">
        <v>2681</v>
      </c>
      <c r="G1108" s="155" t="s">
        <v>111</v>
      </c>
      <c r="H1108" s="156">
        <v>1</v>
      </c>
      <c r="I1108" s="157">
        <v>271</v>
      </c>
      <c r="J1108" s="157">
        <f>ROUND(I1108*H1108,2)</f>
        <v>271</v>
      </c>
      <c r="K1108" s="154" t="s">
        <v>103</v>
      </c>
      <c r="L1108" s="109"/>
      <c r="M1108" s="158" t="s">
        <v>1</v>
      </c>
      <c r="N1108" s="159" t="s">
        <v>38</v>
      </c>
      <c r="O1108" s="160">
        <v>0</v>
      </c>
      <c r="P1108" s="160">
        <f>O1108*H1108</f>
        <v>0</v>
      </c>
      <c r="Q1108" s="160">
        <v>0</v>
      </c>
      <c r="R1108" s="160">
        <f>Q1108*H1108</f>
        <v>0</v>
      </c>
      <c r="S1108" s="160">
        <v>0</v>
      </c>
      <c r="T1108" s="161">
        <f>S1108*H1108</f>
        <v>0</v>
      </c>
      <c r="AR1108" s="99" t="s">
        <v>104</v>
      </c>
      <c r="AT1108" s="99" t="s">
        <v>99</v>
      </c>
      <c r="AU1108" s="99" t="s">
        <v>67</v>
      </c>
      <c r="AY1108" s="99" t="s">
        <v>105</v>
      </c>
      <c r="BE1108" s="162">
        <f>IF(N1108="základní",J1108,0)</f>
        <v>271</v>
      </c>
      <c r="BF1108" s="162">
        <f>IF(N1108="snížená",J1108,0)</f>
        <v>0</v>
      </c>
      <c r="BG1108" s="162">
        <f>IF(N1108="zákl. přenesená",J1108,0)</f>
        <v>0</v>
      </c>
      <c r="BH1108" s="162">
        <f>IF(N1108="sníž. přenesená",J1108,0)</f>
        <v>0</v>
      </c>
      <c r="BI1108" s="162">
        <f>IF(N1108="nulová",J1108,0)</f>
        <v>0</v>
      </c>
      <c r="BJ1108" s="99" t="s">
        <v>75</v>
      </c>
      <c r="BK1108" s="162">
        <f>ROUND(I1108*H1108,2)</f>
        <v>271</v>
      </c>
      <c r="BL1108" s="99" t="s">
        <v>104</v>
      </c>
      <c r="BM1108" s="99" t="s">
        <v>2682</v>
      </c>
    </row>
    <row r="1109" spans="2:65" s="108" customFormat="1" ht="29.25">
      <c r="B1109" s="109"/>
      <c r="D1109" s="163" t="s">
        <v>107</v>
      </c>
      <c r="F1109" s="164" t="s">
        <v>2683</v>
      </c>
      <c r="L1109" s="109"/>
      <c r="M1109" s="165"/>
      <c r="N1109" s="166"/>
      <c r="O1109" s="166"/>
      <c r="P1109" s="166"/>
      <c r="Q1109" s="166"/>
      <c r="R1109" s="166"/>
      <c r="S1109" s="166"/>
      <c r="T1109" s="167"/>
      <c r="AT1109" s="99" t="s">
        <v>107</v>
      </c>
      <c r="AU1109" s="99" t="s">
        <v>67</v>
      </c>
    </row>
    <row r="1110" spans="2:65" s="108" customFormat="1" ht="22.5" customHeight="1">
      <c r="B1110" s="109"/>
      <c r="C1110" s="152" t="s">
        <v>2684</v>
      </c>
      <c r="D1110" s="152" t="s">
        <v>99</v>
      </c>
      <c r="E1110" s="153" t="s">
        <v>2685</v>
      </c>
      <c r="F1110" s="154" t="s">
        <v>2686</v>
      </c>
      <c r="G1110" s="155" t="s">
        <v>306</v>
      </c>
      <c r="H1110" s="156">
        <v>1</v>
      </c>
      <c r="I1110" s="157">
        <v>646</v>
      </c>
      <c r="J1110" s="157">
        <f>ROUND(I1110*H1110,2)</f>
        <v>646</v>
      </c>
      <c r="K1110" s="154" t="s">
        <v>103</v>
      </c>
      <c r="L1110" s="109"/>
      <c r="M1110" s="158" t="s">
        <v>1</v>
      </c>
      <c r="N1110" s="159" t="s">
        <v>38</v>
      </c>
      <c r="O1110" s="160">
        <v>0</v>
      </c>
      <c r="P1110" s="160">
        <f>O1110*H1110</f>
        <v>0</v>
      </c>
      <c r="Q1110" s="160">
        <v>0</v>
      </c>
      <c r="R1110" s="160">
        <f>Q1110*H1110</f>
        <v>0</v>
      </c>
      <c r="S1110" s="160">
        <v>0</v>
      </c>
      <c r="T1110" s="161">
        <f>S1110*H1110</f>
        <v>0</v>
      </c>
      <c r="AR1110" s="99" t="s">
        <v>104</v>
      </c>
      <c r="AT1110" s="99" t="s">
        <v>99</v>
      </c>
      <c r="AU1110" s="99" t="s">
        <v>67</v>
      </c>
      <c r="AY1110" s="99" t="s">
        <v>105</v>
      </c>
      <c r="BE1110" s="162">
        <f>IF(N1110="základní",J1110,0)</f>
        <v>646</v>
      </c>
      <c r="BF1110" s="162">
        <f>IF(N1110="snížená",J1110,0)</f>
        <v>0</v>
      </c>
      <c r="BG1110" s="162">
        <f>IF(N1110="zákl. přenesená",J1110,0)</f>
        <v>0</v>
      </c>
      <c r="BH1110" s="162">
        <f>IF(N1110="sníž. přenesená",J1110,0)</f>
        <v>0</v>
      </c>
      <c r="BI1110" s="162">
        <f>IF(N1110="nulová",J1110,0)</f>
        <v>0</v>
      </c>
      <c r="BJ1110" s="99" t="s">
        <v>75</v>
      </c>
      <c r="BK1110" s="162">
        <f>ROUND(I1110*H1110,2)</f>
        <v>646</v>
      </c>
      <c r="BL1110" s="99" t="s">
        <v>104</v>
      </c>
      <c r="BM1110" s="99" t="s">
        <v>2687</v>
      </c>
    </row>
    <row r="1111" spans="2:65" s="108" customFormat="1" ht="29.25">
      <c r="B1111" s="109"/>
      <c r="D1111" s="163" t="s">
        <v>107</v>
      </c>
      <c r="F1111" s="164" t="s">
        <v>2688</v>
      </c>
      <c r="L1111" s="109"/>
      <c r="M1111" s="165"/>
      <c r="N1111" s="166"/>
      <c r="O1111" s="166"/>
      <c r="P1111" s="166"/>
      <c r="Q1111" s="166"/>
      <c r="R1111" s="166"/>
      <c r="S1111" s="166"/>
      <c r="T1111" s="167"/>
      <c r="AT1111" s="99" t="s">
        <v>107</v>
      </c>
      <c r="AU1111" s="99" t="s">
        <v>67</v>
      </c>
    </row>
    <row r="1112" spans="2:65" s="108" customFormat="1" ht="22.5" customHeight="1">
      <c r="B1112" s="109"/>
      <c r="C1112" s="152" t="s">
        <v>2689</v>
      </c>
      <c r="D1112" s="152" t="s">
        <v>99</v>
      </c>
      <c r="E1112" s="153" t="s">
        <v>2690</v>
      </c>
      <c r="F1112" s="154" t="s">
        <v>2691</v>
      </c>
      <c r="G1112" s="155" t="s">
        <v>306</v>
      </c>
      <c r="H1112" s="156">
        <v>1</v>
      </c>
      <c r="I1112" s="157">
        <v>228</v>
      </c>
      <c r="J1112" s="157">
        <f>ROUND(I1112*H1112,2)</f>
        <v>228</v>
      </c>
      <c r="K1112" s="154" t="s">
        <v>103</v>
      </c>
      <c r="L1112" s="109"/>
      <c r="M1112" s="158" t="s">
        <v>1</v>
      </c>
      <c r="N1112" s="159" t="s">
        <v>38</v>
      </c>
      <c r="O1112" s="160">
        <v>0</v>
      </c>
      <c r="P1112" s="160">
        <f>O1112*H1112</f>
        <v>0</v>
      </c>
      <c r="Q1112" s="160">
        <v>0</v>
      </c>
      <c r="R1112" s="160">
        <f>Q1112*H1112</f>
        <v>0</v>
      </c>
      <c r="S1112" s="160">
        <v>0</v>
      </c>
      <c r="T1112" s="161">
        <f>S1112*H1112</f>
        <v>0</v>
      </c>
      <c r="AR1112" s="99" t="s">
        <v>104</v>
      </c>
      <c r="AT1112" s="99" t="s">
        <v>99</v>
      </c>
      <c r="AU1112" s="99" t="s">
        <v>67</v>
      </c>
      <c r="AY1112" s="99" t="s">
        <v>105</v>
      </c>
      <c r="BE1112" s="162">
        <f>IF(N1112="základní",J1112,0)</f>
        <v>228</v>
      </c>
      <c r="BF1112" s="162">
        <f>IF(N1112="snížená",J1112,0)</f>
        <v>0</v>
      </c>
      <c r="BG1112" s="162">
        <f>IF(N1112="zákl. přenesená",J1112,0)</f>
        <v>0</v>
      </c>
      <c r="BH1112" s="162">
        <f>IF(N1112="sníž. přenesená",J1112,0)</f>
        <v>0</v>
      </c>
      <c r="BI1112" s="162">
        <f>IF(N1112="nulová",J1112,0)</f>
        <v>0</v>
      </c>
      <c r="BJ1112" s="99" t="s">
        <v>75</v>
      </c>
      <c r="BK1112" s="162">
        <f>ROUND(I1112*H1112,2)</f>
        <v>228</v>
      </c>
      <c r="BL1112" s="99" t="s">
        <v>104</v>
      </c>
      <c r="BM1112" s="99" t="s">
        <v>2692</v>
      </c>
    </row>
    <row r="1113" spans="2:65" s="108" customFormat="1" ht="39">
      <c r="B1113" s="109"/>
      <c r="D1113" s="163" t="s">
        <v>107</v>
      </c>
      <c r="F1113" s="164" t="s">
        <v>2693</v>
      </c>
      <c r="L1113" s="109"/>
      <c r="M1113" s="165"/>
      <c r="N1113" s="166"/>
      <c r="O1113" s="166"/>
      <c r="P1113" s="166"/>
      <c r="Q1113" s="166"/>
      <c r="R1113" s="166"/>
      <c r="S1113" s="166"/>
      <c r="T1113" s="167"/>
      <c r="AT1113" s="99" t="s">
        <v>107</v>
      </c>
      <c r="AU1113" s="99" t="s">
        <v>67</v>
      </c>
    </row>
    <row r="1114" spans="2:65" s="108" customFormat="1" ht="22.5" customHeight="1">
      <c r="B1114" s="109"/>
      <c r="C1114" s="152" t="s">
        <v>2694</v>
      </c>
      <c r="D1114" s="152" t="s">
        <v>99</v>
      </c>
      <c r="E1114" s="153" t="s">
        <v>2695</v>
      </c>
      <c r="F1114" s="154" t="s">
        <v>2696</v>
      </c>
      <c r="G1114" s="155" t="s">
        <v>306</v>
      </c>
      <c r="H1114" s="156">
        <v>1</v>
      </c>
      <c r="I1114" s="157">
        <v>194</v>
      </c>
      <c r="J1114" s="157">
        <f>ROUND(I1114*H1114,2)</f>
        <v>194</v>
      </c>
      <c r="K1114" s="154" t="s">
        <v>103</v>
      </c>
      <c r="L1114" s="109"/>
      <c r="M1114" s="158" t="s">
        <v>1</v>
      </c>
      <c r="N1114" s="159" t="s">
        <v>38</v>
      </c>
      <c r="O1114" s="160">
        <v>0</v>
      </c>
      <c r="P1114" s="160">
        <f>O1114*H1114</f>
        <v>0</v>
      </c>
      <c r="Q1114" s="160">
        <v>0</v>
      </c>
      <c r="R1114" s="160">
        <f>Q1114*H1114</f>
        <v>0</v>
      </c>
      <c r="S1114" s="160">
        <v>0</v>
      </c>
      <c r="T1114" s="161">
        <f>S1114*H1114</f>
        <v>0</v>
      </c>
      <c r="AR1114" s="99" t="s">
        <v>104</v>
      </c>
      <c r="AT1114" s="99" t="s">
        <v>99</v>
      </c>
      <c r="AU1114" s="99" t="s">
        <v>67</v>
      </c>
      <c r="AY1114" s="99" t="s">
        <v>105</v>
      </c>
      <c r="BE1114" s="162">
        <f>IF(N1114="základní",J1114,0)</f>
        <v>194</v>
      </c>
      <c r="BF1114" s="162">
        <f>IF(N1114="snížená",J1114,0)</f>
        <v>0</v>
      </c>
      <c r="BG1114" s="162">
        <f>IF(N1114="zákl. přenesená",J1114,0)</f>
        <v>0</v>
      </c>
      <c r="BH1114" s="162">
        <f>IF(N1114="sníž. přenesená",J1114,0)</f>
        <v>0</v>
      </c>
      <c r="BI1114" s="162">
        <f>IF(N1114="nulová",J1114,0)</f>
        <v>0</v>
      </c>
      <c r="BJ1114" s="99" t="s">
        <v>75</v>
      </c>
      <c r="BK1114" s="162">
        <f>ROUND(I1114*H1114,2)</f>
        <v>194</v>
      </c>
      <c r="BL1114" s="99" t="s">
        <v>104</v>
      </c>
      <c r="BM1114" s="99" t="s">
        <v>2697</v>
      </c>
    </row>
    <row r="1115" spans="2:65" s="108" customFormat="1" ht="39">
      <c r="B1115" s="109"/>
      <c r="D1115" s="163" t="s">
        <v>107</v>
      </c>
      <c r="F1115" s="164" t="s">
        <v>2698</v>
      </c>
      <c r="L1115" s="109"/>
      <c r="M1115" s="165"/>
      <c r="N1115" s="166"/>
      <c r="O1115" s="166"/>
      <c r="P1115" s="166"/>
      <c r="Q1115" s="166"/>
      <c r="R1115" s="166"/>
      <c r="S1115" s="166"/>
      <c r="T1115" s="167"/>
      <c r="AT1115" s="99" t="s">
        <v>107</v>
      </c>
      <c r="AU1115" s="99" t="s">
        <v>67</v>
      </c>
    </row>
    <row r="1116" spans="2:65" s="108" customFormat="1" ht="22.5" customHeight="1">
      <c r="B1116" s="109"/>
      <c r="C1116" s="152" t="s">
        <v>2699</v>
      </c>
      <c r="D1116" s="152" t="s">
        <v>99</v>
      </c>
      <c r="E1116" s="153" t="s">
        <v>2700</v>
      </c>
      <c r="F1116" s="154" t="s">
        <v>2701</v>
      </c>
      <c r="G1116" s="155" t="s">
        <v>306</v>
      </c>
      <c r="H1116" s="156">
        <v>1</v>
      </c>
      <c r="I1116" s="157">
        <v>245</v>
      </c>
      <c r="J1116" s="157">
        <f>ROUND(I1116*H1116,2)</f>
        <v>245</v>
      </c>
      <c r="K1116" s="154" t="s">
        <v>103</v>
      </c>
      <c r="L1116" s="109"/>
      <c r="M1116" s="158" t="s">
        <v>1</v>
      </c>
      <c r="N1116" s="159" t="s">
        <v>38</v>
      </c>
      <c r="O1116" s="160">
        <v>0</v>
      </c>
      <c r="P1116" s="160">
        <f>O1116*H1116</f>
        <v>0</v>
      </c>
      <c r="Q1116" s="160">
        <v>0</v>
      </c>
      <c r="R1116" s="160">
        <f>Q1116*H1116</f>
        <v>0</v>
      </c>
      <c r="S1116" s="160">
        <v>0</v>
      </c>
      <c r="T1116" s="161">
        <f>S1116*H1116</f>
        <v>0</v>
      </c>
      <c r="AR1116" s="99" t="s">
        <v>104</v>
      </c>
      <c r="AT1116" s="99" t="s">
        <v>99</v>
      </c>
      <c r="AU1116" s="99" t="s">
        <v>67</v>
      </c>
      <c r="AY1116" s="99" t="s">
        <v>105</v>
      </c>
      <c r="BE1116" s="162">
        <f>IF(N1116="základní",J1116,0)</f>
        <v>245</v>
      </c>
      <c r="BF1116" s="162">
        <f>IF(N1116="snížená",J1116,0)</f>
        <v>0</v>
      </c>
      <c r="BG1116" s="162">
        <f>IF(N1116="zákl. přenesená",J1116,0)</f>
        <v>0</v>
      </c>
      <c r="BH1116" s="162">
        <f>IF(N1116="sníž. přenesená",J1116,0)</f>
        <v>0</v>
      </c>
      <c r="BI1116" s="162">
        <f>IF(N1116="nulová",J1116,0)</f>
        <v>0</v>
      </c>
      <c r="BJ1116" s="99" t="s">
        <v>75</v>
      </c>
      <c r="BK1116" s="162">
        <f>ROUND(I1116*H1116,2)</f>
        <v>245</v>
      </c>
      <c r="BL1116" s="99" t="s">
        <v>104</v>
      </c>
      <c r="BM1116" s="99" t="s">
        <v>2702</v>
      </c>
    </row>
    <row r="1117" spans="2:65" s="108" customFormat="1" ht="39">
      <c r="B1117" s="109"/>
      <c r="D1117" s="163" t="s">
        <v>107</v>
      </c>
      <c r="F1117" s="164" t="s">
        <v>2703</v>
      </c>
      <c r="L1117" s="109"/>
      <c r="M1117" s="165"/>
      <c r="N1117" s="166"/>
      <c r="O1117" s="166"/>
      <c r="P1117" s="166"/>
      <c r="Q1117" s="166"/>
      <c r="R1117" s="166"/>
      <c r="S1117" s="166"/>
      <c r="T1117" s="167"/>
      <c r="AT1117" s="99" t="s">
        <v>107</v>
      </c>
      <c r="AU1117" s="99" t="s">
        <v>67</v>
      </c>
    </row>
    <row r="1118" spans="2:65" s="108" customFormat="1" ht="22.5" customHeight="1">
      <c r="B1118" s="109"/>
      <c r="C1118" s="152" t="s">
        <v>2704</v>
      </c>
      <c r="D1118" s="152" t="s">
        <v>99</v>
      </c>
      <c r="E1118" s="153" t="s">
        <v>2705</v>
      </c>
      <c r="F1118" s="154" t="s">
        <v>2706</v>
      </c>
      <c r="G1118" s="155" t="s">
        <v>306</v>
      </c>
      <c r="H1118" s="156">
        <v>1</v>
      </c>
      <c r="I1118" s="157">
        <v>211</v>
      </c>
      <c r="J1118" s="157">
        <f>ROUND(I1118*H1118,2)</f>
        <v>211</v>
      </c>
      <c r="K1118" s="154" t="s">
        <v>103</v>
      </c>
      <c r="L1118" s="109"/>
      <c r="M1118" s="158" t="s">
        <v>1</v>
      </c>
      <c r="N1118" s="159" t="s">
        <v>38</v>
      </c>
      <c r="O1118" s="160">
        <v>0</v>
      </c>
      <c r="P1118" s="160">
        <f>O1118*H1118</f>
        <v>0</v>
      </c>
      <c r="Q1118" s="160">
        <v>0</v>
      </c>
      <c r="R1118" s="160">
        <f>Q1118*H1118</f>
        <v>0</v>
      </c>
      <c r="S1118" s="160">
        <v>0</v>
      </c>
      <c r="T1118" s="161">
        <f>S1118*H1118</f>
        <v>0</v>
      </c>
      <c r="AR1118" s="99" t="s">
        <v>104</v>
      </c>
      <c r="AT1118" s="99" t="s">
        <v>99</v>
      </c>
      <c r="AU1118" s="99" t="s">
        <v>67</v>
      </c>
      <c r="AY1118" s="99" t="s">
        <v>105</v>
      </c>
      <c r="BE1118" s="162">
        <f>IF(N1118="základní",J1118,0)</f>
        <v>211</v>
      </c>
      <c r="BF1118" s="162">
        <f>IF(N1118="snížená",J1118,0)</f>
        <v>0</v>
      </c>
      <c r="BG1118" s="162">
        <f>IF(N1118="zákl. přenesená",J1118,0)</f>
        <v>0</v>
      </c>
      <c r="BH1118" s="162">
        <f>IF(N1118="sníž. přenesená",J1118,0)</f>
        <v>0</v>
      </c>
      <c r="BI1118" s="162">
        <f>IF(N1118="nulová",J1118,0)</f>
        <v>0</v>
      </c>
      <c r="BJ1118" s="99" t="s">
        <v>75</v>
      </c>
      <c r="BK1118" s="162">
        <f>ROUND(I1118*H1118,2)</f>
        <v>211</v>
      </c>
      <c r="BL1118" s="99" t="s">
        <v>104</v>
      </c>
      <c r="BM1118" s="99" t="s">
        <v>2707</v>
      </c>
    </row>
    <row r="1119" spans="2:65" s="108" customFormat="1" ht="39">
      <c r="B1119" s="109"/>
      <c r="D1119" s="163" t="s">
        <v>107</v>
      </c>
      <c r="F1119" s="164" t="s">
        <v>2708</v>
      </c>
      <c r="L1119" s="109"/>
      <c r="M1119" s="165"/>
      <c r="N1119" s="166"/>
      <c r="O1119" s="166"/>
      <c r="P1119" s="166"/>
      <c r="Q1119" s="166"/>
      <c r="R1119" s="166"/>
      <c r="S1119" s="166"/>
      <c r="T1119" s="167"/>
      <c r="AT1119" s="99" t="s">
        <v>107</v>
      </c>
      <c r="AU1119" s="99" t="s">
        <v>67</v>
      </c>
    </row>
    <row r="1120" spans="2:65" s="108" customFormat="1" ht="22.5" customHeight="1">
      <c r="B1120" s="109"/>
      <c r="C1120" s="152" t="s">
        <v>2709</v>
      </c>
      <c r="D1120" s="152" t="s">
        <v>99</v>
      </c>
      <c r="E1120" s="153" t="s">
        <v>2710</v>
      </c>
      <c r="F1120" s="154" t="s">
        <v>2711</v>
      </c>
      <c r="G1120" s="155" t="s">
        <v>306</v>
      </c>
      <c r="H1120" s="156">
        <v>1</v>
      </c>
      <c r="I1120" s="157">
        <v>659</v>
      </c>
      <c r="J1120" s="157">
        <f>ROUND(I1120*H1120,2)</f>
        <v>659</v>
      </c>
      <c r="K1120" s="154" t="s">
        <v>103</v>
      </c>
      <c r="L1120" s="109"/>
      <c r="M1120" s="158" t="s">
        <v>1</v>
      </c>
      <c r="N1120" s="159" t="s">
        <v>38</v>
      </c>
      <c r="O1120" s="160">
        <v>0</v>
      </c>
      <c r="P1120" s="160">
        <f>O1120*H1120</f>
        <v>0</v>
      </c>
      <c r="Q1120" s="160">
        <v>0</v>
      </c>
      <c r="R1120" s="160">
        <f>Q1120*H1120</f>
        <v>0</v>
      </c>
      <c r="S1120" s="160">
        <v>0</v>
      </c>
      <c r="T1120" s="161">
        <f>S1120*H1120</f>
        <v>0</v>
      </c>
      <c r="AR1120" s="99" t="s">
        <v>104</v>
      </c>
      <c r="AT1120" s="99" t="s">
        <v>99</v>
      </c>
      <c r="AU1120" s="99" t="s">
        <v>67</v>
      </c>
      <c r="AY1120" s="99" t="s">
        <v>105</v>
      </c>
      <c r="BE1120" s="162">
        <f>IF(N1120="základní",J1120,0)</f>
        <v>659</v>
      </c>
      <c r="BF1120" s="162">
        <f>IF(N1120="snížená",J1120,0)</f>
        <v>0</v>
      </c>
      <c r="BG1120" s="162">
        <f>IF(N1120="zákl. přenesená",J1120,0)</f>
        <v>0</v>
      </c>
      <c r="BH1120" s="162">
        <f>IF(N1120="sníž. přenesená",J1120,0)</f>
        <v>0</v>
      </c>
      <c r="BI1120" s="162">
        <f>IF(N1120="nulová",J1120,0)</f>
        <v>0</v>
      </c>
      <c r="BJ1120" s="99" t="s">
        <v>75</v>
      </c>
      <c r="BK1120" s="162">
        <f>ROUND(I1120*H1120,2)</f>
        <v>659</v>
      </c>
      <c r="BL1120" s="99" t="s">
        <v>104</v>
      </c>
      <c r="BM1120" s="99" t="s">
        <v>2712</v>
      </c>
    </row>
    <row r="1121" spans="2:65" s="108" customFormat="1" ht="39">
      <c r="B1121" s="109"/>
      <c r="D1121" s="163" t="s">
        <v>107</v>
      </c>
      <c r="F1121" s="164" t="s">
        <v>2713</v>
      </c>
      <c r="L1121" s="109"/>
      <c r="M1121" s="165"/>
      <c r="N1121" s="166"/>
      <c r="O1121" s="166"/>
      <c r="P1121" s="166"/>
      <c r="Q1121" s="166"/>
      <c r="R1121" s="166"/>
      <c r="S1121" s="166"/>
      <c r="T1121" s="167"/>
      <c r="AT1121" s="99" t="s">
        <v>107</v>
      </c>
      <c r="AU1121" s="99" t="s">
        <v>67</v>
      </c>
    </row>
    <row r="1122" spans="2:65" s="108" customFormat="1" ht="22.5" customHeight="1">
      <c r="B1122" s="109"/>
      <c r="C1122" s="152" t="s">
        <v>2714</v>
      </c>
      <c r="D1122" s="152" t="s">
        <v>99</v>
      </c>
      <c r="E1122" s="153" t="s">
        <v>2715</v>
      </c>
      <c r="F1122" s="154" t="s">
        <v>2716</v>
      </c>
      <c r="G1122" s="155" t="s">
        <v>306</v>
      </c>
      <c r="H1122" s="156">
        <v>1</v>
      </c>
      <c r="I1122" s="157">
        <v>263</v>
      </c>
      <c r="J1122" s="157">
        <f>ROUND(I1122*H1122,2)</f>
        <v>263</v>
      </c>
      <c r="K1122" s="154" t="s">
        <v>103</v>
      </c>
      <c r="L1122" s="109"/>
      <c r="M1122" s="158" t="s">
        <v>1</v>
      </c>
      <c r="N1122" s="159" t="s">
        <v>38</v>
      </c>
      <c r="O1122" s="160">
        <v>0</v>
      </c>
      <c r="P1122" s="160">
        <f>O1122*H1122</f>
        <v>0</v>
      </c>
      <c r="Q1122" s="160">
        <v>0</v>
      </c>
      <c r="R1122" s="160">
        <f>Q1122*H1122</f>
        <v>0</v>
      </c>
      <c r="S1122" s="160">
        <v>0</v>
      </c>
      <c r="T1122" s="161">
        <f>S1122*H1122</f>
        <v>0</v>
      </c>
      <c r="AR1122" s="99" t="s">
        <v>104</v>
      </c>
      <c r="AT1122" s="99" t="s">
        <v>99</v>
      </c>
      <c r="AU1122" s="99" t="s">
        <v>67</v>
      </c>
      <c r="AY1122" s="99" t="s">
        <v>105</v>
      </c>
      <c r="BE1122" s="162">
        <f>IF(N1122="základní",J1122,0)</f>
        <v>263</v>
      </c>
      <c r="BF1122" s="162">
        <f>IF(N1122="snížená",J1122,0)</f>
        <v>0</v>
      </c>
      <c r="BG1122" s="162">
        <f>IF(N1122="zákl. přenesená",J1122,0)</f>
        <v>0</v>
      </c>
      <c r="BH1122" s="162">
        <f>IF(N1122="sníž. přenesená",J1122,0)</f>
        <v>0</v>
      </c>
      <c r="BI1122" s="162">
        <f>IF(N1122="nulová",J1122,0)</f>
        <v>0</v>
      </c>
      <c r="BJ1122" s="99" t="s">
        <v>75</v>
      </c>
      <c r="BK1122" s="162">
        <f>ROUND(I1122*H1122,2)</f>
        <v>263</v>
      </c>
      <c r="BL1122" s="99" t="s">
        <v>104</v>
      </c>
      <c r="BM1122" s="99" t="s">
        <v>2717</v>
      </c>
    </row>
    <row r="1123" spans="2:65" s="108" customFormat="1" ht="39">
      <c r="B1123" s="109"/>
      <c r="D1123" s="163" t="s">
        <v>107</v>
      </c>
      <c r="F1123" s="164" t="s">
        <v>2718</v>
      </c>
      <c r="L1123" s="109"/>
      <c r="M1123" s="165"/>
      <c r="N1123" s="166"/>
      <c r="O1123" s="166"/>
      <c r="P1123" s="166"/>
      <c r="Q1123" s="166"/>
      <c r="R1123" s="166"/>
      <c r="S1123" s="166"/>
      <c r="T1123" s="167"/>
      <c r="AT1123" s="99" t="s">
        <v>107</v>
      </c>
      <c r="AU1123" s="99" t="s">
        <v>67</v>
      </c>
    </row>
    <row r="1124" spans="2:65" s="108" customFormat="1" ht="22.5" customHeight="1">
      <c r="B1124" s="109"/>
      <c r="C1124" s="152" t="s">
        <v>2719</v>
      </c>
      <c r="D1124" s="152" t="s">
        <v>99</v>
      </c>
      <c r="E1124" s="153" t="s">
        <v>2720</v>
      </c>
      <c r="F1124" s="154" t="s">
        <v>2721</v>
      </c>
      <c r="G1124" s="155" t="s">
        <v>306</v>
      </c>
      <c r="H1124" s="156">
        <v>1</v>
      </c>
      <c r="I1124" s="157">
        <v>224</v>
      </c>
      <c r="J1124" s="157">
        <f>ROUND(I1124*H1124,2)</f>
        <v>224</v>
      </c>
      <c r="K1124" s="154" t="s">
        <v>103</v>
      </c>
      <c r="L1124" s="109"/>
      <c r="M1124" s="158" t="s">
        <v>1</v>
      </c>
      <c r="N1124" s="159" t="s">
        <v>38</v>
      </c>
      <c r="O1124" s="160">
        <v>0</v>
      </c>
      <c r="P1124" s="160">
        <f>O1124*H1124</f>
        <v>0</v>
      </c>
      <c r="Q1124" s="160">
        <v>0</v>
      </c>
      <c r="R1124" s="160">
        <f>Q1124*H1124</f>
        <v>0</v>
      </c>
      <c r="S1124" s="160">
        <v>0</v>
      </c>
      <c r="T1124" s="161">
        <f>S1124*H1124</f>
        <v>0</v>
      </c>
      <c r="AR1124" s="99" t="s">
        <v>104</v>
      </c>
      <c r="AT1124" s="99" t="s">
        <v>99</v>
      </c>
      <c r="AU1124" s="99" t="s">
        <v>67</v>
      </c>
      <c r="AY1124" s="99" t="s">
        <v>105</v>
      </c>
      <c r="BE1124" s="162">
        <f>IF(N1124="základní",J1124,0)</f>
        <v>224</v>
      </c>
      <c r="BF1124" s="162">
        <f>IF(N1124="snížená",J1124,0)</f>
        <v>0</v>
      </c>
      <c r="BG1124" s="162">
        <f>IF(N1124="zákl. přenesená",J1124,0)</f>
        <v>0</v>
      </c>
      <c r="BH1124" s="162">
        <f>IF(N1124="sníž. přenesená",J1124,0)</f>
        <v>0</v>
      </c>
      <c r="BI1124" s="162">
        <f>IF(N1124="nulová",J1124,0)</f>
        <v>0</v>
      </c>
      <c r="BJ1124" s="99" t="s">
        <v>75</v>
      </c>
      <c r="BK1124" s="162">
        <f>ROUND(I1124*H1124,2)</f>
        <v>224</v>
      </c>
      <c r="BL1124" s="99" t="s">
        <v>104</v>
      </c>
      <c r="BM1124" s="99" t="s">
        <v>2722</v>
      </c>
    </row>
    <row r="1125" spans="2:65" s="108" customFormat="1" ht="39">
      <c r="B1125" s="109"/>
      <c r="D1125" s="163" t="s">
        <v>107</v>
      </c>
      <c r="F1125" s="164" t="s">
        <v>2723</v>
      </c>
      <c r="L1125" s="109"/>
      <c r="M1125" s="165"/>
      <c r="N1125" s="166"/>
      <c r="O1125" s="166"/>
      <c r="P1125" s="166"/>
      <c r="Q1125" s="166"/>
      <c r="R1125" s="166"/>
      <c r="S1125" s="166"/>
      <c r="T1125" s="167"/>
      <c r="AT1125" s="99" t="s">
        <v>107</v>
      </c>
      <c r="AU1125" s="99" t="s">
        <v>67</v>
      </c>
    </row>
    <row r="1126" spans="2:65" s="108" customFormat="1" ht="22.5" customHeight="1">
      <c r="B1126" s="109"/>
      <c r="C1126" s="152" t="s">
        <v>2724</v>
      </c>
      <c r="D1126" s="152" t="s">
        <v>99</v>
      </c>
      <c r="E1126" s="153" t="s">
        <v>2725</v>
      </c>
      <c r="F1126" s="154" t="s">
        <v>2726</v>
      </c>
      <c r="G1126" s="155" t="s">
        <v>306</v>
      </c>
      <c r="H1126" s="156">
        <v>1</v>
      </c>
      <c r="I1126" s="157">
        <v>233</v>
      </c>
      <c r="J1126" s="157">
        <f>ROUND(I1126*H1126,2)</f>
        <v>233</v>
      </c>
      <c r="K1126" s="154" t="s">
        <v>103</v>
      </c>
      <c r="L1126" s="109"/>
      <c r="M1126" s="158" t="s">
        <v>1</v>
      </c>
      <c r="N1126" s="159" t="s">
        <v>38</v>
      </c>
      <c r="O1126" s="160">
        <v>0</v>
      </c>
      <c r="P1126" s="160">
        <f>O1126*H1126</f>
        <v>0</v>
      </c>
      <c r="Q1126" s="160">
        <v>0</v>
      </c>
      <c r="R1126" s="160">
        <f>Q1126*H1126</f>
        <v>0</v>
      </c>
      <c r="S1126" s="160">
        <v>0</v>
      </c>
      <c r="T1126" s="161">
        <f>S1126*H1126</f>
        <v>0</v>
      </c>
      <c r="AR1126" s="99" t="s">
        <v>104</v>
      </c>
      <c r="AT1126" s="99" t="s">
        <v>99</v>
      </c>
      <c r="AU1126" s="99" t="s">
        <v>67</v>
      </c>
      <c r="AY1126" s="99" t="s">
        <v>105</v>
      </c>
      <c r="BE1126" s="162">
        <f>IF(N1126="základní",J1126,0)</f>
        <v>233</v>
      </c>
      <c r="BF1126" s="162">
        <f>IF(N1126="snížená",J1126,0)</f>
        <v>0</v>
      </c>
      <c r="BG1126" s="162">
        <f>IF(N1126="zákl. přenesená",J1126,0)</f>
        <v>0</v>
      </c>
      <c r="BH1126" s="162">
        <f>IF(N1126="sníž. přenesená",J1126,0)</f>
        <v>0</v>
      </c>
      <c r="BI1126" s="162">
        <f>IF(N1126="nulová",J1126,0)</f>
        <v>0</v>
      </c>
      <c r="BJ1126" s="99" t="s">
        <v>75</v>
      </c>
      <c r="BK1126" s="162">
        <f>ROUND(I1126*H1126,2)</f>
        <v>233</v>
      </c>
      <c r="BL1126" s="99" t="s">
        <v>104</v>
      </c>
      <c r="BM1126" s="99" t="s">
        <v>2727</v>
      </c>
    </row>
    <row r="1127" spans="2:65" s="108" customFormat="1" ht="39">
      <c r="B1127" s="109"/>
      <c r="D1127" s="163" t="s">
        <v>107</v>
      </c>
      <c r="F1127" s="164" t="s">
        <v>2728</v>
      </c>
      <c r="L1127" s="109"/>
      <c r="M1127" s="165"/>
      <c r="N1127" s="166"/>
      <c r="O1127" s="166"/>
      <c r="P1127" s="166"/>
      <c r="Q1127" s="166"/>
      <c r="R1127" s="166"/>
      <c r="S1127" s="166"/>
      <c r="T1127" s="167"/>
      <c r="AT1127" s="99" t="s">
        <v>107</v>
      </c>
      <c r="AU1127" s="99" t="s">
        <v>67</v>
      </c>
    </row>
    <row r="1128" spans="2:65" s="108" customFormat="1" ht="22.5" customHeight="1">
      <c r="B1128" s="109"/>
      <c r="C1128" s="152" t="s">
        <v>2729</v>
      </c>
      <c r="D1128" s="152" t="s">
        <v>99</v>
      </c>
      <c r="E1128" s="153" t="s">
        <v>2730</v>
      </c>
      <c r="F1128" s="154" t="s">
        <v>2731</v>
      </c>
      <c r="G1128" s="155" t="s">
        <v>306</v>
      </c>
      <c r="H1128" s="156">
        <v>1</v>
      </c>
      <c r="I1128" s="157">
        <v>172</v>
      </c>
      <c r="J1128" s="157">
        <f>ROUND(I1128*H1128,2)</f>
        <v>172</v>
      </c>
      <c r="K1128" s="154" t="s">
        <v>103</v>
      </c>
      <c r="L1128" s="109"/>
      <c r="M1128" s="158" t="s">
        <v>1</v>
      </c>
      <c r="N1128" s="159" t="s">
        <v>38</v>
      </c>
      <c r="O1128" s="160">
        <v>0</v>
      </c>
      <c r="P1128" s="160">
        <f>O1128*H1128</f>
        <v>0</v>
      </c>
      <c r="Q1128" s="160">
        <v>0</v>
      </c>
      <c r="R1128" s="160">
        <f>Q1128*H1128</f>
        <v>0</v>
      </c>
      <c r="S1128" s="160">
        <v>0</v>
      </c>
      <c r="T1128" s="161">
        <f>S1128*H1128</f>
        <v>0</v>
      </c>
      <c r="AR1128" s="99" t="s">
        <v>104</v>
      </c>
      <c r="AT1128" s="99" t="s">
        <v>99</v>
      </c>
      <c r="AU1128" s="99" t="s">
        <v>67</v>
      </c>
      <c r="AY1128" s="99" t="s">
        <v>105</v>
      </c>
      <c r="BE1128" s="162">
        <f>IF(N1128="základní",J1128,0)</f>
        <v>172</v>
      </c>
      <c r="BF1128" s="162">
        <f>IF(N1128="snížená",J1128,0)</f>
        <v>0</v>
      </c>
      <c r="BG1128" s="162">
        <f>IF(N1128="zákl. přenesená",J1128,0)</f>
        <v>0</v>
      </c>
      <c r="BH1128" s="162">
        <f>IF(N1128="sníž. přenesená",J1128,0)</f>
        <v>0</v>
      </c>
      <c r="BI1128" s="162">
        <f>IF(N1128="nulová",J1128,0)</f>
        <v>0</v>
      </c>
      <c r="BJ1128" s="99" t="s">
        <v>75</v>
      </c>
      <c r="BK1128" s="162">
        <f>ROUND(I1128*H1128,2)</f>
        <v>172</v>
      </c>
      <c r="BL1128" s="99" t="s">
        <v>104</v>
      </c>
      <c r="BM1128" s="99" t="s">
        <v>2732</v>
      </c>
    </row>
    <row r="1129" spans="2:65" s="108" customFormat="1" ht="19.5">
      <c r="B1129" s="109"/>
      <c r="D1129" s="163" t="s">
        <v>107</v>
      </c>
      <c r="F1129" s="164" t="s">
        <v>2733</v>
      </c>
      <c r="L1129" s="109"/>
      <c r="M1129" s="165"/>
      <c r="N1129" s="166"/>
      <c r="O1129" s="166"/>
      <c r="P1129" s="166"/>
      <c r="Q1129" s="166"/>
      <c r="R1129" s="166"/>
      <c r="S1129" s="166"/>
      <c r="T1129" s="167"/>
      <c r="AT1129" s="99" t="s">
        <v>107</v>
      </c>
      <c r="AU1129" s="99" t="s">
        <v>67</v>
      </c>
    </row>
    <row r="1130" spans="2:65" s="108" customFormat="1" ht="22.5" customHeight="1">
      <c r="B1130" s="109"/>
      <c r="C1130" s="152" t="s">
        <v>2734</v>
      </c>
      <c r="D1130" s="152" t="s">
        <v>99</v>
      </c>
      <c r="E1130" s="153" t="s">
        <v>2735</v>
      </c>
      <c r="F1130" s="154" t="s">
        <v>2736</v>
      </c>
      <c r="G1130" s="155" t="s">
        <v>306</v>
      </c>
      <c r="H1130" s="156">
        <v>1</v>
      </c>
      <c r="I1130" s="157">
        <v>547</v>
      </c>
      <c r="J1130" s="157">
        <f>ROUND(I1130*H1130,2)</f>
        <v>547</v>
      </c>
      <c r="K1130" s="154" t="s">
        <v>103</v>
      </c>
      <c r="L1130" s="109"/>
      <c r="M1130" s="158" t="s">
        <v>1</v>
      </c>
      <c r="N1130" s="159" t="s">
        <v>38</v>
      </c>
      <c r="O1130" s="160">
        <v>0</v>
      </c>
      <c r="P1130" s="160">
        <f>O1130*H1130</f>
        <v>0</v>
      </c>
      <c r="Q1130" s="160">
        <v>0</v>
      </c>
      <c r="R1130" s="160">
        <f>Q1130*H1130</f>
        <v>0</v>
      </c>
      <c r="S1130" s="160">
        <v>0</v>
      </c>
      <c r="T1130" s="161">
        <f>S1130*H1130</f>
        <v>0</v>
      </c>
      <c r="AR1130" s="99" t="s">
        <v>104</v>
      </c>
      <c r="AT1130" s="99" t="s">
        <v>99</v>
      </c>
      <c r="AU1130" s="99" t="s">
        <v>67</v>
      </c>
      <c r="AY1130" s="99" t="s">
        <v>105</v>
      </c>
      <c r="BE1130" s="162">
        <f>IF(N1130="základní",J1130,0)</f>
        <v>547</v>
      </c>
      <c r="BF1130" s="162">
        <f>IF(N1130="snížená",J1130,0)</f>
        <v>0</v>
      </c>
      <c r="BG1130" s="162">
        <f>IF(N1130="zákl. přenesená",J1130,0)</f>
        <v>0</v>
      </c>
      <c r="BH1130" s="162">
        <f>IF(N1130="sníž. přenesená",J1130,0)</f>
        <v>0</v>
      </c>
      <c r="BI1130" s="162">
        <f>IF(N1130="nulová",J1130,0)</f>
        <v>0</v>
      </c>
      <c r="BJ1130" s="99" t="s">
        <v>75</v>
      </c>
      <c r="BK1130" s="162">
        <f>ROUND(I1130*H1130,2)</f>
        <v>547</v>
      </c>
      <c r="BL1130" s="99" t="s">
        <v>104</v>
      </c>
      <c r="BM1130" s="99" t="s">
        <v>2737</v>
      </c>
    </row>
    <row r="1131" spans="2:65" s="108" customFormat="1" ht="19.5">
      <c r="B1131" s="109"/>
      <c r="D1131" s="163" t="s">
        <v>107</v>
      </c>
      <c r="F1131" s="164" t="s">
        <v>2738</v>
      </c>
      <c r="L1131" s="109"/>
      <c r="M1131" s="165"/>
      <c r="N1131" s="166"/>
      <c r="O1131" s="166"/>
      <c r="P1131" s="166"/>
      <c r="Q1131" s="166"/>
      <c r="R1131" s="166"/>
      <c r="S1131" s="166"/>
      <c r="T1131" s="167"/>
      <c r="AT1131" s="99" t="s">
        <v>107</v>
      </c>
      <c r="AU1131" s="99" t="s">
        <v>67</v>
      </c>
    </row>
    <row r="1132" spans="2:65" s="108" customFormat="1" ht="22.5" customHeight="1">
      <c r="B1132" s="109"/>
      <c r="C1132" s="152" t="s">
        <v>2739</v>
      </c>
      <c r="D1132" s="152" t="s">
        <v>99</v>
      </c>
      <c r="E1132" s="153" t="s">
        <v>2740</v>
      </c>
      <c r="F1132" s="154" t="s">
        <v>2741</v>
      </c>
      <c r="G1132" s="155" t="s">
        <v>111</v>
      </c>
      <c r="H1132" s="156">
        <v>1</v>
      </c>
      <c r="I1132" s="157">
        <v>121</v>
      </c>
      <c r="J1132" s="157">
        <f>ROUND(I1132*H1132,2)</f>
        <v>121</v>
      </c>
      <c r="K1132" s="154" t="s">
        <v>103</v>
      </c>
      <c r="L1132" s="109"/>
      <c r="M1132" s="158" t="s">
        <v>1</v>
      </c>
      <c r="N1132" s="159" t="s">
        <v>38</v>
      </c>
      <c r="O1132" s="160">
        <v>0</v>
      </c>
      <c r="P1132" s="160">
        <f>O1132*H1132</f>
        <v>0</v>
      </c>
      <c r="Q1132" s="160">
        <v>0</v>
      </c>
      <c r="R1132" s="160">
        <f>Q1132*H1132</f>
        <v>0</v>
      </c>
      <c r="S1132" s="160">
        <v>0</v>
      </c>
      <c r="T1132" s="161">
        <f>S1132*H1132</f>
        <v>0</v>
      </c>
      <c r="AR1132" s="99" t="s">
        <v>104</v>
      </c>
      <c r="AT1132" s="99" t="s">
        <v>99</v>
      </c>
      <c r="AU1132" s="99" t="s">
        <v>67</v>
      </c>
      <c r="AY1132" s="99" t="s">
        <v>105</v>
      </c>
      <c r="BE1132" s="162">
        <f>IF(N1132="základní",J1132,0)</f>
        <v>121</v>
      </c>
      <c r="BF1132" s="162">
        <f>IF(N1132="snížená",J1132,0)</f>
        <v>0</v>
      </c>
      <c r="BG1132" s="162">
        <f>IF(N1132="zákl. přenesená",J1132,0)</f>
        <v>0</v>
      </c>
      <c r="BH1132" s="162">
        <f>IF(N1132="sníž. přenesená",J1132,0)</f>
        <v>0</v>
      </c>
      <c r="BI1132" s="162">
        <f>IF(N1132="nulová",J1132,0)</f>
        <v>0</v>
      </c>
      <c r="BJ1132" s="99" t="s">
        <v>75</v>
      </c>
      <c r="BK1132" s="162">
        <f>ROUND(I1132*H1132,2)</f>
        <v>121</v>
      </c>
      <c r="BL1132" s="99" t="s">
        <v>104</v>
      </c>
      <c r="BM1132" s="99" t="s">
        <v>2742</v>
      </c>
    </row>
    <row r="1133" spans="2:65" s="108" customFormat="1" ht="19.5">
      <c r="B1133" s="109"/>
      <c r="D1133" s="163" t="s">
        <v>107</v>
      </c>
      <c r="F1133" s="164" t="s">
        <v>2743</v>
      </c>
      <c r="L1133" s="109"/>
      <c r="M1133" s="165"/>
      <c r="N1133" s="166"/>
      <c r="O1133" s="166"/>
      <c r="P1133" s="166"/>
      <c r="Q1133" s="166"/>
      <c r="R1133" s="166"/>
      <c r="S1133" s="166"/>
      <c r="T1133" s="167"/>
      <c r="AT1133" s="99" t="s">
        <v>107</v>
      </c>
      <c r="AU1133" s="99" t="s">
        <v>67</v>
      </c>
    </row>
    <row r="1134" spans="2:65" s="108" customFormat="1" ht="22.5" customHeight="1">
      <c r="B1134" s="109"/>
      <c r="C1134" s="152" t="s">
        <v>2744</v>
      </c>
      <c r="D1134" s="152" t="s">
        <v>99</v>
      </c>
      <c r="E1134" s="153" t="s">
        <v>2745</v>
      </c>
      <c r="F1134" s="154" t="s">
        <v>2746</v>
      </c>
      <c r="G1134" s="155" t="s">
        <v>111</v>
      </c>
      <c r="H1134" s="156">
        <v>1</v>
      </c>
      <c r="I1134" s="157">
        <v>121</v>
      </c>
      <c r="J1134" s="157">
        <f>ROUND(I1134*H1134,2)</f>
        <v>121</v>
      </c>
      <c r="K1134" s="154" t="s">
        <v>103</v>
      </c>
      <c r="L1134" s="109"/>
      <c r="M1134" s="158" t="s">
        <v>1</v>
      </c>
      <c r="N1134" s="159" t="s">
        <v>38</v>
      </c>
      <c r="O1134" s="160">
        <v>0</v>
      </c>
      <c r="P1134" s="160">
        <f>O1134*H1134</f>
        <v>0</v>
      </c>
      <c r="Q1134" s="160">
        <v>0</v>
      </c>
      <c r="R1134" s="160">
        <f>Q1134*H1134</f>
        <v>0</v>
      </c>
      <c r="S1134" s="160">
        <v>0</v>
      </c>
      <c r="T1134" s="161">
        <f>S1134*H1134</f>
        <v>0</v>
      </c>
      <c r="AR1134" s="99" t="s">
        <v>104</v>
      </c>
      <c r="AT1134" s="99" t="s">
        <v>99</v>
      </c>
      <c r="AU1134" s="99" t="s">
        <v>67</v>
      </c>
      <c r="AY1134" s="99" t="s">
        <v>105</v>
      </c>
      <c r="BE1134" s="162">
        <f>IF(N1134="základní",J1134,0)</f>
        <v>121</v>
      </c>
      <c r="BF1134" s="162">
        <f>IF(N1134="snížená",J1134,0)</f>
        <v>0</v>
      </c>
      <c r="BG1134" s="162">
        <f>IF(N1134="zákl. přenesená",J1134,0)</f>
        <v>0</v>
      </c>
      <c r="BH1134" s="162">
        <f>IF(N1134="sníž. přenesená",J1134,0)</f>
        <v>0</v>
      </c>
      <c r="BI1134" s="162">
        <f>IF(N1134="nulová",J1134,0)</f>
        <v>0</v>
      </c>
      <c r="BJ1134" s="99" t="s">
        <v>75</v>
      </c>
      <c r="BK1134" s="162">
        <f>ROUND(I1134*H1134,2)</f>
        <v>121</v>
      </c>
      <c r="BL1134" s="99" t="s">
        <v>104</v>
      </c>
      <c r="BM1134" s="99" t="s">
        <v>2747</v>
      </c>
    </row>
    <row r="1135" spans="2:65" s="108" customFormat="1" ht="19.5">
      <c r="B1135" s="109"/>
      <c r="D1135" s="163" t="s">
        <v>107</v>
      </c>
      <c r="F1135" s="164" t="s">
        <v>2748</v>
      </c>
      <c r="L1135" s="109"/>
      <c r="M1135" s="165"/>
      <c r="N1135" s="166"/>
      <c r="O1135" s="166"/>
      <c r="P1135" s="166"/>
      <c r="Q1135" s="166"/>
      <c r="R1135" s="166"/>
      <c r="S1135" s="166"/>
      <c r="T1135" s="167"/>
      <c r="AT1135" s="99" t="s">
        <v>107</v>
      </c>
      <c r="AU1135" s="99" t="s">
        <v>67</v>
      </c>
    </row>
    <row r="1136" spans="2:65" s="108" customFormat="1" ht="22.5" customHeight="1">
      <c r="B1136" s="109"/>
      <c r="C1136" s="152" t="s">
        <v>2749</v>
      </c>
      <c r="D1136" s="152" t="s">
        <v>99</v>
      </c>
      <c r="E1136" s="153" t="s">
        <v>2750</v>
      </c>
      <c r="F1136" s="154" t="s">
        <v>2751</v>
      </c>
      <c r="G1136" s="155" t="s">
        <v>111</v>
      </c>
      <c r="H1136" s="156">
        <v>1</v>
      </c>
      <c r="I1136" s="157">
        <v>60.3</v>
      </c>
      <c r="J1136" s="157">
        <f>ROUND(I1136*H1136,2)</f>
        <v>60.3</v>
      </c>
      <c r="K1136" s="154" t="s">
        <v>103</v>
      </c>
      <c r="L1136" s="109"/>
      <c r="M1136" s="158" t="s">
        <v>1</v>
      </c>
      <c r="N1136" s="159" t="s">
        <v>38</v>
      </c>
      <c r="O1136" s="160">
        <v>0</v>
      </c>
      <c r="P1136" s="160">
        <f>O1136*H1136</f>
        <v>0</v>
      </c>
      <c r="Q1136" s="160">
        <v>0</v>
      </c>
      <c r="R1136" s="160">
        <f>Q1136*H1136</f>
        <v>0</v>
      </c>
      <c r="S1136" s="160">
        <v>0</v>
      </c>
      <c r="T1136" s="161">
        <f>S1136*H1136</f>
        <v>0</v>
      </c>
      <c r="AR1136" s="99" t="s">
        <v>104</v>
      </c>
      <c r="AT1136" s="99" t="s">
        <v>99</v>
      </c>
      <c r="AU1136" s="99" t="s">
        <v>67</v>
      </c>
      <c r="AY1136" s="99" t="s">
        <v>105</v>
      </c>
      <c r="BE1136" s="162">
        <f>IF(N1136="základní",J1136,0)</f>
        <v>60.3</v>
      </c>
      <c r="BF1136" s="162">
        <f>IF(N1136="snížená",J1136,0)</f>
        <v>0</v>
      </c>
      <c r="BG1136" s="162">
        <f>IF(N1136="zákl. přenesená",J1136,0)</f>
        <v>0</v>
      </c>
      <c r="BH1136" s="162">
        <f>IF(N1136="sníž. přenesená",J1136,0)</f>
        <v>0</v>
      </c>
      <c r="BI1136" s="162">
        <f>IF(N1136="nulová",J1136,0)</f>
        <v>0</v>
      </c>
      <c r="BJ1136" s="99" t="s">
        <v>75</v>
      </c>
      <c r="BK1136" s="162">
        <f>ROUND(I1136*H1136,2)</f>
        <v>60.3</v>
      </c>
      <c r="BL1136" s="99" t="s">
        <v>104</v>
      </c>
      <c r="BM1136" s="99" t="s">
        <v>2752</v>
      </c>
    </row>
    <row r="1137" spans="2:65" s="108" customFormat="1" ht="19.5">
      <c r="B1137" s="109"/>
      <c r="D1137" s="163" t="s">
        <v>107</v>
      </c>
      <c r="F1137" s="164" t="s">
        <v>2753</v>
      </c>
      <c r="L1137" s="109"/>
      <c r="M1137" s="165"/>
      <c r="N1137" s="166"/>
      <c r="O1137" s="166"/>
      <c r="P1137" s="166"/>
      <c r="Q1137" s="166"/>
      <c r="R1137" s="166"/>
      <c r="S1137" s="166"/>
      <c r="T1137" s="167"/>
      <c r="AT1137" s="99" t="s">
        <v>107</v>
      </c>
      <c r="AU1137" s="99" t="s">
        <v>67</v>
      </c>
    </row>
    <row r="1138" spans="2:65" s="108" customFormat="1" ht="22.5" customHeight="1">
      <c r="B1138" s="109"/>
      <c r="C1138" s="152" t="s">
        <v>2754</v>
      </c>
      <c r="D1138" s="152" t="s">
        <v>99</v>
      </c>
      <c r="E1138" s="153" t="s">
        <v>2755</v>
      </c>
      <c r="F1138" s="154" t="s">
        <v>2756</v>
      </c>
      <c r="G1138" s="155" t="s">
        <v>111</v>
      </c>
      <c r="H1138" s="156">
        <v>1</v>
      </c>
      <c r="I1138" s="157">
        <v>56</v>
      </c>
      <c r="J1138" s="157">
        <f>ROUND(I1138*H1138,2)</f>
        <v>56</v>
      </c>
      <c r="K1138" s="154" t="s">
        <v>103</v>
      </c>
      <c r="L1138" s="109"/>
      <c r="M1138" s="158" t="s">
        <v>1</v>
      </c>
      <c r="N1138" s="159" t="s">
        <v>38</v>
      </c>
      <c r="O1138" s="160">
        <v>0</v>
      </c>
      <c r="P1138" s="160">
        <f>O1138*H1138</f>
        <v>0</v>
      </c>
      <c r="Q1138" s="160">
        <v>0</v>
      </c>
      <c r="R1138" s="160">
        <f>Q1138*H1138</f>
        <v>0</v>
      </c>
      <c r="S1138" s="160">
        <v>0</v>
      </c>
      <c r="T1138" s="161">
        <f>S1138*H1138</f>
        <v>0</v>
      </c>
      <c r="AR1138" s="99" t="s">
        <v>104</v>
      </c>
      <c r="AT1138" s="99" t="s">
        <v>99</v>
      </c>
      <c r="AU1138" s="99" t="s">
        <v>67</v>
      </c>
      <c r="AY1138" s="99" t="s">
        <v>105</v>
      </c>
      <c r="BE1138" s="162">
        <f>IF(N1138="základní",J1138,0)</f>
        <v>56</v>
      </c>
      <c r="BF1138" s="162">
        <f>IF(N1138="snížená",J1138,0)</f>
        <v>0</v>
      </c>
      <c r="BG1138" s="162">
        <f>IF(N1138="zákl. přenesená",J1138,0)</f>
        <v>0</v>
      </c>
      <c r="BH1138" s="162">
        <f>IF(N1138="sníž. přenesená",J1138,0)</f>
        <v>0</v>
      </c>
      <c r="BI1138" s="162">
        <f>IF(N1138="nulová",J1138,0)</f>
        <v>0</v>
      </c>
      <c r="BJ1138" s="99" t="s">
        <v>75</v>
      </c>
      <c r="BK1138" s="162">
        <f>ROUND(I1138*H1138,2)</f>
        <v>56</v>
      </c>
      <c r="BL1138" s="99" t="s">
        <v>104</v>
      </c>
      <c r="BM1138" s="99" t="s">
        <v>2757</v>
      </c>
    </row>
    <row r="1139" spans="2:65" s="108" customFormat="1" ht="19.5">
      <c r="B1139" s="109"/>
      <c r="D1139" s="163" t="s">
        <v>107</v>
      </c>
      <c r="F1139" s="164" t="s">
        <v>2758</v>
      </c>
      <c r="L1139" s="109"/>
      <c r="M1139" s="165"/>
      <c r="N1139" s="166"/>
      <c r="O1139" s="166"/>
      <c r="P1139" s="166"/>
      <c r="Q1139" s="166"/>
      <c r="R1139" s="166"/>
      <c r="S1139" s="166"/>
      <c r="T1139" s="167"/>
      <c r="AT1139" s="99" t="s">
        <v>107</v>
      </c>
      <c r="AU1139" s="99" t="s">
        <v>67</v>
      </c>
    </row>
    <row r="1140" spans="2:65" s="108" customFormat="1" ht="22.5" customHeight="1">
      <c r="B1140" s="109"/>
      <c r="C1140" s="152" t="s">
        <v>2759</v>
      </c>
      <c r="D1140" s="152" t="s">
        <v>99</v>
      </c>
      <c r="E1140" s="153" t="s">
        <v>2760</v>
      </c>
      <c r="F1140" s="154" t="s">
        <v>2761</v>
      </c>
      <c r="G1140" s="155" t="s">
        <v>111</v>
      </c>
      <c r="H1140" s="156">
        <v>1</v>
      </c>
      <c r="I1140" s="157">
        <v>64.599999999999994</v>
      </c>
      <c r="J1140" s="157">
        <f>ROUND(I1140*H1140,2)</f>
        <v>64.599999999999994</v>
      </c>
      <c r="K1140" s="154" t="s">
        <v>103</v>
      </c>
      <c r="L1140" s="109"/>
      <c r="M1140" s="158" t="s">
        <v>1</v>
      </c>
      <c r="N1140" s="159" t="s">
        <v>38</v>
      </c>
      <c r="O1140" s="160">
        <v>0</v>
      </c>
      <c r="P1140" s="160">
        <f>O1140*H1140</f>
        <v>0</v>
      </c>
      <c r="Q1140" s="160">
        <v>0</v>
      </c>
      <c r="R1140" s="160">
        <f>Q1140*H1140</f>
        <v>0</v>
      </c>
      <c r="S1140" s="160">
        <v>0</v>
      </c>
      <c r="T1140" s="161">
        <f>S1140*H1140</f>
        <v>0</v>
      </c>
      <c r="AR1140" s="99" t="s">
        <v>104</v>
      </c>
      <c r="AT1140" s="99" t="s">
        <v>99</v>
      </c>
      <c r="AU1140" s="99" t="s">
        <v>67</v>
      </c>
      <c r="AY1140" s="99" t="s">
        <v>105</v>
      </c>
      <c r="BE1140" s="162">
        <f>IF(N1140="základní",J1140,0)</f>
        <v>64.599999999999994</v>
      </c>
      <c r="BF1140" s="162">
        <f>IF(N1140="snížená",J1140,0)</f>
        <v>0</v>
      </c>
      <c r="BG1140" s="162">
        <f>IF(N1140="zákl. přenesená",J1140,0)</f>
        <v>0</v>
      </c>
      <c r="BH1140" s="162">
        <f>IF(N1140="sníž. přenesená",J1140,0)</f>
        <v>0</v>
      </c>
      <c r="BI1140" s="162">
        <f>IF(N1140="nulová",J1140,0)</f>
        <v>0</v>
      </c>
      <c r="BJ1140" s="99" t="s">
        <v>75</v>
      </c>
      <c r="BK1140" s="162">
        <f>ROUND(I1140*H1140,2)</f>
        <v>64.599999999999994</v>
      </c>
      <c r="BL1140" s="99" t="s">
        <v>104</v>
      </c>
      <c r="BM1140" s="99" t="s">
        <v>2762</v>
      </c>
    </row>
    <row r="1141" spans="2:65" s="108" customFormat="1" ht="19.5">
      <c r="B1141" s="109"/>
      <c r="D1141" s="163" t="s">
        <v>107</v>
      </c>
      <c r="F1141" s="164" t="s">
        <v>2763</v>
      </c>
      <c r="L1141" s="109"/>
      <c r="M1141" s="165"/>
      <c r="N1141" s="166"/>
      <c r="O1141" s="166"/>
      <c r="P1141" s="166"/>
      <c r="Q1141" s="166"/>
      <c r="R1141" s="166"/>
      <c r="S1141" s="166"/>
      <c r="T1141" s="167"/>
      <c r="AT1141" s="99" t="s">
        <v>107</v>
      </c>
      <c r="AU1141" s="99" t="s">
        <v>67</v>
      </c>
    </row>
    <row r="1142" spans="2:65" s="108" customFormat="1" ht="22.5" customHeight="1">
      <c r="B1142" s="109"/>
      <c r="C1142" s="152" t="s">
        <v>2764</v>
      </c>
      <c r="D1142" s="152" t="s">
        <v>99</v>
      </c>
      <c r="E1142" s="153" t="s">
        <v>2765</v>
      </c>
      <c r="F1142" s="154" t="s">
        <v>2766</v>
      </c>
      <c r="G1142" s="155" t="s">
        <v>111</v>
      </c>
      <c r="H1142" s="156">
        <v>1</v>
      </c>
      <c r="I1142" s="157">
        <v>47.4</v>
      </c>
      <c r="J1142" s="157">
        <f>ROUND(I1142*H1142,2)</f>
        <v>47.4</v>
      </c>
      <c r="K1142" s="154" t="s">
        <v>103</v>
      </c>
      <c r="L1142" s="109"/>
      <c r="M1142" s="158" t="s">
        <v>1</v>
      </c>
      <c r="N1142" s="159" t="s">
        <v>38</v>
      </c>
      <c r="O1142" s="160">
        <v>0</v>
      </c>
      <c r="P1142" s="160">
        <f>O1142*H1142</f>
        <v>0</v>
      </c>
      <c r="Q1142" s="160">
        <v>0</v>
      </c>
      <c r="R1142" s="160">
        <f>Q1142*H1142</f>
        <v>0</v>
      </c>
      <c r="S1142" s="160">
        <v>0</v>
      </c>
      <c r="T1142" s="161">
        <f>S1142*H1142</f>
        <v>0</v>
      </c>
      <c r="AR1142" s="99" t="s">
        <v>104</v>
      </c>
      <c r="AT1142" s="99" t="s">
        <v>99</v>
      </c>
      <c r="AU1142" s="99" t="s">
        <v>67</v>
      </c>
      <c r="AY1142" s="99" t="s">
        <v>105</v>
      </c>
      <c r="BE1142" s="162">
        <f>IF(N1142="základní",J1142,0)</f>
        <v>47.4</v>
      </c>
      <c r="BF1142" s="162">
        <f>IF(N1142="snížená",J1142,0)</f>
        <v>0</v>
      </c>
      <c r="BG1142" s="162">
        <f>IF(N1142="zákl. přenesená",J1142,0)</f>
        <v>0</v>
      </c>
      <c r="BH1142" s="162">
        <f>IF(N1142="sníž. přenesená",J1142,0)</f>
        <v>0</v>
      </c>
      <c r="BI1142" s="162">
        <f>IF(N1142="nulová",J1142,0)</f>
        <v>0</v>
      </c>
      <c r="BJ1142" s="99" t="s">
        <v>75</v>
      </c>
      <c r="BK1142" s="162">
        <f>ROUND(I1142*H1142,2)</f>
        <v>47.4</v>
      </c>
      <c r="BL1142" s="99" t="s">
        <v>104</v>
      </c>
      <c r="BM1142" s="99" t="s">
        <v>2767</v>
      </c>
    </row>
    <row r="1143" spans="2:65" s="108" customFormat="1" ht="19.5">
      <c r="B1143" s="109"/>
      <c r="D1143" s="163" t="s">
        <v>107</v>
      </c>
      <c r="F1143" s="164" t="s">
        <v>2768</v>
      </c>
      <c r="L1143" s="109"/>
      <c r="M1143" s="165"/>
      <c r="N1143" s="166"/>
      <c r="O1143" s="166"/>
      <c r="P1143" s="166"/>
      <c r="Q1143" s="166"/>
      <c r="R1143" s="166"/>
      <c r="S1143" s="166"/>
      <c r="T1143" s="167"/>
      <c r="AT1143" s="99" t="s">
        <v>107</v>
      </c>
      <c r="AU1143" s="99" t="s">
        <v>67</v>
      </c>
    </row>
    <row r="1144" spans="2:65" s="108" customFormat="1" ht="22.5" customHeight="1">
      <c r="B1144" s="109"/>
      <c r="C1144" s="152" t="s">
        <v>2769</v>
      </c>
      <c r="D1144" s="152" t="s">
        <v>99</v>
      </c>
      <c r="E1144" s="153" t="s">
        <v>2770</v>
      </c>
      <c r="F1144" s="154" t="s">
        <v>2771</v>
      </c>
      <c r="G1144" s="155" t="s">
        <v>111</v>
      </c>
      <c r="H1144" s="156">
        <v>1</v>
      </c>
      <c r="I1144" s="157">
        <v>47.4</v>
      </c>
      <c r="J1144" s="157">
        <f>ROUND(I1144*H1144,2)</f>
        <v>47.4</v>
      </c>
      <c r="K1144" s="154" t="s">
        <v>103</v>
      </c>
      <c r="L1144" s="109"/>
      <c r="M1144" s="158" t="s">
        <v>1</v>
      </c>
      <c r="N1144" s="159" t="s">
        <v>38</v>
      </c>
      <c r="O1144" s="160">
        <v>0</v>
      </c>
      <c r="P1144" s="160">
        <f>O1144*H1144</f>
        <v>0</v>
      </c>
      <c r="Q1144" s="160">
        <v>0</v>
      </c>
      <c r="R1144" s="160">
        <f>Q1144*H1144</f>
        <v>0</v>
      </c>
      <c r="S1144" s="160">
        <v>0</v>
      </c>
      <c r="T1144" s="161">
        <f>S1144*H1144</f>
        <v>0</v>
      </c>
      <c r="AR1144" s="99" t="s">
        <v>104</v>
      </c>
      <c r="AT1144" s="99" t="s">
        <v>99</v>
      </c>
      <c r="AU1144" s="99" t="s">
        <v>67</v>
      </c>
      <c r="AY1144" s="99" t="s">
        <v>105</v>
      </c>
      <c r="BE1144" s="162">
        <f>IF(N1144="základní",J1144,0)</f>
        <v>47.4</v>
      </c>
      <c r="BF1144" s="162">
        <f>IF(N1144="snížená",J1144,0)</f>
        <v>0</v>
      </c>
      <c r="BG1144" s="162">
        <f>IF(N1144="zákl. přenesená",J1144,0)</f>
        <v>0</v>
      </c>
      <c r="BH1144" s="162">
        <f>IF(N1144="sníž. přenesená",J1144,0)</f>
        <v>0</v>
      </c>
      <c r="BI1144" s="162">
        <f>IF(N1144="nulová",J1144,0)</f>
        <v>0</v>
      </c>
      <c r="BJ1144" s="99" t="s">
        <v>75</v>
      </c>
      <c r="BK1144" s="162">
        <f>ROUND(I1144*H1144,2)</f>
        <v>47.4</v>
      </c>
      <c r="BL1144" s="99" t="s">
        <v>104</v>
      </c>
      <c r="BM1144" s="99" t="s">
        <v>2772</v>
      </c>
    </row>
    <row r="1145" spans="2:65" s="108" customFormat="1" ht="19.5">
      <c r="B1145" s="109"/>
      <c r="D1145" s="163" t="s">
        <v>107</v>
      </c>
      <c r="F1145" s="164" t="s">
        <v>2773</v>
      </c>
      <c r="L1145" s="109"/>
      <c r="M1145" s="165"/>
      <c r="N1145" s="166"/>
      <c r="O1145" s="166"/>
      <c r="P1145" s="166"/>
      <c r="Q1145" s="166"/>
      <c r="R1145" s="166"/>
      <c r="S1145" s="166"/>
      <c r="T1145" s="167"/>
      <c r="AT1145" s="99" t="s">
        <v>107</v>
      </c>
      <c r="AU1145" s="99" t="s">
        <v>67</v>
      </c>
    </row>
    <row r="1146" spans="2:65" s="108" customFormat="1" ht="22.5" customHeight="1">
      <c r="B1146" s="109"/>
      <c r="C1146" s="152" t="s">
        <v>2774</v>
      </c>
      <c r="D1146" s="152" t="s">
        <v>99</v>
      </c>
      <c r="E1146" s="153" t="s">
        <v>2775</v>
      </c>
      <c r="F1146" s="154" t="s">
        <v>2776</v>
      </c>
      <c r="G1146" s="155" t="s">
        <v>111</v>
      </c>
      <c r="H1146" s="156">
        <v>1</v>
      </c>
      <c r="I1146" s="157">
        <v>21.5</v>
      </c>
      <c r="J1146" s="157">
        <f>ROUND(I1146*H1146,2)</f>
        <v>21.5</v>
      </c>
      <c r="K1146" s="154" t="s">
        <v>103</v>
      </c>
      <c r="L1146" s="109"/>
      <c r="M1146" s="158" t="s">
        <v>1</v>
      </c>
      <c r="N1146" s="159" t="s">
        <v>38</v>
      </c>
      <c r="O1146" s="160">
        <v>0</v>
      </c>
      <c r="P1146" s="160">
        <f>O1146*H1146</f>
        <v>0</v>
      </c>
      <c r="Q1146" s="160">
        <v>0</v>
      </c>
      <c r="R1146" s="160">
        <f>Q1146*H1146</f>
        <v>0</v>
      </c>
      <c r="S1146" s="160">
        <v>0</v>
      </c>
      <c r="T1146" s="161">
        <f>S1146*H1146</f>
        <v>0</v>
      </c>
      <c r="AR1146" s="99" t="s">
        <v>104</v>
      </c>
      <c r="AT1146" s="99" t="s">
        <v>99</v>
      </c>
      <c r="AU1146" s="99" t="s">
        <v>67</v>
      </c>
      <c r="AY1146" s="99" t="s">
        <v>105</v>
      </c>
      <c r="BE1146" s="162">
        <f>IF(N1146="základní",J1146,0)</f>
        <v>21.5</v>
      </c>
      <c r="BF1146" s="162">
        <f>IF(N1146="snížená",J1146,0)</f>
        <v>0</v>
      </c>
      <c r="BG1146" s="162">
        <f>IF(N1146="zákl. přenesená",J1146,0)</f>
        <v>0</v>
      </c>
      <c r="BH1146" s="162">
        <f>IF(N1146="sníž. přenesená",J1146,0)</f>
        <v>0</v>
      </c>
      <c r="BI1146" s="162">
        <f>IF(N1146="nulová",J1146,0)</f>
        <v>0</v>
      </c>
      <c r="BJ1146" s="99" t="s">
        <v>75</v>
      </c>
      <c r="BK1146" s="162">
        <f>ROUND(I1146*H1146,2)</f>
        <v>21.5</v>
      </c>
      <c r="BL1146" s="99" t="s">
        <v>104</v>
      </c>
      <c r="BM1146" s="99" t="s">
        <v>2777</v>
      </c>
    </row>
    <row r="1147" spans="2:65" s="108" customFormat="1" ht="19.5">
      <c r="B1147" s="109"/>
      <c r="D1147" s="163" t="s">
        <v>107</v>
      </c>
      <c r="F1147" s="164" t="s">
        <v>2778</v>
      </c>
      <c r="L1147" s="109"/>
      <c r="M1147" s="165"/>
      <c r="N1147" s="166"/>
      <c r="O1147" s="166"/>
      <c r="P1147" s="166"/>
      <c r="Q1147" s="166"/>
      <c r="R1147" s="166"/>
      <c r="S1147" s="166"/>
      <c r="T1147" s="167"/>
      <c r="AT1147" s="99" t="s">
        <v>107</v>
      </c>
      <c r="AU1147" s="99" t="s">
        <v>67</v>
      </c>
    </row>
    <row r="1148" spans="2:65" s="108" customFormat="1" ht="22.5" customHeight="1">
      <c r="B1148" s="109"/>
      <c r="C1148" s="152" t="s">
        <v>2779</v>
      </c>
      <c r="D1148" s="152" t="s">
        <v>99</v>
      </c>
      <c r="E1148" s="153" t="s">
        <v>2780</v>
      </c>
      <c r="F1148" s="154" t="s">
        <v>2781</v>
      </c>
      <c r="G1148" s="155" t="s">
        <v>111</v>
      </c>
      <c r="H1148" s="156">
        <v>1</v>
      </c>
      <c r="I1148" s="157">
        <v>21.5</v>
      </c>
      <c r="J1148" s="157">
        <f>ROUND(I1148*H1148,2)</f>
        <v>21.5</v>
      </c>
      <c r="K1148" s="154" t="s">
        <v>103</v>
      </c>
      <c r="L1148" s="109"/>
      <c r="M1148" s="158" t="s">
        <v>1</v>
      </c>
      <c r="N1148" s="159" t="s">
        <v>38</v>
      </c>
      <c r="O1148" s="160">
        <v>0</v>
      </c>
      <c r="P1148" s="160">
        <f>O1148*H1148</f>
        <v>0</v>
      </c>
      <c r="Q1148" s="160">
        <v>0</v>
      </c>
      <c r="R1148" s="160">
        <f>Q1148*H1148</f>
        <v>0</v>
      </c>
      <c r="S1148" s="160">
        <v>0</v>
      </c>
      <c r="T1148" s="161">
        <f>S1148*H1148</f>
        <v>0</v>
      </c>
      <c r="AR1148" s="99" t="s">
        <v>104</v>
      </c>
      <c r="AT1148" s="99" t="s">
        <v>99</v>
      </c>
      <c r="AU1148" s="99" t="s">
        <v>67</v>
      </c>
      <c r="AY1148" s="99" t="s">
        <v>105</v>
      </c>
      <c r="BE1148" s="162">
        <f>IF(N1148="základní",J1148,0)</f>
        <v>21.5</v>
      </c>
      <c r="BF1148" s="162">
        <f>IF(N1148="snížená",J1148,0)</f>
        <v>0</v>
      </c>
      <c r="BG1148" s="162">
        <f>IF(N1148="zákl. přenesená",J1148,0)</f>
        <v>0</v>
      </c>
      <c r="BH1148" s="162">
        <f>IF(N1148="sníž. přenesená",J1148,0)</f>
        <v>0</v>
      </c>
      <c r="BI1148" s="162">
        <f>IF(N1148="nulová",J1148,0)</f>
        <v>0</v>
      </c>
      <c r="BJ1148" s="99" t="s">
        <v>75</v>
      </c>
      <c r="BK1148" s="162">
        <f>ROUND(I1148*H1148,2)</f>
        <v>21.5</v>
      </c>
      <c r="BL1148" s="99" t="s">
        <v>104</v>
      </c>
      <c r="BM1148" s="99" t="s">
        <v>2782</v>
      </c>
    </row>
    <row r="1149" spans="2:65" s="108" customFormat="1" ht="19.5">
      <c r="B1149" s="109"/>
      <c r="D1149" s="163" t="s">
        <v>107</v>
      </c>
      <c r="F1149" s="164" t="s">
        <v>2783</v>
      </c>
      <c r="L1149" s="109"/>
      <c r="M1149" s="165"/>
      <c r="N1149" s="166"/>
      <c r="O1149" s="166"/>
      <c r="P1149" s="166"/>
      <c r="Q1149" s="166"/>
      <c r="R1149" s="166"/>
      <c r="S1149" s="166"/>
      <c r="T1149" s="167"/>
      <c r="AT1149" s="99" t="s">
        <v>107</v>
      </c>
      <c r="AU1149" s="99" t="s">
        <v>67</v>
      </c>
    </row>
    <row r="1150" spans="2:65" s="108" customFormat="1" ht="22.5" customHeight="1">
      <c r="B1150" s="109"/>
      <c r="C1150" s="152" t="s">
        <v>2784</v>
      </c>
      <c r="D1150" s="152" t="s">
        <v>99</v>
      </c>
      <c r="E1150" s="153" t="s">
        <v>2785</v>
      </c>
      <c r="F1150" s="154" t="s">
        <v>2786</v>
      </c>
      <c r="G1150" s="155" t="s">
        <v>111</v>
      </c>
      <c r="H1150" s="156">
        <v>1</v>
      </c>
      <c r="I1150" s="157">
        <v>73.2</v>
      </c>
      <c r="J1150" s="157">
        <f>ROUND(I1150*H1150,2)</f>
        <v>73.2</v>
      </c>
      <c r="K1150" s="154" t="s">
        <v>103</v>
      </c>
      <c r="L1150" s="109"/>
      <c r="M1150" s="158" t="s">
        <v>1</v>
      </c>
      <c r="N1150" s="159" t="s">
        <v>38</v>
      </c>
      <c r="O1150" s="160">
        <v>0</v>
      </c>
      <c r="P1150" s="160">
        <f>O1150*H1150</f>
        <v>0</v>
      </c>
      <c r="Q1150" s="160">
        <v>0</v>
      </c>
      <c r="R1150" s="160">
        <f>Q1150*H1150</f>
        <v>0</v>
      </c>
      <c r="S1150" s="160">
        <v>0</v>
      </c>
      <c r="T1150" s="161">
        <f>S1150*H1150</f>
        <v>0</v>
      </c>
      <c r="AR1150" s="99" t="s">
        <v>104</v>
      </c>
      <c r="AT1150" s="99" t="s">
        <v>99</v>
      </c>
      <c r="AU1150" s="99" t="s">
        <v>67</v>
      </c>
      <c r="AY1150" s="99" t="s">
        <v>105</v>
      </c>
      <c r="BE1150" s="162">
        <f>IF(N1150="základní",J1150,0)</f>
        <v>73.2</v>
      </c>
      <c r="BF1150" s="162">
        <f>IF(N1150="snížená",J1150,0)</f>
        <v>0</v>
      </c>
      <c r="BG1150" s="162">
        <f>IF(N1150="zákl. přenesená",J1150,0)</f>
        <v>0</v>
      </c>
      <c r="BH1150" s="162">
        <f>IF(N1150="sníž. přenesená",J1150,0)</f>
        <v>0</v>
      </c>
      <c r="BI1150" s="162">
        <f>IF(N1150="nulová",J1150,0)</f>
        <v>0</v>
      </c>
      <c r="BJ1150" s="99" t="s">
        <v>75</v>
      </c>
      <c r="BK1150" s="162">
        <f>ROUND(I1150*H1150,2)</f>
        <v>73.2</v>
      </c>
      <c r="BL1150" s="99" t="s">
        <v>104</v>
      </c>
      <c r="BM1150" s="99" t="s">
        <v>2787</v>
      </c>
    </row>
    <row r="1151" spans="2:65" s="108" customFormat="1" ht="19.5">
      <c r="B1151" s="109"/>
      <c r="D1151" s="163" t="s">
        <v>107</v>
      </c>
      <c r="F1151" s="164" t="s">
        <v>2788</v>
      </c>
      <c r="L1151" s="109"/>
      <c r="M1151" s="165"/>
      <c r="N1151" s="166"/>
      <c r="O1151" s="166"/>
      <c r="P1151" s="166"/>
      <c r="Q1151" s="166"/>
      <c r="R1151" s="166"/>
      <c r="S1151" s="166"/>
      <c r="T1151" s="167"/>
      <c r="AT1151" s="99" t="s">
        <v>107</v>
      </c>
      <c r="AU1151" s="99" t="s">
        <v>67</v>
      </c>
    </row>
    <row r="1152" spans="2:65" s="108" customFormat="1" ht="22.5" customHeight="1">
      <c r="B1152" s="109"/>
      <c r="C1152" s="152" t="s">
        <v>2789</v>
      </c>
      <c r="D1152" s="152" t="s">
        <v>99</v>
      </c>
      <c r="E1152" s="153" t="s">
        <v>2790</v>
      </c>
      <c r="F1152" s="154" t="s">
        <v>2791</v>
      </c>
      <c r="G1152" s="155" t="s">
        <v>111</v>
      </c>
      <c r="H1152" s="156">
        <v>1</v>
      </c>
      <c r="I1152" s="157">
        <v>73.2</v>
      </c>
      <c r="J1152" s="157">
        <f>ROUND(I1152*H1152,2)</f>
        <v>73.2</v>
      </c>
      <c r="K1152" s="154" t="s">
        <v>103</v>
      </c>
      <c r="L1152" s="109"/>
      <c r="M1152" s="158" t="s">
        <v>1</v>
      </c>
      <c r="N1152" s="159" t="s">
        <v>38</v>
      </c>
      <c r="O1152" s="160">
        <v>0</v>
      </c>
      <c r="P1152" s="160">
        <f>O1152*H1152</f>
        <v>0</v>
      </c>
      <c r="Q1152" s="160">
        <v>0</v>
      </c>
      <c r="R1152" s="160">
        <f>Q1152*H1152</f>
        <v>0</v>
      </c>
      <c r="S1152" s="160">
        <v>0</v>
      </c>
      <c r="T1152" s="161">
        <f>S1152*H1152</f>
        <v>0</v>
      </c>
      <c r="AR1152" s="99" t="s">
        <v>104</v>
      </c>
      <c r="AT1152" s="99" t="s">
        <v>99</v>
      </c>
      <c r="AU1152" s="99" t="s">
        <v>67</v>
      </c>
      <c r="AY1152" s="99" t="s">
        <v>105</v>
      </c>
      <c r="BE1152" s="162">
        <f>IF(N1152="základní",J1152,0)</f>
        <v>73.2</v>
      </c>
      <c r="BF1152" s="162">
        <f>IF(N1152="snížená",J1152,0)</f>
        <v>0</v>
      </c>
      <c r="BG1152" s="162">
        <f>IF(N1152="zákl. přenesená",J1152,0)</f>
        <v>0</v>
      </c>
      <c r="BH1152" s="162">
        <f>IF(N1152="sníž. přenesená",J1152,0)</f>
        <v>0</v>
      </c>
      <c r="BI1152" s="162">
        <f>IF(N1152="nulová",J1152,0)</f>
        <v>0</v>
      </c>
      <c r="BJ1152" s="99" t="s">
        <v>75</v>
      </c>
      <c r="BK1152" s="162">
        <f>ROUND(I1152*H1152,2)</f>
        <v>73.2</v>
      </c>
      <c r="BL1152" s="99" t="s">
        <v>104</v>
      </c>
      <c r="BM1152" s="99" t="s">
        <v>2792</v>
      </c>
    </row>
    <row r="1153" spans="2:65" s="108" customFormat="1" ht="19.5">
      <c r="B1153" s="109"/>
      <c r="D1153" s="163" t="s">
        <v>107</v>
      </c>
      <c r="F1153" s="164" t="s">
        <v>2793</v>
      </c>
      <c r="L1153" s="109"/>
      <c r="M1153" s="165"/>
      <c r="N1153" s="166"/>
      <c r="O1153" s="166"/>
      <c r="P1153" s="166"/>
      <c r="Q1153" s="166"/>
      <c r="R1153" s="166"/>
      <c r="S1153" s="166"/>
      <c r="T1153" s="167"/>
      <c r="AT1153" s="99" t="s">
        <v>107</v>
      </c>
      <c r="AU1153" s="99" t="s">
        <v>67</v>
      </c>
    </row>
    <row r="1154" spans="2:65" s="108" customFormat="1" ht="22.5" customHeight="1">
      <c r="B1154" s="109"/>
      <c r="C1154" s="152" t="s">
        <v>2794</v>
      </c>
      <c r="D1154" s="152" t="s">
        <v>99</v>
      </c>
      <c r="E1154" s="153" t="s">
        <v>2795</v>
      </c>
      <c r="F1154" s="154" t="s">
        <v>2796</v>
      </c>
      <c r="G1154" s="155" t="s">
        <v>111</v>
      </c>
      <c r="H1154" s="156">
        <v>1</v>
      </c>
      <c r="I1154" s="157">
        <v>34.5</v>
      </c>
      <c r="J1154" s="157">
        <f>ROUND(I1154*H1154,2)</f>
        <v>34.5</v>
      </c>
      <c r="K1154" s="154" t="s">
        <v>103</v>
      </c>
      <c r="L1154" s="109"/>
      <c r="M1154" s="158" t="s">
        <v>1</v>
      </c>
      <c r="N1154" s="159" t="s">
        <v>38</v>
      </c>
      <c r="O1154" s="160">
        <v>0</v>
      </c>
      <c r="P1154" s="160">
        <f>O1154*H1154</f>
        <v>0</v>
      </c>
      <c r="Q1154" s="160">
        <v>0</v>
      </c>
      <c r="R1154" s="160">
        <f>Q1154*H1154</f>
        <v>0</v>
      </c>
      <c r="S1154" s="160">
        <v>0</v>
      </c>
      <c r="T1154" s="161">
        <f>S1154*H1154</f>
        <v>0</v>
      </c>
      <c r="AR1154" s="99" t="s">
        <v>104</v>
      </c>
      <c r="AT1154" s="99" t="s">
        <v>99</v>
      </c>
      <c r="AU1154" s="99" t="s">
        <v>67</v>
      </c>
      <c r="AY1154" s="99" t="s">
        <v>105</v>
      </c>
      <c r="BE1154" s="162">
        <f>IF(N1154="základní",J1154,0)</f>
        <v>34.5</v>
      </c>
      <c r="BF1154" s="162">
        <f>IF(N1154="snížená",J1154,0)</f>
        <v>0</v>
      </c>
      <c r="BG1154" s="162">
        <f>IF(N1154="zákl. přenesená",J1154,0)</f>
        <v>0</v>
      </c>
      <c r="BH1154" s="162">
        <f>IF(N1154="sníž. přenesená",J1154,0)</f>
        <v>0</v>
      </c>
      <c r="BI1154" s="162">
        <f>IF(N1154="nulová",J1154,0)</f>
        <v>0</v>
      </c>
      <c r="BJ1154" s="99" t="s">
        <v>75</v>
      </c>
      <c r="BK1154" s="162">
        <f>ROUND(I1154*H1154,2)</f>
        <v>34.5</v>
      </c>
      <c r="BL1154" s="99" t="s">
        <v>104</v>
      </c>
      <c r="BM1154" s="99" t="s">
        <v>2797</v>
      </c>
    </row>
    <row r="1155" spans="2:65" s="108" customFormat="1" ht="19.5">
      <c r="B1155" s="109"/>
      <c r="D1155" s="163" t="s">
        <v>107</v>
      </c>
      <c r="F1155" s="164" t="s">
        <v>2798</v>
      </c>
      <c r="L1155" s="109"/>
      <c r="M1155" s="165"/>
      <c r="N1155" s="166"/>
      <c r="O1155" s="166"/>
      <c r="P1155" s="166"/>
      <c r="Q1155" s="166"/>
      <c r="R1155" s="166"/>
      <c r="S1155" s="166"/>
      <c r="T1155" s="167"/>
      <c r="AT1155" s="99" t="s">
        <v>107</v>
      </c>
      <c r="AU1155" s="99" t="s">
        <v>67</v>
      </c>
    </row>
    <row r="1156" spans="2:65" s="108" customFormat="1" ht="22.5" customHeight="1">
      <c r="B1156" s="109"/>
      <c r="C1156" s="152" t="s">
        <v>2799</v>
      </c>
      <c r="D1156" s="152" t="s">
        <v>99</v>
      </c>
      <c r="E1156" s="153" t="s">
        <v>2800</v>
      </c>
      <c r="F1156" s="154" t="s">
        <v>2801</v>
      </c>
      <c r="G1156" s="155" t="s">
        <v>111</v>
      </c>
      <c r="H1156" s="156">
        <v>1</v>
      </c>
      <c r="I1156" s="157">
        <v>34.5</v>
      </c>
      <c r="J1156" s="157">
        <f>ROUND(I1156*H1156,2)</f>
        <v>34.5</v>
      </c>
      <c r="K1156" s="154" t="s">
        <v>103</v>
      </c>
      <c r="L1156" s="109"/>
      <c r="M1156" s="158" t="s">
        <v>1</v>
      </c>
      <c r="N1156" s="159" t="s">
        <v>38</v>
      </c>
      <c r="O1156" s="160">
        <v>0</v>
      </c>
      <c r="P1156" s="160">
        <f>O1156*H1156</f>
        <v>0</v>
      </c>
      <c r="Q1156" s="160">
        <v>0</v>
      </c>
      <c r="R1156" s="160">
        <f>Q1156*H1156</f>
        <v>0</v>
      </c>
      <c r="S1156" s="160">
        <v>0</v>
      </c>
      <c r="T1156" s="161">
        <f>S1156*H1156</f>
        <v>0</v>
      </c>
      <c r="AR1156" s="99" t="s">
        <v>104</v>
      </c>
      <c r="AT1156" s="99" t="s">
        <v>99</v>
      </c>
      <c r="AU1156" s="99" t="s">
        <v>67</v>
      </c>
      <c r="AY1156" s="99" t="s">
        <v>105</v>
      </c>
      <c r="BE1156" s="162">
        <f>IF(N1156="základní",J1156,0)</f>
        <v>34.5</v>
      </c>
      <c r="BF1156" s="162">
        <f>IF(N1156="snížená",J1156,0)</f>
        <v>0</v>
      </c>
      <c r="BG1156" s="162">
        <f>IF(N1156="zákl. přenesená",J1156,0)</f>
        <v>0</v>
      </c>
      <c r="BH1156" s="162">
        <f>IF(N1156="sníž. přenesená",J1156,0)</f>
        <v>0</v>
      </c>
      <c r="BI1156" s="162">
        <f>IF(N1156="nulová",J1156,0)</f>
        <v>0</v>
      </c>
      <c r="BJ1156" s="99" t="s">
        <v>75</v>
      </c>
      <c r="BK1156" s="162">
        <f>ROUND(I1156*H1156,2)</f>
        <v>34.5</v>
      </c>
      <c r="BL1156" s="99" t="s">
        <v>104</v>
      </c>
      <c r="BM1156" s="99" t="s">
        <v>2802</v>
      </c>
    </row>
    <row r="1157" spans="2:65" s="108" customFormat="1" ht="19.5">
      <c r="B1157" s="109"/>
      <c r="D1157" s="163" t="s">
        <v>107</v>
      </c>
      <c r="F1157" s="164" t="s">
        <v>2803</v>
      </c>
      <c r="L1157" s="109"/>
      <c r="M1157" s="165"/>
      <c r="N1157" s="166"/>
      <c r="O1157" s="166"/>
      <c r="P1157" s="166"/>
      <c r="Q1157" s="166"/>
      <c r="R1157" s="166"/>
      <c r="S1157" s="166"/>
      <c r="T1157" s="167"/>
      <c r="AT1157" s="99" t="s">
        <v>107</v>
      </c>
      <c r="AU1157" s="99" t="s">
        <v>67</v>
      </c>
    </row>
    <row r="1158" spans="2:65" s="108" customFormat="1" ht="22.5" customHeight="1">
      <c r="B1158" s="109"/>
      <c r="C1158" s="152" t="s">
        <v>2804</v>
      </c>
      <c r="D1158" s="152" t="s">
        <v>99</v>
      </c>
      <c r="E1158" s="153" t="s">
        <v>2805</v>
      </c>
      <c r="F1158" s="154" t="s">
        <v>2806</v>
      </c>
      <c r="G1158" s="155" t="s">
        <v>111</v>
      </c>
      <c r="H1158" s="156">
        <v>1</v>
      </c>
      <c r="I1158" s="157">
        <v>659</v>
      </c>
      <c r="J1158" s="157">
        <f>ROUND(I1158*H1158,2)</f>
        <v>659</v>
      </c>
      <c r="K1158" s="154" t="s">
        <v>103</v>
      </c>
      <c r="L1158" s="109"/>
      <c r="M1158" s="158" t="s">
        <v>1</v>
      </c>
      <c r="N1158" s="159" t="s">
        <v>38</v>
      </c>
      <c r="O1158" s="160">
        <v>0</v>
      </c>
      <c r="P1158" s="160">
        <f>O1158*H1158</f>
        <v>0</v>
      </c>
      <c r="Q1158" s="160">
        <v>0</v>
      </c>
      <c r="R1158" s="160">
        <f>Q1158*H1158</f>
        <v>0</v>
      </c>
      <c r="S1158" s="160">
        <v>0</v>
      </c>
      <c r="T1158" s="161">
        <f>S1158*H1158</f>
        <v>0</v>
      </c>
      <c r="AR1158" s="99" t="s">
        <v>104</v>
      </c>
      <c r="AT1158" s="99" t="s">
        <v>99</v>
      </c>
      <c r="AU1158" s="99" t="s">
        <v>67</v>
      </c>
      <c r="AY1158" s="99" t="s">
        <v>105</v>
      </c>
      <c r="BE1158" s="162">
        <f>IF(N1158="základní",J1158,0)</f>
        <v>659</v>
      </c>
      <c r="BF1158" s="162">
        <f>IF(N1158="snížená",J1158,0)</f>
        <v>0</v>
      </c>
      <c r="BG1158" s="162">
        <f>IF(N1158="zákl. přenesená",J1158,0)</f>
        <v>0</v>
      </c>
      <c r="BH1158" s="162">
        <f>IF(N1158="sníž. přenesená",J1158,0)</f>
        <v>0</v>
      </c>
      <c r="BI1158" s="162">
        <f>IF(N1158="nulová",J1158,0)</f>
        <v>0</v>
      </c>
      <c r="BJ1158" s="99" t="s">
        <v>75</v>
      </c>
      <c r="BK1158" s="162">
        <f>ROUND(I1158*H1158,2)</f>
        <v>659</v>
      </c>
      <c r="BL1158" s="99" t="s">
        <v>104</v>
      </c>
      <c r="BM1158" s="99" t="s">
        <v>2807</v>
      </c>
    </row>
    <row r="1159" spans="2:65" s="108" customFormat="1" ht="29.25">
      <c r="B1159" s="109"/>
      <c r="D1159" s="163" t="s">
        <v>107</v>
      </c>
      <c r="F1159" s="164" t="s">
        <v>2808</v>
      </c>
      <c r="L1159" s="109"/>
      <c r="M1159" s="165"/>
      <c r="N1159" s="166"/>
      <c r="O1159" s="166"/>
      <c r="P1159" s="166"/>
      <c r="Q1159" s="166"/>
      <c r="R1159" s="166"/>
      <c r="S1159" s="166"/>
      <c r="T1159" s="167"/>
      <c r="AT1159" s="99" t="s">
        <v>107</v>
      </c>
      <c r="AU1159" s="99" t="s">
        <v>67</v>
      </c>
    </row>
    <row r="1160" spans="2:65" s="108" customFormat="1" ht="22.5" customHeight="1">
      <c r="B1160" s="109"/>
      <c r="C1160" s="152" t="s">
        <v>2809</v>
      </c>
      <c r="D1160" s="152" t="s">
        <v>99</v>
      </c>
      <c r="E1160" s="153" t="s">
        <v>2810</v>
      </c>
      <c r="F1160" s="154" t="s">
        <v>2811</v>
      </c>
      <c r="G1160" s="155" t="s">
        <v>111</v>
      </c>
      <c r="H1160" s="156">
        <v>1</v>
      </c>
      <c r="I1160" s="157">
        <v>237</v>
      </c>
      <c r="J1160" s="157">
        <f>ROUND(I1160*H1160,2)</f>
        <v>237</v>
      </c>
      <c r="K1160" s="154" t="s">
        <v>103</v>
      </c>
      <c r="L1160" s="109"/>
      <c r="M1160" s="158" t="s">
        <v>1</v>
      </c>
      <c r="N1160" s="159" t="s">
        <v>38</v>
      </c>
      <c r="O1160" s="160">
        <v>0</v>
      </c>
      <c r="P1160" s="160">
        <f>O1160*H1160</f>
        <v>0</v>
      </c>
      <c r="Q1160" s="160">
        <v>0</v>
      </c>
      <c r="R1160" s="160">
        <f>Q1160*H1160</f>
        <v>0</v>
      </c>
      <c r="S1160" s="160">
        <v>0</v>
      </c>
      <c r="T1160" s="161">
        <f>S1160*H1160</f>
        <v>0</v>
      </c>
      <c r="AR1160" s="99" t="s">
        <v>104</v>
      </c>
      <c r="AT1160" s="99" t="s">
        <v>99</v>
      </c>
      <c r="AU1160" s="99" t="s">
        <v>67</v>
      </c>
      <c r="AY1160" s="99" t="s">
        <v>105</v>
      </c>
      <c r="BE1160" s="162">
        <f>IF(N1160="základní",J1160,0)</f>
        <v>237</v>
      </c>
      <c r="BF1160" s="162">
        <f>IF(N1160="snížená",J1160,0)</f>
        <v>0</v>
      </c>
      <c r="BG1160" s="162">
        <f>IF(N1160="zákl. přenesená",J1160,0)</f>
        <v>0</v>
      </c>
      <c r="BH1160" s="162">
        <f>IF(N1160="sníž. přenesená",J1160,0)</f>
        <v>0</v>
      </c>
      <c r="BI1160" s="162">
        <f>IF(N1160="nulová",J1160,0)</f>
        <v>0</v>
      </c>
      <c r="BJ1160" s="99" t="s">
        <v>75</v>
      </c>
      <c r="BK1160" s="162">
        <f>ROUND(I1160*H1160,2)</f>
        <v>237</v>
      </c>
      <c r="BL1160" s="99" t="s">
        <v>104</v>
      </c>
      <c r="BM1160" s="99" t="s">
        <v>2812</v>
      </c>
    </row>
    <row r="1161" spans="2:65" s="108" customFormat="1" ht="29.25">
      <c r="B1161" s="109"/>
      <c r="D1161" s="163" t="s">
        <v>107</v>
      </c>
      <c r="F1161" s="164" t="s">
        <v>2813</v>
      </c>
      <c r="L1161" s="109"/>
      <c r="M1161" s="165"/>
      <c r="N1161" s="166"/>
      <c r="O1161" s="166"/>
      <c r="P1161" s="166"/>
      <c r="Q1161" s="166"/>
      <c r="R1161" s="166"/>
      <c r="S1161" s="166"/>
      <c r="T1161" s="167"/>
      <c r="AT1161" s="99" t="s">
        <v>107</v>
      </c>
      <c r="AU1161" s="99" t="s">
        <v>67</v>
      </c>
    </row>
    <row r="1162" spans="2:65" s="108" customFormat="1" ht="22.5" customHeight="1">
      <c r="B1162" s="109"/>
      <c r="C1162" s="152" t="s">
        <v>2814</v>
      </c>
      <c r="D1162" s="152" t="s">
        <v>99</v>
      </c>
      <c r="E1162" s="153" t="s">
        <v>2815</v>
      </c>
      <c r="F1162" s="154" t="s">
        <v>2816</v>
      </c>
      <c r="G1162" s="155" t="s">
        <v>111</v>
      </c>
      <c r="H1162" s="156">
        <v>1</v>
      </c>
      <c r="I1162" s="157">
        <v>237</v>
      </c>
      <c r="J1162" s="157">
        <f>ROUND(I1162*H1162,2)</f>
        <v>237</v>
      </c>
      <c r="K1162" s="154" t="s">
        <v>103</v>
      </c>
      <c r="L1162" s="109"/>
      <c r="M1162" s="158" t="s">
        <v>1</v>
      </c>
      <c r="N1162" s="159" t="s">
        <v>38</v>
      </c>
      <c r="O1162" s="160">
        <v>0</v>
      </c>
      <c r="P1162" s="160">
        <f>O1162*H1162</f>
        <v>0</v>
      </c>
      <c r="Q1162" s="160">
        <v>0</v>
      </c>
      <c r="R1162" s="160">
        <f>Q1162*H1162</f>
        <v>0</v>
      </c>
      <c r="S1162" s="160">
        <v>0</v>
      </c>
      <c r="T1162" s="161">
        <f>S1162*H1162</f>
        <v>0</v>
      </c>
      <c r="AR1162" s="99" t="s">
        <v>104</v>
      </c>
      <c r="AT1162" s="99" t="s">
        <v>99</v>
      </c>
      <c r="AU1162" s="99" t="s">
        <v>67</v>
      </c>
      <c r="AY1162" s="99" t="s">
        <v>105</v>
      </c>
      <c r="BE1162" s="162">
        <f>IF(N1162="základní",J1162,0)</f>
        <v>237</v>
      </c>
      <c r="BF1162" s="162">
        <f>IF(N1162="snížená",J1162,0)</f>
        <v>0</v>
      </c>
      <c r="BG1162" s="162">
        <f>IF(N1162="zákl. přenesená",J1162,0)</f>
        <v>0</v>
      </c>
      <c r="BH1162" s="162">
        <f>IF(N1162="sníž. přenesená",J1162,0)</f>
        <v>0</v>
      </c>
      <c r="BI1162" s="162">
        <f>IF(N1162="nulová",J1162,0)</f>
        <v>0</v>
      </c>
      <c r="BJ1162" s="99" t="s">
        <v>75</v>
      </c>
      <c r="BK1162" s="162">
        <f>ROUND(I1162*H1162,2)</f>
        <v>237</v>
      </c>
      <c r="BL1162" s="99" t="s">
        <v>104</v>
      </c>
      <c r="BM1162" s="99" t="s">
        <v>2817</v>
      </c>
    </row>
    <row r="1163" spans="2:65" s="108" customFormat="1" ht="19.5">
      <c r="B1163" s="109"/>
      <c r="D1163" s="163" t="s">
        <v>107</v>
      </c>
      <c r="F1163" s="164" t="s">
        <v>2818</v>
      </c>
      <c r="L1163" s="109"/>
      <c r="M1163" s="165"/>
      <c r="N1163" s="166"/>
      <c r="O1163" s="166"/>
      <c r="P1163" s="166"/>
      <c r="Q1163" s="166"/>
      <c r="R1163" s="166"/>
      <c r="S1163" s="166"/>
      <c r="T1163" s="167"/>
      <c r="AT1163" s="99" t="s">
        <v>107</v>
      </c>
      <c r="AU1163" s="99" t="s">
        <v>67</v>
      </c>
    </row>
    <row r="1164" spans="2:65" s="108" customFormat="1" ht="22.5" customHeight="1">
      <c r="B1164" s="109"/>
      <c r="C1164" s="152" t="s">
        <v>2819</v>
      </c>
      <c r="D1164" s="152" t="s">
        <v>99</v>
      </c>
      <c r="E1164" s="153" t="s">
        <v>2820</v>
      </c>
      <c r="F1164" s="154" t="s">
        <v>2821</v>
      </c>
      <c r="G1164" s="155" t="s">
        <v>111</v>
      </c>
      <c r="H1164" s="156">
        <v>1</v>
      </c>
      <c r="I1164" s="157">
        <v>94.7</v>
      </c>
      <c r="J1164" s="157">
        <f>ROUND(I1164*H1164,2)</f>
        <v>94.7</v>
      </c>
      <c r="K1164" s="154" t="s">
        <v>103</v>
      </c>
      <c r="L1164" s="109"/>
      <c r="M1164" s="158" t="s">
        <v>1</v>
      </c>
      <c r="N1164" s="159" t="s">
        <v>38</v>
      </c>
      <c r="O1164" s="160">
        <v>0</v>
      </c>
      <c r="P1164" s="160">
        <f>O1164*H1164</f>
        <v>0</v>
      </c>
      <c r="Q1164" s="160">
        <v>0</v>
      </c>
      <c r="R1164" s="160">
        <f>Q1164*H1164</f>
        <v>0</v>
      </c>
      <c r="S1164" s="160">
        <v>0</v>
      </c>
      <c r="T1164" s="161">
        <f>S1164*H1164</f>
        <v>0</v>
      </c>
      <c r="AR1164" s="99" t="s">
        <v>104</v>
      </c>
      <c r="AT1164" s="99" t="s">
        <v>99</v>
      </c>
      <c r="AU1164" s="99" t="s">
        <v>67</v>
      </c>
      <c r="AY1164" s="99" t="s">
        <v>105</v>
      </c>
      <c r="BE1164" s="162">
        <f>IF(N1164="základní",J1164,0)</f>
        <v>94.7</v>
      </c>
      <c r="BF1164" s="162">
        <f>IF(N1164="snížená",J1164,0)</f>
        <v>0</v>
      </c>
      <c r="BG1164" s="162">
        <f>IF(N1164="zákl. přenesená",J1164,0)</f>
        <v>0</v>
      </c>
      <c r="BH1164" s="162">
        <f>IF(N1164="sníž. přenesená",J1164,0)</f>
        <v>0</v>
      </c>
      <c r="BI1164" s="162">
        <f>IF(N1164="nulová",J1164,0)</f>
        <v>0</v>
      </c>
      <c r="BJ1164" s="99" t="s">
        <v>75</v>
      </c>
      <c r="BK1164" s="162">
        <f>ROUND(I1164*H1164,2)</f>
        <v>94.7</v>
      </c>
      <c r="BL1164" s="99" t="s">
        <v>104</v>
      </c>
      <c r="BM1164" s="99" t="s">
        <v>2822</v>
      </c>
    </row>
    <row r="1165" spans="2:65" s="108" customFormat="1" ht="19.5">
      <c r="B1165" s="109"/>
      <c r="D1165" s="163" t="s">
        <v>107</v>
      </c>
      <c r="F1165" s="164" t="s">
        <v>2823</v>
      </c>
      <c r="L1165" s="109"/>
      <c r="M1165" s="165"/>
      <c r="N1165" s="166"/>
      <c r="O1165" s="166"/>
      <c r="P1165" s="166"/>
      <c r="Q1165" s="166"/>
      <c r="R1165" s="166"/>
      <c r="S1165" s="166"/>
      <c r="T1165" s="167"/>
      <c r="AT1165" s="99" t="s">
        <v>107</v>
      </c>
      <c r="AU1165" s="99" t="s">
        <v>67</v>
      </c>
    </row>
    <row r="1166" spans="2:65" s="108" customFormat="1" ht="22.5" customHeight="1">
      <c r="B1166" s="109"/>
      <c r="C1166" s="152" t="s">
        <v>2824</v>
      </c>
      <c r="D1166" s="152" t="s">
        <v>99</v>
      </c>
      <c r="E1166" s="153" t="s">
        <v>2825</v>
      </c>
      <c r="F1166" s="154" t="s">
        <v>2826</v>
      </c>
      <c r="G1166" s="155" t="s">
        <v>111</v>
      </c>
      <c r="H1166" s="156">
        <v>1</v>
      </c>
      <c r="I1166" s="157">
        <v>142</v>
      </c>
      <c r="J1166" s="157">
        <f>ROUND(I1166*H1166,2)</f>
        <v>142</v>
      </c>
      <c r="K1166" s="154" t="s">
        <v>103</v>
      </c>
      <c r="L1166" s="109"/>
      <c r="M1166" s="158" t="s">
        <v>1</v>
      </c>
      <c r="N1166" s="159" t="s">
        <v>38</v>
      </c>
      <c r="O1166" s="160">
        <v>0</v>
      </c>
      <c r="P1166" s="160">
        <f>O1166*H1166</f>
        <v>0</v>
      </c>
      <c r="Q1166" s="160">
        <v>0</v>
      </c>
      <c r="R1166" s="160">
        <f>Q1166*H1166</f>
        <v>0</v>
      </c>
      <c r="S1166" s="160">
        <v>0</v>
      </c>
      <c r="T1166" s="161">
        <f>S1166*H1166</f>
        <v>0</v>
      </c>
      <c r="AR1166" s="99" t="s">
        <v>104</v>
      </c>
      <c r="AT1166" s="99" t="s">
        <v>99</v>
      </c>
      <c r="AU1166" s="99" t="s">
        <v>67</v>
      </c>
      <c r="AY1166" s="99" t="s">
        <v>105</v>
      </c>
      <c r="BE1166" s="162">
        <f>IF(N1166="základní",J1166,0)</f>
        <v>142</v>
      </c>
      <c r="BF1166" s="162">
        <f>IF(N1166="snížená",J1166,0)</f>
        <v>0</v>
      </c>
      <c r="BG1166" s="162">
        <f>IF(N1166="zákl. přenesená",J1166,0)</f>
        <v>0</v>
      </c>
      <c r="BH1166" s="162">
        <f>IF(N1166="sníž. přenesená",J1166,0)</f>
        <v>0</v>
      </c>
      <c r="BI1166" s="162">
        <f>IF(N1166="nulová",J1166,0)</f>
        <v>0</v>
      </c>
      <c r="BJ1166" s="99" t="s">
        <v>75</v>
      </c>
      <c r="BK1166" s="162">
        <f>ROUND(I1166*H1166,2)</f>
        <v>142</v>
      </c>
      <c r="BL1166" s="99" t="s">
        <v>104</v>
      </c>
      <c r="BM1166" s="99" t="s">
        <v>2827</v>
      </c>
    </row>
    <row r="1167" spans="2:65" s="108" customFormat="1" ht="19.5">
      <c r="B1167" s="109"/>
      <c r="D1167" s="163" t="s">
        <v>107</v>
      </c>
      <c r="F1167" s="164" t="s">
        <v>2828</v>
      </c>
      <c r="L1167" s="109"/>
      <c r="M1167" s="165"/>
      <c r="N1167" s="166"/>
      <c r="O1167" s="166"/>
      <c r="P1167" s="166"/>
      <c r="Q1167" s="166"/>
      <c r="R1167" s="166"/>
      <c r="S1167" s="166"/>
      <c r="T1167" s="167"/>
      <c r="AT1167" s="99" t="s">
        <v>107</v>
      </c>
      <c r="AU1167" s="99" t="s">
        <v>67</v>
      </c>
    </row>
    <row r="1168" spans="2:65" s="108" customFormat="1" ht="22.5" customHeight="1">
      <c r="B1168" s="109"/>
      <c r="C1168" s="152" t="s">
        <v>2829</v>
      </c>
      <c r="D1168" s="152" t="s">
        <v>99</v>
      </c>
      <c r="E1168" s="153" t="s">
        <v>2830</v>
      </c>
      <c r="F1168" s="154" t="s">
        <v>2831</v>
      </c>
      <c r="G1168" s="155" t="s">
        <v>111</v>
      </c>
      <c r="H1168" s="156">
        <v>1</v>
      </c>
      <c r="I1168" s="157">
        <v>689</v>
      </c>
      <c r="J1168" s="157">
        <f>ROUND(I1168*H1168,2)</f>
        <v>689</v>
      </c>
      <c r="K1168" s="154" t="s">
        <v>103</v>
      </c>
      <c r="L1168" s="109"/>
      <c r="M1168" s="158" t="s">
        <v>1</v>
      </c>
      <c r="N1168" s="159" t="s">
        <v>38</v>
      </c>
      <c r="O1168" s="160">
        <v>0</v>
      </c>
      <c r="P1168" s="160">
        <f>O1168*H1168</f>
        <v>0</v>
      </c>
      <c r="Q1168" s="160">
        <v>0</v>
      </c>
      <c r="R1168" s="160">
        <f>Q1168*H1168</f>
        <v>0</v>
      </c>
      <c r="S1168" s="160">
        <v>0</v>
      </c>
      <c r="T1168" s="161">
        <f>S1168*H1168</f>
        <v>0</v>
      </c>
      <c r="AR1168" s="99" t="s">
        <v>104</v>
      </c>
      <c r="AT1168" s="99" t="s">
        <v>99</v>
      </c>
      <c r="AU1168" s="99" t="s">
        <v>67</v>
      </c>
      <c r="AY1168" s="99" t="s">
        <v>105</v>
      </c>
      <c r="BE1168" s="162">
        <f>IF(N1168="základní",J1168,0)</f>
        <v>689</v>
      </c>
      <c r="BF1168" s="162">
        <f>IF(N1168="snížená",J1168,0)</f>
        <v>0</v>
      </c>
      <c r="BG1168" s="162">
        <f>IF(N1168="zákl. přenesená",J1168,0)</f>
        <v>0</v>
      </c>
      <c r="BH1168" s="162">
        <f>IF(N1168="sníž. přenesená",J1168,0)</f>
        <v>0</v>
      </c>
      <c r="BI1168" s="162">
        <f>IF(N1168="nulová",J1168,0)</f>
        <v>0</v>
      </c>
      <c r="BJ1168" s="99" t="s">
        <v>75</v>
      </c>
      <c r="BK1168" s="162">
        <f>ROUND(I1168*H1168,2)</f>
        <v>689</v>
      </c>
      <c r="BL1168" s="99" t="s">
        <v>104</v>
      </c>
      <c r="BM1168" s="99" t="s">
        <v>2832</v>
      </c>
    </row>
    <row r="1169" spans="2:65" s="108" customFormat="1" ht="29.25">
      <c r="B1169" s="109"/>
      <c r="D1169" s="163" t="s">
        <v>107</v>
      </c>
      <c r="F1169" s="164" t="s">
        <v>2833</v>
      </c>
      <c r="L1169" s="109"/>
      <c r="M1169" s="165"/>
      <c r="N1169" s="166"/>
      <c r="O1169" s="166"/>
      <c r="P1169" s="166"/>
      <c r="Q1169" s="166"/>
      <c r="R1169" s="166"/>
      <c r="S1169" s="166"/>
      <c r="T1169" s="167"/>
      <c r="AT1169" s="99" t="s">
        <v>107</v>
      </c>
      <c r="AU1169" s="99" t="s">
        <v>67</v>
      </c>
    </row>
    <row r="1170" spans="2:65" s="108" customFormat="1" ht="22.5" customHeight="1">
      <c r="B1170" s="109"/>
      <c r="C1170" s="152" t="s">
        <v>2834</v>
      </c>
      <c r="D1170" s="152" t="s">
        <v>99</v>
      </c>
      <c r="E1170" s="153" t="s">
        <v>2835</v>
      </c>
      <c r="F1170" s="154" t="s">
        <v>2836</v>
      </c>
      <c r="G1170" s="155" t="s">
        <v>111</v>
      </c>
      <c r="H1170" s="156">
        <v>1</v>
      </c>
      <c r="I1170" s="157">
        <v>422</v>
      </c>
      <c r="J1170" s="157">
        <f>ROUND(I1170*H1170,2)</f>
        <v>422</v>
      </c>
      <c r="K1170" s="154" t="s">
        <v>103</v>
      </c>
      <c r="L1170" s="109"/>
      <c r="M1170" s="158" t="s">
        <v>1</v>
      </c>
      <c r="N1170" s="159" t="s">
        <v>38</v>
      </c>
      <c r="O1170" s="160">
        <v>0</v>
      </c>
      <c r="P1170" s="160">
        <f>O1170*H1170</f>
        <v>0</v>
      </c>
      <c r="Q1170" s="160">
        <v>0</v>
      </c>
      <c r="R1170" s="160">
        <f>Q1170*H1170</f>
        <v>0</v>
      </c>
      <c r="S1170" s="160">
        <v>0</v>
      </c>
      <c r="T1170" s="161">
        <f>S1170*H1170</f>
        <v>0</v>
      </c>
      <c r="AR1170" s="99" t="s">
        <v>104</v>
      </c>
      <c r="AT1170" s="99" t="s">
        <v>99</v>
      </c>
      <c r="AU1170" s="99" t="s">
        <v>67</v>
      </c>
      <c r="AY1170" s="99" t="s">
        <v>105</v>
      </c>
      <c r="BE1170" s="162">
        <f>IF(N1170="základní",J1170,0)</f>
        <v>422</v>
      </c>
      <c r="BF1170" s="162">
        <f>IF(N1170="snížená",J1170,0)</f>
        <v>0</v>
      </c>
      <c r="BG1170" s="162">
        <f>IF(N1170="zákl. přenesená",J1170,0)</f>
        <v>0</v>
      </c>
      <c r="BH1170" s="162">
        <f>IF(N1170="sníž. přenesená",J1170,0)</f>
        <v>0</v>
      </c>
      <c r="BI1170" s="162">
        <f>IF(N1170="nulová",J1170,0)</f>
        <v>0</v>
      </c>
      <c r="BJ1170" s="99" t="s">
        <v>75</v>
      </c>
      <c r="BK1170" s="162">
        <f>ROUND(I1170*H1170,2)</f>
        <v>422</v>
      </c>
      <c r="BL1170" s="99" t="s">
        <v>104</v>
      </c>
      <c r="BM1170" s="99" t="s">
        <v>2837</v>
      </c>
    </row>
    <row r="1171" spans="2:65" s="108" customFormat="1" ht="29.25">
      <c r="B1171" s="109"/>
      <c r="D1171" s="163" t="s">
        <v>107</v>
      </c>
      <c r="F1171" s="164" t="s">
        <v>2838</v>
      </c>
      <c r="L1171" s="109"/>
      <c r="M1171" s="165"/>
      <c r="N1171" s="166"/>
      <c r="O1171" s="166"/>
      <c r="P1171" s="166"/>
      <c r="Q1171" s="166"/>
      <c r="R1171" s="166"/>
      <c r="S1171" s="166"/>
      <c r="T1171" s="167"/>
      <c r="AT1171" s="99" t="s">
        <v>107</v>
      </c>
      <c r="AU1171" s="99" t="s">
        <v>67</v>
      </c>
    </row>
    <row r="1172" spans="2:65" s="108" customFormat="1" ht="22.5" customHeight="1">
      <c r="B1172" s="109"/>
      <c r="C1172" s="152" t="s">
        <v>2839</v>
      </c>
      <c r="D1172" s="152" t="s">
        <v>99</v>
      </c>
      <c r="E1172" s="153" t="s">
        <v>2840</v>
      </c>
      <c r="F1172" s="154" t="s">
        <v>2841</v>
      </c>
      <c r="G1172" s="155" t="s">
        <v>111</v>
      </c>
      <c r="H1172" s="156">
        <v>1</v>
      </c>
      <c r="I1172" s="157">
        <v>422</v>
      </c>
      <c r="J1172" s="157">
        <f>ROUND(I1172*H1172,2)</f>
        <v>422</v>
      </c>
      <c r="K1172" s="154" t="s">
        <v>103</v>
      </c>
      <c r="L1172" s="109"/>
      <c r="M1172" s="158" t="s">
        <v>1</v>
      </c>
      <c r="N1172" s="159" t="s">
        <v>38</v>
      </c>
      <c r="O1172" s="160">
        <v>0</v>
      </c>
      <c r="P1172" s="160">
        <f>O1172*H1172</f>
        <v>0</v>
      </c>
      <c r="Q1172" s="160">
        <v>0</v>
      </c>
      <c r="R1172" s="160">
        <f>Q1172*H1172</f>
        <v>0</v>
      </c>
      <c r="S1172" s="160">
        <v>0</v>
      </c>
      <c r="T1172" s="161">
        <f>S1172*H1172</f>
        <v>0</v>
      </c>
      <c r="AR1172" s="99" t="s">
        <v>104</v>
      </c>
      <c r="AT1172" s="99" t="s">
        <v>99</v>
      </c>
      <c r="AU1172" s="99" t="s">
        <v>67</v>
      </c>
      <c r="AY1172" s="99" t="s">
        <v>105</v>
      </c>
      <c r="BE1172" s="162">
        <f>IF(N1172="základní",J1172,0)</f>
        <v>422</v>
      </c>
      <c r="BF1172" s="162">
        <f>IF(N1172="snížená",J1172,0)</f>
        <v>0</v>
      </c>
      <c r="BG1172" s="162">
        <f>IF(N1172="zákl. přenesená",J1172,0)</f>
        <v>0</v>
      </c>
      <c r="BH1172" s="162">
        <f>IF(N1172="sníž. přenesená",J1172,0)</f>
        <v>0</v>
      </c>
      <c r="BI1172" s="162">
        <f>IF(N1172="nulová",J1172,0)</f>
        <v>0</v>
      </c>
      <c r="BJ1172" s="99" t="s">
        <v>75</v>
      </c>
      <c r="BK1172" s="162">
        <f>ROUND(I1172*H1172,2)</f>
        <v>422</v>
      </c>
      <c r="BL1172" s="99" t="s">
        <v>104</v>
      </c>
      <c r="BM1172" s="99" t="s">
        <v>2842</v>
      </c>
    </row>
    <row r="1173" spans="2:65" s="108" customFormat="1" ht="29.25">
      <c r="B1173" s="109"/>
      <c r="D1173" s="163" t="s">
        <v>107</v>
      </c>
      <c r="F1173" s="164" t="s">
        <v>2843</v>
      </c>
      <c r="L1173" s="109"/>
      <c r="M1173" s="165"/>
      <c r="N1173" s="166"/>
      <c r="O1173" s="166"/>
      <c r="P1173" s="166"/>
      <c r="Q1173" s="166"/>
      <c r="R1173" s="166"/>
      <c r="S1173" s="166"/>
      <c r="T1173" s="167"/>
      <c r="AT1173" s="99" t="s">
        <v>107</v>
      </c>
      <c r="AU1173" s="99" t="s">
        <v>67</v>
      </c>
    </row>
    <row r="1174" spans="2:65" s="108" customFormat="1" ht="22.5" customHeight="1">
      <c r="B1174" s="109"/>
      <c r="C1174" s="152" t="s">
        <v>2844</v>
      </c>
      <c r="D1174" s="152" t="s">
        <v>99</v>
      </c>
      <c r="E1174" s="153" t="s">
        <v>2845</v>
      </c>
      <c r="F1174" s="154" t="s">
        <v>2846</v>
      </c>
      <c r="G1174" s="155" t="s">
        <v>111</v>
      </c>
      <c r="H1174" s="156">
        <v>1</v>
      </c>
      <c r="I1174" s="157">
        <v>444</v>
      </c>
      <c r="J1174" s="157">
        <f>ROUND(I1174*H1174,2)</f>
        <v>444</v>
      </c>
      <c r="K1174" s="154" t="s">
        <v>103</v>
      </c>
      <c r="L1174" s="109"/>
      <c r="M1174" s="158" t="s">
        <v>1</v>
      </c>
      <c r="N1174" s="159" t="s">
        <v>38</v>
      </c>
      <c r="O1174" s="160">
        <v>0</v>
      </c>
      <c r="P1174" s="160">
        <f>O1174*H1174</f>
        <v>0</v>
      </c>
      <c r="Q1174" s="160">
        <v>0</v>
      </c>
      <c r="R1174" s="160">
        <f>Q1174*H1174</f>
        <v>0</v>
      </c>
      <c r="S1174" s="160">
        <v>0</v>
      </c>
      <c r="T1174" s="161">
        <f>S1174*H1174</f>
        <v>0</v>
      </c>
      <c r="AR1174" s="99" t="s">
        <v>104</v>
      </c>
      <c r="AT1174" s="99" t="s">
        <v>99</v>
      </c>
      <c r="AU1174" s="99" t="s">
        <v>67</v>
      </c>
      <c r="AY1174" s="99" t="s">
        <v>105</v>
      </c>
      <c r="BE1174" s="162">
        <f>IF(N1174="základní",J1174,0)</f>
        <v>444</v>
      </c>
      <c r="BF1174" s="162">
        <f>IF(N1174="snížená",J1174,0)</f>
        <v>0</v>
      </c>
      <c r="BG1174" s="162">
        <f>IF(N1174="zákl. přenesená",J1174,0)</f>
        <v>0</v>
      </c>
      <c r="BH1174" s="162">
        <f>IF(N1174="sníž. přenesená",J1174,0)</f>
        <v>0</v>
      </c>
      <c r="BI1174" s="162">
        <f>IF(N1174="nulová",J1174,0)</f>
        <v>0</v>
      </c>
      <c r="BJ1174" s="99" t="s">
        <v>75</v>
      </c>
      <c r="BK1174" s="162">
        <f>ROUND(I1174*H1174,2)</f>
        <v>444</v>
      </c>
      <c r="BL1174" s="99" t="s">
        <v>104</v>
      </c>
      <c r="BM1174" s="99" t="s">
        <v>2847</v>
      </c>
    </row>
    <row r="1175" spans="2:65" s="108" customFormat="1" ht="29.25">
      <c r="B1175" s="109"/>
      <c r="D1175" s="163" t="s">
        <v>107</v>
      </c>
      <c r="F1175" s="164" t="s">
        <v>2848</v>
      </c>
      <c r="L1175" s="109"/>
      <c r="M1175" s="165"/>
      <c r="N1175" s="166"/>
      <c r="O1175" s="166"/>
      <c r="P1175" s="166"/>
      <c r="Q1175" s="166"/>
      <c r="R1175" s="166"/>
      <c r="S1175" s="166"/>
      <c r="T1175" s="167"/>
      <c r="AT1175" s="99" t="s">
        <v>107</v>
      </c>
      <c r="AU1175" s="99" t="s">
        <v>67</v>
      </c>
    </row>
    <row r="1176" spans="2:65" s="108" customFormat="1" ht="22.5" customHeight="1">
      <c r="B1176" s="109"/>
      <c r="C1176" s="152" t="s">
        <v>2849</v>
      </c>
      <c r="D1176" s="152" t="s">
        <v>99</v>
      </c>
      <c r="E1176" s="153" t="s">
        <v>2850</v>
      </c>
      <c r="F1176" s="154" t="s">
        <v>2851</v>
      </c>
      <c r="G1176" s="155" t="s">
        <v>111</v>
      </c>
      <c r="H1176" s="156">
        <v>1</v>
      </c>
      <c r="I1176" s="157">
        <v>444</v>
      </c>
      <c r="J1176" s="157">
        <f>ROUND(I1176*H1176,2)</f>
        <v>444</v>
      </c>
      <c r="K1176" s="154" t="s">
        <v>103</v>
      </c>
      <c r="L1176" s="109"/>
      <c r="M1176" s="158" t="s">
        <v>1</v>
      </c>
      <c r="N1176" s="159" t="s">
        <v>38</v>
      </c>
      <c r="O1176" s="160">
        <v>0</v>
      </c>
      <c r="P1176" s="160">
        <f>O1176*H1176</f>
        <v>0</v>
      </c>
      <c r="Q1176" s="160">
        <v>0</v>
      </c>
      <c r="R1176" s="160">
        <f>Q1176*H1176</f>
        <v>0</v>
      </c>
      <c r="S1176" s="160">
        <v>0</v>
      </c>
      <c r="T1176" s="161">
        <f>S1176*H1176</f>
        <v>0</v>
      </c>
      <c r="AR1176" s="99" t="s">
        <v>104</v>
      </c>
      <c r="AT1176" s="99" t="s">
        <v>99</v>
      </c>
      <c r="AU1176" s="99" t="s">
        <v>67</v>
      </c>
      <c r="AY1176" s="99" t="s">
        <v>105</v>
      </c>
      <c r="BE1176" s="162">
        <f>IF(N1176="základní",J1176,0)</f>
        <v>444</v>
      </c>
      <c r="BF1176" s="162">
        <f>IF(N1176="snížená",J1176,0)</f>
        <v>0</v>
      </c>
      <c r="BG1176" s="162">
        <f>IF(N1176="zákl. přenesená",J1176,0)</f>
        <v>0</v>
      </c>
      <c r="BH1176" s="162">
        <f>IF(N1176="sníž. přenesená",J1176,0)</f>
        <v>0</v>
      </c>
      <c r="BI1176" s="162">
        <f>IF(N1176="nulová",J1176,0)</f>
        <v>0</v>
      </c>
      <c r="BJ1176" s="99" t="s">
        <v>75</v>
      </c>
      <c r="BK1176" s="162">
        <f>ROUND(I1176*H1176,2)</f>
        <v>444</v>
      </c>
      <c r="BL1176" s="99" t="s">
        <v>104</v>
      </c>
      <c r="BM1176" s="99" t="s">
        <v>2852</v>
      </c>
    </row>
    <row r="1177" spans="2:65" s="108" customFormat="1" ht="29.25">
      <c r="B1177" s="109"/>
      <c r="D1177" s="163" t="s">
        <v>107</v>
      </c>
      <c r="F1177" s="164" t="s">
        <v>2853</v>
      </c>
      <c r="L1177" s="109"/>
      <c r="M1177" s="165"/>
      <c r="N1177" s="166"/>
      <c r="O1177" s="166"/>
      <c r="P1177" s="166"/>
      <c r="Q1177" s="166"/>
      <c r="R1177" s="166"/>
      <c r="S1177" s="166"/>
      <c r="T1177" s="167"/>
      <c r="AT1177" s="99" t="s">
        <v>107</v>
      </c>
      <c r="AU1177" s="99" t="s">
        <v>67</v>
      </c>
    </row>
    <row r="1178" spans="2:65" s="108" customFormat="1" ht="22.5" customHeight="1">
      <c r="B1178" s="109"/>
      <c r="C1178" s="152" t="s">
        <v>2854</v>
      </c>
      <c r="D1178" s="152" t="s">
        <v>99</v>
      </c>
      <c r="E1178" s="153" t="s">
        <v>2855</v>
      </c>
      <c r="F1178" s="154" t="s">
        <v>2856</v>
      </c>
      <c r="G1178" s="155" t="s">
        <v>111</v>
      </c>
      <c r="H1178" s="156">
        <v>1</v>
      </c>
      <c r="I1178" s="157">
        <v>4060</v>
      </c>
      <c r="J1178" s="157">
        <f>ROUND(I1178*H1178,2)</f>
        <v>4060</v>
      </c>
      <c r="K1178" s="154" t="s">
        <v>103</v>
      </c>
      <c r="L1178" s="109"/>
      <c r="M1178" s="158" t="s">
        <v>1</v>
      </c>
      <c r="N1178" s="159" t="s">
        <v>38</v>
      </c>
      <c r="O1178" s="160">
        <v>0</v>
      </c>
      <c r="P1178" s="160">
        <f>O1178*H1178</f>
        <v>0</v>
      </c>
      <c r="Q1178" s="160">
        <v>0</v>
      </c>
      <c r="R1178" s="160">
        <f>Q1178*H1178</f>
        <v>0</v>
      </c>
      <c r="S1178" s="160">
        <v>0</v>
      </c>
      <c r="T1178" s="161">
        <f>S1178*H1178</f>
        <v>0</v>
      </c>
      <c r="AR1178" s="99" t="s">
        <v>104</v>
      </c>
      <c r="AT1178" s="99" t="s">
        <v>99</v>
      </c>
      <c r="AU1178" s="99" t="s">
        <v>67</v>
      </c>
      <c r="AY1178" s="99" t="s">
        <v>105</v>
      </c>
      <c r="BE1178" s="162">
        <f>IF(N1178="základní",J1178,0)</f>
        <v>4060</v>
      </c>
      <c r="BF1178" s="162">
        <f>IF(N1178="snížená",J1178,0)</f>
        <v>0</v>
      </c>
      <c r="BG1178" s="162">
        <f>IF(N1178="zákl. přenesená",J1178,0)</f>
        <v>0</v>
      </c>
      <c r="BH1178" s="162">
        <f>IF(N1178="sníž. přenesená",J1178,0)</f>
        <v>0</v>
      </c>
      <c r="BI1178" s="162">
        <f>IF(N1178="nulová",J1178,0)</f>
        <v>0</v>
      </c>
      <c r="BJ1178" s="99" t="s">
        <v>75</v>
      </c>
      <c r="BK1178" s="162">
        <f>ROUND(I1178*H1178,2)</f>
        <v>4060</v>
      </c>
      <c r="BL1178" s="99" t="s">
        <v>104</v>
      </c>
      <c r="BM1178" s="99" t="s">
        <v>2857</v>
      </c>
    </row>
    <row r="1179" spans="2:65" s="108" customFormat="1" ht="78">
      <c r="B1179" s="109"/>
      <c r="D1179" s="163" t="s">
        <v>107</v>
      </c>
      <c r="F1179" s="164" t="s">
        <v>2858</v>
      </c>
      <c r="L1179" s="109"/>
      <c r="M1179" s="165"/>
      <c r="N1179" s="166"/>
      <c r="O1179" s="166"/>
      <c r="P1179" s="166"/>
      <c r="Q1179" s="166"/>
      <c r="R1179" s="166"/>
      <c r="S1179" s="166"/>
      <c r="T1179" s="167"/>
      <c r="AT1179" s="99" t="s">
        <v>107</v>
      </c>
      <c r="AU1179" s="99" t="s">
        <v>67</v>
      </c>
    </row>
    <row r="1180" spans="2:65" s="108" customFormat="1" ht="22.5" customHeight="1">
      <c r="B1180" s="109"/>
      <c r="C1180" s="152" t="s">
        <v>2859</v>
      </c>
      <c r="D1180" s="152" t="s">
        <v>99</v>
      </c>
      <c r="E1180" s="153" t="s">
        <v>2860</v>
      </c>
      <c r="F1180" s="154" t="s">
        <v>2861</v>
      </c>
      <c r="G1180" s="155" t="s">
        <v>111</v>
      </c>
      <c r="H1180" s="156">
        <v>1</v>
      </c>
      <c r="I1180" s="157">
        <v>5080</v>
      </c>
      <c r="J1180" s="157">
        <f>ROUND(I1180*H1180,2)</f>
        <v>5080</v>
      </c>
      <c r="K1180" s="154" t="s">
        <v>103</v>
      </c>
      <c r="L1180" s="109"/>
      <c r="M1180" s="158" t="s">
        <v>1</v>
      </c>
      <c r="N1180" s="159" t="s">
        <v>38</v>
      </c>
      <c r="O1180" s="160">
        <v>0</v>
      </c>
      <c r="P1180" s="160">
        <f>O1180*H1180</f>
        <v>0</v>
      </c>
      <c r="Q1180" s="160">
        <v>0</v>
      </c>
      <c r="R1180" s="160">
        <f>Q1180*H1180</f>
        <v>0</v>
      </c>
      <c r="S1180" s="160">
        <v>0</v>
      </c>
      <c r="T1180" s="161">
        <f>S1180*H1180</f>
        <v>0</v>
      </c>
      <c r="AR1180" s="99" t="s">
        <v>104</v>
      </c>
      <c r="AT1180" s="99" t="s">
        <v>99</v>
      </c>
      <c r="AU1180" s="99" t="s">
        <v>67</v>
      </c>
      <c r="AY1180" s="99" t="s">
        <v>105</v>
      </c>
      <c r="BE1180" s="162">
        <f>IF(N1180="základní",J1180,0)</f>
        <v>5080</v>
      </c>
      <c r="BF1180" s="162">
        <f>IF(N1180="snížená",J1180,0)</f>
        <v>0</v>
      </c>
      <c r="BG1180" s="162">
        <f>IF(N1180="zákl. přenesená",J1180,0)</f>
        <v>0</v>
      </c>
      <c r="BH1180" s="162">
        <f>IF(N1180="sníž. přenesená",J1180,0)</f>
        <v>0</v>
      </c>
      <c r="BI1180" s="162">
        <f>IF(N1180="nulová",J1180,0)</f>
        <v>0</v>
      </c>
      <c r="BJ1180" s="99" t="s">
        <v>75</v>
      </c>
      <c r="BK1180" s="162">
        <f>ROUND(I1180*H1180,2)</f>
        <v>5080</v>
      </c>
      <c r="BL1180" s="99" t="s">
        <v>104</v>
      </c>
      <c r="BM1180" s="99" t="s">
        <v>2862</v>
      </c>
    </row>
    <row r="1181" spans="2:65" s="108" customFormat="1" ht="29.25">
      <c r="B1181" s="109"/>
      <c r="D1181" s="163" t="s">
        <v>107</v>
      </c>
      <c r="F1181" s="164" t="s">
        <v>2863</v>
      </c>
      <c r="L1181" s="109"/>
      <c r="M1181" s="165"/>
      <c r="N1181" s="166"/>
      <c r="O1181" s="166"/>
      <c r="P1181" s="166"/>
      <c r="Q1181" s="166"/>
      <c r="R1181" s="166"/>
      <c r="S1181" s="166"/>
      <c r="T1181" s="167"/>
      <c r="AT1181" s="99" t="s">
        <v>107</v>
      </c>
      <c r="AU1181" s="99" t="s">
        <v>67</v>
      </c>
    </row>
    <row r="1182" spans="2:65" s="108" customFormat="1" ht="22.5" customHeight="1">
      <c r="B1182" s="109"/>
      <c r="C1182" s="152" t="s">
        <v>2864</v>
      </c>
      <c r="D1182" s="152" t="s">
        <v>99</v>
      </c>
      <c r="E1182" s="153" t="s">
        <v>2865</v>
      </c>
      <c r="F1182" s="154" t="s">
        <v>2866</v>
      </c>
      <c r="G1182" s="155" t="s">
        <v>111</v>
      </c>
      <c r="H1182" s="156">
        <v>1</v>
      </c>
      <c r="I1182" s="157">
        <v>3720</v>
      </c>
      <c r="J1182" s="157">
        <f>ROUND(I1182*H1182,2)</f>
        <v>3720</v>
      </c>
      <c r="K1182" s="154" t="s">
        <v>103</v>
      </c>
      <c r="L1182" s="109"/>
      <c r="M1182" s="158" t="s">
        <v>1</v>
      </c>
      <c r="N1182" s="159" t="s">
        <v>38</v>
      </c>
      <c r="O1182" s="160">
        <v>0</v>
      </c>
      <c r="P1182" s="160">
        <f>O1182*H1182</f>
        <v>0</v>
      </c>
      <c r="Q1182" s="160">
        <v>0</v>
      </c>
      <c r="R1182" s="160">
        <f>Q1182*H1182</f>
        <v>0</v>
      </c>
      <c r="S1182" s="160">
        <v>0</v>
      </c>
      <c r="T1182" s="161">
        <f>S1182*H1182</f>
        <v>0</v>
      </c>
      <c r="AR1182" s="99" t="s">
        <v>104</v>
      </c>
      <c r="AT1182" s="99" t="s">
        <v>99</v>
      </c>
      <c r="AU1182" s="99" t="s">
        <v>67</v>
      </c>
      <c r="AY1182" s="99" t="s">
        <v>105</v>
      </c>
      <c r="BE1182" s="162">
        <f>IF(N1182="základní",J1182,0)</f>
        <v>3720</v>
      </c>
      <c r="BF1182" s="162">
        <f>IF(N1182="snížená",J1182,0)</f>
        <v>0</v>
      </c>
      <c r="BG1182" s="162">
        <f>IF(N1182="zákl. přenesená",J1182,0)</f>
        <v>0</v>
      </c>
      <c r="BH1182" s="162">
        <f>IF(N1182="sníž. přenesená",J1182,0)</f>
        <v>0</v>
      </c>
      <c r="BI1182" s="162">
        <f>IF(N1182="nulová",J1182,0)</f>
        <v>0</v>
      </c>
      <c r="BJ1182" s="99" t="s">
        <v>75</v>
      </c>
      <c r="BK1182" s="162">
        <f>ROUND(I1182*H1182,2)</f>
        <v>3720</v>
      </c>
      <c r="BL1182" s="99" t="s">
        <v>104</v>
      </c>
      <c r="BM1182" s="99" t="s">
        <v>2867</v>
      </c>
    </row>
    <row r="1183" spans="2:65" s="108" customFormat="1" ht="48.75">
      <c r="B1183" s="109"/>
      <c r="D1183" s="163" t="s">
        <v>107</v>
      </c>
      <c r="F1183" s="164" t="s">
        <v>2868</v>
      </c>
      <c r="L1183" s="109"/>
      <c r="M1183" s="165"/>
      <c r="N1183" s="166"/>
      <c r="O1183" s="166"/>
      <c r="P1183" s="166"/>
      <c r="Q1183" s="166"/>
      <c r="R1183" s="166"/>
      <c r="S1183" s="166"/>
      <c r="T1183" s="167"/>
      <c r="AT1183" s="99" t="s">
        <v>107</v>
      </c>
      <c r="AU1183" s="99" t="s">
        <v>67</v>
      </c>
    </row>
    <row r="1184" spans="2:65" s="108" customFormat="1" ht="22.5" customHeight="1">
      <c r="B1184" s="109"/>
      <c r="C1184" s="152" t="s">
        <v>2869</v>
      </c>
      <c r="D1184" s="152" t="s">
        <v>99</v>
      </c>
      <c r="E1184" s="153" t="s">
        <v>2870</v>
      </c>
      <c r="F1184" s="154" t="s">
        <v>2871</v>
      </c>
      <c r="G1184" s="155" t="s">
        <v>111</v>
      </c>
      <c r="H1184" s="156">
        <v>1</v>
      </c>
      <c r="I1184" s="157">
        <v>926</v>
      </c>
      <c r="J1184" s="157">
        <f>ROUND(I1184*H1184,2)</f>
        <v>926</v>
      </c>
      <c r="K1184" s="154" t="s">
        <v>103</v>
      </c>
      <c r="L1184" s="109"/>
      <c r="M1184" s="158" t="s">
        <v>1</v>
      </c>
      <c r="N1184" s="159" t="s">
        <v>38</v>
      </c>
      <c r="O1184" s="160">
        <v>0</v>
      </c>
      <c r="P1184" s="160">
        <f>O1184*H1184</f>
        <v>0</v>
      </c>
      <c r="Q1184" s="160">
        <v>0</v>
      </c>
      <c r="R1184" s="160">
        <f>Q1184*H1184</f>
        <v>0</v>
      </c>
      <c r="S1184" s="160">
        <v>0</v>
      </c>
      <c r="T1184" s="161">
        <f>S1184*H1184</f>
        <v>0</v>
      </c>
      <c r="AR1184" s="99" t="s">
        <v>104</v>
      </c>
      <c r="AT1184" s="99" t="s">
        <v>99</v>
      </c>
      <c r="AU1184" s="99" t="s">
        <v>67</v>
      </c>
      <c r="AY1184" s="99" t="s">
        <v>105</v>
      </c>
      <c r="BE1184" s="162">
        <f>IF(N1184="základní",J1184,0)</f>
        <v>926</v>
      </c>
      <c r="BF1184" s="162">
        <f>IF(N1184="snížená",J1184,0)</f>
        <v>0</v>
      </c>
      <c r="BG1184" s="162">
        <f>IF(N1184="zákl. přenesená",J1184,0)</f>
        <v>0</v>
      </c>
      <c r="BH1184" s="162">
        <f>IF(N1184="sníž. přenesená",J1184,0)</f>
        <v>0</v>
      </c>
      <c r="BI1184" s="162">
        <f>IF(N1184="nulová",J1184,0)</f>
        <v>0</v>
      </c>
      <c r="BJ1184" s="99" t="s">
        <v>75</v>
      </c>
      <c r="BK1184" s="162">
        <f>ROUND(I1184*H1184,2)</f>
        <v>926</v>
      </c>
      <c r="BL1184" s="99" t="s">
        <v>104</v>
      </c>
      <c r="BM1184" s="99" t="s">
        <v>2872</v>
      </c>
    </row>
    <row r="1185" spans="2:65" s="108" customFormat="1" ht="29.25">
      <c r="B1185" s="109"/>
      <c r="D1185" s="163" t="s">
        <v>107</v>
      </c>
      <c r="F1185" s="164" t="s">
        <v>2873</v>
      </c>
      <c r="L1185" s="109"/>
      <c r="M1185" s="165"/>
      <c r="N1185" s="166"/>
      <c r="O1185" s="166"/>
      <c r="P1185" s="166"/>
      <c r="Q1185" s="166"/>
      <c r="R1185" s="166"/>
      <c r="S1185" s="166"/>
      <c r="T1185" s="167"/>
      <c r="AT1185" s="99" t="s">
        <v>107</v>
      </c>
      <c r="AU1185" s="99" t="s">
        <v>67</v>
      </c>
    </row>
    <row r="1186" spans="2:65" s="108" customFormat="1" ht="22.5" customHeight="1">
      <c r="B1186" s="109"/>
      <c r="C1186" s="152" t="s">
        <v>2874</v>
      </c>
      <c r="D1186" s="152" t="s">
        <v>99</v>
      </c>
      <c r="E1186" s="153" t="s">
        <v>2875</v>
      </c>
      <c r="F1186" s="154" t="s">
        <v>2876</v>
      </c>
      <c r="G1186" s="155" t="s">
        <v>111</v>
      </c>
      <c r="H1186" s="156">
        <v>1</v>
      </c>
      <c r="I1186" s="157">
        <v>883</v>
      </c>
      <c r="J1186" s="157">
        <f>ROUND(I1186*H1186,2)</f>
        <v>883</v>
      </c>
      <c r="K1186" s="154" t="s">
        <v>103</v>
      </c>
      <c r="L1186" s="109"/>
      <c r="M1186" s="158" t="s">
        <v>1</v>
      </c>
      <c r="N1186" s="159" t="s">
        <v>38</v>
      </c>
      <c r="O1186" s="160">
        <v>0</v>
      </c>
      <c r="P1186" s="160">
        <f>O1186*H1186</f>
        <v>0</v>
      </c>
      <c r="Q1186" s="160">
        <v>0</v>
      </c>
      <c r="R1186" s="160">
        <f>Q1186*H1186</f>
        <v>0</v>
      </c>
      <c r="S1186" s="160">
        <v>0</v>
      </c>
      <c r="T1186" s="161">
        <f>S1186*H1186</f>
        <v>0</v>
      </c>
      <c r="AR1186" s="99" t="s">
        <v>104</v>
      </c>
      <c r="AT1186" s="99" t="s">
        <v>99</v>
      </c>
      <c r="AU1186" s="99" t="s">
        <v>67</v>
      </c>
      <c r="AY1186" s="99" t="s">
        <v>105</v>
      </c>
      <c r="BE1186" s="162">
        <f>IF(N1186="základní",J1186,0)</f>
        <v>883</v>
      </c>
      <c r="BF1186" s="162">
        <f>IF(N1186="snížená",J1186,0)</f>
        <v>0</v>
      </c>
      <c r="BG1186" s="162">
        <f>IF(N1186="zákl. přenesená",J1186,0)</f>
        <v>0</v>
      </c>
      <c r="BH1186" s="162">
        <f>IF(N1186="sníž. přenesená",J1186,0)</f>
        <v>0</v>
      </c>
      <c r="BI1186" s="162">
        <f>IF(N1186="nulová",J1186,0)</f>
        <v>0</v>
      </c>
      <c r="BJ1186" s="99" t="s">
        <v>75</v>
      </c>
      <c r="BK1186" s="162">
        <f>ROUND(I1186*H1186,2)</f>
        <v>883</v>
      </c>
      <c r="BL1186" s="99" t="s">
        <v>104</v>
      </c>
      <c r="BM1186" s="99" t="s">
        <v>2877</v>
      </c>
    </row>
    <row r="1187" spans="2:65" s="108" customFormat="1" ht="29.25">
      <c r="B1187" s="109"/>
      <c r="D1187" s="163" t="s">
        <v>107</v>
      </c>
      <c r="F1187" s="164" t="s">
        <v>2878</v>
      </c>
      <c r="L1187" s="109"/>
      <c r="M1187" s="165"/>
      <c r="N1187" s="166"/>
      <c r="O1187" s="166"/>
      <c r="P1187" s="166"/>
      <c r="Q1187" s="166"/>
      <c r="R1187" s="166"/>
      <c r="S1187" s="166"/>
      <c r="T1187" s="167"/>
      <c r="AT1187" s="99" t="s">
        <v>107</v>
      </c>
      <c r="AU1187" s="99" t="s">
        <v>67</v>
      </c>
    </row>
    <row r="1188" spans="2:65" s="108" customFormat="1" ht="22.5" customHeight="1">
      <c r="B1188" s="109"/>
      <c r="C1188" s="152" t="s">
        <v>2879</v>
      </c>
      <c r="D1188" s="152" t="s">
        <v>99</v>
      </c>
      <c r="E1188" s="153" t="s">
        <v>2880</v>
      </c>
      <c r="F1188" s="154" t="s">
        <v>2881</v>
      </c>
      <c r="G1188" s="155" t="s">
        <v>111</v>
      </c>
      <c r="H1188" s="156">
        <v>1</v>
      </c>
      <c r="I1188" s="157">
        <v>779</v>
      </c>
      <c r="J1188" s="157">
        <f>ROUND(I1188*H1188,2)</f>
        <v>779</v>
      </c>
      <c r="K1188" s="154" t="s">
        <v>103</v>
      </c>
      <c r="L1188" s="109"/>
      <c r="M1188" s="158" t="s">
        <v>1</v>
      </c>
      <c r="N1188" s="159" t="s">
        <v>38</v>
      </c>
      <c r="O1188" s="160">
        <v>0</v>
      </c>
      <c r="P1188" s="160">
        <f>O1188*H1188</f>
        <v>0</v>
      </c>
      <c r="Q1188" s="160">
        <v>0</v>
      </c>
      <c r="R1188" s="160">
        <f>Q1188*H1188</f>
        <v>0</v>
      </c>
      <c r="S1188" s="160">
        <v>0</v>
      </c>
      <c r="T1188" s="161">
        <f>S1188*H1188</f>
        <v>0</v>
      </c>
      <c r="AR1188" s="99" t="s">
        <v>104</v>
      </c>
      <c r="AT1188" s="99" t="s">
        <v>99</v>
      </c>
      <c r="AU1188" s="99" t="s">
        <v>67</v>
      </c>
      <c r="AY1188" s="99" t="s">
        <v>105</v>
      </c>
      <c r="BE1188" s="162">
        <f>IF(N1188="základní",J1188,0)</f>
        <v>779</v>
      </c>
      <c r="BF1188" s="162">
        <f>IF(N1188="snížená",J1188,0)</f>
        <v>0</v>
      </c>
      <c r="BG1188" s="162">
        <f>IF(N1188="zákl. přenesená",J1188,0)</f>
        <v>0</v>
      </c>
      <c r="BH1188" s="162">
        <f>IF(N1188="sníž. přenesená",J1188,0)</f>
        <v>0</v>
      </c>
      <c r="BI1188" s="162">
        <f>IF(N1188="nulová",J1188,0)</f>
        <v>0</v>
      </c>
      <c r="BJ1188" s="99" t="s">
        <v>75</v>
      </c>
      <c r="BK1188" s="162">
        <f>ROUND(I1188*H1188,2)</f>
        <v>779</v>
      </c>
      <c r="BL1188" s="99" t="s">
        <v>104</v>
      </c>
      <c r="BM1188" s="99" t="s">
        <v>2882</v>
      </c>
    </row>
    <row r="1189" spans="2:65" s="108" customFormat="1" ht="29.25">
      <c r="B1189" s="109"/>
      <c r="D1189" s="163" t="s">
        <v>107</v>
      </c>
      <c r="F1189" s="164" t="s">
        <v>2883</v>
      </c>
      <c r="L1189" s="109"/>
      <c r="M1189" s="165"/>
      <c r="N1189" s="166"/>
      <c r="O1189" s="166"/>
      <c r="P1189" s="166"/>
      <c r="Q1189" s="166"/>
      <c r="R1189" s="166"/>
      <c r="S1189" s="166"/>
      <c r="T1189" s="167"/>
      <c r="AT1189" s="99" t="s">
        <v>107</v>
      </c>
      <c r="AU1189" s="99" t="s">
        <v>67</v>
      </c>
    </row>
    <row r="1190" spans="2:65" s="108" customFormat="1" ht="22.5" customHeight="1">
      <c r="B1190" s="109"/>
      <c r="C1190" s="152" t="s">
        <v>2884</v>
      </c>
      <c r="D1190" s="152" t="s">
        <v>99</v>
      </c>
      <c r="E1190" s="153" t="s">
        <v>2885</v>
      </c>
      <c r="F1190" s="154" t="s">
        <v>2886</v>
      </c>
      <c r="G1190" s="155" t="s">
        <v>111</v>
      </c>
      <c r="H1190" s="156">
        <v>1</v>
      </c>
      <c r="I1190" s="157">
        <v>909</v>
      </c>
      <c r="J1190" s="157">
        <f>ROUND(I1190*H1190,2)</f>
        <v>909</v>
      </c>
      <c r="K1190" s="154" t="s">
        <v>103</v>
      </c>
      <c r="L1190" s="109"/>
      <c r="M1190" s="158" t="s">
        <v>1</v>
      </c>
      <c r="N1190" s="159" t="s">
        <v>38</v>
      </c>
      <c r="O1190" s="160">
        <v>0</v>
      </c>
      <c r="P1190" s="160">
        <f>O1190*H1190</f>
        <v>0</v>
      </c>
      <c r="Q1190" s="160">
        <v>0</v>
      </c>
      <c r="R1190" s="160">
        <f>Q1190*H1190</f>
        <v>0</v>
      </c>
      <c r="S1190" s="160">
        <v>0</v>
      </c>
      <c r="T1190" s="161">
        <f>S1190*H1190</f>
        <v>0</v>
      </c>
      <c r="AR1190" s="99" t="s">
        <v>104</v>
      </c>
      <c r="AT1190" s="99" t="s">
        <v>99</v>
      </c>
      <c r="AU1190" s="99" t="s">
        <v>67</v>
      </c>
      <c r="AY1190" s="99" t="s">
        <v>105</v>
      </c>
      <c r="BE1190" s="162">
        <f>IF(N1190="základní",J1190,0)</f>
        <v>909</v>
      </c>
      <c r="BF1190" s="162">
        <f>IF(N1190="snížená",J1190,0)</f>
        <v>0</v>
      </c>
      <c r="BG1190" s="162">
        <f>IF(N1190="zákl. přenesená",J1190,0)</f>
        <v>0</v>
      </c>
      <c r="BH1190" s="162">
        <f>IF(N1190="sníž. přenesená",J1190,0)</f>
        <v>0</v>
      </c>
      <c r="BI1190" s="162">
        <f>IF(N1190="nulová",J1190,0)</f>
        <v>0</v>
      </c>
      <c r="BJ1190" s="99" t="s">
        <v>75</v>
      </c>
      <c r="BK1190" s="162">
        <f>ROUND(I1190*H1190,2)</f>
        <v>909</v>
      </c>
      <c r="BL1190" s="99" t="s">
        <v>104</v>
      </c>
      <c r="BM1190" s="99" t="s">
        <v>2887</v>
      </c>
    </row>
    <row r="1191" spans="2:65" s="108" customFormat="1" ht="29.25">
      <c r="B1191" s="109"/>
      <c r="D1191" s="163" t="s">
        <v>107</v>
      </c>
      <c r="F1191" s="164" t="s">
        <v>2888</v>
      </c>
      <c r="L1191" s="109"/>
      <c r="M1191" s="165"/>
      <c r="N1191" s="166"/>
      <c r="O1191" s="166"/>
      <c r="P1191" s="166"/>
      <c r="Q1191" s="166"/>
      <c r="R1191" s="166"/>
      <c r="S1191" s="166"/>
      <c r="T1191" s="167"/>
      <c r="AT1191" s="99" t="s">
        <v>107</v>
      </c>
      <c r="AU1191" s="99" t="s">
        <v>67</v>
      </c>
    </row>
    <row r="1192" spans="2:65" s="108" customFormat="1" ht="22.5" customHeight="1">
      <c r="B1192" s="109"/>
      <c r="C1192" s="152" t="s">
        <v>2889</v>
      </c>
      <c r="D1192" s="152" t="s">
        <v>99</v>
      </c>
      <c r="E1192" s="153" t="s">
        <v>2890</v>
      </c>
      <c r="F1192" s="154" t="s">
        <v>2891</v>
      </c>
      <c r="G1192" s="155" t="s">
        <v>111</v>
      </c>
      <c r="H1192" s="156">
        <v>1</v>
      </c>
      <c r="I1192" s="157">
        <v>452</v>
      </c>
      <c r="J1192" s="157">
        <f>ROUND(I1192*H1192,2)</f>
        <v>452</v>
      </c>
      <c r="K1192" s="154" t="s">
        <v>103</v>
      </c>
      <c r="L1192" s="109"/>
      <c r="M1192" s="158" t="s">
        <v>1</v>
      </c>
      <c r="N1192" s="159" t="s">
        <v>38</v>
      </c>
      <c r="O1192" s="160">
        <v>0</v>
      </c>
      <c r="P1192" s="160">
        <f>O1192*H1192</f>
        <v>0</v>
      </c>
      <c r="Q1192" s="160">
        <v>0</v>
      </c>
      <c r="R1192" s="160">
        <f>Q1192*H1192</f>
        <v>0</v>
      </c>
      <c r="S1192" s="160">
        <v>0</v>
      </c>
      <c r="T1192" s="161">
        <f>S1192*H1192</f>
        <v>0</v>
      </c>
      <c r="AR1192" s="99" t="s">
        <v>104</v>
      </c>
      <c r="AT1192" s="99" t="s">
        <v>99</v>
      </c>
      <c r="AU1192" s="99" t="s">
        <v>67</v>
      </c>
      <c r="AY1192" s="99" t="s">
        <v>105</v>
      </c>
      <c r="BE1192" s="162">
        <f>IF(N1192="základní",J1192,0)</f>
        <v>452</v>
      </c>
      <c r="BF1192" s="162">
        <f>IF(N1192="snížená",J1192,0)</f>
        <v>0</v>
      </c>
      <c r="BG1192" s="162">
        <f>IF(N1192="zákl. přenesená",J1192,0)</f>
        <v>0</v>
      </c>
      <c r="BH1192" s="162">
        <f>IF(N1192="sníž. přenesená",J1192,0)</f>
        <v>0</v>
      </c>
      <c r="BI1192" s="162">
        <f>IF(N1192="nulová",J1192,0)</f>
        <v>0</v>
      </c>
      <c r="BJ1192" s="99" t="s">
        <v>75</v>
      </c>
      <c r="BK1192" s="162">
        <f>ROUND(I1192*H1192,2)</f>
        <v>452</v>
      </c>
      <c r="BL1192" s="99" t="s">
        <v>104</v>
      </c>
      <c r="BM1192" s="99" t="s">
        <v>2892</v>
      </c>
    </row>
    <row r="1193" spans="2:65" s="108" customFormat="1" ht="39">
      <c r="B1193" s="109"/>
      <c r="D1193" s="163" t="s">
        <v>107</v>
      </c>
      <c r="F1193" s="164" t="s">
        <v>2893</v>
      </c>
      <c r="L1193" s="109"/>
      <c r="M1193" s="165"/>
      <c r="N1193" s="166"/>
      <c r="O1193" s="166"/>
      <c r="P1193" s="166"/>
      <c r="Q1193" s="166"/>
      <c r="R1193" s="166"/>
      <c r="S1193" s="166"/>
      <c r="T1193" s="167"/>
      <c r="AT1193" s="99" t="s">
        <v>107</v>
      </c>
      <c r="AU1193" s="99" t="s">
        <v>67</v>
      </c>
    </row>
    <row r="1194" spans="2:65" s="108" customFormat="1" ht="22.5" customHeight="1">
      <c r="B1194" s="109"/>
      <c r="C1194" s="152" t="s">
        <v>2894</v>
      </c>
      <c r="D1194" s="152" t="s">
        <v>99</v>
      </c>
      <c r="E1194" s="153" t="s">
        <v>2895</v>
      </c>
      <c r="F1194" s="154" t="s">
        <v>2896</v>
      </c>
      <c r="G1194" s="155" t="s">
        <v>111</v>
      </c>
      <c r="H1194" s="156">
        <v>1</v>
      </c>
      <c r="I1194" s="157">
        <v>413</v>
      </c>
      <c r="J1194" s="157">
        <f>ROUND(I1194*H1194,2)</f>
        <v>413</v>
      </c>
      <c r="K1194" s="154" t="s">
        <v>103</v>
      </c>
      <c r="L1194" s="109"/>
      <c r="M1194" s="158" t="s">
        <v>1</v>
      </c>
      <c r="N1194" s="159" t="s">
        <v>38</v>
      </c>
      <c r="O1194" s="160">
        <v>0</v>
      </c>
      <c r="P1194" s="160">
        <f>O1194*H1194</f>
        <v>0</v>
      </c>
      <c r="Q1194" s="160">
        <v>0</v>
      </c>
      <c r="R1194" s="160">
        <f>Q1194*H1194</f>
        <v>0</v>
      </c>
      <c r="S1194" s="160">
        <v>0</v>
      </c>
      <c r="T1194" s="161">
        <f>S1194*H1194</f>
        <v>0</v>
      </c>
      <c r="AR1194" s="99" t="s">
        <v>104</v>
      </c>
      <c r="AT1194" s="99" t="s">
        <v>99</v>
      </c>
      <c r="AU1194" s="99" t="s">
        <v>67</v>
      </c>
      <c r="AY1194" s="99" t="s">
        <v>105</v>
      </c>
      <c r="BE1194" s="162">
        <f>IF(N1194="základní",J1194,0)</f>
        <v>413</v>
      </c>
      <c r="BF1194" s="162">
        <f>IF(N1194="snížená",J1194,0)</f>
        <v>0</v>
      </c>
      <c r="BG1194" s="162">
        <f>IF(N1194="zákl. přenesená",J1194,0)</f>
        <v>0</v>
      </c>
      <c r="BH1194" s="162">
        <f>IF(N1194="sníž. přenesená",J1194,0)</f>
        <v>0</v>
      </c>
      <c r="BI1194" s="162">
        <f>IF(N1194="nulová",J1194,0)</f>
        <v>0</v>
      </c>
      <c r="BJ1194" s="99" t="s">
        <v>75</v>
      </c>
      <c r="BK1194" s="162">
        <f>ROUND(I1194*H1194,2)</f>
        <v>413</v>
      </c>
      <c r="BL1194" s="99" t="s">
        <v>104</v>
      </c>
      <c r="BM1194" s="99" t="s">
        <v>2897</v>
      </c>
    </row>
    <row r="1195" spans="2:65" s="108" customFormat="1" ht="39">
      <c r="B1195" s="109"/>
      <c r="D1195" s="163" t="s">
        <v>107</v>
      </c>
      <c r="F1195" s="164" t="s">
        <v>2898</v>
      </c>
      <c r="L1195" s="109"/>
      <c r="M1195" s="165"/>
      <c r="N1195" s="166"/>
      <c r="O1195" s="166"/>
      <c r="P1195" s="166"/>
      <c r="Q1195" s="166"/>
      <c r="R1195" s="166"/>
      <c r="S1195" s="166"/>
      <c r="T1195" s="167"/>
      <c r="AT1195" s="99" t="s">
        <v>107</v>
      </c>
      <c r="AU1195" s="99" t="s">
        <v>67</v>
      </c>
    </row>
    <row r="1196" spans="2:65" s="108" customFormat="1" ht="22.5" customHeight="1">
      <c r="B1196" s="109"/>
      <c r="C1196" s="152" t="s">
        <v>2899</v>
      </c>
      <c r="D1196" s="152" t="s">
        <v>99</v>
      </c>
      <c r="E1196" s="153" t="s">
        <v>2900</v>
      </c>
      <c r="F1196" s="154" t="s">
        <v>2901</v>
      </c>
      <c r="G1196" s="155" t="s">
        <v>111</v>
      </c>
      <c r="H1196" s="156">
        <v>1</v>
      </c>
      <c r="I1196" s="157">
        <v>577</v>
      </c>
      <c r="J1196" s="157">
        <f>ROUND(I1196*H1196,2)</f>
        <v>577</v>
      </c>
      <c r="K1196" s="154" t="s">
        <v>103</v>
      </c>
      <c r="L1196" s="109"/>
      <c r="M1196" s="158" t="s">
        <v>1</v>
      </c>
      <c r="N1196" s="159" t="s">
        <v>38</v>
      </c>
      <c r="O1196" s="160">
        <v>0</v>
      </c>
      <c r="P1196" s="160">
        <f>O1196*H1196</f>
        <v>0</v>
      </c>
      <c r="Q1196" s="160">
        <v>0</v>
      </c>
      <c r="R1196" s="160">
        <f>Q1196*H1196</f>
        <v>0</v>
      </c>
      <c r="S1196" s="160">
        <v>0</v>
      </c>
      <c r="T1196" s="161">
        <f>S1196*H1196</f>
        <v>0</v>
      </c>
      <c r="AR1196" s="99" t="s">
        <v>104</v>
      </c>
      <c r="AT1196" s="99" t="s">
        <v>99</v>
      </c>
      <c r="AU1196" s="99" t="s">
        <v>67</v>
      </c>
      <c r="AY1196" s="99" t="s">
        <v>105</v>
      </c>
      <c r="BE1196" s="162">
        <f>IF(N1196="základní",J1196,0)</f>
        <v>577</v>
      </c>
      <c r="BF1196" s="162">
        <f>IF(N1196="snížená",J1196,0)</f>
        <v>0</v>
      </c>
      <c r="BG1196" s="162">
        <f>IF(N1196="zákl. přenesená",J1196,0)</f>
        <v>0</v>
      </c>
      <c r="BH1196" s="162">
        <f>IF(N1196="sníž. přenesená",J1196,0)</f>
        <v>0</v>
      </c>
      <c r="BI1196" s="162">
        <f>IF(N1196="nulová",J1196,0)</f>
        <v>0</v>
      </c>
      <c r="BJ1196" s="99" t="s">
        <v>75</v>
      </c>
      <c r="BK1196" s="162">
        <f>ROUND(I1196*H1196,2)</f>
        <v>577</v>
      </c>
      <c r="BL1196" s="99" t="s">
        <v>104</v>
      </c>
      <c r="BM1196" s="99" t="s">
        <v>2902</v>
      </c>
    </row>
    <row r="1197" spans="2:65" s="108" customFormat="1" ht="39">
      <c r="B1197" s="109"/>
      <c r="D1197" s="163" t="s">
        <v>107</v>
      </c>
      <c r="F1197" s="164" t="s">
        <v>2903</v>
      </c>
      <c r="L1197" s="109"/>
      <c r="M1197" s="165"/>
      <c r="N1197" s="166"/>
      <c r="O1197" s="166"/>
      <c r="P1197" s="166"/>
      <c r="Q1197" s="166"/>
      <c r="R1197" s="166"/>
      <c r="S1197" s="166"/>
      <c r="T1197" s="167"/>
      <c r="AT1197" s="99" t="s">
        <v>107</v>
      </c>
      <c r="AU1197" s="99" t="s">
        <v>67</v>
      </c>
    </row>
    <row r="1198" spans="2:65" s="108" customFormat="1" ht="22.5" customHeight="1">
      <c r="B1198" s="109"/>
      <c r="C1198" s="152" t="s">
        <v>2904</v>
      </c>
      <c r="D1198" s="152" t="s">
        <v>99</v>
      </c>
      <c r="E1198" s="153" t="s">
        <v>2905</v>
      </c>
      <c r="F1198" s="154" t="s">
        <v>2906</v>
      </c>
      <c r="G1198" s="155" t="s">
        <v>111</v>
      </c>
      <c r="H1198" s="156">
        <v>1</v>
      </c>
      <c r="I1198" s="157">
        <v>1020</v>
      </c>
      <c r="J1198" s="157">
        <f>ROUND(I1198*H1198,2)</f>
        <v>1020</v>
      </c>
      <c r="K1198" s="154" t="s">
        <v>103</v>
      </c>
      <c r="L1198" s="109"/>
      <c r="M1198" s="158" t="s">
        <v>1</v>
      </c>
      <c r="N1198" s="159" t="s">
        <v>38</v>
      </c>
      <c r="O1198" s="160">
        <v>0</v>
      </c>
      <c r="P1198" s="160">
        <f>O1198*H1198</f>
        <v>0</v>
      </c>
      <c r="Q1198" s="160">
        <v>0</v>
      </c>
      <c r="R1198" s="160">
        <f>Q1198*H1198</f>
        <v>0</v>
      </c>
      <c r="S1198" s="160">
        <v>0</v>
      </c>
      <c r="T1198" s="161">
        <f>S1198*H1198</f>
        <v>0</v>
      </c>
      <c r="AR1198" s="99" t="s">
        <v>104</v>
      </c>
      <c r="AT1198" s="99" t="s">
        <v>99</v>
      </c>
      <c r="AU1198" s="99" t="s">
        <v>67</v>
      </c>
      <c r="AY1198" s="99" t="s">
        <v>105</v>
      </c>
      <c r="BE1198" s="162">
        <f>IF(N1198="základní",J1198,0)</f>
        <v>1020</v>
      </c>
      <c r="BF1198" s="162">
        <f>IF(N1198="snížená",J1198,0)</f>
        <v>0</v>
      </c>
      <c r="BG1198" s="162">
        <f>IF(N1198="zákl. přenesená",J1198,0)</f>
        <v>0</v>
      </c>
      <c r="BH1198" s="162">
        <f>IF(N1198="sníž. přenesená",J1198,0)</f>
        <v>0</v>
      </c>
      <c r="BI1198" s="162">
        <f>IF(N1198="nulová",J1198,0)</f>
        <v>0</v>
      </c>
      <c r="BJ1198" s="99" t="s">
        <v>75</v>
      </c>
      <c r="BK1198" s="162">
        <f>ROUND(I1198*H1198,2)</f>
        <v>1020</v>
      </c>
      <c r="BL1198" s="99" t="s">
        <v>104</v>
      </c>
      <c r="BM1198" s="99" t="s">
        <v>2907</v>
      </c>
    </row>
    <row r="1199" spans="2:65" s="108" customFormat="1" ht="29.25">
      <c r="B1199" s="109"/>
      <c r="D1199" s="163" t="s">
        <v>107</v>
      </c>
      <c r="F1199" s="164" t="s">
        <v>2908</v>
      </c>
      <c r="L1199" s="109"/>
      <c r="M1199" s="165"/>
      <c r="N1199" s="166"/>
      <c r="O1199" s="166"/>
      <c r="P1199" s="166"/>
      <c r="Q1199" s="166"/>
      <c r="R1199" s="166"/>
      <c r="S1199" s="166"/>
      <c r="T1199" s="167"/>
      <c r="AT1199" s="99" t="s">
        <v>107</v>
      </c>
      <c r="AU1199" s="99" t="s">
        <v>67</v>
      </c>
    </row>
    <row r="1200" spans="2:65" s="108" customFormat="1" ht="22.5" customHeight="1">
      <c r="B1200" s="109"/>
      <c r="C1200" s="152" t="s">
        <v>2909</v>
      </c>
      <c r="D1200" s="152" t="s">
        <v>99</v>
      </c>
      <c r="E1200" s="153" t="s">
        <v>2910</v>
      </c>
      <c r="F1200" s="154" t="s">
        <v>2911</v>
      </c>
      <c r="G1200" s="155" t="s">
        <v>111</v>
      </c>
      <c r="H1200" s="156">
        <v>1</v>
      </c>
      <c r="I1200" s="157">
        <v>871</v>
      </c>
      <c r="J1200" s="157">
        <f>ROUND(I1200*H1200,2)</f>
        <v>871</v>
      </c>
      <c r="K1200" s="154" t="s">
        <v>103</v>
      </c>
      <c r="L1200" s="109"/>
      <c r="M1200" s="158" t="s">
        <v>1</v>
      </c>
      <c r="N1200" s="159" t="s">
        <v>38</v>
      </c>
      <c r="O1200" s="160">
        <v>0</v>
      </c>
      <c r="P1200" s="160">
        <f>O1200*H1200</f>
        <v>0</v>
      </c>
      <c r="Q1200" s="160">
        <v>0</v>
      </c>
      <c r="R1200" s="160">
        <f>Q1200*H1200</f>
        <v>0</v>
      </c>
      <c r="S1200" s="160">
        <v>0</v>
      </c>
      <c r="T1200" s="161">
        <f>S1200*H1200</f>
        <v>0</v>
      </c>
      <c r="AR1200" s="99" t="s">
        <v>104</v>
      </c>
      <c r="AT1200" s="99" t="s">
        <v>99</v>
      </c>
      <c r="AU1200" s="99" t="s">
        <v>67</v>
      </c>
      <c r="AY1200" s="99" t="s">
        <v>105</v>
      </c>
      <c r="BE1200" s="162">
        <f>IF(N1200="základní",J1200,0)</f>
        <v>871</v>
      </c>
      <c r="BF1200" s="162">
        <f>IF(N1200="snížená",J1200,0)</f>
        <v>0</v>
      </c>
      <c r="BG1200" s="162">
        <f>IF(N1200="zákl. přenesená",J1200,0)</f>
        <v>0</v>
      </c>
      <c r="BH1200" s="162">
        <f>IF(N1200="sníž. přenesená",J1200,0)</f>
        <v>0</v>
      </c>
      <c r="BI1200" s="162">
        <f>IF(N1200="nulová",J1200,0)</f>
        <v>0</v>
      </c>
      <c r="BJ1200" s="99" t="s">
        <v>75</v>
      </c>
      <c r="BK1200" s="162">
        <f>ROUND(I1200*H1200,2)</f>
        <v>871</v>
      </c>
      <c r="BL1200" s="99" t="s">
        <v>104</v>
      </c>
      <c r="BM1200" s="99" t="s">
        <v>2912</v>
      </c>
    </row>
    <row r="1201" spans="2:65" s="108" customFormat="1" ht="29.25">
      <c r="B1201" s="109"/>
      <c r="D1201" s="163" t="s">
        <v>107</v>
      </c>
      <c r="F1201" s="164" t="s">
        <v>2913</v>
      </c>
      <c r="L1201" s="109"/>
      <c r="M1201" s="165"/>
      <c r="N1201" s="166"/>
      <c r="O1201" s="166"/>
      <c r="P1201" s="166"/>
      <c r="Q1201" s="166"/>
      <c r="R1201" s="166"/>
      <c r="S1201" s="166"/>
      <c r="T1201" s="167"/>
      <c r="AT1201" s="99" t="s">
        <v>107</v>
      </c>
      <c r="AU1201" s="99" t="s">
        <v>67</v>
      </c>
    </row>
    <row r="1202" spans="2:65" s="108" customFormat="1" ht="22.5" customHeight="1">
      <c r="B1202" s="109"/>
      <c r="C1202" s="152" t="s">
        <v>2914</v>
      </c>
      <c r="D1202" s="152" t="s">
        <v>99</v>
      </c>
      <c r="E1202" s="153" t="s">
        <v>2915</v>
      </c>
      <c r="F1202" s="154" t="s">
        <v>2916</v>
      </c>
      <c r="G1202" s="155" t="s">
        <v>111</v>
      </c>
      <c r="H1202" s="156">
        <v>1</v>
      </c>
      <c r="I1202" s="157">
        <v>51.7</v>
      </c>
      <c r="J1202" s="157">
        <f>ROUND(I1202*H1202,2)</f>
        <v>51.7</v>
      </c>
      <c r="K1202" s="154" t="s">
        <v>103</v>
      </c>
      <c r="L1202" s="109"/>
      <c r="M1202" s="158" t="s">
        <v>1</v>
      </c>
      <c r="N1202" s="159" t="s">
        <v>38</v>
      </c>
      <c r="O1202" s="160">
        <v>0</v>
      </c>
      <c r="P1202" s="160">
        <f>O1202*H1202</f>
        <v>0</v>
      </c>
      <c r="Q1202" s="160">
        <v>0</v>
      </c>
      <c r="R1202" s="160">
        <f>Q1202*H1202</f>
        <v>0</v>
      </c>
      <c r="S1202" s="160">
        <v>0</v>
      </c>
      <c r="T1202" s="161">
        <f>S1202*H1202</f>
        <v>0</v>
      </c>
      <c r="AR1202" s="99" t="s">
        <v>104</v>
      </c>
      <c r="AT1202" s="99" t="s">
        <v>99</v>
      </c>
      <c r="AU1202" s="99" t="s">
        <v>67</v>
      </c>
      <c r="AY1202" s="99" t="s">
        <v>105</v>
      </c>
      <c r="BE1202" s="162">
        <f>IF(N1202="základní",J1202,0)</f>
        <v>51.7</v>
      </c>
      <c r="BF1202" s="162">
        <f>IF(N1202="snížená",J1202,0)</f>
        <v>0</v>
      </c>
      <c r="BG1202" s="162">
        <f>IF(N1202="zákl. přenesená",J1202,0)</f>
        <v>0</v>
      </c>
      <c r="BH1202" s="162">
        <f>IF(N1202="sníž. přenesená",J1202,0)</f>
        <v>0</v>
      </c>
      <c r="BI1202" s="162">
        <f>IF(N1202="nulová",J1202,0)</f>
        <v>0</v>
      </c>
      <c r="BJ1202" s="99" t="s">
        <v>75</v>
      </c>
      <c r="BK1202" s="162">
        <f>ROUND(I1202*H1202,2)</f>
        <v>51.7</v>
      </c>
      <c r="BL1202" s="99" t="s">
        <v>104</v>
      </c>
      <c r="BM1202" s="99" t="s">
        <v>2917</v>
      </c>
    </row>
    <row r="1203" spans="2:65" s="108" customFormat="1" ht="29.25">
      <c r="B1203" s="109"/>
      <c r="D1203" s="163" t="s">
        <v>107</v>
      </c>
      <c r="F1203" s="164" t="s">
        <v>2918</v>
      </c>
      <c r="L1203" s="109"/>
      <c r="M1203" s="165"/>
      <c r="N1203" s="166"/>
      <c r="O1203" s="166"/>
      <c r="P1203" s="166"/>
      <c r="Q1203" s="166"/>
      <c r="R1203" s="166"/>
      <c r="S1203" s="166"/>
      <c r="T1203" s="167"/>
      <c r="AT1203" s="99" t="s">
        <v>107</v>
      </c>
      <c r="AU1203" s="99" t="s">
        <v>67</v>
      </c>
    </row>
    <row r="1204" spans="2:65" s="108" customFormat="1" ht="22.5" customHeight="1">
      <c r="B1204" s="109"/>
      <c r="C1204" s="152" t="s">
        <v>2919</v>
      </c>
      <c r="D1204" s="152" t="s">
        <v>99</v>
      </c>
      <c r="E1204" s="153" t="s">
        <v>2920</v>
      </c>
      <c r="F1204" s="154" t="s">
        <v>2921</v>
      </c>
      <c r="G1204" s="155" t="s">
        <v>306</v>
      </c>
      <c r="H1204" s="156">
        <v>1</v>
      </c>
      <c r="I1204" s="157">
        <v>1410</v>
      </c>
      <c r="J1204" s="157">
        <f>ROUND(I1204*H1204,2)</f>
        <v>1410</v>
      </c>
      <c r="K1204" s="154" t="s">
        <v>103</v>
      </c>
      <c r="L1204" s="109"/>
      <c r="M1204" s="158" t="s">
        <v>1</v>
      </c>
      <c r="N1204" s="159" t="s">
        <v>38</v>
      </c>
      <c r="O1204" s="160">
        <v>0</v>
      </c>
      <c r="P1204" s="160">
        <f>O1204*H1204</f>
        <v>0</v>
      </c>
      <c r="Q1204" s="160">
        <v>0</v>
      </c>
      <c r="R1204" s="160">
        <f>Q1204*H1204</f>
        <v>0</v>
      </c>
      <c r="S1204" s="160">
        <v>0</v>
      </c>
      <c r="T1204" s="161">
        <f>S1204*H1204</f>
        <v>0</v>
      </c>
      <c r="AR1204" s="99" t="s">
        <v>104</v>
      </c>
      <c r="AT1204" s="99" t="s">
        <v>99</v>
      </c>
      <c r="AU1204" s="99" t="s">
        <v>67</v>
      </c>
      <c r="AY1204" s="99" t="s">
        <v>105</v>
      </c>
      <c r="BE1204" s="162">
        <f>IF(N1204="základní",J1204,0)</f>
        <v>1410</v>
      </c>
      <c r="BF1204" s="162">
        <f>IF(N1204="snížená",J1204,0)</f>
        <v>0</v>
      </c>
      <c r="BG1204" s="162">
        <f>IF(N1204="zákl. přenesená",J1204,0)</f>
        <v>0</v>
      </c>
      <c r="BH1204" s="162">
        <f>IF(N1204="sníž. přenesená",J1204,0)</f>
        <v>0</v>
      </c>
      <c r="BI1204" s="162">
        <f>IF(N1204="nulová",J1204,0)</f>
        <v>0</v>
      </c>
      <c r="BJ1204" s="99" t="s">
        <v>75</v>
      </c>
      <c r="BK1204" s="162">
        <f>ROUND(I1204*H1204,2)</f>
        <v>1410</v>
      </c>
      <c r="BL1204" s="99" t="s">
        <v>104</v>
      </c>
      <c r="BM1204" s="99" t="s">
        <v>2922</v>
      </c>
    </row>
    <row r="1205" spans="2:65" s="108" customFormat="1" ht="29.25">
      <c r="B1205" s="109"/>
      <c r="D1205" s="163" t="s">
        <v>107</v>
      </c>
      <c r="F1205" s="164" t="s">
        <v>2923</v>
      </c>
      <c r="L1205" s="109"/>
      <c r="M1205" s="165"/>
      <c r="N1205" s="166"/>
      <c r="O1205" s="166"/>
      <c r="P1205" s="166"/>
      <c r="Q1205" s="166"/>
      <c r="R1205" s="166"/>
      <c r="S1205" s="166"/>
      <c r="T1205" s="167"/>
      <c r="AT1205" s="99" t="s">
        <v>107</v>
      </c>
      <c r="AU1205" s="99" t="s">
        <v>67</v>
      </c>
    </row>
    <row r="1206" spans="2:65" s="108" customFormat="1" ht="22.5" customHeight="1">
      <c r="B1206" s="109"/>
      <c r="C1206" s="152" t="s">
        <v>2924</v>
      </c>
      <c r="D1206" s="152" t="s">
        <v>99</v>
      </c>
      <c r="E1206" s="153" t="s">
        <v>2925</v>
      </c>
      <c r="F1206" s="154" t="s">
        <v>2926</v>
      </c>
      <c r="G1206" s="155" t="s">
        <v>306</v>
      </c>
      <c r="H1206" s="156">
        <v>1</v>
      </c>
      <c r="I1206" s="157">
        <v>1250</v>
      </c>
      <c r="J1206" s="157">
        <f>ROUND(I1206*H1206,2)</f>
        <v>1250</v>
      </c>
      <c r="K1206" s="154" t="s">
        <v>103</v>
      </c>
      <c r="L1206" s="109"/>
      <c r="M1206" s="158" t="s">
        <v>1</v>
      </c>
      <c r="N1206" s="159" t="s">
        <v>38</v>
      </c>
      <c r="O1206" s="160">
        <v>0</v>
      </c>
      <c r="P1206" s="160">
        <f>O1206*H1206</f>
        <v>0</v>
      </c>
      <c r="Q1206" s="160">
        <v>0</v>
      </c>
      <c r="R1206" s="160">
        <f>Q1206*H1206</f>
        <v>0</v>
      </c>
      <c r="S1206" s="160">
        <v>0</v>
      </c>
      <c r="T1206" s="161">
        <f>S1206*H1206</f>
        <v>0</v>
      </c>
      <c r="AR1206" s="99" t="s">
        <v>104</v>
      </c>
      <c r="AT1206" s="99" t="s">
        <v>99</v>
      </c>
      <c r="AU1206" s="99" t="s">
        <v>67</v>
      </c>
      <c r="AY1206" s="99" t="s">
        <v>105</v>
      </c>
      <c r="BE1206" s="162">
        <f>IF(N1206="základní",J1206,0)</f>
        <v>1250</v>
      </c>
      <c r="BF1206" s="162">
        <f>IF(N1206="snížená",J1206,0)</f>
        <v>0</v>
      </c>
      <c r="BG1206" s="162">
        <f>IF(N1206="zákl. přenesená",J1206,0)</f>
        <v>0</v>
      </c>
      <c r="BH1206" s="162">
        <f>IF(N1206="sníž. přenesená",J1206,0)</f>
        <v>0</v>
      </c>
      <c r="BI1206" s="162">
        <f>IF(N1206="nulová",J1206,0)</f>
        <v>0</v>
      </c>
      <c r="BJ1206" s="99" t="s">
        <v>75</v>
      </c>
      <c r="BK1206" s="162">
        <f>ROUND(I1206*H1206,2)</f>
        <v>1250</v>
      </c>
      <c r="BL1206" s="99" t="s">
        <v>104</v>
      </c>
      <c r="BM1206" s="99" t="s">
        <v>2927</v>
      </c>
    </row>
    <row r="1207" spans="2:65" s="108" customFormat="1" ht="29.25">
      <c r="B1207" s="109"/>
      <c r="D1207" s="163" t="s">
        <v>107</v>
      </c>
      <c r="F1207" s="164" t="s">
        <v>2928</v>
      </c>
      <c r="L1207" s="109"/>
      <c r="M1207" s="165"/>
      <c r="N1207" s="166"/>
      <c r="O1207" s="166"/>
      <c r="P1207" s="166"/>
      <c r="Q1207" s="166"/>
      <c r="R1207" s="166"/>
      <c r="S1207" s="166"/>
      <c r="T1207" s="167"/>
      <c r="AT1207" s="99" t="s">
        <v>107</v>
      </c>
      <c r="AU1207" s="99" t="s">
        <v>67</v>
      </c>
    </row>
    <row r="1208" spans="2:65" s="108" customFormat="1" ht="22.5" customHeight="1">
      <c r="B1208" s="109"/>
      <c r="C1208" s="152" t="s">
        <v>2929</v>
      </c>
      <c r="D1208" s="152" t="s">
        <v>99</v>
      </c>
      <c r="E1208" s="153" t="s">
        <v>2930</v>
      </c>
      <c r="F1208" s="154" t="s">
        <v>2931</v>
      </c>
      <c r="G1208" s="155" t="s">
        <v>306</v>
      </c>
      <c r="H1208" s="156">
        <v>1</v>
      </c>
      <c r="I1208" s="157">
        <v>389</v>
      </c>
      <c r="J1208" s="157">
        <f>ROUND(I1208*H1208,2)</f>
        <v>389</v>
      </c>
      <c r="K1208" s="154" t="s">
        <v>103</v>
      </c>
      <c r="L1208" s="109"/>
      <c r="M1208" s="158" t="s">
        <v>1</v>
      </c>
      <c r="N1208" s="159" t="s">
        <v>38</v>
      </c>
      <c r="O1208" s="160">
        <v>0</v>
      </c>
      <c r="P1208" s="160">
        <f>O1208*H1208</f>
        <v>0</v>
      </c>
      <c r="Q1208" s="160">
        <v>0</v>
      </c>
      <c r="R1208" s="160">
        <f>Q1208*H1208</f>
        <v>0</v>
      </c>
      <c r="S1208" s="160">
        <v>0</v>
      </c>
      <c r="T1208" s="161">
        <f>S1208*H1208</f>
        <v>0</v>
      </c>
      <c r="AR1208" s="99" t="s">
        <v>104</v>
      </c>
      <c r="AT1208" s="99" t="s">
        <v>99</v>
      </c>
      <c r="AU1208" s="99" t="s">
        <v>67</v>
      </c>
      <c r="AY1208" s="99" t="s">
        <v>105</v>
      </c>
      <c r="BE1208" s="162">
        <f>IF(N1208="základní",J1208,0)</f>
        <v>389</v>
      </c>
      <c r="BF1208" s="162">
        <f>IF(N1208="snížená",J1208,0)</f>
        <v>0</v>
      </c>
      <c r="BG1208" s="162">
        <f>IF(N1208="zákl. přenesená",J1208,0)</f>
        <v>0</v>
      </c>
      <c r="BH1208" s="162">
        <f>IF(N1208="sníž. přenesená",J1208,0)</f>
        <v>0</v>
      </c>
      <c r="BI1208" s="162">
        <f>IF(N1208="nulová",J1208,0)</f>
        <v>0</v>
      </c>
      <c r="BJ1208" s="99" t="s">
        <v>75</v>
      </c>
      <c r="BK1208" s="162">
        <f>ROUND(I1208*H1208,2)</f>
        <v>389</v>
      </c>
      <c r="BL1208" s="99" t="s">
        <v>104</v>
      </c>
      <c r="BM1208" s="99" t="s">
        <v>2932</v>
      </c>
    </row>
    <row r="1209" spans="2:65" s="108" customFormat="1" ht="19.5">
      <c r="B1209" s="109"/>
      <c r="D1209" s="163" t="s">
        <v>107</v>
      </c>
      <c r="F1209" s="164" t="s">
        <v>2933</v>
      </c>
      <c r="L1209" s="109"/>
      <c r="M1209" s="165"/>
      <c r="N1209" s="166"/>
      <c r="O1209" s="166"/>
      <c r="P1209" s="166"/>
      <c r="Q1209" s="166"/>
      <c r="R1209" s="166"/>
      <c r="S1209" s="166"/>
      <c r="T1209" s="167"/>
      <c r="AT1209" s="99" t="s">
        <v>107</v>
      </c>
      <c r="AU1209" s="99" t="s">
        <v>67</v>
      </c>
    </row>
    <row r="1210" spans="2:65" s="108" customFormat="1" ht="22.5" customHeight="1">
      <c r="B1210" s="109"/>
      <c r="C1210" s="152" t="s">
        <v>2934</v>
      </c>
      <c r="D1210" s="152" t="s">
        <v>99</v>
      </c>
      <c r="E1210" s="153" t="s">
        <v>2935</v>
      </c>
      <c r="F1210" s="154" t="s">
        <v>2936</v>
      </c>
      <c r="G1210" s="155" t="s">
        <v>306</v>
      </c>
      <c r="H1210" s="156">
        <v>1</v>
      </c>
      <c r="I1210" s="157">
        <v>444</v>
      </c>
      <c r="J1210" s="157">
        <f>ROUND(I1210*H1210,2)</f>
        <v>444</v>
      </c>
      <c r="K1210" s="154" t="s">
        <v>103</v>
      </c>
      <c r="L1210" s="109"/>
      <c r="M1210" s="158" t="s">
        <v>1</v>
      </c>
      <c r="N1210" s="159" t="s">
        <v>38</v>
      </c>
      <c r="O1210" s="160">
        <v>0</v>
      </c>
      <c r="P1210" s="160">
        <f>O1210*H1210</f>
        <v>0</v>
      </c>
      <c r="Q1210" s="160">
        <v>0</v>
      </c>
      <c r="R1210" s="160">
        <f>Q1210*H1210</f>
        <v>0</v>
      </c>
      <c r="S1210" s="160">
        <v>0</v>
      </c>
      <c r="T1210" s="161">
        <f>S1210*H1210</f>
        <v>0</v>
      </c>
      <c r="AR1210" s="99" t="s">
        <v>104</v>
      </c>
      <c r="AT1210" s="99" t="s">
        <v>99</v>
      </c>
      <c r="AU1210" s="99" t="s">
        <v>67</v>
      </c>
      <c r="AY1210" s="99" t="s">
        <v>105</v>
      </c>
      <c r="BE1210" s="162">
        <f>IF(N1210="základní",J1210,0)</f>
        <v>444</v>
      </c>
      <c r="BF1210" s="162">
        <f>IF(N1210="snížená",J1210,0)</f>
        <v>0</v>
      </c>
      <c r="BG1210" s="162">
        <f>IF(N1210="zákl. přenesená",J1210,0)</f>
        <v>0</v>
      </c>
      <c r="BH1210" s="162">
        <f>IF(N1210="sníž. přenesená",J1210,0)</f>
        <v>0</v>
      </c>
      <c r="BI1210" s="162">
        <f>IF(N1210="nulová",J1210,0)</f>
        <v>0</v>
      </c>
      <c r="BJ1210" s="99" t="s">
        <v>75</v>
      </c>
      <c r="BK1210" s="162">
        <f>ROUND(I1210*H1210,2)</f>
        <v>444</v>
      </c>
      <c r="BL1210" s="99" t="s">
        <v>104</v>
      </c>
      <c r="BM1210" s="99" t="s">
        <v>2937</v>
      </c>
    </row>
    <row r="1211" spans="2:65" s="108" customFormat="1" ht="19.5">
      <c r="B1211" s="109"/>
      <c r="D1211" s="163" t="s">
        <v>107</v>
      </c>
      <c r="F1211" s="164" t="s">
        <v>2938</v>
      </c>
      <c r="L1211" s="109"/>
      <c r="M1211" s="165"/>
      <c r="N1211" s="166"/>
      <c r="O1211" s="166"/>
      <c r="P1211" s="166"/>
      <c r="Q1211" s="166"/>
      <c r="R1211" s="166"/>
      <c r="S1211" s="166"/>
      <c r="T1211" s="167"/>
      <c r="AT1211" s="99" t="s">
        <v>107</v>
      </c>
      <c r="AU1211" s="99" t="s">
        <v>67</v>
      </c>
    </row>
    <row r="1212" spans="2:65" s="108" customFormat="1" ht="22.5" customHeight="1">
      <c r="B1212" s="109"/>
      <c r="C1212" s="152" t="s">
        <v>2939</v>
      </c>
      <c r="D1212" s="152" t="s">
        <v>99</v>
      </c>
      <c r="E1212" s="153" t="s">
        <v>2940</v>
      </c>
      <c r="F1212" s="154" t="s">
        <v>2941</v>
      </c>
      <c r="G1212" s="155" t="s">
        <v>306</v>
      </c>
      <c r="H1212" s="156">
        <v>1</v>
      </c>
      <c r="I1212" s="157">
        <v>439</v>
      </c>
      <c r="J1212" s="157">
        <f>ROUND(I1212*H1212,2)</f>
        <v>439</v>
      </c>
      <c r="K1212" s="154" t="s">
        <v>103</v>
      </c>
      <c r="L1212" s="109"/>
      <c r="M1212" s="158" t="s">
        <v>1</v>
      </c>
      <c r="N1212" s="159" t="s">
        <v>38</v>
      </c>
      <c r="O1212" s="160">
        <v>0</v>
      </c>
      <c r="P1212" s="160">
        <f>O1212*H1212</f>
        <v>0</v>
      </c>
      <c r="Q1212" s="160">
        <v>0</v>
      </c>
      <c r="R1212" s="160">
        <f>Q1212*H1212</f>
        <v>0</v>
      </c>
      <c r="S1212" s="160">
        <v>0</v>
      </c>
      <c r="T1212" s="161">
        <f>S1212*H1212</f>
        <v>0</v>
      </c>
      <c r="AR1212" s="99" t="s">
        <v>104</v>
      </c>
      <c r="AT1212" s="99" t="s">
        <v>99</v>
      </c>
      <c r="AU1212" s="99" t="s">
        <v>67</v>
      </c>
      <c r="AY1212" s="99" t="s">
        <v>105</v>
      </c>
      <c r="BE1212" s="162">
        <f>IF(N1212="základní",J1212,0)</f>
        <v>439</v>
      </c>
      <c r="BF1212" s="162">
        <f>IF(N1212="snížená",J1212,0)</f>
        <v>0</v>
      </c>
      <c r="BG1212" s="162">
        <f>IF(N1212="zákl. přenesená",J1212,0)</f>
        <v>0</v>
      </c>
      <c r="BH1212" s="162">
        <f>IF(N1212="sníž. přenesená",J1212,0)</f>
        <v>0</v>
      </c>
      <c r="BI1212" s="162">
        <f>IF(N1212="nulová",J1212,0)</f>
        <v>0</v>
      </c>
      <c r="BJ1212" s="99" t="s">
        <v>75</v>
      </c>
      <c r="BK1212" s="162">
        <f>ROUND(I1212*H1212,2)</f>
        <v>439</v>
      </c>
      <c r="BL1212" s="99" t="s">
        <v>104</v>
      </c>
      <c r="BM1212" s="99" t="s">
        <v>2942</v>
      </c>
    </row>
    <row r="1213" spans="2:65" s="108" customFormat="1" ht="19.5">
      <c r="B1213" s="109"/>
      <c r="D1213" s="163" t="s">
        <v>107</v>
      </c>
      <c r="F1213" s="164" t="s">
        <v>2943</v>
      </c>
      <c r="L1213" s="109"/>
      <c r="M1213" s="165"/>
      <c r="N1213" s="166"/>
      <c r="O1213" s="166"/>
      <c r="P1213" s="166"/>
      <c r="Q1213" s="166"/>
      <c r="R1213" s="166"/>
      <c r="S1213" s="166"/>
      <c r="T1213" s="167"/>
      <c r="AT1213" s="99" t="s">
        <v>107</v>
      </c>
      <c r="AU1213" s="99" t="s">
        <v>67</v>
      </c>
    </row>
    <row r="1214" spans="2:65" s="108" customFormat="1" ht="22.5" customHeight="1">
      <c r="B1214" s="109"/>
      <c r="C1214" s="152" t="s">
        <v>2944</v>
      </c>
      <c r="D1214" s="152" t="s">
        <v>99</v>
      </c>
      <c r="E1214" s="153" t="s">
        <v>2945</v>
      </c>
      <c r="F1214" s="154" t="s">
        <v>2946</v>
      </c>
      <c r="G1214" s="155" t="s">
        <v>306</v>
      </c>
      <c r="H1214" s="156">
        <v>1</v>
      </c>
      <c r="I1214" s="157">
        <v>269</v>
      </c>
      <c r="J1214" s="157">
        <f>ROUND(I1214*H1214,2)</f>
        <v>269</v>
      </c>
      <c r="K1214" s="154" t="s">
        <v>103</v>
      </c>
      <c r="L1214" s="109"/>
      <c r="M1214" s="158" t="s">
        <v>1</v>
      </c>
      <c r="N1214" s="159" t="s">
        <v>38</v>
      </c>
      <c r="O1214" s="160">
        <v>0</v>
      </c>
      <c r="P1214" s="160">
        <f>O1214*H1214</f>
        <v>0</v>
      </c>
      <c r="Q1214" s="160">
        <v>0</v>
      </c>
      <c r="R1214" s="160">
        <f>Q1214*H1214</f>
        <v>0</v>
      </c>
      <c r="S1214" s="160">
        <v>0</v>
      </c>
      <c r="T1214" s="161">
        <f>S1214*H1214</f>
        <v>0</v>
      </c>
      <c r="AR1214" s="99" t="s">
        <v>104</v>
      </c>
      <c r="AT1214" s="99" t="s">
        <v>99</v>
      </c>
      <c r="AU1214" s="99" t="s">
        <v>67</v>
      </c>
      <c r="AY1214" s="99" t="s">
        <v>105</v>
      </c>
      <c r="BE1214" s="162">
        <f>IF(N1214="základní",J1214,0)</f>
        <v>269</v>
      </c>
      <c r="BF1214" s="162">
        <f>IF(N1214="snížená",J1214,0)</f>
        <v>0</v>
      </c>
      <c r="BG1214" s="162">
        <f>IF(N1214="zákl. přenesená",J1214,0)</f>
        <v>0</v>
      </c>
      <c r="BH1214" s="162">
        <f>IF(N1214="sníž. přenesená",J1214,0)</f>
        <v>0</v>
      </c>
      <c r="BI1214" s="162">
        <f>IF(N1214="nulová",J1214,0)</f>
        <v>0</v>
      </c>
      <c r="BJ1214" s="99" t="s">
        <v>75</v>
      </c>
      <c r="BK1214" s="162">
        <f>ROUND(I1214*H1214,2)</f>
        <v>269</v>
      </c>
      <c r="BL1214" s="99" t="s">
        <v>104</v>
      </c>
      <c r="BM1214" s="99" t="s">
        <v>2947</v>
      </c>
    </row>
    <row r="1215" spans="2:65" s="108" customFormat="1" ht="19.5">
      <c r="B1215" s="109"/>
      <c r="D1215" s="163" t="s">
        <v>107</v>
      </c>
      <c r="F1215" s="164" t="s">
        <v>2948</v>
      </c>
      <c r="L1215" s="109"/>
      <c r="M1215" s="165"/>
      <c r="N1215" s="166"/>
      <c r="O1215" s="166"/>
      <c r="P1215" s="166"/>
      <c r="Q1215" s="166"/>
      <c r="R1215" s="166"/>
      <c r="S1215" s="166"/>
      <c r="T1215" s="167"/>
      <c r="AT1215" s="99" t="s">
        <v>107</v>
      </c>
      <c r="AU1215" s="99" t="s">
        <v>67</v>
      </c>
    </row>
    <row r="1216" spans="2:65" s="108" customFormat="1" ht="22.5" customHeight="1">
      <c r="B1216" s="109"/>
      <c r="C1216" s="152" t="s">
        <v>2949</v>
      </c>
      <c r="D1216" s="152" t="s">
        <v>99</v>
      </c>
      <c r="E1216" s="153" t="s">
        <v>2950</v>
      </c>
      <c r="F1216" s="154" t="s">
        <v>2951</v>
      </c>
      <c r="G1216" s="155" t="s">
        <v>306</v>
      </c>
      <c r="H1216" s="156">
        <v>1</v>
      </c>
      <c r="I1216" s="157">
        <v>38.4</v>
      </c>
      <c r="J1216" s="157">
        <f>ROUND(I1216*H1216,2)</f>
        <v>38.4</v>
      </c>
      <c r="K1216" s="154" t="s">
        <v>103</v>
      </c>
      <c r="L1216" s="109"/>
      <c r="M1216" s="158" t="s">
        <v>1</v>
      </c>
      <c r="N1216" s="159" t="s">
        <v>38</v>
      </c>
      <c r="O1216" s="160">
        <v>0</v>
      </c>
      <c r="P1216" s="160">
        <f>O1216*H1216</f>
        <v>0</v>
      </c>
      <c r="Q1216" s="160">
        <v>0</v>
      </c>
      <c r="R1216" s="160">
        <f>Q1216*H1216</f>
        <v>0</v>
      </c>
      <c r="S1216" s="160">
        <v>0</v>
      </c>
      <c r="T1216" s="161">
        <f>S1216*H1216</f>
        <v>0</v>
      </c>
      <c r="AR1216" s="99" t="s">
        <v>104</v>
      </c>
      <c r="AT1216" s="99" t="s">
        <v>99</v>
      </c>
      <c r="AU1216" s="99" t="s">
        <v>67</v>
      </c>
      <c r="AY1216" s="99" t="s">
        <v>105</v>
      </c>
      <c r="BE1216" s="162">
        <f>IF(N1216="základní",J1216,0)</f>
        <v>38.4</v>
      </c>
      <c r="BF1216" s="162">
        <f>IF(N1216="snížená",J1216,0)</f>
        <v>0</v>
      </c>
      <c r="BG1216" s="162">
        <f>IF(N1216="zákl. přenesená",J1216,0)</f>
        <v>0</v>
      </c>
      <c r="BH1216" s="162">
        <f>IF(N1216="sníž. přenesená",J1216,0)</f>
        <v>0</v>
      </c>
      <c r="BI1216" s="162">
        <f>IF(N1216="nulová",J1216,0)</f>
        <v>0</v>
      </c>
      <c r="BJ1216" s="99" t="s">
        <v>75</v>
      </c>
      <c r="BK1216" s="162">
        <f>ROUND(I1216*H1216,2)</f>
        <v>38.4</v>
      </c>
      <c r="BL1216" s="99" t="s">
        <v>104</v>
      </c>
      <c r="BM1216" s="99" t="s">
        <v>2952</v>
      </c>
    </row>
    <row r="1217" spans="2:65" s="108" customFormat="1" ht="19.5">
      <c r="B1217" s="109"/>
      <c r="D1217" s="163" t="s">
        <v>107</v>
      </c>
      <c r="F1217" s="164" t="s">
        <v>2953</v>
      </c>
      <c r="L1217" s="109"/>
      <c r="M1217" s="165"/>
      <c r="N1217" s="166"/>
      <c r="O1217" s="166"/>
      <c r="P1217" s="166"/>
      <c r="Q1217" s="166"/>
      <c r="R1217" s="166"/>
      <c r="S1217" s="166"/>
      <c r="T1217" s="167"/>
      <c r="AT1217" s="99" t="s">
        <v>107</v>
      </c>
      <c r="AU1217" s="99" t="s">
        <v>67</v>
      </c>
    </row>
    <row r="1218" spans="2:65" s="108" customFormat="1" ht="22.5" customHeight="1">
      <c r="B1218" s="109"/>
      <c r="C1218" s="152" t="s">
        <v>2954</v>
      </c>
      <c r="D1218" s="152" t="s">
        <v>99</v>
      </c>
      <c r="E1218" s="153" t="s">
        <v>2955</v>
      </c>
      <c r="F1218" s="154" t="s">
        <v>2956</v>
      </c>
      <c r="G1218" s="155" t="s">
        <v>306</v>
      </c>
      <c r="H1218" s="156">
        <v>1</v>
      </c>
      <c r="I1218" s="157">
        <v>43.3</v>
      </c>
      <c r="J1218" s="157">
        <f>ROUND(I1218*H1218,2)</f>
        <v>43.3</v>
      </c>
      <c r="K1218" s="154" t="s">
        <v>103</v>
      </c>
      <c r="L1218" s="109"/>
      <c r="M1218" s="158" t="s">
        <v>1</v>
      </c>
      <c r="N1218" s="159" t="s">
        <v>38</v>
      </c>
      <c r="O1218" s="160">
        <v>0</v>
      </c>
      <c r="P1218" s="160">
        <f>O1218*H1218</f>
        <v>0</v>
      </c>
      <c r="Q1218" s="160">
        <v>0</v>
      </c>
      <c r="R1218" s="160">
        <f>Q1218*H1218</f>
        <v>0</v>
      </c>
      <c r="S1218" s="160">
        <v>0</v>
      </c>
      <c r="T1218" s="161">
        <f>S1218*H1218</f>
        <v>0</v>
      </c>
      <c r="AR1218" s="99" t="s">
        <v>104</v>
      </c>
      <c r="AT1218" s="99" t="s">
        <v>99</v>
      </c>
      <c r="AU1218" s="99" t="s">
        <v>67</v>
      </c>
      <c r="AY1218" s="99" t="s">
        <v>105</v>
      </c>
      <c r="BE1218" s="162">
        <f>IF(N1218="základní",J1218,0)</f>
        <v>43.3</v>
      </c>
      <c r="BF1218" s="162">
        <f>IF(N1218="snížená",J1218,0)</f>
        <v>0</v>
      </c>
      <c r="BG1218" s="162">
        <f>IF(N1218="zákl. přenesená",J1218,0)</f>
        <v>0</v>
      </c>
      <c r="BH1218" s="162">
        <f>IF(N1218="sníž. přenesená",J1218,0)</f>
        <v>0</v>
      </c>
      <c r="BI1218" s="162">
        <f>IF(N1218="nulová",J1218,0)</f>
        <v>0</v>
      </c>
      <c r="BJ1218" s="99" t="s">
        <v>75</v>
      </c>
      <c r="BK1218" s="162">
        <f>ROUND(I1218*H1218,2)</f>
        <v>43.3</v>
      </c>
      <c r="BL1218" s="99" t="s">
        <v>104</v>
      </c>
      <c r="BM1218" s="99" t="s">
        <v>2957</v>
      </c>
    </row>
    <row r="1219" spans="2:65" s="108" customFormat="1" ht="19.5">
      <c r="B1219" s="109"/>
      <c r="D1219" s="163" t="s">
        <v>107</v>
      </c>
      <c r="F1219" s="164" t="s">
        <v>2958</v>
      </c>
      <c r="L1219" s="109"/>
      <c r="M1219" s="165"/>
      <c r="N1219" s="166"/>
      <c r="O1219" s="166"/>
      <c r="P1219" s="166"/>
      <c r="Q1219" s="166"/>
      <c r="R1219" s="166"/>
      <c r="S1219" s="166"/>
      <c r="T1219" s="167"/>
      <c r="AT1219" s="99" t="s">
        <v>107</v>
      </c>
      <c r="AU1219" s="99" t="s">
        <v>67</v>
      </c>
    </row>
    <row r="1220" spans="2:65" s="108" customFormat="1" ht="22.5" customHeight="1">
      <c r="B1220" s="109"/>
      <c r="C1220" s="152" t="s">
        <v>2959</v>
      </c>
      <c r="D1220" s="152" t="s">
        <v>99</v>
      </c>
      <c r="E1220" s="153" t="s">
        <v>2960</v>
      </c>
      <c r="F1220" s="154" t="s">
        <v>2961</v>
      </c>
      <c r="G1220" s="155" t="s">
        <v>306</v>
      </c>
      <c r="H1220" s="156">
        <v>1</v>
      </c>
      <c r="I1220" s="157">
        <v>43.2</v>
      </c>
      <c r="J1220" s="157">
        <f>ROUND(I1220*H1220,2)</f>
        <v>43.2</v>
      </c>
      <c r="K1220" s="154" t="s">
        <v>103</v>
      </c>
      <c r="L1220" s="109"/>
      <c r="M1220" s="158" t="s">
        <v>1</v>
      </c>
      <c r="N1220" s="159" t="s">
        <v>38</v>
      </c>
      <c r="O1220" s="160">
        <v>0</v>
      </c>
      <c r="P1220" s="160">
        <f>O1220*H1220</f>
        <v>0</v>
      </c>
      <c r="Q1220" s="160">
        <v>0</v>
      </c>
      <c r="R1220" s="160">
        <f>Q1220*H1220</f>
        <v>0</v>
      </c>
      <c r="S1220" s="160">
        <v>0</v>
      </c>
      <c r="T1220" s="161">
        <f>S1220*H1220</f>
        <v>0</v>
      </c>
      <c r="AR1220" s="99" t="s">
        <v>104</v>
      </c>
      <c r="AT1220" s="99" t="s">
        <v>99</v>
      </c>
      <c r="AU1220" s="99" t="s">
        <v>67</v>
      </c>
      <c r="AY1220" s="99" t="s">
        <v>105</v>
      </c>
      <c r="BE1220" s="162">
        <f>IF(N1220="základní",J1220,0)</f>
        <v>43.2</v>
      </c>
      <c r="BF1220" s="162">
        <f>IF(N1220="snížená",J1220,0)</f>
        <v>0</v>
      </c>
      <c r="BG1220" s="162">
        <f>IF(N1220="zákl. přenesená",J1220,0)</f>
        <v>0</v>
      </c>
      <c r="BH1220" s="162">
        <f>IF(N1220="sníž. přenesená",J1220,0)</f>
        <v>0</v>
      </c>
      <c r="BI1220" s="162">
        <f>IF(N1220="nulová",J1220,0)</f>
        <v>0</v>
      </c>
      <c r="BJ1220" s="99" t="s">
        <v>75</v>
      </c>
      <c r="BK1220" s="162">
        <f>ROUND(I1220*H1220,2)</f>
        <v>43.2</v>
      </c>
      <c r="BL1220" s="99" t="s">
        <v>104</v>
      </c>
      <c r="BM1220" s="99" t="s">
        <v>2962</v>
      </c>
    </row>
    <row r="1221" spans="2:65" s="108" customFormat="1" ht="19.5">
      <c r="B1221" s="109"/>
      <c r="D1221" s="163" t="s">
        <v>107</v>
      </c>
      <c r="F1221" s="164" t="s">
        <v>2963</v>
      </c>
      <c r="L1221" s="109"/>
      <c r="M1221" s="165"/>
      <c r="N1221" s="166"/>
      <c r="O1221" s="166"/>
      <c r="P1221" s="166"/>
      <c r="Q1221" s="166"/>
      <c r="R1221" s="166"/>
      <c r="S1221" s="166"/>
      <c r="T1221" s="167"/>
      <c r="AT1221" s="99" t="s">
        <v>107</v>
      </c>
      <c r="AU1221" s="99" t="s">
        <v>67</v>
      </c>
    </row>
    <row r="1222" spans="2:65" s="108" customFormat="1" ht="22.5" customHeight="1">
      <c r="B1222" s="109"/>
      <c r="C1222" s="152" t="s">
        <v>2964</v>
      </c>
      <c r="D1222" s="152" t="s">
        <v>99</v>
      </c>
      <c r="E1222" s="153" t="s">
        <v>2965</v>
      </c>
      <c r="F1222" s="154" t="s">
        <v>2966</v>
      </c>
      <c r="G1222" s="155" t="s">
        <v>306</v>
      </c>
      <c r="H1222" s="156">
        <v>1</v>
      </c>
      <c r="I1222" s="157">
        <v>45.9</v>
      </c>
      <c r="J1222" s="157">
        <f>ROUND(I1222*H1222,2)</f>
        <v>45.9</v>
      </c>
      <c r="K1222" s="154" t="s">
        <v>103</v>
      </c>
      <c r="L1222" s="109"/>
      <c r="M1222" s="158" t="s">
        <v>1</v>
      </c>
      <c r="N1222" s="159" t="s">
        <v>38</v>
      </c>
      <c r="O1222" s="160">
        <v>0</v>
      </c>
      <c r="P1222" s="160">
        <f>O1222*H1222</f>
        <v>0</v>
      </c>
      <c r="Q1222" s="160">
        <v>0</v>
      </c>
      <c r="R1222" s="160">
        <f>Q1222*H1222</f>
        <v>0</v>
      </c>
      <c r="S1222" s="160">
        <v>0</v>
      </c>
      <c r="T1222" s="161">
        <f>S1222*H1222</f>
        <v>0</v>
      </c>
      <c r="AR1222" s="99" t="s">
        <v>104</v>
      </c>
      <c r="AT1222" s="99" t="s">
        <v>99</v>
      </c>
      <c r="AU1222" s="99" t="s">
        <v>67</v>
      </c>
      <c r="AY1222" s="99" t="s">
        <v>105</v>
      </c>
      <c r="BE1222" s="162">
        <f>IF(N1222="základní",J1222,0)</f>
        <v>45.9</v>
      </c>
      <c r="BF1222" s="162">
        <f>IF(N1222="snížená",J1222,0)</f>
        <v>0</v>
      </c>
      <c r="BG1222" s="162">
        <f>IF(N1222="zákl. přenesená",J1222,0)</f>
        <v>0</v>
      </c>
      <c r="BH1222" s="162">
        <f>IF(N1222="sníž. přenesená",J1222,0)</f>
        <v>0</v>
      </c>
      <c r="BI1222" s="162">
        <f>IF(N1222="nulová",J1222,0)</f>
        <v>0</v>
      </c>
      <c r="BJ1222" s="99" t="s">
        <v>75</v>
      </c>
      <c r="BK1222" s="162">
        <f>ROUND(I1222*H1222,2)</f>
        <v>45.9</v>
      </c>
      <c r="BL1222" s="99" t="s">
        <v>104</v>
      </c>
      <c r="BM1222" s="99" t="s">
        <v>2967</v>
      </c>
    </row>
    <row r="1223" spans="2:65" s="108" customFormat="1" ht="19.5">
      <c r="B1223" s="109"/>
      <c r="D1223" s="163" t="s">
        <v>107</v>
      </c>
      <c r="F1223" s="164" t="s">
        <v>2968</v>
      </c>
      <c r="L1223" s="109"/>
      <c r="M1223" s="165"/>
      <c r="N1223" s="166"/>
      <c r="O1223" s="166"/>
      <c r="P1223" s="166"/>
      <c r="Q1223" s="166"/>
      <c r="R1223" s="166"/>
      <c r="S1223" s="166"/>
      <c r="T1223" s="167"/>
      <c r="AT1223" s="99" t="s">
        <v>107</v>
      </c>
      <c r="AU1223" s="99" t="s">
        <v>67</v>
      </c>
    </row>
    <row r="1224" spans="2:65" s="108" customFormat="1" ht="22.5" customHeight="1">
      <c r="B1224" s="109"/>
      <c r="C1224" s="152" t="s">
        <v>2969</v>
      </c>
      <c r="D1224" s="152" t="s">
        <v>99</v>
      </c>
      <c r="E1224" s="153" t="s">
        <v>2970</v>
      </c>
      <c r="F1224" s="154" t="s">
        <v>2971</v>
      </c>
      <c r="G1224" s="155" t="s">
        <v>306</v>
      </c>
      <c r="H1224" s="156">
        <v>1</v>
      </c>
      <c r="I1224" s="157">
        <v>95</v>
      </c>
      <c r="J1224" s="157">
        <f>ROUND(I1224*H1224,2)</f>
        <v>95</v>
      </c>
      <c r="K1224" s="154" t="s">
        <v>103</v>
      </c>
      <c r="L1224" s="109"/>
      <c r="M1224" s="158" t="s">
        <v>1</v>
      </c>
      <c r="N1224" s="159" t="s">
        <v>38</v>
      </c>
      <c r="O1224" s="160">
        <v>0</v>
      </c>
      <c r="P1224" s="160">
        <f>O1224*H1224</f>
        <v>0</v>
      </c>
      <c r="Q1224" s="160">
        <v>0</v>
      </c>
      <c r="R1224" s="160">
        <f>Q1224*H1224</f>
        <v>0</v>
      </c>
      <c r="S1224" s="160">
        <v>0</v>
      </c>
      <c r="T1224" s="161">
        <f>S1224*H1224</f>
        <v>0</v>
      </c>
      <c r="AR1224" s="99" t="s">
        <v>104</v>
      </c>
      <c r="AT1224" s="99" t="s">
        <v>99</v>
      </c>
      <c r="AU1224" s="99" t="s">
        <v>67</v>
      </c>
      <c r="AY1224" s="99" t="s">
        <v>105</v>
      </c>
      <c r="BE1224" s="162">
        <f>IF(N1224="základní",J1224,0)</f>
        <v>95</v>
      </c>
      <c r="BF1224" s="162">
        <f>IF(N1224="snížená",J1224,0)</f>
        <v>0</v>
      </c>
      <c r="BG1224" s="162">
        <f>IF(N1224="zákl. přenesená",J1224,0)</f>
        <v>0</v>
      </c>
      <c r="BH1224" s="162">
        <f>IF(N1224="sníž. přenesená",J1224,0)</f>
        <v>0</v>
      </c>
      <c r="BI1224" s="162">
        <f>IF(N1224="nulová",J1224,0)</f>
        <v>0</v>
      </c>
      <c r="BJ1224" s="99" t="s">
        <v>75</v>
      </c>
      <c r="BK1224" s="162">
        <f>ROUND(I1224*H1224,2)</f>
        <v>95</v>
      </c>
      <c r="BL1224" s="99" t="s">
        <v>104</v>
      </c>
      <c r="BM1224" s="99" t="s">
        <v>2972</v>
      </c>
    </row>
    <row r="1225" spans="2:65" s="108" customFormat="1" ht="39">
      <c r="B1225" s="109"/>
      <c r="D1225" s="163" t="s">
        <v>107</v>
      </c>
      <c r="F1225" s="164" t="s">
        <v>2973</v>
      </c>
      <c r="L1225" s="109"/>
      <c r="M1225" s="165"/>
      <c r="N1225" s="166"/>
      <c r="O1225" s="166"/>
      <c r="P1225" s="166"/>
      <c r="Q1225" s="166"/>
      <c r="R1225" s="166"/>
      <c r="S1225" s="166"/>
      <c r="T1225" s="167"/>
      <c r="AT1225" s="99" t="s">
        <v>107</v>
      </c>
      <c r="AU1225" s="99" t="s">
        <v>67</v>
      </c>
    </row>
    <row r="1226" spans="2:65" s="108" customFormat="1" ht="22.5" customHeight="1">
      <c r="B1226" s="109"/>
      <c r="C1226" s="152" t="s">
        <v>2974</v>
      </c>
      <c r="D1226" s="152" t="s">
        <v>99</v>
      </c>
      <c r="E1226" s="153" t="s">
        <v>2975</v>
      </c>
      <c r="F1226" s="154" t="s">
        <v>2976</v>
      </c>
      <c r="G1226" s="155" t="s">
        <v>306</v>
      </c>
      <c r="H1226" s="156">
        <v>1</v>
      </c>
      <c r="I1226" s="157">
        <v>109</v>
      </c>
      <c r="J1226" s="157">
        <f>ROUND(I1226*H1226,2)</f>
        <v>109</v>
      </c>
      <c r="K1226" s="154" t="s">
        <v>103</v>
      </c>
      <c r="L1226" s="109"/>
      <c r="M1226" s="158" t="s">
        <v>1</v>
      </c>
      <c r="N1226" s="159" t="s">
        <v>38</v>
      </c>
      <c r="O1226" s="160">
        <v>0</v>
      </c>
      <c r="P1226" s="160">
        <f>O1226*H1226</f>
        <v>0</v>
      </c>
      <c r="Q1226" s="160">
        <v>0</v>
      </c>
      <c r="R1226" s="160">
        <f>Q1226*H1226</f>
        <v>0</v>
      </c>
      <c r="S1226" s="160">
        <v>0</v>
      </c>
      <c r="T1226" s="161">
        <f>S1226*H1226</f>
        <v>0</v>
      </c>
      <c r="AR1226" s="99" t="s">
        <v>104</v>
      </c>
      <c r="AT1226" s="99" t="s">
        <v>99</v>
      </c>
      <c r="AU1226" s="99" t="s">
        <v>67</v>
      </c>
      <c r="AY1226" s="99" t="s">
        <v>105</v>
      </c>
      <c r="BE1226" s="162">
        <f>IF(N1226="základní",J1226,0)</f>
        <v>109</v>
      </c>
      <c r="BF1226" s="162">
        <f>IF(N1226="snížená",J1226,0)</f>
        <v>0</v>
      </c>
      <c r="BG1226" s="162">
        <f>IF(N1226="zákl. přenesená",J1226,0)</f>
        <v>0</v>
      </c>
      <c r="BH1226" s="162">
        <f>IF(N1226="sníž. přenesená",J1226,0)</f>
        <v>0</v>
      </c>
      <c r="BI1226" s="162">
        <f>IF(N1226="nulová",J1226,0)</f>
        <v>0</v>
      </c>
      <c r="BJ1226" s="99" t="s">
        <v>75</v>
      </c>
      <c r="BK1226" s="162">
        <f>ROUND(I1226*H1226,2)</f>
        <v>109</v>
      </c>
      <c r="BL1226" s="99" t="s">
        <v>104</v>
      </c>
      <c r="BM1226" s="99" t="s">
        <v>2977</v>
      </c>
    </row>
    <row r="1227" spans="2:65" s="108" customFormat="1" ht="39">
      <c r="B1227" s="109"/>
      <c r="D1227" s="163" t="s">
        <v>107</v>
      </c>
      <c r="F1227" s="164" t="s">
        <v>2978</v>
      </c>
      <c r="L1227" s="109"/>
      <c r="M1227" s="165"/>
      <c r="N1227" s="166"/>
      <c r="O1227" s="166"/>
      <c r="P1227" s="166"/>
      <c r="Q1227" s="166"/>
      <c r="R1227" s="166"/>
      <c r="S1227" s="166"/>
      <c r="T1227" s="167"/>
      <c r="AT1227" s="99" t="s">
        <v>107</v>
      </c>
      <c r="AU1227" s="99" t="s">
        <v>67</v>
      </c>
    </row>
    <row r="1228" spans="2:65" s="108" customFormat="1" ht="22.5" customHeight="1">
      <c r="B1228" s="109"/>
      <c r="C1228" s="152" t="s">
        <v>2979</v>
      </c>
      <c r="D1228" s="152" t="s">
        <v>99</v>
      </c>
      <c r="E1228" s="153" t="s">
        <v>2980</v>
      </c>
      <c r="F1228" s="154" t="s">
        <v>2981</v>
      </c>
      <c r="G1228" s="155" t="s">
        <v>306</v>
      </c>
      <c r="H1228" s="156">
        <v>1</v>
      </c>
      <c r="I1228" s="157">
        <v>90</v>
      </c>
      <c r="J1228" s="157">
        <f>ROUND(I1228*H1228,2)</f>
        <v>90</v>
      </c>
      <c r="K1228" s="154" t="s">
        <v>103</v>
      </c>
      <c r="L1228" s="109"/>
      <c r="M1228" s="158" t="s">
        <v>1</v>
      </c>
      <c r="N1228" s="159" t="s">
        <v>38</v>
      </c>
      <c r="O1228" s="160">
        <v>0</v>
      </c>
      <c r="P1228" s="160">
        <f>O1228*H1228</f>
        <v>0</v>
      </c>
      <c r="Q1228" s="160">
        <v>0</v>
      </c>
      <c r="R1228" s="160">
        <f>Q1228*H1228</f>
        <v>0</v>
      </c>
      <c r="S1228" s="160">
        <v>0</v>
      </c>
      <c r="T1228" s="161">
        <f>S1228*H1228</f>
        <v>0</v>
      </c>
      <c r="AR1228" s="99" t="s">
        <v>104</v>
      </c>
      <c r="AT1228" s="99" t="s">
        <v>99</v>
      </c>
      <c r="AU1228" s="99" t="s">
        <v>67</v>
      </c>
      <c r="AY1228" s="99" t="s">
        <v>105</v>
      </c>
      <c r="BE1228" s="162">
        <f>IF(N1228="základní",J1228,0)</f>
        <v>90</v>
      </c>
      <c r="BF1228" s="162">
        <f>IF(N1228="snížená",J1228,0)</f>
        <v>0</v>
      </c>
      <c r="BG1228" s="162">
        <f>IF(N1228="zákl. přenesená",J1228,0)</f>
        <v>0</v>
      </c>
      <c r="BH1228" s="162">
        <f>IF(N1228="sníž. přenesená",J1228,0)</f>
        <v>0</v>
      </c>
      <c r="BI1228" s="162">
        <f>IF(N1228="nulová",J1228,0)</f>
        <v>0</v>
      </c>
      <c r="BJ1228" s="99" t="s">
        <v>75</v>
      </c>
      <c r="BK1228" s="162">
        <f>ROUND(I1228*H1228,2)</f>
        <v>90</v>
      </c>
      <c r="BL1228" s="99" t="s">
        <v>104</v>
      </c>
      <c r="BM1228" s="99" t="s">
        <v>2982</v>
      </c>
    </row>
    <row r="1229" spans="2:65" s="108" customFormat="1" ht="39">
      <c r="B1229" s="109"/>
      <c r="D1229" s="163" t="s">
        <v>107</v>
      </c>
      <c r="F1229" s="164" t="s">
        <v>2983</v>
      </c>
      <c r="L1229" s="109"/>
      <c r="M1229" s="165"/>
      <c r="N1229" s="166"/>
      <c r="O1229" s="166"/>
      <c r="P1229" s="166"/>
      <c r="Q1229" s="166"/>
      <c r="R1229" s="166"/>
      <c r="S1229" s="166"/>
      <c r="T1229" s="167"/>
      <c r="AT1229" s="99" t="s">
        <v>107</v>
      </c>
      <c r="AU1229" s="99" t="s">
        <v>67</v>
      </c>
    </row>
    <row r="1230" spans="2:65" s="108" customFormat="1" ht="22.5" customHeight="1">
      <c r="B1230" s="109"/>
      <c r="C1230" s="152" t="s">
        <v>2984</v>
      </c>
      <c r="D1230" s="152" t="s">
        <v>99</v>
      </c>
      <c r="E1230" s="153" t="s">
        <v>2985</v>
      </c>
      <c r="F1230" s="154" t="s">
        <v>2986</v>
      </c>
      <c r="G1230" s="155" t="s">
        <v>306</v>
      </c>
      <c r="H1230" s="156">
        <v>1</v>
      </c>
      <c r="I1230" s="157">
        <v>93.7</v>
      </c>
      <c r="J1230" s="157">
        <f>ROUND(I1230*H1230,2)</f>
        <v>93.7</v>
      </c>
      <c r="K1230" s="154" t="s">
        <v>103</v>
      </c>
      <c r="L1230" s="109"/>
      <c r="M1230" s="158" t="s">
        <v>1</v>
      </c>
      <c r="N1230" s="159" t="s">
        <v>38</v>
      </c>
      <c r="O1230" s="160">
        <v>0</v>
      </c>
      <c r="P1230" s="160">
        <f>O1230*H1230</f>
        <v>0</v>
      </c>
      <c r="Q1230" s="160">
        <v>0</v>
      </c>
      <c r="R1230" s="160">
        <f>Q1230*H1230</f>
        <v>0</v>
      </c>
      <c r="S1230" s="160">
        <v>0</v>
      </c>
      <c r="T1230" s="161">
        <f>S1230*H1230</f>
        <v>0</v>
      </c>
      <c r="AR1230" s="99" t="s">
        <v>104</v>
      </c>
      <c r="AT1230" s="99" t="s">
        <v>99</v>
      </c>
      <c r="AU1230" s="99" t="s">
        <v>67</v>
      </c>
      <c r="AY1230" s="99" t="s">
        <v>105</v>
      </c>
      <c r="BE1230" s="162">
        <f>IF(N1230="základní",J1230,0)</f>
        <v>93.7</v>
      </c>
      <c r="BF1230" s="162">
        <f>IF(N1230="snížená",J1230,0)</f>
        <v>0</v>
      </c>
      <c r="BG1230" s="162">
        <f>IF(N1230="zákl. přenesená",J1230,0)</f>
        <v>0</v>
      </c>
      <c r="BH1230" s="162">
        <f>IF(N1230="sníž. přenesená",J1230,0)</f>
        <v>0</v>
      </c>
      <c r="BI1230" s="162">
        <f>IF(N1230="nulová",J1230,0)</f>
        <v>0</v>
      </c>
      <c r="BJ1230" s="99" t="s">
        <v>75</v>
      </c>
      <c r="BK1230" s="162">
        <f>ROUND(I1230*H1230,2)</f>
        <v>93.7</v>
      </c>
      <c r="BL1230" s="99" t="s">
        <v>104</v>
      </c>
      <c r="BM1230" s="99" t="s">
        <v>2987</v>
      </c>
    </row>
    <row r="1231" spans="2:65" s="108" customFormat="1" ht="39">
      <c r="B1231" s="109"/>
      <c r="D1231" s="163" t="s">
        <v>107</v>
      </c>
      <c r="F1231" s="164" t="s">
        <v>2988</v>
      </c>
      <c r="L1231" s="109"/>
      <c r="M1231" s="165"/>
      <c r="N1231" s="166"/>
      <c r="O1231" s="166"/>
      <c r="P1231" s="166"/>
      <c r="Q1231" s="166"/>
      <c r="R1231" s="166"/>
      <c r="S1231" s="166"/>
      <c r="T1231" s="167"/>
      <c r="AT1231" s="99" t="s">
        <v>107</v>
      </c>
      <c r="AU1231" s="99" t="s">
        <v>67</v>
      </c>
    </row>
    <row r="1232" spans="2:65" s="108" customFormat="1" ht="22.5" customHeight="1">
      <c r="B1232" s="109"/>
      <c r="C1232" s="152" t="s">
        <v>2989</v>
      </c>
      <c r="D1232" s="152" t="s">
        <v>99</v>
      </c>
      <c r="E1232" s="153" t="s">
        <v>2990</v>
      </c>
      <c r="F1232" s="154" t="s">
        <v>2991</v>
      </c>
      <c r="G1232" s="155" t="s">
        <v>306</v>
      </c>
      <c r="H1232" s="156">
        <v>1</v>
      </c>
      <c r="I1232" s="157">
        <v>419</v>
      </c>
      <c r="J1232" s="157">
        <f>ROUND(I1232*H1232,2)</f>
        <v>419</v>
      </c>
      <c r="K1232" s="154" t="s">
        <v>103</v>
      </c>
      <c r="L1232" s="109"/>
      <c r="M1232" s="158" t="s">
        <v>1</v>
      </c>
      <c r="N1232" s="159" t="s">
        <v>38</v>
      </c>
      <c r="O1232" s="160">
        <v>0</v>
      </c>
      <c r="P1232" s="160">
        <f>O1232*H1232</f>
        <v>0</v>
      </c>
      <c r="Q1232" s="160">
        <v>0</v>
      </c>
      <c r="R1232" s="160">
        <f>Q1232*H1232</f>
        <v>0</v>
      </c>
      <c r="S1232" s="160">
        <v>0</v>
      </c>
      <c r="T1232" s="161">
        <f>S1232*H1232</f>
        <v>0</v>
      </c>
      <c r="AR1232" s="99" t="s">
        <v>104</v>
      </c>
      <c r="AT1232" s="99" t="s">
        <v>99</v>
      </c>
      <c r="AU1232" s="99" t="s">
        <v>67</v>
      </c>
      <c r="AY1232" s="99" t="s">
        <v>105</v>
      </c>
      <c r="BE1232" s="162">
        <f>IF(N1232="základní",J1232,0)</f>
        <v>419</v>
      </c>
      <c r="BF1232" s="162">
        <f>IF(N1232="snížená",J1232,0)</f>
        <v>0</v>
      </c>
      <c r="BG1232" s="162">
        <f>IF(N1232="zákl. přenesená",J1232,0)</f>
        <v>0</v>
      </c>
      <c r="BH1232" s="162">
        <f>IF(N1232="sníž. přenesená",J1232,0)</f>
        <v>0</v>
      </c>
      <c r="BI1232" s="162">
        <f>IF(N1232="nulová",J1232,0)</f>
        <v>0</v>
      </c>
      <c r="BJ1232" s="99" t="s">
        <v>75</v>
      </c>
      <c r="BK1232" s="162">
        <f>ROUND(I1232*H1232,2)</f>
        <v>419</v>
      </c>
      <c r="BL1232" s="99" t="s">
        <v>104</v>
      </c>
      <c r="BM1232" s="99" t="s">
        <v>2992</v>
      </c>
    </row>
    <row r="1233" spans="2:65" s="108" customFormat="1" ht="39">
      <c r="B1233" s="109"/>
      <c r="D1233" s="163" t="s">
        <v>107</v>
      </c>
      <c r="F1233" s="164" t="s">
        <v>2993</v>
      </c>
      <c r="L1233" s="109"/>
      <c r="M1233" s="165"/>
      <c r="N1233" s="166"/>
      <c r="O1233" s="166"/>
      <c r="P1233" s="166"/>
      <c r="Q1233" s="166"/>
      <c r="R1233" s="166"/>
      <c r="S1233" s="166"/>
      <c r="T1233" s="167"/>
      <c r="AT1233" s="99" t="s">
        <v>107</v>
      </c>
      <c r="AU1233" s="99" t="s">
        <v>67</v>
      </c>
    </row>
    <row r="1234" spans="2:65" s="108" customFormat="1" ht="22.5" customHeight="1">
      <c r="B1234" s="109"/>
      <c r="C1234" s="152" t="s">
        <v>2994</v>
      </c>
      <c r="D1234" s="152" t="s">
        <v>99</v>
      </c>
      <c r="E1234" s="153" t="s">
        <v>2995</v>
      </c>
      <c r="F1234" s="154" t="s">
        <v>2996</v>
      </c>
      <c r="G1234" s="155" t="s">
        <v>306</v>
      </c>
      <c r="H1234" s="156">
        <v>1</v>
      </c>
      <c r="I1234" s="157">
        <v>457</v>
      </c>
      <c r="J1234" s="157">
        <f>ROUND(I1234*H1234,2)</f>
        <v>457</v>
      </c>
      <c r="K1234" s="154" t="s">
        <v>103</v>
      </c>
      <c r="L1234" s="109"/>
      <c r="M1234" s="158" t="s">
        <v>1</v>
      </c>
      <c r="N1234" s="159" t="s">
        <v>38</v>
      </c>
      <c r="O1234" s="160">
        <v>0</v>
      </c>
      <c r="P1234" s="160">
        <f>O1234*H1234</f>
        <v>0</v>
      </c>
      <c r="Q1234" s="160">
        <v>0</v>
      </c>
      <c r="R1234" s="160">
        <f>Q1234*H1234</f>
        <v>0</v>
      </c>
      <c r="S1234" s="160">
        <v>0</v>
      </c>
      <c r="T1234" s="161">
        <f>S1234*H1234</f>
        <v>0</v>
      </c>
      <c r="AR1234" s="99" t="s">
        <v>104</v>
      </c>
      <c r="AT1234" s="99" t="s">
        <v>99</v>
      </c>
      <c r="AU1234" s="99" t="s">
        <v>67</v>
      </c>
      <c r="AY1234" s="99" t="s">
        <v>105</v>
      </c>
      <c r="BE1234" s="162">
        <f>IF(N1234="základní",J1234,0)</f>
        <v>457</v>
      </c>
      <c r="BF1234" s="162">
        <f>IF(N1234="snížená",J1234,0)</f>
        <v>0</v>
      </c>
      <c r="BG1234" s="162">
        <f>IF(N1234="zákl. přenesená",J1234,0)</f>
        <v>0</v>
      </c>
      <c r="BH1234" s="162">
        <f>IF(N1234="sníž. přenesená",J1234,0)</f>
        <v>0</v>
      </c>
      <c r="BI1234" s="162">
        <f>IF(N1234="nulová",J1234,0)</f>
        <v>0</v>
      </c>
      <c r="BJ1234" s="99" t="s">
        <v>75</v>
      </c>
      <c r="BK1234" s="162">
        <f>ROUND(I1234*H1234,2)</f>
        <v>457</v>
      </c>
      <c r="BL1234" s="99" t="s">
        <v>104</v>
      </c>
      <c r="BM1234" s="99" t="s">
        <v>2997</v>
      </c>
    </row>
    <row r="1235" spans="2:65" s="108" customFormat="1" ht="39">
      <c r="B1235" s="109"/>
      <c r="D1235" s="163" t="s">
        <v>107</v>
      </c>
      <c r="F1235" s="164" t="s">
        <v>2998</v>
      </c>
      <c r="L1235" s="109"/>
      <c r="M1235" s="165"/>
      <c r="N1235" s="166"/>
      <c r="O1235" s="166"/>
      <c r="P1235" s="166"/>
      <c r="Q1235" s="166"/>
      <c r="R1235" s="166"/>
      <c r="S1235" s="166"/>
      <c r="T1235" s="167"/>
      <c r="AT1235" s="99" t="s">
        <v>107</v>
      </c>
      <c r="AU1235" s="99" t="s">
        <v>67</v>
      </c>
    </row>
    <row r="1236" spans="2:65" s="108" customFormat="1" ht="22.5" customHeight="1">
      <c r="B1236" s="109"/>
      <c r="C1236" s="152" t="s">
        <v>2999</v>
      </c>
      <c r="D1236" s="152" t="s">
        <v>99</v>
      </c>
      <c r="E1236" s="153" t="s">
        <v>3000</v>
      </c>
      <c r="F1236" s="154" t="s">
        <v>3001</v>
      </c>
      <c r="G1236" s="155" t="s">
        <v>306</v>
      </c>
      <c r="H1236" s="156">
        <v>1</v>
      </c>
      <c r="I1236" s="157">
        <v>121</v>
      </c>
      <c r="J1236" s="157">
        <f>ROUND(I1236*H1236,2)</f>
        <v>121</v>
      </c>
      <c r="K1236" s="154" t="s">
        <v>103</v>
      </c>
      <c r="L1236" s="109"/>
      <c r="M1236" s="158" t="s">
        <v>1</v>
      </c>
      <c r="N1236" s="159" t="s">
        <v>38</v>
      </c>
      <c r="O1236" s="160">
        <v>0</v>
      </c>
      <c r="P1236" s="160">
        <f>O1236*H1236</f>
        <v>0</v>
      </c>
      <c r="Q1236" s="160">
        <v>0</v>
      </c>
      <c r="R1236" s="160">
        <f>Q1236*H1236</f>
        <v>0</v>
      </c>
      <c r="S1236" s="160">
        <v>0</v>
      </c>
      <c r="T1236" s="161">
        <f>S1236*H1236</f>
        <v>0</v>
      </c>
      <c r="AR1236" s="99" t="s">
        <v>104</v>
      </c>
      <c r="AT1236" s="99" t="s">
        <v>99</v>
      </c>
      <c r="AU1236" s="99" t="s">
        <v>67</v>
      </c>
      <c r="AY1236" s="99" t="s">
        <v>105</v>
      </c>
      <c r="BE1236" s="162">
        <f>IF(N1236="základní",J1236,0)</f>
        <v>121</v>
      </c>
      <c r="BF1236" s="162">
        <f>IF(N1236="snížená",J1236,0)</f>
        <v>0</v>
      </c>
      <c r="BG1236" s="162">
        <f>IF(N1236="zákl. přenesená",J1236,0)</f>
        <v>0</v>
      </c>
      <c r="BH1236" s="162">
        <f>IF(N1236="sníž. přenesená",J1236,0)</f>
        <v>0</v>
      </c>
      <c r="BI1236" s="162">
        <f>IF(N1236="nulová",J1236,0)</f>
        <v>0</v>
      </c>
      <c r="BJ1236" s="99" t="s">
        <v>75</v>
      </c>
      <c r="BK1236" s="162">
        <f>ROUND(I1236*H1236,2)</f>
        <v>121</v>
      </c>
      <c r="BL1236" s="99" t="s">
        <v>104</v>
      </c>
      <c r="BM1236" s="99" t="s">
        <v>3002</v>
      </c>
    </row>
    <row r="1237" spans="2:65" s="108" customFormat="1" ht="19.5">
      <c r="B1237" s="109"/>
      <c r="D1237" s="163" t="s">
        <v>107</v>
      </c>
      <c r="F1237" s="164" t="s">
        <v>3003</v>
      </c>
      <c r="L1237" s="109"/>
      <c r="M1237" s="165"/>
      <c r="N1237" s="166"/>
      <c r="O1237" s="166"/>
      <c r="P1237" s="166"/>
      <c r="Q1237" s="166"/>
      <c r="R1237" s="166"/>
      <c r="S1237" s="166"/>
      <c r="T1237" s="167"/>
      <c r="AT1237" s="99" t="s">
        <v>107</v>
      </c>
      <c r="AU1237" s="99" t="s">
        <v>67</v>
      </c>
    </row>
    <row r="1238" spans="2:65" s="108" customFormat="1" ht="22.5" customHeight="1">
      <c r="B1238" s="109"/>
      <c r="C1238" s="152" t="s">
        <v>3004</v>
      </c>
      <c r="D1238" s="152" t="s">
        <v>99</v>
      </c>
      <c r="E1238" s="153" t="s">
        <v>3005</v>
      </c>
      <c r="F1238" s="154" t="s">
        <v>3006</v>
      </c>
      <c r="G1238" s="155" t="s">
        <v>306</v>
      </c>
      <c r="H1238" s="156">
        <v>1</v>
      </c>
      <c r="I1238" s="157">
        <v>129</v>
      </c>
      <c r="J1238" s="157">
        <f>ROUND(I1238*H1238,2)</f>
        <v>129</v>
      </c>
      <c r="K1238" s="154" t="s">
        <v>103</v>
      </c>
      <c r="L1238" s="109"/>
      <c r="M1238" s="158" t="s">
        <v>1</v>
      </c>
      <c r="N1238" s="159" t="s">
        <v>38</v>
      </c>
      <c r="O1238" s="160">
        <v>0</v>
      </c>
      <c r="P1238" s="160">
        <f>O1238*H1238</f>
        <v>0</v>
      </c>
      <c r="Q1238" s="160">
        <v>0</v>
      </c>
      <c r="R1238" s="160">
        <f>Q1238*H1238</f>
        <v>0</v>
      </c>
      <c r="S1238" s="160">
        <v>0</v>
      </c>
      <c r="T1238" s="161">
        <f>S1238*H1238</f>
        <v>0</v>
      </c>
      <c r="AR1238" s="99" t="s">
        <v>104</v>
      </c>
      <c r="AT1238" s="99" t="s">
        <v>99</v>
      </c>
      <c r="AU1238" s="99" t="s">
        <v>67</v>
      </c>
      <c r="AY1238" s="99" t="s">
        <v>105</v>
      </c>
      <c r="BE1238" s="162">
        <f>IF(N1238="základní",J1238,0)</f>
        <v>129</v>
      </c>
      <c r="BF1238" s="162">
        <f>IF(N1238="snížená",J1238,0)</f>
        <v>0</v>
      </c>
      <c r="BG1238" s="162">
        <f>IF(N1238="zákl. přenesená",J1238,0)</f>
        <v>0</v>
      </c>
      <c r="BH1238" s="162">
        <f>IF(N1238="sníž. přenesená",J1238,0)</f>
        <v>0</v>
      </c>
      <c r="BI1238" s="162">
        <f>IF(N1238="nulová",J1238,0)</f>
        <v>0</v>
      </c>
      <c r="BJ1238" s="99" t="s">
        <v>75</v>
      </c>
      <c r="BK1238" s="162">
        <f>ROUND(I1238*H1238,2)</f>
        <v>129</v>
      </c>
      <c r="BL1238" s="99" t="s">
        <v>104</v>
      </c>
      <c r="BM1238" s="99" t="s">
        <v>3007</v>
      </c>
    </row>
    <row r="1239" spans="2:65" s="108" customFormat="1" ht="19.5">
      <c r="B1239" s="109"/>
      <c r="D1239" s="163" t="s">
        <v>107</v>
      </c>
      <c r="F1239" s="164" t="s">
        <v>3008</v>
      </c>
      <c r="L1239" s="109"/>
      <c r="M1239" s="165"/>
      <c r="N1239" s="166"/>
      <c r="O1239" s="166"/>
      <c r="P1239" s="166"/>
      <c r="Q1239" s="166"/>
      <c r="R1239" s="166"/>
      <c r="S1239" s="166"/>
      <c r="T1239" s="167"/>
      <c r="AT1239" s="99" t="s">
        <v>107</v>
      </c>
      <c r="AU1239" s="99" t="s">
        <v>67</v>
      </c>
    </row>
    <row r="1240" spans="2:65" s="108" customFormat="1" ht="22.5" customHeight="1">
      <c r="B1240" s="109"/>
      <c r="C1240" s="152" t="s">
        <v>3009</v>
      </c>
      <c r="D1240" s="152" t="s">
        <v>99</v>
      </c>
      <c r="E1240" s="153" t="s">
        <v>3010</v>
      </c>
      <c r="F1240" s="154" t="s">
        <v>3011</v>
      </c>
      <c r="G1240" s="155" t="s">
        <v>306</v>
      </c>
      <c r="H1240" s="156">
        <v>1</v>
      </c>
      <c r="I1240" s="157">
        <v>109</v>
      </c>
      <c r="J1240" s="157">
        <f>ROUND(I1240*H1240,2)</f>
        <v>109</v>
      </c>
      <c r="K1240" s="154" t="s">
        <v>103</v>
      </c>
      <c r="L1240" s="109"/>
      <c r="M1240" s="158" t="s">
        <v>1</v>
      </c>
      <c r="N1240" s="159" t="s">
        <v>38</v>
      </c>
      <c r="O1240" s="160">
        <v>0</v>
      </c>
      <c r="P1240" s="160">
        <f>O1240*H1240</f>
        <v>0</v>
      </c>
      <c r="Q1240" s="160">
        <v>0</v>
      </c>
      <c r="R1240" s="160">
        <f>Q1240*H1240</f>
        <v>0</v>
      </c>
      <c r="S1240" s="160">
        <v>0</v>
      </c>
      <c r="T1240" s="161">
        <f>S1240*H1240</f>
        <v>0</v>
      </c>
      <c r="AR1240" s="99" t="s">
        <v>104</v>
      </c>
      <c r="AT1240" s="99" t="s">
        <v>99</v>
      </c>
      <c r="AU1240" s="99" t="s">
        <v>67</v>
      </c>
      <c r="AY1240" s="99" t="s">
        <v>105</v>
      </c>
      <c r="BE1240" s="162">
        <f>IF(N1240="základní",J1240,0)</f>
        <v>109</v>
      </c>
      <c r="BF1240" s="162">
        <f>IF(N1240="snížená",J1240,0)</f>
        <v>0</v>
      </c>
      <c r="BG1240" s="162">
        <f>IF(N1240="zákl. přenesená",J1240,0)</f>
        <v>0</v>
      </c>
      <c r="BH1240" s="162">
        <f>IF(N1240="sníž. přenesená",J1240,0)</f>
        <v>0</v>
      </c>
      <c r="BI1240" s="162">
        <f>IF(N1240="nulová",J1240,0)</f>
        <v>0</v>
      </c>
      <c r="BJ1240" s="99" t="s">
        <v>75</v>
      </c>
      <c r="BK1240" s="162">
        <f>ROUND(I1240*H1240,2)</f>
        <v>109</v>
      </c>
      <c r="BL1240" s="99" t="s">
        <v>104</v>
      </c>
      <c r="BM1240" s="99" t="s">
        <v>3012</v>
      </c>
    </row>
    <row r="1241" spans="2:65" s="108" customFormat="1" ht="19.5">
      <c r="B1241" s="109"/>
      <c r="D1241" s="163" t="s">
        <v>107</v>
      </c>
      <c r="F1241" s="164" t="s">
        <v>3013</v>
      </c>
      <c r="L1241" s="109"/>
      <c r="M1241" s="165"/>
      <c r="N1241" s="166"/>
      <c r="O1241" s="166"/>
      <c r="P1241" s="166"/>
      <c r="Q1241" s="166"/>
      <c r="R1241" s="166"/>
      <c r="S1241" s="166"/>
      <c r="T1241" s="167"/>
      <c r="AT1241" s="99" t="s">
        <v>107</v>
      </c>
      <c r="AU1241" s="99" t="s">
        <v>67</v>
      </c>
    </row>
    <row r="1242" spans="2:65" s="108" customFormat="1" ht="22.5" customHeight="1">
      <c r="B1242" s="109"/>
      <c r="C1242" s="152" t="s">
        <v>3014</v>
      </c>
      <c r="D1242" s="152" t="s">
        <v>99</v>
      </c>
      <c r="E1242" s="153" t="s">
        <v>3015</v>
      </c>
      <c r="F1242" s="154" t="s">
        <v>3016</v>
      </c>
      <c r="G1242" s="155" t="s">
        <v>306</v>
      </c>
      <c r="H1242" s="156">
        <v>1</v>
      </c>
      <c r="I1242" s="157">
        <v>116</v>
      </c>
      <c r="J1242" s="157">
        <f>ROUND(I1242*H1242,2)</f>
        <v>116</v>
      </c>
      <c r="K1242" s="154" t="s">
        <v>103</v>
      </c>
      <c r="L1242" s="109"/>
      <c r="M1242" s="158" t="s">
        <v>1</v>
      </c>
      <c r="N1242" s="159" t="s">
        <v>38</v>
      </c>
      <c r="O1242" s="160">
        <v>0</v>
      </c>
      <c r="P1242" s="160">
        <f>O1242*H1242</f>
        <v>0</v>
      </c>
      <c r="Q1242" s="160">
        <v>0</v>
      </c>
      <c r="R1242" s="160">
        <f>Q1242*H1242</f>
        <v>0</v>
      </c>
      <c r="S1242" s="160">
        <v>0</v>
      </c>
      <c r="T1242" s="161">
        <f>S1242*H1242</f>
        <v>0</v>
      </c>
      <c r="AR1242" s="99" t="s">
        <v>104</v>
      </c>
      <c r="AT1242" s="99" t="s">
        <v>99</v>
      </c>
      <c r="AU1242" s="99" t="s">
        <v>67</v>
      </c>
      <c r="AY1242" s="99" t="s">
        <v>105</v>
      </c>
      <c r="BE1242" s="162">
        <f>IF(N1242="základní",J1242,0)</f>
        <v>116</v>
      </c>
      <c r="BF1242" s="162">
        <f>IF(N1242="snížená",J1242,0)</f>
        <v>0</v>
      </c>
      <c r="BG1242" s="162">
        <f>IF(N1242="zákl. přenesená",J1242,0)</f>
        <v>0</v>
      </c>
      <c r="BH1242" s="162">
        <f>IF(N1242="sníž. přenesená",J1242,0)</f>
        <v>0</v>
      </c>
      <c r="BI1242" s="162">
        <f>IF(N1242="nulová",J1242,0)</f>
        <v>0</v>
      </c>
      <c r="BJ1242" s="99" t="s">
        <v>75</v>
      </c>
      <c r="BK1242" s="162">
        <f>ROUND(I1242*H1242,2)</f>
        <v>116</v>
      </c>
      <c r="BL1242" s="99" t="s">
        <v>104</v>
      </c>
      <c r="BM1242" s="99" t="s">
        <v>3017</v>
      </c>
    </row>
    <row r="1243" spans="2:65" s="108" customFormat="1" ht="19.5">
      <c r="B1243" s="109"/>
      <c r="D1243" s="163" t="s">
        <v>107</v>
      </c>
      <c r="F1243" s="164" t="s">
        <v>3018</v>
      </c>
      <c r="L1243" s="109"/>
      <c r="M1243" s="165"/>
      <c r="N1243" s="166"/>
      <c r="O1243" s="166"/>
      <c r="P1243" s="166"/>
      <c r="Q1243" s="166"/>
      <c r="R1243" s="166"/>
      <c r="S1243" s="166"/>
      <c r="T1243" s="167"/>
      <c r="AT1243" s="99" t="s">
        <v>107</v>
      </c>
      <c r="AU1243" s="99" t="s">
        <v>67</v>
      </c>
    </row>
    <row r="1244" spans="2:65" s="108" customFormat="1" ht="22.5" customHeight="1">
      <c r="B1244" s="109"/>
      <c r="C1244" s="152" t="s">
        <v>3019</v>
      </c>
      <c r="D1244" s="152" t="s">
        <v>99</v>
      </c>
      <c r="E1244" s="153" t="s">
        <v>3020</v>
      </c>
      <c r="F1244" s="154" t="s">
        <v>3021</v>
      </c>
      <c r="G1244" s="155" t="s">
        <v>306</v>
      </c>
      <c r="H1244" s="156">
        <v>1</v>
      </c>
      <c r="I1244" s="157">
        <v>151</v>
      </c>
      <c r="J1244" s="157">
        <f>ROUND(I1244*H1244,2)</f>
        <v>151</v>
      </c>
      <c r="K1244" s="154" t="s">
        <v>103</v>
      </c>
      <c r="L1244" s="109"/>
      <c r="M1244" s="158" t="s">
        <v>1</v>
      </c>
      <c r="N1244" s="159" t="s">
        <v>38</v>
      </c>
      <c r="O1244" s="160">
        <v>0</v>
      </c>
      <c r="P1244" s="160">
        <f>O1244*H1244</f>
        <v>0</v>
      </c>
      <c r="Q1244" s="160">
        <v>0</v>
      </c>
      <c r="R1244" s="160">
        <f>Q1244*H1244</f>
        <v>0</v>
      </c>
      <c r="S1244" s="160">
        <v>0</v>
      </c>
      <c r="T1244" s="161">
        <f>S1244*H1244</f>
        <v>0</v>
      </c>
      <c r="AR1244" s="99" t="s">
        <v>104</v>
      </c>
      <c r="AT1244" s="99" t="s">
        <v>99</v>
      </c>
      <c r="AU1244" s="99" t="s">
        <v>67</v>
      </c>
      <c r="AY1244" s="99" t="s">
        <v>105</v>
      </c>
      <c r="BE1244" s="162">
        <f>IF(N1244="základní",J1244,0)</f>
        <v>151</v>
      </c>
      <c r="BF1244" s="162">
        <f>IF(N1244="snížená",J1244,0)</f>
        <v>0</v>
      </c>
      <c r="BG1244" s="162">
        <f>IF(N1244="zákl. přenesená",J1244,0)</f>
        <v>0</v>
      </c>
      <c r="BH1244" s="162">
        <f>IF(N1244="sníž. přenesená",J1244,0)</f>
        <v>0</v>
      </c>
      <c r="BI1244" s="162">
        <f>IF(N1244="nulová",J1244,0)</f>
        <v>0</v>
      </c>
      <c r="BJ1244" s="99" t="s">
        <v>75</v>
      </c>
      <c r="BK1244" s="162">
        <f>ROUND(I1244*H1244,2)</f>
        <v>151</v>
      </c>
      <c r="BL1244" s="99" t="s">
        <v>104</v>
      </c>
      <c r="BM1244" s="99" t="s">
        <v>3022</v>
      </c>
    </row>
    <row r="1245" spans="2:65" s="108" customFormat="1" ht="19.5">
      <c r="B1245" s="109"/>
      <c r="D1245" s="163" t="s">
        <v>107</v>
      </c>
      <c r="F1245" s="164" t="s">
        <v>3023</v>
      </c>
      <c r="L1245" s="109"/>
      <c r="M1245" s="165"/>
      <c r="N1245" s="166"/>
      <c r="O1245" s="166"/>
      <c r="P1245" s="166"/>
      <c r="Q1245" s="166"/>
      <c r="R1245" s="166"/>
      <c r="S1245" s="166"/>
      <c r="T1245" s="167"/>
      <c r="AT1245" s="99" t="s">
        <v>107</v>
      </c>
      <c r="AU1245" s="99" t="s">
        <v>67</v>
      </c>
    </row>
    <row r="1246" spans="2:65" s="108" customFormat="1" ht="22.5" customHeight="1">
      <c r="B1246" s="109"/>
      <c r="C1246" s="152" t="s">
        <v>3024</v>
      </c>
      <c r="D1246" s="152" t="s">
        <v>99</v>
      </c>
      <c r="E1246" s="153" t="s">
        <v>3025</v>
      </c>
      <c r="F1246" s="154" t="s">
        <v>3026</v>
      </c>
      <c r="G1246" s="155" t="s">
        <v>306</v>
      </c>
      <c r="H1246" s="156">
        <v>1</v>
      </c>
      <c r="I1246" s="157">
        <v>169</v>
      </c>
      <c r="J1246" s="157">
        <f>ROUND(I1246*H1246,2)</f>
        <v>169</v>
      </c>
      <c r="K1246" s="154" t="s">
        <v>103</v>
      </c>
      <c r="L1246" s="109"/>
      <c r="M1246" s="158" t="s">
        <v>1</v>
      </c>
      <c r="N1246" s="159" t="s">
        <v>38</v>
      </c>
      <c r="O1246" s="160">
        <v>0</v>
      </c>
      <c r="P1246" s="160">
        <f>O1246*H1246</f>
        <v>0</v>
      </c>
      <c r="Q1246" s="160">
        <v>0</v>
      </c>
      <c r="R1246" s="160">
        <f>Q1246*H1246</f>
        <v>0</v>
      </c>
      <c r="S1246" s="160">
        <v>0</v>
      </c>
      <c r="T1246" s="161">
        <f>S1246*H1246</f>
        <v>0</v>
      </c>
      <c r="AR1246" s="99" t="s">
        <v>104</v>
      </c>
      <c r="AT1246" s="99" t="s">
        <v>99</v>
      </c>
      <c r="AU1246" s="99" t="s">
        <v>67</v>
      </c>
      <c r="AY1246" s="99" t="s">
        <v>105</v>
      </c>
      <c r="BE1246" s="162">
        <f>IF(N1246="základní",J1246,0)</f>
        <v>169</v>
      </c>
      <c r="BF1246" s="162">
        <f>IF(N1246="snížená",J1246,0)</f>
        <v>0</v>
      </c>
      <c r="BG1246" s="162">
        <f>IF(N1246="zákl. přenesená",J1246,0)</f>
        <v>0</v>
      </c>
      <c r="BH1246" s="162">
        <f>IF(N1246="sníž. přenesená",J1246,0)</f>
        <v>0</v>
      </c>
      <c r="BI1246" s="162">
        <f>IF(N1246="nulová",J1246,0)</f>
        <v>0</v>
      </c>
      <c r="BJ1246" s="99" t="s">
        <v>75</v>
      </c>
      <c r="BK1246" s="162">
        <f>ROUND(I1246*H1246,2)</f>
        <v>169</v>
      </c>
      <c r="BL1246" s="99" t="s">
        <v>104</v>
      </c>
      <c r="BM1246" s="99" t="s">
        <v>3027</v>
      </c>
    </row>
    <row r="1247" spans="2:65" s="108" customFormat="1" ht="19.5">
      <c r="B1247" s="109"/>
      <c r="D1247" s="163" t="s">
        <v>107</v>
      </c>
      <c r="F1247" s="164" t="s">
        <v>3028</v>
      </c>
      <c r="L1247" s="109"/>
      <c r="M1247" s="165"/>
      <c r="N1247" s="166"/>
      <c r="O1247" s="166"/>
      <c r="P1247" s="166"/>
      <c r="Q1247" s="166"/>
      <c r="R1247" s="166"/>
      <c r="S1247" s="166"/>
      <c r="T1247" s="167"/>
      <c r="AT1247" s="99" t="s">
        <v>107</v>
      </c>
      <c r="AU1247" s="99" t="s">
        <v>67</v>
      </c>
    </row>
    <row r="1248" spans="2:65" s="108" customFormat="1" ht="22.5" customHeight="1">
      <c r="B1248" s="109"/>
      <c r="C1248" s="152" t="s">
        <v>3029</v>
      </c>
      <c r="D1248" s="152" t="s">
        <v>99</v>
      </c>
      <c r="E1248" s="153" t="s">
        <v>3030</v>
      </c>
      <c r="F1248" s="154" t="s">
        <v>3031</v>
      </c>
      <c r="G1248" s="155" t="s">
        <v>306</v>
      </c>
      <c r="H1248" s="156">
        <v>1</v>
      </c>
      <c r="I1248" s="157">
        <v>93.7</v>
      </c>
      <c r="J1248" s="157">
        <f>ROUND(I1248*H1248,2)</f>
        <v>93.7</v>
      </c>
      <c r="K1248" s="154" t="s">
        <v>103</v>
      </c>
      <c r="L1248" s="109"/>
      <c r="M1248" s="158" t="s">
        <v>1</v>
      </c>
      <c r="N1248" s="159" t="s">
        <v>38</v>
      </c>
      <c r="O1248" s="160">
        <v>0</v>
      </c>
      <c r="P1248" s="160">
        <f>O1248*H1248</f>
        <v>0</v>
      </c>
      <c r="Q1248" s="160">
        <v>0</v>
      </c>
      <c r="R1248" s="160">
        <f>Q1248*H1248</f>
        <v>0</v>
      </c>
      <c r="S1248" s="160">
        <v>0</v>
      </c>
      <c r="T1248" s="161">
        <f>S1248*H1248</f>
        <v>0</v>
      </c>
      <c r="AR1248" s="99" t="s">
        <v>104</v>
      </c>
      <c r="AT1248" s="99" t="s">
        <v>99</v>
      </c>
      <c r="AU1248" s="99" t="s">
        <v>67</v>
      </c>
      <c r="AY1248" s="99" t="s">
        <v>105</v>
      </c>
      <c r="BE1248" s="162">
        <f>IF(N1248="základní",J1248,0)</f>
        <v>93.7</v>
      </c>
      <c r="BF1248" s="162">
        <f>IF(N1248="snížená",J1248,0)</f>
        <v>0</v>
      </c>
      <c r="BG1248" s="162">
        <f>IF(N1248="zákl. přenesená",J1248,0)</f>
        <v>0</v>
      </c>
      <c r="BH1248" s="162">
        <f>IF(N1248="sníž. přenesená",J1248,0)</f>
        <v>0</v>
      </c>
      <c r="BI1248" s="162">
        <f>IF(N1248="nulová",J1248,0)</f>
        <v>0</v>
      </c>
      <c r="BJ1248" s="99" t="s">
        <v>75</v>
      </c>
      <c r="BK1248" s="162">
        <f>ROUND(I1248*H1248,2)</f>
        <v>93.7</v>
      </c>
      <c r="BL1248" s="99" t="s">
        <v>104</v>
      </c>
      <c r="BM1248" s="99" t="s">
        <v>3032</v>
      </c>
    </row>
    <row r="1249" spans="2:65" s="108" customFormat="1" ht="29.25">
      <c r="B1249" s="109"/>
      <c r="D1249" s="163" t="s">
        <v>107</v>
      </c>
      <c r="F1249" s="164" t="s">
        <v>3033</v>
      </c>
      <c r="L1249" s="109"/>
      <c r="M1249" s="165"/>
      <c r="N1249" s="166"/>
      <c r="O1249" s="166"/>
      <c r="P1249" s="166"/>
      <c r="Q1249" s="166"/>
      <c r="R1249" s="166"/>
      <c r="S1249" s="166"/>
      <c r="T1249" s="167"/>
      <c r="AT1249" s="99" t="s">
        <v>107</v>
      </c>
      <c r="AU1249" s="99" t="s">
        <v>67</v>
      </c>
    </row>
    <row r="1250" spans="2:65" s="108" customFormat="1" ht="22.5" customHeight="1">
      <c r="B1250" s="109"/>
      <c r="C1250" s="152" t="s">
        <v>3034</v>
      </c>
      <c r="D1250" s="152" t="s">
        <v>99</v>
      </c>
      <c r="E1250" s="153" t="s">
        <v>3035</v>
      </c>
      <c r="F1250" s="154" t="s">
        <v>3036</v>
      </c>
      <c r="G1250" s="155" t="s">
        <v>306</v>
      </c>
      <c r="H1250" s="156">
        <v>1</v>
      </c>
      <c r="I1250" s="157">
        <v>100</v>
      </c>
      <c r="J1250" s="157">
        <f>ROUND(I1250*H1250,2)</f>
        <v>100</v>
      </c>
      <c r="K1250" s="154" t="s">
        <v>103</v>
      </c>
      <c r="L1250" s="109"/>
      <c r="M1250" s="158" t="s">
        <v>1</v>
      </c>
      <c r="N1250" s="159" t="s">
        <v>38</v>
      </c>
      <c r="O1250" s="160">
        <v>0</v>
      </c>
      <c r="P1250" s="160">
        <f>O1250*H1250</f>
        <v>0</v>
      </c>
      <c r="Q1250" s="160">
        <v>0</v>
      </c>
      <c r="R1250" s="160">
        <f>Q1250*H1250</f>
        <v>0</v>
      </c>
      <c r="S1250" s="160">
        <v>0</v>
      </c>
      <c r="T1250" s="161">
        <f>S1250*H1250</f>
        <v>0</v>
      </c>
      <c r="AR1250" s="99" t="s">
        <v>104</v>
      </c>
      <c r="AT1250" s="99" t="s">
        <v>99</v>
      </c>
      <c r="AU1250" s="99" t="s">
        <v>67</v>
      </c>
      <c r="AY1250" s="99" t="s">
        <v>105</v>
      </c>
      <c r="BE1250" s="162">
        <f>IF(N1250="základní",J1250,0)</f>
        <v>100</v>
      </c>
      <c r="BF1250" s="162">
        <f>IF(N1250="snížená",J1250,0)</f>
        <v>0</v>
      </c>
      <c r="BG1250" s="162">
        <f>IF(N1250="zákl. přenesená",J1250,0)</f>
        <v>0</v>
      </c>
      <c r="BH1250" s="162">
        <f>IF(N1250="sníž. přenesená",J1250,0)</f>
        <v>0</v>
      </c>
      <c r="BI1250" s="162">
        <f>IF(N1250="nulová",J1250,0)</f>
        <v>0</v>
      </c>
      <c r="BJ1250" s="99" t="s">
        <v>75</v>
      </c>
      <c r="BK1250" s="162">
        <f>ROUND(I1250*H1250,2)</f>
        <v>100</v>
      </c>
      <c r="BL1250" s="99" t="s">
        <v>104</v>
      </c>
      <c r="BM1250" s="99" t="s">
        <v>3037</v>
      </c>
    </row>
    <row r="1251" spans="2:65" s="108" customFormat="1" ht="29.25">
      <c r="B1251" s="109"/>
      <c r="D1251" s="163" t="s">
        <v>107</v>
      </c>
      <c r="F1251" s="164" t="s">
        <v>3038</v>
      </c>
      <c r="L1251" s="109"/>
      <c r="M1251" s="165"/>
      <c r="N1251" s="166"/>
      <c r="O1251" s="166"/>
      <c r="P1251" s="166"/>
      <c r="Q1251" s="166"/>
      <c r="R1251" s="166"/>
      <c r="S1251" s="166"/>
      <c r="T1251" s="167"/>
      <c r="AT1251" s="99" t="s">
        <v>107</v>
      </c>
      <c r="AU1251" s="99" t="s">
        <v>67</v>
      </c>
    </row>
    <row r="1252" spans="2:65" s="108" customFormat="1" ht="22.5" customHeight="1">
      <c r="B1252" s="109"/>
      <c r="C1252" s="152" t="s">
        <v>3039</v>
      </c>
      <c r="D1252" s="152" t="s">
        <v>99</v>
      </c>
      <c r="E1252" s="153" t="s">
        <v>3040</v>
      </c>
      <c r="F1252" s="154" t="s">
        <v>3041</v>
      </c>
      <c r="G1252" s="155" t="s">
        <v>306</v>
      </c>
      <c r="H1252" s="156">
        <v>1</v>
      </c>
      <c r="I1252" s="157">
        <v>86.9</v>
      </c>
      <c r="J1252" s="157">
        <f>ROUND(I1252*H1252,2)</f>
        <v>86.9</v>
      </c>
      <c r="K1252" s="154" t="s">
        <v>103</v>
      </c>
      <c r="L1252" s="109"/>
      <c r="M1252" s="158" t="s">
        <v>1</v>
      </c>
      <c r="N1252" s="159" t="s">
        <v>38</v>
      </c>
      <c r="O1252" s="160">
        <v>0</v>
      </c>
      <c r="P1252" s="160">
        <f>O1252*H1252</f>
        <v>0</v>
      </c>
      <c r="Q1252" s="160">
        <v>0</v>
      </c>
      <c r="R1252" s="160">
        <f>Q1252*H1252</f>
        <v>0</v>
      </c>
      <c r="S1252" s="160">
        <v>0</v>
      </c>
      <c r="T1252" s="161">
        <f>S1252*H1252</f>
        <v>0</v>
      </c>
      <c r="AR1252" s="99" t="s">
        <v>104</v>
      </c>
      <c r="AT1252" s="99" t="s">
        <v>99</v>
      </c>
      <c r="AU1252" s="99" t="s">
        <v>67</v>
      </c>
      <c r="AY1252" s="99" t="s">
        <v>105</v>
      </c>
      <c r="BE1252" s="162">
        <f>IF(N1252="základní",J1252,0)</f>
        <v>86.9</v>
      </c>
      <c r="BF1252" s="162">
        <f>IF(N1252="snížená",J1252,0)</f>
        <v>0</v>
      </c>
      <c r="BG1252" s="162">
        <f>IF(N1252="zákl. přenesená",J1252,0)</f>
        <v>0</v>
      </c>
      <c r="BH1252" s="162">
        <f>IF(N1252="sníž. přenesená",J1252,0)</f>
        <v>0</v>
      </c>
      <c r="BI1252" s="162">
        <f>IF(N1252="nulová",J1252,0)</f>
        <v>0</v>
      </c>
      <c r="BJ1252" s="99" t="s">
        <v>75</v>
      </c>
      <c r="BK1252" s="162">
        <f>ROUND(I1252*H1252,2)</f>
        <v>86.9</v>
      </c>
      <c r="BL1252" s="99" t="s">
        <v>104</v>
      </c>
      <c r="BM1252" s="99" t="s">
        <v>3042</v>
      </c>
    </row>
    <row r="1253" spans="2:65" s="108" customFormat="1" ht="29.25">
      <c r="B1253" s="109"/>
      <c r="D1253" s="163" t="s">
        <v>107</v>
      </c>
      <c r="F1253" s="164" t="s">
        <v>3043</v>
      </c>
      <c r="L1253" s="109"/>
      <c r="M1253" s="165"/>
      <c r="N1253" s="166"/>
      <c r="O1253" s="166"/>
      <c r="P1253" s="166"/>
      <c r="Q1253" s="166"/>
      <c r="R1253" s="166"/>
      <c r="S1253" s="166"/>
      <c r="T1253" s="167"/>
      <c r="AT1253" s="99" t="s">
        <v>107</v>
      </c>
      <c r="AU1253" s="99" t="s">
        <v>67</v>
      </c>
    </row>
    <row r="1254" spans="2:65" s="108" customFormat="1" ht="22.5" customHeight="1">
      <c r="B1254" s="109"/>
      <c r="C1254" s="152" t="s">
        <v>3044</v>
      </c>
      <c r="D1254" s="152" t="s">
        <v>99</v>
      </c>
      <c r="E1254" s="153" t="s">
        <v>3045</v>
      </c>
      <c r="F1254" s="154" t="s">
        <v>3046</v>
      </c>
      <c r="G1254" s="155" t="s">
        <v>306</v>
      </c>
      <c r="H1254" s="156">
        <v>1</v>
      </c>
      <c r="I1254" s="157">
        <v>88.3</v>
      </c>
      <c r="J1254" s="157">
        <f>ROUND(I1254*H1254,2)</f>
        <v>88.3</v>
      </c>
      <c r="K1254" s="154" t="s">
        <v>103</v>
      </c>
      <c r="L1254" s="109"/>
      <c r="M1254" s="158" t="s">
        <v>1</v>
      </c>
      <c r="N1254" s="159" t="s">
        <v>38</v>
      </c>
      <c r="O1254" s="160">
        <v>0</v>
      </c>
      <c r="P1254" s="160">
        <f>O1254*H1254</f>
        <v>0</v>
      </c>
      <c r="Q1254" s="160">
        <v>0</v>
      </c>
      <c r="R1254" s="160">
        <f>Q1254*H1254</f>
        <v>0</v>
      </c>
      <c r="S1254" s="160">
        <v>0</v>
      </c>
      <c r="T1254" s="161">
        <f>S1254*H1254</f>
        <v>0</v>
      </c>
      <c r="AR1254" s="99" t="s">
        <v>104</v>
      </c>
      <c r="AT1254" s="99" t="s">
        <v>99</v>
      </c>
      <c r="AU1254" s="99" t="s">
        <v>67</v>
      </c>
      <c r="AY1254" s="99" t="s">
        <v>105</v>
      </c>
      <c r="BE1254" s="162">
        <f>IF(N1254="základní",J1254,0)</f>
        <v>88.3</v>
      </c>
      <c r="BF1254" s="162">
        <f>IF(N1254="snížená",J1254,0)</f>
        <v>0</v>
      </c>
      <c r="BG1254" s="162">
        <f>IF(N1254="zákl. přenesená",J1254,0)</f>
        <v>0</v>
      </c>
      <c r="BH1254" s="162">
        <f>IF(N1254="sníž. přenesená",J1254,0)</f>
        <v>0</v>
      </c>
      <c r="BI1254" s="162">
        <f>IF(N1254="nulová",J1254,0)</f>
        <v>0</v>
      </c>
      <c r="BJ1254" s="99" t="s">
        <v>75</v>
      </c>
      <c r="BK1254" s="162">
        <f>ROUND(I1254*H1254,2)</f>
        <v>88.3</v>
      </c>
      <c r="BL1254" s="99" t="s">
        <v>104</v>
      </c>
      <c r="BM1254" s="99" t="s">
        <v>3047</v>
      </c>
    </row>
    <row r="1255" spans="2:65" s="108" customFormat="1" ht="29.25">
      <c r="B1255" s="109"/>
      <c r="D1255" s="163" t="s">
        <v>107</v>
      </c>
      <c r="F1255" s="164" t="s">
        <v>3048</v>
      </c>
      <c r="L1255" s="109"/>
      <c r="M1255" s="165"/>
      <c r="N1255" s="166"/>
      <c r="O1255" s="166"/>
      <c r="P1255" s="166"/>
      <c r="Q1255" s="166"/>
      <c r="R1255" s="166"/>
      <c r="S1255" s="166"/>
      <c r="T1255" s="167"/>
      <c r="AT1255" s="99" t="s">
        <v>107</v>
      </c>
      <c r="AU1255" s="99" t="s">
        <v>67</v>
      </c>
    </row>
    <row r="1256" spans="2:65" s="108" customFormat="1" ht="22.5" customHeight="1">
      <c r="B1256" s="109"/>
      <c r="C1256" s="152" t="s">
        <v>3049</v>
      </c>
      <c r="D1256" s="152" t="s">
        <v>99</v>
      </c>
      <c r="E1256" s="153" t="s">
        <v>3050</v>
      </c>
      <c r="F1256" s="154" t="s">
        <v>3051</v>
      </c>
      <c r="G1256" s="155" t="s">
        <v>306</v>
      </c>
      <c r="H1256" s="156">
        <v>1</v>
      </c>
      <c r="I1256" s="157">
        <v>269</v>
      </c>
      <c r="J1256" s="157">
        <f>ROUND(I1256*H1256,2)</f>
        <v>269</v>
      </c>
      <c r="K1256" s="154" t="s">
        <v>103</v>
      </c>
      <c r="L1256" s="109"/>
      <c r="M1256" s="158" t="s">
        <v>1</v>
      </c>
      <c r="N1256" s="159" t="s">
        <v>38</v>
      </c>
      <c r="O1256" s="160">
        <v>0</v>
      </c>
      <c r="P1256" s="160">
        <f>O1256*H1256</f>
        <v>0</v>
      </c>
      <c r="Q1256" s="160">
        <v>0</v>
      </c>
      <c r="R1256" s="160">
        <f>Q1256*H1256</f>
        <v>0</v>
      </c>
      <c r="S1256" s="160">
        <v>0</v>
      </c>
      <c r="T1256" s="161">
        <f>S1256*H1256</f>
        <v>0</v>
      </c>
      <c r="AR1256" s="99" t="s">
        <v>104</v>
      </c>
      <c r="AT1256" s="99" t="s">
        <v>99</v>
      </c>
      <c r="AU1256" s="99" t="s">
        <v>67</v>
      </c>
      <c r="AY1256" s="99" t="s">
        <v>105</v>
      </c>
      <c r="BE1256" s="162">
        <f>IF(N1256="základní",J1256,0)</f>
        <v>269</v>
      </c>
      <c r="BF1256" s="162">
        <f>IF(N1256="snížená",J1256,0)</f>
        <v>0</v>
      </c>
      <c r="BG1256" s="162">
        <f>IF(N1256="zákl. přenesená",J1256,0)</f>
        <v>0</v>
      </c>
      <c r="BH1256" s="162">
        <f>IF(N1256="sníž. přenesená",J1256,0)</f>
        <v>0</v>
      </c>
      <c r="BI1256" s="162">
        <f>IF(N1256="nulová",J1256,0)</f>
        <v>0</v>
      </c>
      <c r="BJ1256" s="99" t="s">
        <v>75</v>
      </c>
      <c r="BK1256" s="162">
        <f>ROUND(I1256*H1256,2)</f>
        <v>269</v>
      </c>
      <c r="BL1256" s="99" t="s">
        <v>104</v>
      </c>
      <c r="BM1256" s="99" t="s">
        <v>3052</v>
      </c>
    </row>
    <row r="1257" spans="2:65" s="108" customFormat="1" ht="29.25">
      <c r="B1257" s="109"/>
      <c r="D1257" s="163" t="s">
        <v>107</v>
      </c>
      <c r="F1257" s="164" t="s">
        <v>3053</v>
      </c>
      <c r="L1257" s="109"/>
      <c r="M1257" s="165"/>
      <c r="N1257" s="166"/>
      <c r="O1257" s="166"/>
      <c r="P1257" s="166"/>
      <c r="Q1257" s="166"/>
      <c r="R1257" s="166"/>
      <c r="S1257" s="166"/>
      <c r="T1257" s="167"/>
      <c r="AT1257" s="99" t="s">
        <v>107</v>
      </c>
      <c r="AU1257" s="99" t="s">
        <v>67</v>
      </c>
    </row>
    <row r="1258" spans="2:65" s="108" customFormat="1" ht="22.5" customHeight="1">
      <c r="B1258" s="109"/>
      <c r="C1258" s="152" t="s">
        <v>3054</v>
      </c>
      <c r="D1258" s="152" t="s">
        <v>99</v>
      </c>
      <c r="E1258" s="153" t="s">
        <v>3055</v>
      </c>
      <c r="F1258" s="154" t="s">
        <v>3056</v>
      </c>
      <c r="G1258" s="155" t="s">
        <v>306</v>
      </c>
      <c r="H1258" s="156">
        <v>1</v>
      </c>
      <c r="I1258" s="157">
        <v>289</v>
      </c>
      <c r="J1258" s="157">
        <f>ROUND(I1258*H1258,2)</f>
        <v>289</v>
      </c>
      <c r="K1258" s="154" t="s">
        <v>103</v>
      </c>
      <c r="L1258" s="109"/>
      <c r="M1258" s="158" t="s">
        <v>1</v>
      </c>
      <c r="N1258" s="159" t="s">
        <v>38</v>
      </c>
      <c r="O1258" s="160">
        <v>0</v>
      </c>
      <c r="P1258" s="160">
        <f>O1258*H1258</f>
        <v>0</v>
      </c>
      <c r="Q1258" s="160">
        <v>0</v>
      </c>
      <c r="R1258" s="160">
        <f>Q1258*H1258</f>
        <v>0</v>
      </c>
      <c r="S1258" s="160">
        <v>0</v>
      </c>
      <c r="T1258" s="161">
        <f>S1258*H1258</f>
        <v>0</v>
      </c>
      <c r="AR1258" s="99" t="s">
        <v>104</v>
      </c>
      <c r="AT1258" s="99" t="s">
        <v>99</v>
      </c>
      <c r="AU1258" s="99" t="s">
        <v>67</v>
      </c>
      <c r="AY1258" s="99" t="s">
        <v>105</v>
      </c>
      <c r="BE1258" s="162">
        <f>IF(N1258="základní",J1258,0)</f>
        <v>289</v>
      </c>
      <c r="BF1258" s="162">
        <f>IF(N1258="snížená",J1258,0)</f>
        <v>0</v>
      </c>
      <c r="BG1258" s="162">
        <f>IF(N1258="zákl. přenesená",J1258,0)</f>
        <v>0</v>
      </c>
      <c r="BH1258" s="162">
        <f>IF(N1258="sníž. přenesená",J1258,0)</f>
        <v>0</v>
      </c>
      <c r="BI1258" s="162">
        <f>IF(N1258="nulová",J1258,0)</f>
        <v>0</v>
      </c>
      <c r="BJ1258" s="99" t="s">
        <v>75</v>
      </c>
      <c r="BK1258" s="162">
        <f>ROUND(I1258*H1258,2)</f>
        <v>289</v>
      </c>
      <c r="BL1258" s="99" t="s">
        <v>104</v>
      </c>
      <c r="BM1258" s="99" t="s">
        <v>3057</v>
      </c>
    </row>
    <row r="1259" spans="2:65" s="108" customFormat="1" ht="29.25">
      <c r="B1259" s="109"/>
      <c r="D1259" s="163" t="s">
        <v>107</v>
      </c>
      <c r="F1259" s="164" t="s">
        <v>3058</v>
      </c>
      <c r="L1259" s="109"/>
      <c r="M1259" s="165"/>
      <c r="N1259" s="166"/>
      <c r="O1259" s="166"/>
      <c r="P1259" s="166"/>
      <c r="Q1259" s="166"/>
      <c r="R1259" s="166"/>
      <c r="S1259" s="166"/>
      <c r="T1259" s="167"/>
      <c r="AT1259" s="99" t="s">
        <v>107</v>
      </c>
      <c r="AU1259" s="99" t="s">
        <v>67</v>
      </c>
    </row>
    <row r="1260" spans="2:65" s="108" customFormat="1" ht="22.5" customHeight="1">
      <c r="B1260" s="109"/>
      <c r="C1260" s="152" t="s">
        <v>3059</v>
      </c>
      <c r="D1260" s="152" t="s">
        <v>99</v>
      </c>
      <c r="E1260" s="153" t="s">
        <v>3060</v>
      </c>
      <c r="F1260" s="154" t="s">
        <v>3061</v>
      </c>
      <c r="G1260" s="155" t="s">
        <v>306</v>
      </c>
      <c r="H1260" s="156">
        <v>1</v>
      </c>
      <c r="I1260" s="157">
        <v>134</v>
      </c>
      <c r="J1260" s="157">
        <f>ROUND(I1260*H1260,2)</f>
        <v>134</v>
      </c>
      <c r="K1260" s="154" t="s">
        <v>103</v>
      </c>
      <c r="L1260" s="109"/>
      <c r="M1260" s="158" t="s">
        <v>1</v>
      </c>
      <c r="N1260" s="159" t="s">
        <v>38</v>
      </c>
      <c r="O1260" s="160">
        <v>0</v>
      </c>
      <c r="P1260" s="160">
        <f>O1260*H1260</f>
        <v>0</v>
      </c>
      <c r="Q1260" s="160">
        <v>0</v>
      </c>
      <c r="R1260" s="160">
        <f>Q1260*H1260</f>
        <v>0</v>
      </c>
      <c r="S1260" s="160">
        <v>0</v>
      </c>
      <c r="T1260" s="161">
        <f>S1260*H1260</f>
        <v>0</v>
      </c>
      <c r="AR1260" s="99" t="s">
        <v>104</v>
      </c>
      <c r="AT1260" s="99" t="s">
        <v>99</v>
      </c>
      <c r="AU1260" s="99" t="s">
        <v>67</v>
      </c>
      <c r="AY1260" s="99" t="s">
        <v>105</v>
      </c>
      <c r="BE1260" s="162">
        <f>IF(N1260="základní",J1260,0)</f>
        <v>134</v>
      </c>
      <c r="BF1260" s="162">
        <f>IF(N1260="snížená",J1260,0)</f>
        <v>0</v>
      </c>
      <c r="BG1260" s="162">
        <f>IF(N1260="zákl. přenesená",J1260,0)</f>
        <v>0</v>
      </c>
      <c r="BH1260" s="162">
        <f>IF(N1260="sníž. přenesená",J1260,0)</f>
        <v>0</v>
      </c>
      <c r="BI1260" s="162">
        <f>IF(N1260="nulová",J1260,0)</f>
        <v>0</v>
      </c>
      <c r="BJ1260" s="99" t="s">
        <v>75</v>
      </c>
      <c r="BK1260" s="162">
        <f>ROUND(I1260*H1260,2)</f>
        <v>134</v>
      </c>
      <c r="BL1260" s="99" t="s">
        <v>104</v>
      </c>
      <c r="BM1260" s="99" t="s">
        <v>3062</v>
      </c>
    </row>
    <row r="1261" spans="2:65" s="108" customFormat="1" ht="19.5">
      <c r="B1261" s="109"/>
      <c r="D1261" s="163" t="s">
        <v>107</v>
      </c>
      <c r="F1261" s="164" t="s">
        <v>3063</v>
      </c>
      <c r="L1261" s="109"/>
      <c r="M1261" s="165"/>
      <c r="N1261" s="166"/>
      <c r="O1261" s="166"/>
      <c r="P1261" s="166"/>
      <c r="Q1261" s="166"/>
      <c r="R1261" s="166"/>
      <c r="S1261" s="166"/>
      <c r="T1261" s="167"/>
      <c r="AT1261" s="99" t="s">
        <v>107</v>
      </c>
      <c r="AU1261" s="99" t="s">
        <v>67</v>
      </c>
    </row>
    <row r="1262" spans="2:65" s="108" customFormat="1" ht="22.5" customHeight="1">
      <c r="B1262" s="109"/>
      <c r="C1262" s="152" t="s">
        <v>3064</v>
      </c>
      <c r="D1262" s="152" t="s">
        <v>99</v>
      </c>
      <c r="E1262" s="153" t="s">
        <v>3065</v>
      </c>
      <c r="F1262" s="154" t="s">
        <v>3066</v>
      </c>
      <c r="G1262" s="155" t="s">
        <v>306</v>
      </c>
      <c r="H1262" s="156">
        <v>1</v>
      </c>
      <c r="I1262" s="157">
        <v>51.7</v>
      </c>
      <c r="J1262" s="157">
        <f>ROUND(I1262*H1262,2)</f>
        <v>51.7</v>
      </c>
      <c r="K1262" s="154" t="s">
        <v>103</v>
      </c>
      <c r="L1262" s="109"/>
      <c r="M1262" s="158" t="s">
        <v>1</v>
      </c>
      <c r="N1262" s="159" t="s">
        <v>38</v>
      </c>
      <c r="O1262" s="160">
        <v>0</v>
      </c>
      <c r="P1262" s="160">
        <f>O1262*H1262</f>
        <v>0</v>
      </c>
      <c r="Q1262" s="160">
        <v>0</v>
      </c>
      <c r="R1262" s="160">
        <f>Q1262*H1262</f>
        <v>0</v>
      </c>
      <c r="S1262" s="160">
        <v>0</v>
      </c>
      <c r="T1262" s="161">
        <f>S1262*H1262</f>
        <v>0</v>
      </c>
      <c r="AR1262" s="99" t="s">
        <v>104</v>
      </c>
      <c r="AT1262" s="99" t="s">
        <v>99</v>
      </c>
      <c r="AU1262" s="99" t="s">
        <v>67</v>
      </c>
      <c r="AY1262" s="99" t="s">
        <v>105</v>
      </c>
      <c r="BE1262" s="162">
        <f>IF(N1262="základní",J1262,0)</f>
        <v>51.7</v>
      </c>
      <c r="BF1262" s="162">
        <f>IF(N1262="snížená",J1262,0)</f>
        <v>0</v>
      </c>
      <c r="BG1262" s="162">
        <f>IF(N1262="zákl. přenesená",J1262,0)</f>
        <v>0</v>
      </c>
      <c r="BH1262" s="162">
        <f>IF(N1262="sníž. přenesená",J1262,0)</f>
        <v>0</v>
      </c>
      <c r="BI1262" s="162">
        <f>IF(N1262="nulová",J1262,0)</f>
        <v>0</v>
      </c>
      <c r="BJ1262" s="99" t="s">
        <v>75</v>
      </c>
      <c r="BK1262" s="162">
        <f>ROUND(I1262*H1262,2)</f>
        <v>51.7</v>
      </c>
      <c r="BL1262" s="99" t="s">
        <v>104</v>
      </c>
      <c r="BM1262" s="99" t="s">
        <v>3067</v>
      </c>
    </row>
    <row r="1263" spans="2:65" s="108" customFormat="1" ht="19.5">
      <c r="B1263" s="109"/>
      <c r="D1263" s="163" t="s">
        <v>107</v>
      </c>
      <c r="F1263" s="164" t="s">
        <v>3068</v>
      </c>
      <c r="L1263" s="109"/>
      <c r="M1263" s="165"/>
      <c r="N1263" s="166"/>
      <c r="O1263" s="166"/>
      <c r="P1263" s="166"/>
      <c r="Q1263" s="166"/>
      <c r="R1263" s="166"/>
      <c r="S1263" s="166"/>
      <c r="T1263" s="167"/>
      <c r="AT1263" s="99" t="s">
        <v>107</v>
      </c>
      <c r="AU1263" s="99" t="s">
        <v>67</v>
      </c>
    </row>
    <row r="1264" spans="2:65" s="108" customFormat="1" ht="22.5" customHeight="1">
      <c r="B1264" s="109"/>
      <c r="C1264" s="152" t="s">
        <v>3069</v>
      </c>
      <c r="D1264" s="152" t="s">
        <v>99</v>
      </c>
      <c r="E1264" s="153" t="s">
        <v>3070</v>
      </c>
      <c r="F1264" s="154" t="s">
        <v>3071</v>
      </c>
      <c r="G1264" s="155" t="s">
        <v>306</v>
      </c>
      <c r="H1264" s="156">
        <v>1</v>
      </c>
      <c r="I1264" s="157">
        <v>81.8</v>
      </c>
      <c r="J1264" s="157">
        <f>ROUND(I1264*H1264,2)</f>
        <v>81.8</v>
      </c>
      <c r="K1264" s="154" t="s">
        <v>103</v>
      </c>
      <c r="L1264" s="109"/>
      <c r="M1264" s="158" t="s">
        <v>1</v>
      </c>
      <c r="N1264" s="159" t="s">
        <v>38</v>
      </c>
      <c r="O1264" s="160">
        <v>0</v>
      </c>
      <c r="P1264" s="160">
        <f>O1264*H1264</f>
        <v>0</v>
      </c>
      <c r="Q1264" s="160">
        <v>0</v>
      </c>
      <c r="R1264" s="160">
        <f>Q1264*H1264</f>
        <v>0</v>
      </c>
      <c r="S1264" s="160">
        <v>0</v>
      </c>
      <c r="T1264" s="161">
        <f>S1264*H1264</f>
        <v>0</v>
      </c>
      <c r="AR1264" s="99" t="s">
        <v>104</v>
      </c>
      <c r="AT1264" s="99" t="s">
        <v>99</v>
      </c>
      <c r="AU1264" s="99" t="s">
        <v>67</v>
      </c>
      <c r="AY1264" s="99" t="s">
        <v>105</v>
      </c>
      <c r="BE1264" s="162">
        <f>IF(N1264="základní",J1264,0)</f>
        <v>81.8</v>
      </c>
      <c r="BF1264" s="162">
        <f>IF(N1264="snížená",J1264,0)</f>
        <v>0</v>
      </c>
      <c r="BG1264" s="162">
        <f>IF(N1264="zákl. přenesená",J1264,0)</f>
        <v>0</v>
      </c>
      <c r="BH1264" s="162">
        <f>IF(N1264="sníž. přenesená",J1264,0)</f>
        <v>0</v>
      </c>
      <c r="BI1264" s="162">
        <f>IF(N1264="nulová",J1264,0)</f>
        <v>0</v>
      </c>
      <c r="BJ1264" s="99" t="s">
        <v>75</v>
      </c>
      <c r="BK1264" s="162">
        <f>ROUND(I1264*H1264,2)</f>
        <v>81.8</v>
      </c>
      <c r="BL1264" s="99" t="s">
        <v>104</v>
      </c>
      <c r="BM1264" s="99" t="s">
        <v>3072</v>
      </c>
    </row>
    <row r="1265" spans="2:65" s="108" customFormat="1" ht="19.5">
      <c r="B1265" s="109"/>
      <c r="D1265" s="163" t="s">
        <v>107</v>
      </c>
      <c r="F1265" s="164" t="s">
        <v>3073</v>
      </c>
      <c r="L1265" s="109"/>
      <c r="M1265" s="165"/>
      <c r="N1265" s="166"/>
      <c r="O1265" s="166"/>
      <c r="P1265" s="166"/>
      <c r="Q1265" s="166"/>
      <c r="R1265" s="166"/>
      <c r="S1265" s="166"/>
      <c r="T1265" s="167"/>
      <c r="AT1265" s="99" t="s">
        <v>107</v>
      </c>
      <c r="AU1265" s="99" t="s">
        <v>67</v>
      </c>
    </row>
    <row r="1266" spans="2:65" s="108" customFormat="1" ht="22.5" customHeight="1">
      <c r="B1266" s="109"/>
      <c r="C1266" s="152" t="s">
        <v>3074</v>
      </c>
      <c r="D1266" s="152" t="s">
        <v>99</v>
      </c>
      <c r="E1266" s="153" t="s">
        <v>3075</v>
      </c>
      <c r="F1266" s="154" t="s">
        <v>3076</v>
      </c>
      <c r="G1266" s="155" t="s">
        <v>111</v>
      </c>
      <c r="H1266" s="156">
        <v>1</v>
      </c>
      <c r="I1266" s="157">
        <v>439</v>
      </c>
      <c r="J1266" s="157">
        <f>ROUND(I1266*H1266,2)</f>
        <v>439</v>
      </c>
      <c r="K1266" s="154" t="s">
        <v>103</v>
      </c>
      <c r="L1266" s="109"/>
      <c r="M1266" s="158" t="s">
        <v>1</v>
      </c>
      <c r="N1266" s="159" t="s">
        <v>38</v>
      </c>
      <c r="O1266" s="160">
        <v>0</v>
      </c>
      <c r="P1266" s="160">
        <f>O1266*H1266</f>
        <v>0</v>
      </c>
      <c r="Q1266" s="160">
        <v>0</v>
      </c>
      <c r="R1266" s="160">
        <f>Q1266*H1266</f>
        <v>0</v>
      </c>
      <c r="S1266" s="160">
        <v>0</v>
      </c>
      <c r="T1266" s="161">
        <f>S1266*H1266</f>
        <v>0</v>
      </c>
      <c r="AR1266" s="99" t="s">
        <v>104</v>
      </c>
      <c r="AT1266" s="99" t="s">
        <v>99</v>
      </c>
      <c r="AU1266" s="99" t="s">
        <v>67</v>
      </c>
      <c r="AY1266" s="99" t="s">
        <v>105</v>
      </c>
      <c r="BE1266" s="162">
        <f>IF(N1266="základní",J1266,0)</f>
        <v>439</v>
      </c>
      <c r="BF1266" s="162">
        <f>IF(N1266="snížená",J1266,0)</f>
        <v>0</v>
      </c>
      <c r="BG1266" s="162">
        <f>IF(N1266="zákl. přenesená",J1266,0)</f>
        <v>0</v>
      </c>
      <c r="BH1266" s="162">
        <f>IF(N1266="sníž. přenesená",J1266,0)</f>
        <v>0</v>
      </c>
      <c r="BI1266" s="162">
        <f>IF(N1266="nulová",J1266,0)</f>
        <v>0</v>
      </c>
      <c r="BJ1266" s="99" t="s">
        <v>75</v>
      </c>
      <c r="BK1266" s="162">
        <f>ROUND(I1266*H1266,2)</f>
        <v>439</v>
      </c>
      <c r="BL1266" s="99" t="s">
        <v>104</v>
      </c>
      <c r="BM1266" s="99" t="s">
        <v>3077</v>
      </c>
    </row>
    <row r="1267" spans="2:65" s="108" customFormat="1" ht="19.5">
      <c r="B1267" s="109"/>
      <c r="D1267" s="163" t="s">
        <v>107</v>
      </c>
      <c r="F1267" s="164" t="s">
        <v>3078</v>
      </c>
      <c r="L1267" s="109"/>
      <c r="M1267" s="165"/>
      <c r="N1267" s="166"/>
      <c r="O1267" s="166"/>
      <c r="P1267" s="166"/>
      <c r="Q1267" s="166"/>
      <c r="R1267" s="166"/>
      <c r="S1267" s="166"/>
      <c r="T1267" s="167"/>
      <c r="AT1267" s="99" t="s">
        <v>107</v>
      </c>
      <c r="AU1267" s="99" t="s">
        <v>67</v>
      </c>
    </row>
    <row r="1268" spans="2:65" s="108" customFormat="1" ht="22.5" customHeight="1">
      <c r="B1268" s="109"/>
      <c r="C1268" s="152" t="s">
        <v>3079</v>
      </c>
      <c r="D1268" s="152" t="s">
        <v>99</v>
      </c>
      <c r="E1268" s="153" t="s">
        <v>3080</v>
      </c>
      <c r="F1268" s="154" t="s">
        <v>3081</v>
      </c>
      <c r="G1268" s="155" t="s">
        <v>111</v>
      </c>
      <c r="H1268" s="156">
        <v>1</v>
      </c>
      <c r="I1268" s="157">
        <v>327</v>
      </c>
      <c r="J1268" s="157">
        <f>ROUND(I1268*H1268,2)</f>
        <v>327</v>
      </c>
      <c r="K1268" s="154" t="s">
        <v>103</v>
      </c>
      <c r="L1268" s="109"/>
      <c r="M1268" s="158" t="s">
        <v>1</v>
      </c>
      <c r="N1268" s="159" t="s">
        <v>38</v>
      </c>
      <c r="O1268" s="160">
        <v>0</v>
      </c>
      <c r="P1268" s="160">
        <f>O1268*H1268</f>
        <v>0</v>
      </c>
      <c r="Q1268" s="160">
        <v>0</v>
      </c>
      <c r="R1268" s="160">
        <f>Q1268*H1268</f>
        <v>0</v>
      </c>
      <c r="S1268" s="160">
        <v>0</v>
      </c>
      <c r="T1268" s="161">
        <f>S1268*H1268</f>
        <v>0</v>
      </c>
      <c r="AR1268" s="99" t="s">
        <v>104</v>
      </c>
      <c r="AT1268" s="99" t="s">
        <v>99</v>
      </c>
      <c r="AU1268" s="99" t="s">
        <v>67</v>
      </c>
      <c r="AY1268" s="99" t="s">
        <v>105</v>
      </c>
      <c r="BE1268" s="162">
        <f>IF(N1268="základní",J1268,0)</f>
        <v>327</v>
      </c>
      <c r="BF1268" s="162">
        <f>IF(N1268="snížená",J1268,0)</f>
        <v>0</v>
      </c>
      <c r="BG1268" s="162">
        <f>IF(N1268="zákl. přenesená",J1268,0)</f>
        <v>0</v>
      </c>
      <c r="BH1268" s="162">
        <f>IF(N1268="sníž. přenesená",J1268,0)</f>
        <v>0</v>
      </c>
      <c r="BI1268" s="162">
        <f>IF(N1268="nulová",J1268,0)</f>
        <v>0</v>
      </c>
      <c r="BJ1268" s="99" t="s">
        <v>75</v>
      </c>
      <c r="BK1268" s="162">
        <f>ROUND(I1268*H1268,2)</f>
        <v>327</v>
      </c>
      <c r="BL1268" s="99" t="s">
        <v>104</v>
      </c>
      <c r="BM1268" s="99" t="s">
        <v>3082</v>
      </c>
    </row>
    <row r="1269" spans="2:65" s="108" customFormat="1" ht="19.5">
      <c r="B1269" s="109"/>
      <c r="D1269" s="163" t="s">
        <v>107</v>
      </c>
      <c r="F1269" s="164" t="s">
        <v>3083</v>
      </c>
      <c r="L1269" s="109"/>
      <c r="M1269" s="165"/>
      <c r="N1269" s="166"/>
      <c r="O1269" s="166"/>
      <c r="P1269" s="166"/>
      <c r="Q1269" s="166"/>
      <c r="R1269" s="166"/>
      <c r="S1269" s="166"/>
      <c r="T1269" s="167"/>
      <c r="AT1269" s="99" t="s">
        <v>107</v>
      </c>
      <c r="AU1269" s="99" t="s">
        <v>67</v>
      </c>
    </row>
    <row r="1270" spans="2:65" s="108" customFormat="1" ht="22.5" customHeight="1">
      <c r="B1270" s="109"/>
      <c r="C1270" s="152" t="s">
        <v>3084</v>
      </c>
      <c r="D1270" s="152" t="s">
        <v>99</v>
      </c>
      <c r="E1270" s="153" t="s">
        <v>3085</v>
      </c>
      <c r="F1270" s="154" t="s">
        <v>3086</v>
      </c>
      <c r="G1270" s="155" t="s">
        <v>111</v>
      </c>
      <c r="H1270" s="156">
        <v>1</v>
      </c>
      <c r="I1270" s="157">
        <v>327</v>
      </c>
      <c r="J1270" s="157">
        <f>ROUND(I1270*H1270,2)</f>
        <v>327</v>
      </c>
      <c r="K1270" s="154" t="s">
        <v>103</v>
      </c>
      <c r="L1270" s="109"/>
      <c r="M1270" s="158" t="s">
        <v>1</v>
      </c>
      <c r="N1270" s="159" t="s">
        <v>38</v>
      </c>
      <c r="O1270" s="160">
        <v>0</v>
      </c>
      <c r="P1270" s="160">
        <f>O1270*H1270</f>
        <v>0</v>
      </c>
      <c r="Q1270" s="160">
        <v>0</v>
      </c>
      <c r="R1270" s="160">
        <f>Q1270*H1270</f>
        <v>0</v>
      </c>
      <c r="S1270" s="160">
        <v>0</v>
      </c>
      <c r="T1270" s="161">
        <f>S1270*H1270</f>
        <v>0</v>
      </c>
      <c r="AR1270" s="99" t="s">
        <v>104</v>
      </c>
      <c r="AT1270" s="99" t="s">
        <v>99</v>
      </c>
      <c r="AU1270" s="99" t="s">
        <v>67</v>
      </c>
      <c r="AY1270" s="99" t="s">
        <v>105</v>
      </c>
      <c r="BE1270" s="162">
        <f>IF(N1270="základní",J1270,0)</f>
        <v>327</v>
      </c>
      <c r="BF1270" s="162">
        <f>IF(N1270="snížená",J1270,0)</f>
        <v>0</v>
      </c>
      <c r="BG1270" s="162">
        <f>IF(N1270="zákl. přenesená",J1270,0)</f>
        <v>0</v>
      </c>
      <c r="BH1270" s="162">
        <f>IF(N1270="sníž. přenesená",J1270,0)</f>
        <v>0</v>
      </c>
      <c r="BI1270" s="162">
        <f>IF(N1270="nulová",J1270,0)</f>
        <v>0</v>
      </c>
      <c r="BJ1270" s="99" t="s">
        <v>75</v>
      </c>
      <c r="BK1270" s="162">
        <f>ROUND(I1270*H1270,2)</f>
        <v>327</v>
      </c>
      <c r="BL1270" s="99" t="s">
        <v>104</v>
      </c>
      <c r="BM1270" s="99" t="s">
        <v>3087</v>
      </c>
    </row>
    <row r="1271" spans="2:65" s="108" customFormat="1" ht="19.5">
      <c r="B1271" s="109"/>
      <c r="D1271" s="163" t="s">
        <v>107</v>
      </c>
      <c r="F1271" s="164" t="s">
        <v>3088</v>
      </c>
      <c r="L1271" s="109"/>
      <c r="M1271" s="165"/>
      <c r="N1271" s="166"/>
      <c r="O1271" s="166"/>
      <c r="P1271" s="166"/>
      <c r="Q1271" s="166"/>
      <c r="R1271" s="166"/>
      <c r="S1271" s="166"/>
      <c r="T1271" s="167"/>
      <c r="AT1271" s="99" t="s">
        <v>107</v>
      </c>
      <c r="AU1271" s="99" t="s">
        <v>67</v>
      </c>
    </row>
    <row r="1272" spans="2:65" s="108" customFormat="1" ht="22.5" customHeight="1">
      <c r="B1272" s="109"/>
      <c r="C1272" s="152" t="s">
        <v>3089</v>
      </c>
      <c r="D1272" s="152" t="s">
        <v>99</v>
      </c>
      <c r="E1272" s="153" t="s">
        <v>3090</v>
      </c>
      <c r="F1272" s="154" t="s">
        <v>3091</v>
      </c>
      <c r="G1272" s="155" t="s">
        <v>111</v>
      </c>
      <c r="H1272" s="156">
        <v>1</v>
      </c>
      <c r="I1272" s="157">
        <v>327</v>
      </c>
      <c r="J1272" s="157">
        <f>ROUND(I1272*H1272,2)</f>
        <v>327</v>
      </c>
      <c r="K1272" s="154" t="s">
        <v>103</v>
      </c>
      <c r="L1272" s="109"/>
      <c r="M1272" s="158" t="s">
        <v>1</v>
      </c>
      <c r="N1272" s="159" t="s">
        <v>38</v>
      </c>
      <c r="O1272" s="160">
        <v>0</v>
      </c>
      <c r="P1272" s="160">
        <f>O1272*H1272</f>
        <v>0</v>
      </c>
      <c r="Q1272" s="160">
        <v>0</v>
      </c>
      <c r="R1272" s="160">
        <f>Q1272*H1272</f>
        <v>0</v>
      </c>
      <c r="S1272" s="160">
        <v>0</v>
      </c>
      <c r="T1272" s="161">
        <f>S1272*H1272</f>
        <v>0</v>
      </c>
      <c r="AR1272" s="99" t="s">
        <v>104</v>
      </c>
      <c r="AT1272" s="99" t="s">
        <v>99</v>
      </c>
      <c r="AU1272" s="99" t="s">
        <v>67</v>
      </c>
      <c r="AY1272" s="99" t="s">
        <v>105</v>
      </c>
      <c r="BE1272" s="162">
        <f>IF(N1272="základní",J1272,0)</f>
        <v>327</v>
      </c>
      <c r="BF1272" s="162">
        <f>IF(N1272="snížená",J1272,0)</f>
        <v>0</v>
      </c>
      <c r="BG1272" s="162">
        <f>IF(N1272="zákl. přenesená",J1272,0)</f>
        <v>0</v>
      </c>
      <c r="BH1272" s="162">
        <f>IF(N1272="sníž. přenesená",J1272,0)</f>
        <v>0</v>
      </c>
      <c r="BI1272" s="162">
        <f>IF(N1272="nulová",J1272,0)</f>
        <v>0</v>
      </c>
      <c r="BJ1272" s="99" t="s">
        <v>75</v>
      </c>
      <c r="BK1272" s="162">
        <f>ROUND(I1272*H1272,2)</f>
        <v>327</v>
      </c>
      <c r="BL1272" s="99" t="s">
        <v>104</v>
      </c>
      <c r="BM1272" s="99" t="s">
        <v>3092</v>
      </c>
    </row>
    <row r="1273" spans="2:65" s="108" customFormat="1" ht="19.5">
      <c r="B1273" s="109"/>
      <c r="D1273" s="163" t="s">
        <v>107</v>
      </c>
      <c r="F1273" s="164" t="s">
        <v>3093</v>
      </c>
      <c r="L1273" s="109"/>
      <c r="M1273" s="165"/>
      <c r="N1273" s="166"/>
      <c r="O1273" s="166"/>
      <c r="P1273" s="166"/>
      <c r="Q1273" s="166"/>
      <c r="R1273" s="166"/>
      <c r="S1273" s="166"/>
      <c r="T1273" s="167"/>
      <c r="AT1273" s="99" t="s">
        <v>107</v>
      </c>
      <c r="AU1273" s="99" t="s">
        <v>67</v>
      </c>
    </row>
    <row r="1274" spans="2:65" s="108" customFormat="1" ht="22.5" customHeight="1">
      <c r="B1274" s="109"/>
      <c r="C1274" s="152" t="s">
        <v>3094</v>
      </c>
      <c r="D1274" s="152" t="s">
        <v>99</v>
      </c>
      <c r="E1274" s="153" t="s">
        <v>3095</v>
      </c>
      <c r="F1274" s="154" t="s">
        <v>3096</v>
      </c>
      <c r="G1274" s="155" t="s">
        <v>111</v>
      </c>
      <c r="H1274" s="156">
        <v>1</v>
      </c>
      <c r="I1274" s="157">
        <v>327</v>
      </c>
      <c r="J1274" s="157">
        <f>ROUND(I1274*H1274,2)</f>
        <v>327</v>
      </c>
      <c r="K1274" s="154" t="s">
        <v>103</v>
      </c>
      <c r="L1274" s="109"/>
      <c r="M1274" s="158" t="s">
        <v>1</v>
      </c>
      <c r="N1274" s="159" t="s">
        <v>38</v>
      </c>
      <c r="O1274" s="160">
        <v>0</v>
      </c>
      <c r="P1274" s="160">
        <f>O1274*H1274</f>
        <v>0</v>
      </c>
      <c r="Q1274" s="160">
        <v>0</v>
      </c>
      <c r="R1274" s="160">
        <f>Q1274*H1274</f>
        <v>0</v>
      </c>
      <c r="S1274" s="160">
        <v>0</v>
      </c>
      <c r="T1274" s="161">
        <f>S1274*H1274</f>
        <v>0</v>
      </c>
      <c r="AR1274" s="99" t="s">
        <v>104</v>
      </c>
      <c r="AT1274" s="99" t="s">
        <v>99</v>
      </c>
      <c r="AU1274" s="99" t="s">
        <v>67</v>
      </c>
      <c r="AY1274" s="99" t="s">
        <v>105</v>
      </c>
      <c r="BE1274" s="162">
        <f>IF(N1274="základní",J1274,0)</f>
        <v>327</v>
      </c>
      <c r="BF1274" s="162">
        <f>IF(N1274="snížená",J1274,0)</f>
        <v>0</v>
      </c>
      <c r="BG1274" s="162">
        <f>IF(N1274="zákl. přenesená",J1274,0)</f>
        <v>0</v>
      </c>
      <c r="BH1274" s="162">
        <f>IF(N1274="sníž. přenesená",J1274,0)</f>
        <v>0</v>
      </c>
      <c r="BI1274" s="162">
        <f>IF(N1274="nulová",J1274,0)</f>
        <v>0</v>
      </c>
      <c r="BJ1274" s="99" t="s">
        <v>75</v>
      </c>
      <c r="BK1274" s="162">
        <f>ROUND(I1274*H1274,2)</f>
        <v>327</v>
      </c>
      <c r="BL1274" s="99" t="s">
        <v>104</v>
      </c>
      <c r="BM1274" s="99" t="s">
        <v>3097</v>
      </c>
    </row>
    <row r="1275" spans="2:65" s="108" customFormat="1" ht="19.5">
      <c r="B1275" s="109"/>
      <c r="D1275" s="163" t="s">
        <v>107</v>
      </c>
      <c r="F1275" s="164" t="s">
        <v>3098</v>
      </c>
      <c r="L1275" s="109"/>
      <c r="M1275" s="165"/>
      <c r="N1275" s="166"/>
      <c r="O1275" s="166"/>
      <c r="P1275" s="166"/>
      <c r="Q1275" s="166"/>
      <c r="R1275" s="166"/>
      <c r="S1275" s="166"/>
      <c r="T1275" s="167"/>
      <c r="AT1275" s="99" t="s">
        <v>107</v>
      </c>
      <c r="AU1275" s="99" t="s">
        <v>67</v>
      </c>
    </row>
    <row r="1276" spans="2:65" s="108" customFormat="1" ht="22.5" customHeight="1">
      <c r="B1276" s="109"/>
      <c r="C1276" s="152" t="s">
        <v>3099</v>
      </c>
      <c r="D1276" s="152" t="s">
        <v>99</v>
      </c>
      <c r="E1276" s="153" t="s">
        <v>3100</v>
      </c>
      <c r="F1276" s="154" t="s">
        <v>3101</v>
      </c>
      <c r="G1276" s="155" t="s">
        <v>111</v>
      </c>
      <c r="H1276" s="156">
        <v>1</v>
      </c>
      <c r="I1276" s="157">
        <v>439</v>
      </c>
      <c r="J1276" s="157">
        <f>ROUND(I1276*H1276,2)</f>
        <v>439</v>
      </c>
      <c r="K1276" s="154" t="s">
        <v>103</v>
      </c>
      <c r="L1276" s="109"/>
      <c r="M1276" s="158" t="s">
        <v>1</v>
      </c>
      <c r="N1276" s="159" t="s">
        <v>38</v>
      </c>
      <c r="O1276" s="160">
        <v>0</v>
      </c>
      <c r="P1276" s="160">
        <f>O1276*H1276</f>
        <v>0</v>
      </c>
      <c r="Q1276" s="160">
        <v>0</v>
      </c>
      <c r="R1276" s="160">
        <f>Q1276*H1276</f>
        <v>0</v>
      </c>
      <c r="S1276" s="160">
        <v>0</v>
      </c>
      <c r="T1276" s="161">
        <f>S1276*H1276</f>
        <v>0</v>
      </c>
      <c r="AR1276" s="99" t="s">
        <v>104</v>
      </c>
      <c r="AT1276" s="99" t="s">
        <v>99</v>
      </c>
      <c r="AU1276" s="99" t="s">
        <v>67</v>
      </c>
      <c r="AY1276" s="99" t="s">
        <v>105</v>
      </c>
      <c r="BE1276" s="162">
        <f>IF(N1276="základní",J1276,0)</f>
        <v>439</v>
      </c>
      <c r="BF1276" s="162">
        <f>IF(N1276="snížená",J1276,0)</f>
        <v>0</v>
      </c>
      <c r="BG1276" s="162">
        <f>IF(N1276="zákl. přenesená",J1276,0)</f>
        <v>0</v>
      </c>
      <c r="BH1276" s="162">
        <f>IF(N1276="sníž. přenesená",J1276,0)</f>
        <v>0</v>
      </c>
      <c r="BI1276" s="162">
        <f>IF(N1276="nulová",J1276,0)</f>
        <v>0</v>
      </c>
      <c r="BJ1276" s="99" t="s">
        <v>75</v>
      </c>
      <c r="BK1276" s="162">
        <f>ROUND(I1276*H1276,2)</f>
        <v>439</v>
      </c>
      <c r="BL1276" s="99" t="s">
        <v>104</v>
      </c>
      <c r="BM1276" s="99" t="s">
        <v>3102</v>
      </c>
    </row>
    <row r="1277" spans="2:65" s="108" customFormat="1" ht="19.5">
      <c r="B1277" s="109"/>
      <c r="D1277" s="163" t="s">
        <v>107</v>
      </c>
      <c r="F1277" s="164" t="s">
        <v>3103</v>
      </c>
      <c r="L1277" s="109"/>
      <c r="M1277" s="165"/>
      <c r="N1277" s="166"/>
      <c r="O1277" s="166"/>
      <c r="P1277" s="166"/>
      <c r="Q1277" s="166"/>
      <c r="R1277" s="166"/>
      <c r="S1277" s="166"/>
      <c r="T1277" s="167"/>
      <c r="AT1277" s="99" t="s">
        <v>107</v>
      </c>
      <c r="AU1277" s="99" t="s">
        <v>67</v>
      </c>
    </row>
    <row r="1278" spans="2:65" s="108" customFormat="1" ht="22.5" customHeight="1">
      <c r="B1278" s="109"/>
      <c r="C1278" s="152" t="s">
        <v>3104</v>
      </c>
      <c r="D1278" s="152" t="s">
        <v>99</v>
      </c>
      <c r="E1278" s="153" t="s">
        <v>3105</v>
      </c>
      <c r="F1278" s="154" t="s">
        <v>3106</v>
      </c>
      <c r="G1278" s="155" t="s">
        <v>111</v>
      </c>
      <c r="H1278" s="156">
        <v>1</v>
      </c>
      <c r="I1278" s="157">
        <v>439</v>
      </c>
      <c r="J1278" s="157">
        <f>ROUND(I1278*H1278,2)</f>
        <v>439</v>
      </c>
      <c r="K1278" s="154" t="s">
        <v>103</v>
      </c>
      <c r="L1278" s="109"/>
      <c r="M1278" s="158" t="s">
        <v>1</v>
      </c>
      <c r="N1278" s="159" t="s">
        <v>38</v>
      </c>
      <c r="O1278" s="160">
        <v>0</v>
      </c>
      <c r="P1278" s="160">
        <f>O1278*H1278</f>
        <v>0</v>
      </c>
      <c r="Q1278" s="160">
        <v>0</v>
      </c>
      <c r="R1278" s="160">
        <f>Q1278*H1278</f>
        <v>0</v>
      </c>
      <c r="S1278" s="160">
        <v>0</v>
      </c>
      <c r="T1278" s="161">
        <f>S1278*H1278</f>
        <v>0</v>
      </c>
      <c r="AR1278" s="99" t="s">
        <v>104</v>
      </c>
      <c r="AT1278" s="99" t="s">
        <v>99</v>
      </c>
      <c r="AU1278" s="99" t="s">
        <v>67</v>
      </c>
      <c r="AY1278" s="99" t="s">
        <v>105</v>
      </c>
      <c r="BE1278" s="162">
        <f>IF(N1278="základní",J1278,0)</f>
        <v>439</v>
      </c>
      <c r="BF1278" s="162">
        <f>IF(N1278="snížená",J1278,0)</f>
        <v>0</v>
      </c>
      <c r="BG1278" s="162">
        <f>IF(N1278="zákl. přenesená",J1278,0)</f>
        <v>0</v>
      </c>
      <c r="BH1278" s="162">
        <f>IF(N1278="sníž. přenesená",J1278,0)</f>
        <v>0</v>
      </c>
      <c r="BI1278" s="162">
        <f>IF(N1278="nulová",J1278,0)</f>
        <v>0</v>
      </c>
      <c r="BJ1278" s="99" t="s">
        <v>75</v>
      </c>
      <c r="BK1278" s="162">
        <f>ROUND(I1278*H1278,2)</f>
        <v>439</v>
      </c>
      <c r="BL1278" s="99" t="s">
        <v>104</v>
      </c>
      <c r="BM1278" s="99" t="s">
        <v>3107</v>
      </c>
    </row>
    <row r="1279" spans="2:65" s="108" customFormat="1" ht="19.5">
      <c r="B1279" s="109"/>
      <c r="D1279" s="163" t="s">
        <v>107</v>
      </c>
      <c r="F1279" s="164" t="s">
        <v>3108</v>
      </c>
      <c r="L1279" s="109"/>
      <c r="M1279" s="165"/>
      <c r="N1279" s="166"/>
      <c r="O1279" s="166"/>
      <c r="P1279" s="166"/>
      <c r="Q1279" s="166"/>
      <c r="R1279" s="166"/>
      <c r="S1279" s="166"/>
      <c r="T1279" s="167"/>
      <c r="AT1279" s="99" t="s">
        <v>107</v>
      </c>
      <c r="AU1279" s="99" t="s">
        <v>67</v>
      </c>
    </row>
    <row r="1280" spans="2:65" s="108" customFormat="1" ht="22.5" customHeight="1">
      <c r="B1280" s="109"/>
      <c r="C1280" s="152" t="s">
        <v>3109</v>
      </c>
      <c r="D1280" s="152" t="s">
        <v>99</v>
      </c>
      <c r="E1280" s="153" t="s">
        <v>3110</v>
      </c>
      <c r="F1280" s="154" t="s">
        <v>3111</v>
      </c>
      <c r="G1280" s="155" t="s">
        <v>111</v>
      </c>
      <c r="H1280" s="156">
        <v>1</v>
      </c>
      <c r="I1280" s="157">
        <v>327</v>
      </c>
      <c r="J1280" s="157">
        <f>ROUND(I1280*H1280,2)</f>
        <v>327</v>
      </c>
      <c r="K1280" s="154" t="s">
        <v>103</v>
      </c>
      <c r="L1280" s="109"/>
      <c r="M1280" s="158" t="s">
        <v>1</v>
      </c>
      <c r="N1280" s="159" t="s">
        <v>38</v>
      </c>
      <c r="O1280" s="160">
        <v>0</v>
      </c>
      <c r="P1280" s="160">
        <f>O1280*H1280</f>
        <v>0</v>
      </c>
      <c r="Q1280" s="160">
        <v>0</v>
      </c>
      <c r="R1280" s="160">
        <f>Q1280*H1280</f>
        <v>0</v>
      </c>
      <c r="S1280" s="160">
        <v>0</v>
      </c>
      <c r="T1280" s="161">
        <f>S1280*H1280</f>
        <v>0</v>
      </c>
      <c r="AR1280" s="99" t="s">
        <v>104</v>
      </c>
      <c r="AT1280" s="99" t="s">
        <v>99</v>
      </c>
      <c r="AU1280" s="99" t="s">
        <v>67</v>
      </c>
      <c r="AY1280" s="99" t="s">
        <v>105</v>
      </c>
      <c r="BE1280" s="162">
        <f>IF(N1280="základní",J1280,0)</f>
        <v>327</v>
      </c>
      <c r="BF1280" s="162">
        <f>IF(N1280="snížená",J1280,0)</f>
        <v>0</v>
      </c>
      <c r="BG1280" s="162">
        <f>IF(N1280="zákl. přenesená",J1280,0)</f>
        <v>0</v>
      </c>
      <c r="BH1280" s="162">
        <f>IF(N1280="sníž. přenesená",J1280,0)</f>
        <v>0</v>
      </c>
      <c r="BI1280" s="162">
        <f>IF(N1280="nulová",J1280,0)</f>
        <v>0</v>
      </c>
      <c r="BJ1280" s="99" t="s">
        <v>75</v>
      </c>
      <c r="BK1280" s="162">
        <f>ROUND(I1280*H1280,2)</f>
        <v>327</v>
      </c>
      <c r="BL1280" s="99" t="s">
        <v>104</v>
      </c>
      <c r="BM1280" s="99" t="s">
        <v>3112</v>
      </c>
    </row>
    <row r="1281" spans="2:65" s="108" customFormat="1" ht="19.5">
      <c r="B1281" s="109"/>
      <c r="D1281" s="163" t="s">
        <v>107</v>
      </c>
      <c r="F1281" s="164" t="s">
        <v>3113</v>
      </c>
      <c r="L1281" s="109"/>
      <c r="M1281" s="165"/>
      <c r="N1281" s="166"/>
      <c r="O1281" s="166"/>
      <c r="P1281" s="166"/>
      <c r="Q1281" s="166"/>
      <c r="R1281" s="166"/>
      <c r="S1281" s="166"/>
      <c r="T1281" s="167"/>
      <c r="AT1281" s="99" t="s">
        <v>107</v>
      </c>
      <c r="AU1281" s="99" t="s">
        <v>67</v>
      </c>
    </row>
    <row r="1282" spans="2:65" s="108" customFormat="1" ht="22.5" customHeight="1">
      <c r="B1282" s="109"/>
      <c r="C1282" s="152" t="s">
        <v>3114</v>
      </c>
      <c r="D1282" s="152" t="s">
        <v>99</v>
      </c>
      <c r="E1282" s="153" t="s">
        <v>3115</v>
      </c>
      <c r="F1282" s="154" t="s">
        <v>3116</v>
      </c>
      <c r="G1282" s="155" t="s">
        <v>111</v>
      </c>
      <c r="H1282" s="156">
        <v>1</v>
      </c>
      <c r="I1282" s="157">
        <v>375</v>
      </c>
      <c r="J1282" s="157">
        <f>ROUND(I1282*H1282,2)</f>
        <v>375</v>
      </c>
      <c r="K1282" s="154" t="s">
        <v>103</v>
      </c>
      <c r="L1282" s="109"/>
      <c r="M1282" s="158" t="s">
        <v>1</v>
      </c>
      <c r="N1282" s="159" t="s">
        <v>38</v>
      </c>
      <c r="O1282" s="160">
        <v>0</v>
      </c>
      <c r="P1282" s="160">
        <f>O1282*H1282</f>
        <v>0</v>
      </c>
      <c r="Q1282" s="160">
        <v>0</v>
      </c>
      <c r="R1282" s="160">
        <f>Q1282*H1282</f>
        <v>0</v>
      </c>
      <c r="S1282" s="160">
        <v>0</v>
      </c>
      <c r="T1282" s="161">
        <f>S1282*H1282</f>
        <v>0</v>
      </c>
      <c r="AR1282" s="99" t="s">
        <v>104</v>
      </c>
      <c r="AT1282" s="99" t="s">
        <v>99</v>
      </c>
      <c r="AU1282" s="99" t="s">
        <v>67</v>
      </c>
      <c r="AY1282" s="99" t="s">
        <v>105</v>
      </c>
      <c r="BE1282" s="162">
        <f>IF(N1282="základní",J1282,0)</f>
        <v>375</v>
      </c>
      <c r="BF1282" s="162">
        <f>IF(N1282="snížená",J1282,0)</f>
        <v>0</v>
      </c>
      <c r="BG1282" s="162">
        <f>IF(N1282="zákl. přenesená",J1282,0)</f>
        <v>0</v>
      </c>
      <c r="BH1282" s="162">
        <f>IF(N1282="sníž. přenesená",J1282,0)</f>
        <v>0</v>
      </c>
      <c r="BI1282" s="162">
        <f>IF(N1282="nulová",J1282,0)</f>
        <v>0</v>
      </c>
      <c r="BJ1282" s="99" t="s">
        <v>75</v>
      </c>
      <c r="BK1282" s="162">
        <f>ROUND(I1282*H1282,2)</f>
        <v>375</v>
      </c>
      <c r="BL1282" s="99" t="s">
        <v>104</v>
      </c>
      <c r="BM1282" s="99" t="s">
        <v>3117</v>
      </c>
    </row>
    <row r="1283" spans="2:65" s="108" customFormat="1" ht="19.5">
      <c r="B1283" s="109"/>
      <c r="D1283" s="163" t="s">
        <v>107</v>
      </c>
      <c r="F1283" s="164" t="s">
        <v>3118</v>
      </c>
      <c r="L1283" s="109"/>
      <c r="M1283" s="165"/>
      <c r="N1283" s="166"/>
      <c r="O1283" s="166"/>
      <c r="P1283" s="166"/>
      <c r="Q1283" s="166"/>
      <c r="R1283" s="166"/>
      <c r="S1283" s="166"/>
      <c r="T1283" s="167"/>
      <c r="AT1283" s="99" t="s">
        <v>107</v>
      </c>
      <c r="AU1283" s="99" t="s">
        <v>67</v>
      </c>
    </row>
    <row r="1284" spans="2:65" s="108" customFormat="1" ht="22.5" customHeight="1">
      <c r="B1284" s="109"/>
      <c r="C1284" s="152" t="s">
        <v>3119</v>
      </c>
      <c r="D1284" s="152" t="s">
        <v>99</v>
      </c>
      <c r="E1284" s="153" t="s">
        <v>3120</v>
      </c>
      <c r="F1284" s="154" t="s">
        <v>3121</v>
      </c>
      <c r="G1284" s="155" t="s">
        <v>111</v>
      </c>
      <c r="H1284" s="156">
        <v>1</v>
      </c>
      <c r="I1284" s="157">
        <v>504</v>
      </c>
      <c r="J1284" s="157">
        <f>ROUND(I1284*H1284,2)</f>
        <v>504</v>
      </c>
      <c r="K1284" s="154" t="s">
        <v>103</v>
      </c>
      <c r="L1284" s="109"/>
      <c r="M1284" s="158" t="s">
        <v>1</v>
      </c>
      <c r="N1284" s="159" t="s">
        <v>38</v>
      </c>
      <c r="O1284" s="160">
        <v>0</v>
      </c>
      <c r="P1284" s="160">
        <f>O1284*H1284</f>
        <v>0</v>
      </c>
      <c r="Q1284" s="160">
        <v>0</v>
      </c>
      <c r="R1284" s="160">
        <f>Q1284*H1284</f>
        <v>0</v>
      </c>
      <c r="S1284" s="160">
        <v>0</v>
      </c>
      <c r="T1284" s="161">
        <f>S1284*H1284</f>
        <v>0</v>
      </c>
      <c r="AR1284" s="99" t="s">
        <v>104</v>
      </c>
      <c r="AT1284" s="99" t="s">
        <v>99</v>
      </c>
      <c r="AU1284" s="99" t="s">
        <v>67</v>
      </c>
      <c r="AY1284" s="99" t="s">
        <v>105</v>
      </c>
      <c r="BE1284" s="162">
        <f>IF(N1284="základní",J1284,0)</f>
        <v>504</v>
      </c>
      <c r="BF1284" s="162">
        <f>IF(N1284="snížená",J1284,0)</f>
        <v>0</v>
      </c>
      <c r="BG1284" s="162">
        <f>IF(N1284="zákl. přenesená",J1284,0)</f>
        <v>0</v>
      </c>
      <c r="BH1284" s="162">
        <f>IF(N1284="sníž. přenesená",J1284,0)</f>
        <v>0</v>
      </c>
      <c r="BI1284" s="162">
        <f>IF(N1284="nulová",J1284,0)</f>
        <v>0</v>
      </c>
      <c r="BJ1284" s="99" t="s">
        <v>75</v>
      </c>
      <c r="BK1284" s="162">
        <f>ROUND(I1284*H1284,2)</f>
        <v>504</v>
      </c>
      <c r="BL1284" s="99" t="s">
        <v>104</v>
      </c>
      <c r="BM1284" s="99" t="s">
        <v>3122</v>
      </c>
    </row>
    <row r="1285" spans="2:65" s="108" customFormat="1" ht="19.5">
      <c r="B1285" s="109"/>
      <c r="D1285" s="163" t="s">
        <v>107</v>
      </c>
      <c r="F1285" s="164" t="s">
        <v>3123</v>
      </c>
      <c r="L1285" s="109"/>
      <c r="M1285" s="165"/>
      <c r="N1285" s="166"/>
      <c r="O1285" s="166"/>
      <c r="P1285" s="166"/>
      <c r="Q1285" s="166"/>
      <c r="R1285" s="166"/>
      <c r="S1285" s="166"/>
      <c r="T1285" s="167"/>
      <c r="AT1285" s="99" t="s">
        <v>107</v>
      </c>
      <c r="AU1285" s="99" t="s">
        <v>67</v>
      </c>
    </row>
    <row r="1286" spans="2:65" s="108" customFormat="1" ht="22.5" customHeight="1">
      <c r="B1286" s="109"/>
      <c r="C1286" s="152" t="s">
        <v>3124</v>
      </c>
      <c r="D1286" s="152" t="s">
        <v>99</v>
      </c>
      <c r="E1286" s="153" t="s">
        <v>3125</v>
      </c>
      <c r="F1286" s="154" t="s">
        <v>3126</v>
      </c>
      <c r="G1286" s="155" t="s">
        <v>111</v>
      </c>
      <c r="H1286" s="156">
        <v>1</v>
      </c>
      <c r="I1286" s="157">
        <v>379</v>
      </c>
      <c r="J1286" s="157">
        <f>ROUND(I1286*H1286,2)</f>
        <v>379</v>
      </c>
      <c r="K1286" s="154" t="s">
        <v>103</v>
      </c>
      <c r="L1286" s="109"/>
      <c r="M1286" s="158" t="s">
        <v>1</v>
      </c>
      <c r="N1286" s="159" t="s">
        <v>38</v>
      </c>
      <c r="O1286" s="160">
        <v>0</v>
      </c>
      <c r="P1286" s="160">
        <f>O1286*H1286</f>
        <v>0</v>
      </c>
      <c r="Q1286" s="160">
        <v>0</v>
      </c>
      <c r="R1286" s="160">
        <f>Q1286*H1286</f>
        <v>0</v>
      </c>
      <c r="S1286" s="160">
        <v>0</v>
      </c>
      <c r="T1286" s="161">
        <f>S1286*H1286</f>
        <v>0</v>
      </c>
      <c r="AR1286" s="99" t="s">
        <v>104</v>
      </c>
      <c r="AT1286" s="99" t="s">
        <v>99</v>
      </c>
      <c r="AU1286" s="99" t="s">
        <v>67</v>
      </c>
      <c r="AY1286" s="99" t="s">
        <v>105</v>
      </c>
      <c r="BE1286" s="162">
        <f>IF(N1286="základní",J1286,0)</f>
        <v>379</v>
      </c>
      <c r="BF1286" s="162">
        <f>IF(N1286="snížená",J1286,0)</f>
        <v>0</v>
      </c>
      <c r="BG1286" s="162">
        <f>IF(N1286="zákl. přenesená",J1286,0)</f>
        <v>0</v>
      </c>
      <c r="BH1286" s="162">
        <f>IF(N1286="sníž. přenesená",J1286,0)</f>
        <v>0</v>
      </c>
      <c r="BI1286" s="162">
        <f>IF(N1286="nulová",J1286,0)</f>
        <v>0</v>
      </c>
      <c r="BJ1286" s="99" t="s">
        <v>75</v>
      </c>
      <c r="BK1286" s="162">
        <f>ROUND(I1286*H1286,2)</f>
        <v>379</v>
      </c>
      <c r="BL1286" s="99" t="s">
        <v>104</v>
      </c>
      <c r="BM1286" s="99" t="s">
        <v>3127</v>
      </c>
    </row>
    <row r="1287" spans="2:65" s="108" customFormat="1" ht="19.5">
      <c r="B1287" s="109"/>
      <c r="D1287" s="163" t="s">
        <v>107</v>
      </c>
      <c r="F1287" s="164" t="s">
        <v>3128</v>
      </c>
      <c r="L1287" s="109"/>
      <c r="M1287" s="165"/>
      <c r="N1287" s="166"/>
      <c r="O1287" s="166"/>
      <c r="P1287" s="166"/>
      <c r="Q1287" s="166"/>
      <c r="R1287" s="166"/>
      <c r="S1287" s="166"/>
      <c r="T1287" s="167"/>
      <c r="AT1287" s="99" t="s">
        <v>107</v>
      </c>
      <c r="AU1287" s="99" t="s">
        <v>67</v>
      </c>
    </row>
    <row r="1288" spans="2:65" s="108" customFormat="1" ht="22.5" customHeight="1">
      <c r="B1288" s="109"/>
      <c r="C1288" s="152" t="s">
        <v>3129</v>
      </c>
      <c r="D1288" s="152" t="s">
        <v>99</v>
      </c>
      <c r="E1288" s="153" t="s">
        <v>3130</v>
      </c>
      <c r="F1288" s="154" t="s">
        <v>3131</v>
      </c>
      <c r="G1288" s="155" t="s">
        <v>111</v>
      </c>
      <c r="H1288" s="156">
        <v>1</v>
      </c>
      <c r="I1288" s="157">
        <v>379</v>
      </c>
      <c r="J1288" s="157">
        <f>ROUND(I1288*H1288,2)</f>
        <v>379</v>
      </c>
      <c r="K1288" s="154" t="s">
        <v>103</v>
      </c>
      <c r="L1288" s="109"/>
      <c r="M1288" s="158" t="s">
        <v>1</v>
      </c>
      <c r="N1288" s="159" t="s">
        <v>38</v>
      </c>
      <c r="O1288" s="160">
        <v>0</v>
      </c>
      <c r="P1288" s="160">
        <f>O1288*H1288</f>
        <v>0</v>
      </c>
      <c r="Q1288" s="160">
        <v>0</v>
      </c>
      <c r="R1288" s="160">
        <f>Q1288*H1288</f>
        <v>0</v>
      </c>
      <c r="S1288" s="160">
        <v>0</v>
      </c>
      <c r="T1288" s="161">
        <f>S1288*H1288</f>
        <v>0</v>
      </c>
      <c r="AR1288" s="99" t="s">
        <v>104</v>
      </c>
      <c r="AT1288" s="99" t="s">
        <v>99</v>
      </c>
      <c r="AU1288" s="99" t="s">
        <v>67</v>
      </c>
      <c r="AY1288" s="99" t="s">
        <v>105</v>
      </c>
      <c r="BE1288" s="162">
        <f>IF(N1288="základní",J1288,0)</f>
        <v>379</v>
      </c>
      <c r="BF1288" s="162">
        <f>IF(N1288="snížená",J1288,0)</f>
        <v>0</v>
      </c>
      <c r="BG1288" s="162">
        <f>IF(N1288="zákl. přenesená",J1288,0)</f>
        <v>0</v>
      </c>
      <c r="BH1288" s="162">
        <f>IF(N1288="sníž. přenesená",J1288,0)</f>
        <v>0</v>
      </c>
      <c r="BI1288" s="162">
        <f>IF(N1288="nulová",J1288,0)</f>
        <v>0</v>
      </c>
      <c r="BJ1288" s="99" t="s">
        <v>75</v>
      </c>
      <c r="BK1288" s="162">
        <f>ROUND(I1288*H1288,2)</f>
        <v>379</v>
      </c>
      <c r="BL1288" s="99" t="s">
        <v>104</v>
      </c>
      <c r="BM1288" s="99" t="s">
        <v>3132</v>
      </c>
    </row>
    <row r="1289" spans="2:65" s="108" customFormat="1" ht="19.5">
      <c r="B1289" s="109"/>
      <c r="D1289" s="163" t="s">
        <v>107</v>
      </c>
      <c r="F1289" s="164" t="s">
        <v>3133</v>
      </c>
      <c r="L1289" s="109"/>
      <c r="M1289" s="165"/>
      <c r="N1289" s="166"/>
      <c r="O1289" s="166"/>
      <c r="P1289" s="166"/>
      <c r="Q1289" s="166"/>
      <c r="R1289" s="166"/>
      <c r="S1289" s="166"/>
      <c r="T1289" s="167"/>
      <c r="AT1289" s="99" t="s">
        <v>107</v>
      </c>
      <c r="AU1289" s="99" t="s">
        <v>67</v>
      </c>
    </row>
    <row r="1290" spans="2:65" s="108" customFormat="1" ht="22.5" customHeight="1">
      <c r="B1290" s="109"/>
      <c r="C1290" s="152" t="s">
        <v>3134</v>
      </c>
      <c r="D1290" s="152" t="s">
        <v>99</v>
      </c>
      <c r="E1290" s="153" t="s">
        <v>3135</v>
      </c>
      <c r="F1290" s="154" t="s">
        <v>3136</v>
      </c>
      <c r="G1290" s="155" t="s">
        <v>111</v>
      </c>
      <c r="H1290" s="156">
        <v>1</v>
      </c>
      <c r="I1290" s="157">
        <v>379</v>
      </c>
      <c r="J1290" s="157">
        <f>ROUND(I1290*H1290,2)</f>
        <v>379</v>
      </c>
      <c r="K1290" s="154" t="s">
        <v>103</v>
      </c>
      <c r="L1290" s="109"/>
      <c r="M1290" s="158" t="s">
        <v>1</v>
      </c>
      <c r="N1290" s="159" t="s">
        <v>38</v>
      </c>
      <c r="O1290" s="160">
        <v>0</v>
      </c>
      <c r="P1290" s="160">
        <f>O1290*H1290</f>
        <v>0</v>
      </c>
      <c r="Q1290" s="160">
        <v>0</v>
      </c>
      <c r="R1290" s="160">
        <f>Q1290*H1290</f>
        <v>0</v>
      </c>
      <c r="S1290" s="160">
        <v>0</v>
      </c>
      <c r="T1290" s="161">
        <f>S1290*H1290</f>
        <v>0</v>
      </c>
      <c r="AR1290" s="99" t="s">
        <v>104</v>
      </c>
      <c r="AT1290" s="99" t="s">
        <v>99</v>
      </c>
      <c r="AU1290" s="99" t="s">
        <v>67</v>
      </c>
      <c r="AY1290" s="99" t="s">
        <v>105</v>
      </c>
      <c r="BE1290" s="162">
        <f>IF(N1290="základní",J1290,0)</f>
        <v>379</v>
      </c>
      <c r="BF1290" s="162">
        <f>IF(N1290="snížená",J1290,0)</f>
        <v>0</v>
      </c>
      <c r="BG1290" s="162">
        <f>IF(N1290="zákl. přenesená",J1290,0)</f>
        <v>0</v>
      </c>
      <c r="BH1290" s="162">
        <f>IF(N1290="sníž. přenesená",J1290,0)</f>
        <v>0</v>
      </c>
      <c r="BI1290" s="162">
        <f>IF(N1290="nulová",J1290,0)</f>
        <v>0</v>
      </c>
      <c r="BJ1290" s="99" t="s">
        <v>75</v>
      </c>
      <c r="BK1290" s="162">
        <f>ROUND(I1290*H1290,2)</f>
        <v>379</v>
      </c>
      <c r="BL1290" s="99" t="s">
        <v>104</v>
      </c>
      <c r="BM1290" s="99" t="s">
        <v>3137</v>
      </c>
    </row>
    <row r="1291" spans="2:65" s="108" customFormat="1" ht="19.5">
      <c r="B1291" s="109"/>
      <c r="D1291" s="163" t="s">
        <v>107</v>
      </c>
      <c r="F1291" s="164" t="s">
        <v>3138</v>
      </c>
      <c r="L1291" s="109"/>
      <c r="M1291" s="165"/>
      <c r="N1291" s="166"/>
      <c r="O1291" s="166"/>
      <c r="P1291" s="166"/>
      <c r="Q1291" s="166"/>
      <c r="R1291" s="166"/>
      <c r="S1291" s="166"/>
      <c r="T1291" s="167"/>
      <c r="AT1291" s="99" t="s">
        <v>107</v>
      </c>
      <c r="AU1291" s="99" t="s">
        <v>67</v>
      </c>
    </row>
    <row r="1292" spans="2:65" s="108" customFormat="1" ht="22.5" customHeight="1">
      <c r="B1292" s="109"/>
      <c r="C1292" s="152" t="s">
        <v>3139</v>
      </c>
      <c r="D1292" s="152" t="s">
        <v>99</v>
      </c>
      <c r="E1292" s="153" t="s">
        <v>3140</v>
      </c>
      <c r="F1292" s="154" t="s">
        <v>3141</v>
      </c>
      <c r="G1292" s="155" t="s">
        <v>111</v>
      </c>
      <c r="H1292" s="156">
        <v>1</v>
      </c>
      <c r="I1292" s="157">
        <v>379</v>
      </c>
      <c r="J1292" s="157">
        <f>ROUND(I1292*H1292,2)</f>
        <v>379</v>
      </c>
      <c r="K1292" s="154" t="s">
        <v>103</v>
      </c>
      <c r="L1292" s="109"/>
      <c r="M1292" s="158" t="s">
        <v>1</v>
      </c>
      <c r="N1292" s="159" t="s">
        <v>38</v>
      </c>
      <c r="O1292" s="160">
        <v>0</v>
      </c>
      <c r="P1292" s="160">
        <f>O1292*H1292</f>
        <v>0</v>
      </c>
      <c r="Q1292" s="160">
        <v>0</v>
      </c>
      <c r="R1292" s="160">
        <f>Q1292*H1292</f>
        <v>0</v>
      </c>
      <c r="S1292" s="160">
        <v>0</v>
      </c>
      <c r="T1292" s="161">
        <f>S1292*H1292</f>
        <v>0</v>
      </c>
      <c r="AR1292" s="99" t="s">
        <v>104</v>
      </c>
      <c r="AT1292" s="99" t="s">
        <v>99</v>
      </c>
      <c r="AU1292" s="99" t="s">
        <v>67</v>
      </c>
      <c r="AY1292" s="99" t="s">
        <v>105</v>
      </c>
      <c r="BE1292" s="162">
        <f>IF(N1292="základní",J1292,0)</f>
        <v>379</v>
      </c>
      <c r="BF1292" s="162">
        <f>IF(N1292="snížená",J1292,0)</f>
        <v>0</v>
      </c>
      <c r="BG1292" s="162">
        <f>IF(N1292="zákl. přenesená",J1292,0)</f>
        <v>0</v>
      </c>
      <c r="BH1292" s="162">
        <f>IF(N1292="sníž. přenesená",J1292,0)</f>
        <v>0</v>
      </c>
      <c r="BI1292" s="162">
        <f>IF(N1292="nulová",J1292,0)</f>
        <v>0</v>
      </c>
      <c r="BJ1292" s="99" t="s">
        <v>75</v>
      </c>
      <c r="BK1292" s="162">
        <f>ROUND(I1292*H1292,2)</f>
        <v>379</v>
      </c>
      <c r="BL1292" s="99" t="s">
        <v>104</v>
      </c>
      <c r="BM1292" s="99" t="s">
        <v>3142</v>
      </c>
    </row>
    <row r="1293" spans="2:65" s="108" customFormat="1" ht="19.5">
      <c r="B1293" s="109"/>
      <c r="D1293" s="163" t="s">
        <v>107</v>
      </c>
      <c r="F1293" s="164" t="s">
        <v>3143</v>
      </c>
      <c r="L1293" s="109"/>
      <c r="M1293" s="165"/>
      <c r="N1293" s="166"/>
      <c r="O1293" s="166"/>
      <c r="P1293" s="166"/>
      <c r="Q1293" s="166"/>
      <c r="R1293" s="166"/>
      <c r="S1293" s="166"/>
      <c r="T1293" s="167"/>
      <c r="AT1293" s="99" t="s">
        <v>107</v>
      </c>
      <c r="AU1293" s="99" t="s">
        <v>67</v>
      </c>
    </row>
    <row r="1294" spans="2:65" s="108" customFormat="1" ht="22.5" customHeight="1">
      <c r="B1294" s="109"/>
      <c r="C1294" s="152" t="s">
        <v>3144</v>
      </c>
      <c r="D1294" s="152" t="s">
        <v>99</v>
      </c>
      <c r="E1294" s="153" t="s">
        <v>3145</v>
      </c>
      <c r="F1294" s="154" t="s">
        <v>3146</v>
      </c>
      <c r="G1294" s="155" t="s">
        <v>111</v>
      </c>
      <c r="H1294" s="156">
        <v>1</v>
      </c>
      <c r="I1294" s="157">
        <v>504</v>
      </c>
      <c r="J1294" s="157">
        <f>ROUND(I1294*H1294,2)</f>
        <v>504</v>
      </c>
      <c r="K1294" s="154" t="s">
        <v>103</v>
      </c>
      <c r="L1294" s="109"/>
      <c r="M1294" s="158" t="s">
        <v>1</v>
      </c>
      <c r="N1294" s="159" t="s">
        <v>38</v>
      </c>
      <c r="O1294" s="160">
        <v>0</v>
      </c>
      <c r="P1294" s="160">
        <f>O1294*H1294</f>
        <v>0</v>
      </c>
      <c r="Q1294" s="160">
        <v>0</v>
      </c>
      <c r="R1294" s="160">
        <f>Q1294*H1294</f>
        <v>0</v>
      </c>
      <c r="S1294" s="160">
        <v>0</v>
      </c>
      <c r="T1294" s="161">
        <f>S1294*H1294</f>
        <v>0</v>
      </c>
      <c r="AR1294" s="99" t="s">
        <v>104</v>
      </c>
      <c r="AT1294" s="99" t="s">
        <v>99</v>
      </c>
      <c r="AU1294" s="99" t="s">
        <v>67</v>
      </c>
      <c r="AY1294" s="99" t="s">
        <v>105</v>
      </c>
      <c r="BE1294" s="162">
        <f>IF(N1294="základní",J1294,0)</f>
        <v>504</v>
      </c>
      <c r="BF1294" s="162">
        <f>IF(N1294="snížená",J1294,0)</f>
        <v>0</v>
      </c>
      <c r="BG1294" s="162">
        <f>IF(N1294="zákl. přenesená",J1294,0)</f>
        <v>0</v>
      </c>
      <c r="BH1294" s="162">
        <f>IF(N1294="sníž. přenesená",J1294,0)</f>
        <v>0</v>
      </c>
      <c r="BI1294" s="162">
        <f>IF(N1294="nulová",J1294,0)</f>
        <v>0</v>
      </c>
      <c r="BJ1294" s="99" t="s">
        <v>75</v>
      </c>
      <c r="BK1294" s="162">
        <f>ROUND(I1294*H1294,2)</f>
        <v>504</v>
      </c>
      <c r="BL1294" s="99" t="s">
        <v>104</v>
      </c>
      <c r="BM1294" s="99" t="s">
        <v>3147</v>
      </c>
    </row>
    <row r="1295" spans="2:65" s="108" customFormat="1" ht="19.5">
      <c r="B1295" s="109"/>
      <c r="D1295" s="163" t="s">
        <v>107</v>
      </c>
      <c r="F1295" s="164" t="s">
        <v>3148</v>
      </c>
      <c r="L1295" s="109"/>
      <c r="M1295" s="165"/>
      <c r="N1295" s="166"/>
      <c r="O1295" s="166"/>
      <c r="P1295" s="166"/>
      <c r="Q1295" s="166"/>
      <c r="R1295" s="166"/>
      <c r="S1295" s="166"/>
      <c r="T1295" s="167"/>
      <c r="AT1295" s="99" t="s">
        <v>107</v>
      </c>
      <c r="AU1295" s="99" t="s">
        <v>67</v>
      </c>
    </row>
    <row r="1296" spans="2:65" s="108" customFormat="1" ht="22.5" customHeight="1">
      <c r="B1296" s="109"/>
      <c r="C1296" s="152" t="s">
        <v>3149</v>
      </c>
      <c r="D1296" s="152" t="s">
        <v>99</v>
      </c>
      <c r="E1296" s="153" t="s">
        <v>3150</v>
      </c>
      <c r="F1296" s="154" t="s">
        <v>3151</v>
      </c>
      <c r="G1296" s="155" t="s">
        <v>111</v>
      </c>
      <c r="H1296" s="156">
        <v>1</v>
      </c>
      <c r="I1296" s="157">
        <v>504</v>
      </c>
      <c r="J1296" s="157">
        <f>ROUND(I1296*H1296,2)</f>
        <v>504</v>
      </c>
      <c r="K1296" s="154" t="s">
        <v>103</v>
      </c>
      <c r="L1296" s="109"/>
      <c r="M1296" s="158" t="s">
        <v>1</v>
      </c>
      <c r="N1296" s="159" t="s">
        <v>38</v>
      </c>
      <c r="O1296" s="160">
        <v>0</v>
      </c>
      <c r="P1296" s="160">
        <f>O1296*H1296</f>
        <v>0</v>
      </c>
      <c r="Q1296" s="160">
        <v>0</v>
      </c>
      <c r="R1296" s="160">
        <f>Q1296*H1296</f>
        <v>0</v>
      </c>
      <c r="S1296" s="160">
        <v>0</v>
      </c>
      <c r="T1296" s="161">
        <f>S1296*H1296</f>
        <v>0</v>
      </c>
      <c r="AR1296" s="99" t="s">
        <v>104</v>
      </c>
      <c r="AT1296" s="99" t="s">
        <v>99</v>
      </c>
      <c r="AU1296" s="99" t="s">
        <v>67</v>
      </c>
      <c r="AY1296" s="99" t="s">
        <v>105</v>
      </c>
      <c r="BE1296" s="162">
        <f>IF(N1296="základní",J1296,0)</f>
        <v>504</v>
      </c>
      <c r="BF1296" s="162">
        <f>IF(N1296="snížená",J1296,0)</f>
        <v>0</v>
      </c>
      <c r="BG1296" s="162">
        <f>IF(N1296="zákl. přenesená",J1296,0)</f>
        <v>0</v>
      </c>
      <c r="BH1296" s="162">
        <f>IF(N1296="sníž. přenesená",J1296,0)</f>
        <v>0</v>
      </c>
      <c r="BI1296" s="162">
        <f>IF(N1296="nulová",J1296,0)</f>
        <v>0</v>
      </c>
      <c r="BJ1296" s="99" t="s">
        <v>75</v>
      </c>
      <c r="BK1296" s="162">
        <f>ROUND(I1296*H1296,2)</f>
        <v>504</v>
      </c>
      <c r="BL1296" s="99" t="s">
        <v>104</v>
      </c>
      <c r="BM1296" s="99" t="s">
        <v>3152</v>
      </c>
    </row>
    <row r="1297" spans="2:65" s="108" customFormat="1" ht="19.5">
      <c r="B1297" s="109"/>
      <c r="D1297" s="163" t="s">
        <v>107</v>
      </c>
      <c r="F1297" s="164" t="s">
        <v>3153</v>
      </c>
      <c r="L1297" s="109"/>
      <c r="M1297" s="165"/>
      <c r="N1297" s="166"/>
      <c r="O1297" s="166"/>
      <c r="P1297" s="166"/>
      <c r="Q1297" s="166"/>
      <c r="R1297" s="166"/>
      <c r="S1297" s="166"/>
      <c r="T1297" s="167"/>
      <c r="AT1297" s="99" t="s">
        <v>107</v>
      </c>
      <c r="AU1297" s="99" t="s">
        <v>67</v>
      </c>
    </row>
    <row r="1298" spans="2:65" s="108" customFormat="1" ht="22.5" customHeight="1">
      <c r="B1298" s="109"/>
      <c r="C1298" s="152" t="s">
        <v>3154</v>
      </c>
      <c r="D1298" s="152" t="s">
        <v>99</v>
      </c>
      <c r="E1298" s="153" t="s">
        <v>3155</v>
      </c>
      <c r="F1298" s="154" t="s">
        <v>3156</v>
      </c>
      <c r="G1298" s="155" t="s">
        <v>111</v>
      </c>
      <c r="H1298" s="156">
        <v>1</v>
      </c>
      <c r="I1298" s="157">
        <v>379</v>
      </c>
      <c r="J1298" s="157">
        <f>ROUND(I1298*H1298,2)</f>
        <v>379</v>
      </c>
      <c r="K1298" s="154" t="s">
        <v>103</v>
      </c>
      <c r="L1298" s="109"/>
      <c r="M1298" s="158" t="s">
        <v>1</v>
      </c>
      <c r="N1298" s="159" t="s">
        <v>38</v>
      </c>
      <c r="O1298" s="160">
        <v>0</v>
      </c>
      <c r="P1298" s="160">
        <f>O1298*H1298</f>
        <v>0</v>
      </c>
      <c r="Q1298" s="160">
        <v>0</v>
      </c>
      <c r="R1298" s="160">
        <f>Q1298*H1298</f>
        <v>0</v>
      </c>
      <c r="S1298" s="160">
        <v>0</v>
      </c>
      <c r="T1298" s="161">
        <f>S1298*H1298</f>
        <v>0</v>
      </c>
      <c r="AR1298" s="99" t="s">
        <v>104</v>
      </c>
      <c r="AT1298" s="99" t="s">
        <v>99</v>
      </c>
      <c r="AU1298" s="99" t="s">
        <v>67</v>
      </c>
      <c r="AY1298" s="99" t="s">
        <v>105</v>
      </c>
      <c r="BE1298" s="162">
        <f>IF(N1298="základní",J1298,0)</f>
        <v>379</v>
      </c>
      <c r="BF1298" s="162">
        <f>IF(N1298="snížená",J1298,0)</f>
        <v>0</v>
      </c>
      <c r="BG1298" s="162">
        <f>IF(N1298="zákl. přenesená",J1298,0)</f>
        <v>0</v>
      </c>
      <c r="BH1298" s="162">
        <f>IF(N1298="sníž. přenesená",J1298,0)</f>
        <v>0</v>
      </c>
      <c r="BI1298" s="162">
        <f>IF(N1298="nulová",J1298,0)</f>
        <v>0</v>
      </c>
      <c r="BJ1298" s="99" t="s">
        <v>75</v>
      </c>
      <c r="BK1298" s="162">
        <f>ROUND(I1298*H1298,2)</f>
        <v>379</v>
      </c>
      <c r="BL1298" s="99" t="s">
        <v>104</v>
      </c>
      <c r="BM1298" s="99" t="s">
        <v>3157</v>
      </c>
    </row>
    <row r="1299" spans="2:65" s="108" customFormat="1" ht="19.5">
      <c r="B1299" s="109"/>
      <c r="D1299" s="163" t="s">
        <v>107</v>
      </c>
      <c r="F1299" s="164" t="s">
        <v>3158</v>
      </c>
      <c r="L1299" s="109"/>
      <c r="M1299" s="165"/>
      <c r="N1299" s="166"/>
      <c r="O1299" s="166"/>
      <c r="P1299" s="166"/>
      <c r="Q1299" s="166"/>
      <c r="R1299" s="166"/>
      <c r="S1299" s="166"/>
      <c r="T1299" s="167"/>
      <c r="AT1299" s="99" t="s">
        <v>107</v>
      </c>
      <c r="AU1299" s="99" t="s">
        <v>67</v>
      </c>
    </row>
    <row r="1300" spans="2:65" s="108" customFormat="1" ht="22.5" customHeight="1">
      <c r="B1300" s="109"/>
      <c r="C1300" s="152" t="s">
        <v>3159</v>
      </c>
      <c r="D1300" s="152" t="s">
        <v>99</v>
      </c>
      <c r="E1300" s="153" t="s">
        <v>3160</v>
      </c>
      <c r="F1300" s="154" t="s">
        <v>3161</v>
      </c>
      <c r="G1300" s="155" t="s">
        <v>306</v>
      </c>
      <c r="H1300" s="156">
        <v>1</v>
      </c>
      <c r="I1300" s="157">
        <v>190</v>
      </c>
      <c r="J1300" s="157">
        <f>ROUND(I1300*H1300,2)</f>
        <v>190</v>
      </c>
      <c r="K1300" s="154" t="s">
        <v>103</v>
      </c>
      <c r="L1300" s="109"/>
      <c r="M1300" s="158" t="s">
        <v>1</v>
      </c>
      <c r="N1300" s="159" t="s">
        <v>38</v>
      </c>
      <c r="O1300" s="160">
        <v>0</v>
      </c>
      <c r="P1300" s="160">
        <f>O1300*H1300</f>
        <v>0</v>
      </c>
      <c r="Q1300" s="160">
        <v>0</v>
      </c>
      <c r="R1300" s="160">
        <f>Q1300*H1300</f>
        <v>0</v>
      </c>
      <c r="S1300" s="160">
        <v>0</v>
      </c>
      <c r="T1300" s="161">
        <f>S1300*H1300</f>
        <v>0</v>
      </c>
      <c r="AR1300" s="99" t="s">
        <v>104</v>
      </c>
      <c r="AT1300" s="99" t="s">
        <v>99</v>
      </c>
      <c r="AU1300" s="99" t="s">
        <v>67</v>
      </c>
      <c r="AY1300" s="99" t="s">
        <v>105</v>
      </c>
      <c r="BE1300" s="162">
        <f>IF(N1300="základní",J1300,0)</f>
        <v>190</v>
      </c>
      <c r="BF1300" s="162">
        <f>IF(N1300="snížená",J1300,0)</f>
        <v>0</v>
      </c>
      <c r="BG1300" s="162">
        <f>IF(N1300="zákl. přenesená",J1300,0)</f>
        <v>0</v>
      </c>
      <c r="BH1300" s="162">
        <f>IF(N1300="sníž. přenesená",J1300,0)</f>
        <v>0</v>
      </c>
      <c r="BI1300" s="162">
        <f>IF(N1300="nulová",J1300,0)</f>
        <v>0</v>
      </c>
      <c r="BJ1300" s="99" t="s">
        <v>75</v>
      </c>
      <c r="BK1300" s="162">
        <f>ROUND(I1300*H1300,2)</f>
        <v>190</v>
      </c>
      <c r="BL1300" s="99" t="s">
        <v>104</v>
      </c>
      <c r="BM1300" s="99" t="s">
        <v>3162</v>
      </c>
    </row>
    <row r="1301" spans="2:65" s="108" customFormat="1" ht="19.5">
      <c r="B1301" s="109"/>
      <c r="D1301" s="163" t="s">
        <v>107</v>
      </c>
      <c r="F1301" s="164" t="s">
        <v>3163</v>
      </c>
      <c r="L1301" s="109"/>
      <c r="M1301" s="165"/>
      <c r="N1301" s="166"/>
      <c r="O1301" s="166"/>
      <c r="P1301" s="166"/>
      <c r="Q1301" s="166"/>
      <c r="R1301" s="166"/>
      <c r="S1301" s="166"/>
      <c r="T1301" s="167"/>
      <c r="AT1301" s="99" t="s">
        <v>107</v>
      </c>
      <c r="AU1301" s="99" t="s">
        <v>67</v>
      </c>
    </row>
    <row r="1302" spans="2:65" s="108" customFormat="1" ht="22.5" customHeight="1">
      <c r="B1302" s="109"/>
      <c r="C1302" s="152" t="s">
        <v>3164</v>
      </c>
      <c r="D1302" s="152" t="s">
        <v>99</v>
      </c>
      <c r="E1302" s="153" t="s">
        <v>3165</v>
      </c>
      <c r="F1302" s="154" t="s">
        <v>3166</v>
      </c>
      <c r="G1302" s="155" t="s">
        <v>306</v>
      </c>
      <c r="H1302" s="156">
        <v>1</v>
      </c>
      <c r="I1302" s="157">
        <v>86.1</v>
      </c>
      <c r="J1302" s="157">
        <f>ROUND(I1302*H1302,2)</f>
        <v>86.1</v>
      </c>
      <c r="K1302" s="154" t="s">
        <v>103</v>
      </c>
      <c r="L1302" s="109"/>
      <c r="M1302" s="158" t="s">
        <v>1</v>
      </c>
      <c r="N1302" s="159" t="s">
        <v>38</v>
      </c>
      <c r="O1302" s="160">
        <v>0</v>
      </c>
      <c r="P1302" s="160">
        <f>O1302*H1302</f>
        <v>0</v>
      </c>
      <c r="Q1302" s="160">
        <v>0</v>
      </c>
      <c r="R1302" s="160">
        <f>Q1302*H1302</f>
        <v>0</v>
      </c>
      <c r="S1302" s="160">
        <v>0</v>
      </c>
      <c r="T1302" s="161">
        <f>S1302*H1302</f>
        <v>0</v>
      </c>
      <c r="AR1302" s="99" t="s">
        <v>104</v>
      </c>
      <c r="AT1302" s="99" t="s">
        <v>99</v>
      </c>
      <c r="AU1302" s="99" t="s">
        <v>67</v>
      </c>
      <c r="AY1302" s="99" t="s">
        <v>105</v>
      </c>
      <c r="BE1302" s="162">
        <f>IF(N1302="základní",J1302,0)</f>
        <v>86.1</v>
      </c>
      <c r="BF1302" s="162">
        <f>IF(N1302="snížená",J1302,0)</f>
        <v>0</v>
      </c>
      <c r="BG1302" s="162">
        <f>IF(N1302="zákl. přenesená",J1302,0)</f>
        <v>0</v>
      </c>
      <c r="BH1302" s="162">
        <f>IF(N1302="sníž. přenesená",J1302,0)</f>
        <v>0</v>
      </c>
      <c r="BI1302" s="162">
        <f>IF(N1302="nulová",J1302,0)</f>
        <v>0</v>
      </c>
      <c r="BJ1302" s="99" t="s">
        <v>75</v>
      </c>
      <c r="BK1302" s="162">
        <f>ROUND(I1302*H1302,2)</f>
        <v>86.1</v>
      </c>
      <c r="BL1302" s="99" t="s">
        <v>104</v>
      </c>
      <c r="BM1302" s="99" t="s">
        <v>3167</v>
      </c>
    </row>
    <row r="1303" spans="2:65" s="108" customFormat="1" ht="19.5">
      <c r="B1303" s="109"/>
      <c r="D1303" s="163" t="s">
        <v>107</v>
      </c>
      <c r="F1303" s="164" t="s">
        <v>3168</v>
      </c>
      <c r="L1303" s="109"/>
      <c r="M1303" s="165"/>
      <c r="N1303" s="166"/>
      <c r="O1303" s="166"/>
      <c r="P1303" s="166"/>
      <c r="Q1303" s="166"/>
      <c r="R1303" s="166"/>
      <c r="S1303" s="166"/>
      <c r="T1303" s="167"/>
      <c r="AT1303" s="99" t="s">
        <v>107</v>
      </c>
      <c r="AU1303" s="99" t="s">
        <v>67</v>
      </c>
    </row>
    <row r="1304" spans="2:65" s="108" customFormat="1" ht="22.5" customHeight="1">
      <c r="B1304" s="109"/>
      <c r="C1304" s="152" t="s">
        <v>3169</v>
      </c>
      <c r="D1304" s="152" t="s">
        <v>99</v>
      </c>
      <c r="E1304" s="153" t="s">
        <v>3170</v>
      </c>
      <c r="F1304" s="154" t="s">
        <v>3171</v>
      </c>
      <c r="G1304" s="155" t="s">
        <v>136</v>
      </c>
      <c r="H1304" s="156">
        <v>1</v>
      </c>
      <c r="I1304" s="157">
        <v>134</v>
      </c>
      <c r="J1304" s="157">
        <f>ROUND(I1304*H1304,2)</f>
        <v>134</v>
      </c>
      <c r="K1304" s="154" t="s">
        <v>103</v>
      </c>
      <c r="L1304" s="109"/>
      <c r="M1304" s="158" t="s">
        <v>1</v>
      </c>
      <c r="N1304" s="159" t="s">
        <v>38</v>
      </c>
      <c r="O1304" s="160">
        <v>0</v>
      </c>
      <c r="P1304" s="160">
        <f>O1304*H1304</f>
        <v>0</v>
      </c>
      <c r="Q1304" s="160">
        <v>0</v>
      </c>
      <c r="R1304" s="160">
        <f>Q1304*H1304</f>
        <v>0</v>
      </c>
      <c r="S1304" s="160">
        <v>0</v>
      </c>
      <c r="T1304" s="161">
        <f>S1304*H1304</f>
        <v>0</v>
      </c>
      <c r="AR1304" s="99" t="s">
        <v>104</v>
      </c>
      <c r="AT1304" s="99" t="s">
        <v>99</v>
      </c>
      <c r="AU1304" s="99" t="s">
        <v>67</v>
      </c>
      <c r="AY1304" s="99" t="s">
        <v>105</v>
      </c>
      <c r="BE1304" s="162">
        <f>IF(N1304="základní",J1304,0)</f>
        <v>134</v>
      </c>
      <c r="BF1304" s="162">
        <f>IF(N1304="snížená",J1304,0)</f>
        <v>0</v>
      </c>
      <c r="BG1304" s="162">
        <f>IF(N1304="zákl. přenesená",J1304,0)</f>
        <v>0</v>
      </c>
      <c r="BH1304" s="162">
        <f>IF(N1304="sníž. přenesená",J1304,0)</f>
        <v>0</v>
      </c>
      <c r="BI1304" s="162">
        <f>IF(N1304="nulová",J1304,0)</f>
        <v>0</v>
      </c>
      <c r="BJ1304" s="99" t="s">
        <v>75</v>
      </c>
      <c r="BK1304" s="162">
        <f>ROUND(I1304*H1304,2)</f>
        <v>134</v>
      </c>
      <c r="BL1304" s="99" t="s">
        <v>104</v>
      </c>
      <c r="BM1304" s="99" t="s">
        <v>3172</v>
      </c>
    </row>
    <row r="1305" spans="2:65" s="108" customFormat="1" ht="19.5">
      <c r="B1305" s="109"/>
      <c r="D1305" s="163" t="s">
        <v>107</v>
      </c>
      <c r="F1305" s="164" t="s">
        <v>3173</v>
      </c>
      <c r="L1305" s="109"/>
      <c r="M1305" s="165"/>
      <c r="N1305" s="166"/>
      <c r="O1305" s="166"/>
      <c r="P1305" s="166"/>
      <c r="Q1305" s="166"/>
      <c r="R1305" s="166"/>
      <c r="S1305" s="166"/>
      <c r="T1305" s="167"/>
      <c r="AT1305" s="99" t="s">
        <v>107</v>
      </c>
      <c r="AU1305" s="99" t="s">
        <v>67</v>
      </c>
    </row>
    <row r="1306" spans="2:65" s="108" customFormat="1" ht="22.5" customHeight="1">
      <c r="B1306" s="109"/>
      <c r="C1306" s="152" t="s">
        <v>3174</v>
      </c>
      <c r="D1306" s="152" t="s">
        <v>99</v>
      </c>
      <c r="E1306" s="153" t="s">
        <v>3175</v>
      </c>
      <c r="F1306" s="154" t="s">
        <v>3176</v>
      </c>
      <c r="G1306" s="155" t="s">
        <v>306</v>
      </c>
      <c r="H1306" s="156">
        <v>1</v>
      </c>
      <c r="I1306" s="157">
        <v>155</v>
      </c>
      <c r="J1306" s="157">
        <f>ROUND(I1306*H1306,2)</f>
        <v>155</v>
      </c>
      <c r="K1306" s="154" t="s">
        <v>103</v>
      </c>
      <c r="L1306" s="109"/>
      <c r="M1306" s="158" t="s">
        <v>1</v>
      </c>
      <c r="N1306" s="159" t="s">
        <v>38</v>
      </c>
      <c r="O1306" s="160">
        <v>0</v>
      </c>
      <c r="P1306" s="160">
        <f>O1306*H1306</f>
        <v>0</v>
      </c>
      <c r="Q1306" s="160">
        <v>0</v>
      </c>
      <c r="R1306" s="160">
        <f>Q1306*H1306</f>
        <v>0</v>
      </c>
      <c r="S1306" s="160">
        <v>0</v>
      </c>
      <c r="T1306" s="161">
        <f>S1306*H1306</f>
        <v>0</v>
      </c>
      <c r="AR1306" s="99" t="s">
        <v>104</v>
      </c>
      <c r="AT1306" s="99" t="s">
        <v>99</v>
      </c>
      <c r="AU1306" s="99" t="s">
        <v>67</v>
      </c>
      <c r="AY1306" s="99" t="s">
        <v>105</v>
      </c>
      <c r="BE1306" s="162">
        <f>IF(N1306="základní",J1306,0)</f>
        <v>155</v>
      </c>
      <c r="BF1306" s="162">
        <f>IF(N1306="snížená",J1306,0)</f>
        <v>0</v>
      </c>
      <c r="BG1306" s="162">
        <f>IF(N1306="zákl. přenesená",J1306,0)</f>
        <v>0</v>
      </c>
      <c r="BH1306" s="162">
        <f>IF(N1306="sníž. přenesená",J1306,0)</f>
        <v>0</v>
      </c>
      <c r="BI1306" s="162">
        <f>IF(N1306="nulová",J1306,0)</f>
        <v>0</v>
      </c>
      <c r="BJ1306" s="99" t="s">
        <v>75</v>
      </c>
      <c r="BK1306" s="162">
        <f>ROUND(I1306*H1306,2)</f>
        <v>155</v>
      </c>
      <c r="BL1306" s="99" t="s">
        <v>104</v>
      </c>
      <c r="BM1306" s="99" t="s">
        <v>3177</v>
      </c>
    </row>
    <row r="1307" spans="2:65" s="108" customFormat="1" ht="39">
      <c r="B1307" s="109"/>
      <c r="D1307" s="163" t="s">
        <v>107</v>
      </c>
      <c r="F1307" s="164" t="s">
        <v>3178</v>
      </c>
      <c r="L1307" s="109"/>
      <c r="M1307" s="165"/>
      <c r="N1307" s="166"/>
      <c r="O1307" s="166"/>
      <c r="P1307" s="166"/>
      <c r="Q1307" s="166"/>
      <c r="R1307" s="166"/>
      <c r="S1307" s="166"/>
      <c r="T1307" s="167"/>
      <c r="AT1307" s="99" t="s">
        <v>107</v>
      </c>
      <c r="AU1307" s="99" t="s">
        <v>67</v>
      </c>
    </row>
    <row r="1308" spans="2:65" s="108" customFormat="1" ht="22.5" customHeight="1">
      <c r="B1308" s="109"/>
      <c r="C1308" s="152" t="s">
        <v>3179</v>
      </c>
      <c r="D1308" s="152" t="s">
        <v>99</v>
      </c>
      <c r="E1308" s="153" t="s">
        <v>3180</v>
      </c>
      <c r="F1308" s="154" t="s">
        <v>3181</v>
      </c>
      <c r="G1308" s="155" t="s">
        <v>306</v>
      </c>
      <c r="H1308" s="156">
        <v>1</v>
      </c>
      <c r="I1308" s="157">
        <v>151</v>
      </c>
      <c r="J1308" s="157">
        <f>ROUND(I1308*H1308,2)</f>
        <v>151</v>
      </c>
      <c r="K1308" s="154" t="s">
        <v>103</v>
      </c>
      <c r="L1308" s="109"/>
      <c r="M1308" s="158" t="s">
        <v>1</v>
      </c>
      <c r="N1308" s="159" t="s">
        <v>38</v>
      </c>
      <c r="O1308" s="160">
        <v>0</v>
      </c>
      <c r="P1308" s="160">
        <f>O1308*H1308</f>
        <v>0</v>
      </c>
      <c r="Q1308" s="160">
        <v>0</v>
      </c>
      <c r="R1308" s="160">
        <f>Q1308*H1308</f>
        <v>0</v>
      </c>
      <c r="S1308" s="160">
        <v>0</v>
      </c>
      <c r="T1308" s="161">
        <f>S1308*H1308</f>
        <v>0</v>
      </c>
      <c r="AR1308" s="99" t="s">
        <v>104</v>
      </c>
      <c r="AT1308" s="99" t="s">
        <v>99</v>
      </c>
      <c r="AU1308" s="99" t="s">
        <v>67</v>
      </c>
      <c r="AY1308" s="99" t="s">
        <v>105</v>
      </c>
      <c r="BE1308" s="162">
        <f>IF(N1308="základní",J1308,0)</f>
        <v>151</v>
      </c>
      <c r="BF1308" s="162">
        <f>IF(N1308="snížená",J1308,0)</f>
        <v>0</v>
      </c>
      <c r="BG1308" s="162">
        <f>IF(N1308="zákl. přenesená",J1308,0)</f>
        <v>0</v>
      </c>
      <c r="BH1308" s="162">
        <f>IF(N1308="sníž. přenesená",J1308,0)</f>
        <v>0</v>
      </c>
      <c r="BI1308" s="162">
        <f>IF(N1308="nulová",J1308,0)</f>
        <v>0</v>
      </c>
      <c r="BJ1308" s="99" t="s">
        <v>75</v>
      </c>
      <c r="BK1308" s="162">
        <f>ROUND(I1308*H1308,2)</f>
        <v>151</v>
      </c>
      <c r="BL1308" s="99" t="s">
        <v>104</v>
      </c>
      <c r="BM1308" s="99" t="s">
        <v>3182</v>
      </c>
    </row>
    <row r="1309" spans="2:65" s="108" customFormat="1" ht="39">
      <c r="B1309" s="109"/>
      <c r="D1309" s="163" t="s">
        <v>107</v>
      </c>
      <c r="F1309" s="164" t="s">
        <v>3183</v>
      </c>
      <c r="L1309" s="109"/>
      <c r="M1309" s="165"/>
      <c r="N1309" s="166"/>
      <c r="O1309" s="166"/>
      <c r="P1309" s="166"/>
      <c r="Q1309" s="166"/>
      <c r="R1309" s="166"/>
      <c r="S1309" s="166"/>
      <c r="T1309" s="167"/>
      <c r="AT1309" s="99" t="s">
        <v>107</v>
      </c>
      <c r="AU1309" s="99" t="s">
        <v>67</v>
      </c>
    </row>
    <row r="1310" spans="2:65" s="108" customFormat="1" ht="22.5" customHeight="1">
      <c r="B1310" s="109"/>
      <c r="C1310" s="152" t="s">
        <v>3184</v>
      </c>
      <c r="D1310" s="152" t="s">
        <v>99</v>
      </c>
      <c r="E1310" s="153" t="s">
        <v>3185</v>
      </c>
      <c r="F1310" s="154" t="s">
        <v>3186</v>
      </c>
      <c r="G1310" s="155" t="s">
        <v>3187</v>
      </c>
      <c r="H1310" s="156">
        <v>1</v>
      </c>
      <c r="I1310" s="157">
        <v>289</v>
      </c>
      <c r="J1310" s="157">
        <f>ROUND(I1310*H1310,2)</f>
        <v>289</v>
      </c>
      <c r="K1310" s="154" t="s">
        <v>103</v>
      </c>
      <c r="L1310" s="109"/>
      <c r="M1310" s="158" t="s">
        <v>1</v>
      </c>
      <c r="N1310" s="159" t="s">
        <v>38</v>
      </c>
      <c r="O1310" s="160">
        <v>0</v>
      </c>
      <c r="P1310" s="160">
        <f>O1310*H1310</f>
        <v>0</v>
      </c>
      <c r="Q1310" s="160">
        <v>0</v>
      </c>
      <c r="R1310" s="160">
        <f>Q1310*H1310</f>
        <v>0</v>
      </c>
      <c r="S1310" s="160">
        <v>0</v>
      </c>
      <c r="T1310" s="161">
        <f>S1310*H1310</f>
        <v>0</v>
      </c>
      <c r="AR1310" s="99" t="s">
        <v>104</v>
      </c>
      <c r="AT1310" s="99" t="s">
        <v>99</v>
      </c>
      <c r="AU1310" s="99" t="s">
        <v>67</v>
      </c>
      <c r="AY1310" s="99" t="s">
        <v>105</v>
      </c>
      <c r="BE1310" s="162">
        <f>IF(N1310="základní",J1310,0)</f>
        <v>289</v>
      </c>
      <c r="BF1310" s="162">
        <f>IF(N1310="snížená",J1310,0)</f>
        <v>0</v>
      </c>
      <c r="BG1310" s="162">
        <f>IF(N1310="zákl. přenesená",J1310,0)</f>
        <v>0</v>
      </c>
      <c r="BH1310" s="162">
        <f>IF(N1310="sníž. přenesená",J1310,0)</f>
        <v>0</v>
      </c>
      <c r="BI1310" s="162">
        <f>IF(N1310="nulová",J1310,0)</f>
        <v>0</v>
      </c>
      <c r="BJ1310" s="99" t="s">
        <v>75</v>
      </c>
      <c r="BK1310" s="162">
        <f>ROUND(I1310*H1310,2)</f>
        <v>289</v>
      </c>
      <c r="BL1310" s="99" t="s">
        <v>104</v>
      </c>
      <c r="BM1310" s="99" t="s">
        <v>3188</v>
      </c>
    </row>
    <row r="1311" spans="2:65" s="108" customFormat="1" ht="19.5">
      <c r="B1311" s="109"/>
      <c r="D1311" s="163" t="s">
        <v>107</v>
      </c>
      <c r="F1311" s="164" t="s">
        <v>3189</v>
      </c>
      <c r="L1311" s="109"/>
      <c r="M1311" s="165"/>
      <c r="N1311" s="166"/>
      <c r="O1311" s="166"/>
      <c r="P1311" s="166"/>
      <c r="Q1311" s="166"/>
      <c r="R1311" s="166"/>
      <c r="S1311" s="166"/>
      <c r="T1311" s="167"/>
      <c r="AT1311" s="99" t="s">
        <v>107</v>
      </c>
      <c r="AU1311" s="99" t="s">
        <v>67</v>
      </c>
    </row>
    <row r="1312" spans="2:65" s="108" customFormat="1" ht="22.5" customHeight="1">
      <c r="B1312" s="109"/>
      <c r="C1312" s="152" t="s">
        <v>3190</v>
      </c>
      <c r="D1312" s="152" t="s">
        <v>99</v>
      </c>
      <c r="E1312" s="153" t="s">
        <v>3191</v>
      </c>
      <c r="F1312" s="154" t="s">
        <v>3192</v>
      </c>
      <c r="G1312" s="155" t="s">
        <v>3187</v>
      </c>
      <c r="H1312" s="156">
        <v>1</v>
      </c>
      <c r="I1312" s="157">
        <v>289</v>
      </c>
      <c r="J1312" s="157">
        <f>ROUND(I1312*H1312,2)</f>
        <v>289</v>
      </c>
      <c r="K1312" s="154" t="s">
        <v>103</v>
      </c>
      <c r="L1312" s="109"/>
      <c r="M1312" s="158" t="s">
        <v>1</v>
      </c>
      <c r="N1312" s="159" t="s">
        <v>38</v>
      </c>
      <c r="O1312" s="160">
        <v>0</v>
      </c>
      <c r="P1312" s="160">
        <f>O1312*H1312</f>
        <v>0</v>
      </c>
      <c r="Q1312" s="160">
        <v>0</v>
      </c>
      <c r="R1312" s="160">
        <f>Q1312*H1312</f>
        <v>0</v>
      </c>
      <c r="S1312" s="160">
        <v>0</v>
      </c>
      <c r="T1312" s="161">
        <f>S1312*H1312</f>
        <v>0</v>
      </c>
      <c r="AR1312" s="99" t="s">
        <v>104</v>
      </c>
      <c r="AT1312" s="99" t="s">
        <v>99</v>
      </c>
      <c r="AU1312" s="99" t="s">
        <v>67</v>
      </c>
      <c r="AY1312" s="99" t="s">
        <v>105</v>
      </c>
      <c r="BE1312" s="162">
        <f>IF(N1312="základní",J1312,0)</f>
        <v>289</v>
      </c>
      <c r="BF1312" s="162">
        <f>IF(N1312="snížená",J1312,0)</f>
        <v>0</v>
      </c>
      <c r="BG1312" s="162">
        <f>IF(N1312="zákl. přenesená",J1312,0)</f>
        <v>0</v>
      </c>
      <c r="BH1312" s="162">
        <f>IF(N1312="sníž. přenesená",J1312,0)</f>
        <v>0</v>
      </c>
      <c r="BI1312" s="162">
        <f>IF(N1312="nulová",J1312,0)</f>
        <v>0</v>
      </c>
      <c r="BJ1312" s="99" t="s">
        <v>75</v>
      </c>
      <c r="BK1312" s="162">
        <f>ROUND(I1312*H1312,2)</f>
        <v>289</v>
      </c>
      <c r="BL1312" s="99" t="s">
        <v>104</v>
      </c>
      <c r="BM1312" s="99" t="s">
        <v>3193</v>
      </c>
    </row>
    <row r="1313" spans="2:65" s="108" customFormat="1" ht="19.5">
      <c r="B1313" s="109"/>
      <c r="D1313" s="163" t="s">
        <v>107</v>
      </c>
      <c r="F1313" s="164" t="s">
        <v>3194</v>
      </c>
      <c r="L1313" s="109"/>
      <c r="M1313" s="165"/>
      <c r="N1313" s="166"/>
      <c r="O1313" s="166"/>
      <c r="P1313" s="166"/>
      <c r="Q1313" s="166"/>
      <c r="R1313" s="166"/>
      <c r="S1313" s="166"/>
      <c r="T1313" s="167"/>
      <c r="AT1313" s="99" t="s">
        <v>107</v>
      </c>
      <c r="AU1313" s="99" t="s">
        <v>67</v>
      </c>
    </row>
    <row r="1314" spans="2:65" s="108" customFormat="1" ht="22.5" customHeight="1">
      <c r="B1314" s="109"/>
      <c r="C1314" s="152" t="s">
        <v>3195</v>
      </c>
      <c r="D1314" s="152" t="s">
        <v>99</v>
      </c>
      <c r="E1314" s="153" t="s">
        <v>3196</v>
      </c>
      <c r="F1314" s="154" t="s">
        <v>3197</v>
      </c>
      <c r="G1314" s="155" t="s">
        <v>111</v>
      </c>
      <c r="H1314" s="156">
        <v>1</v>
      </c>
      <c r="I1314" s="157">
        <v>482</v>
      </c>
      <c r="J1314" s="157">
        <f>ROUND(I1314*H1314,2)</f>
        <v>482</v>
      </c>
      <c r="K1314" s="154" t="s">
        <v>103</v>
      </c>
      <c r="L1314" s="109"/>
      <c r="M1314" s="158" t="s">
        <v>1</v>
      </c>
      <c r="N1314" s="159" t="s">
        <v>38</v>
      </c>
      <c r="O1314" s="160">
        <v>0</v>
      </c>
      <c r="P1314" s="160">
        <f>O1314*H1314</f>
        <v>0</v>
      </c>
      <c r="Q1314" s="160">
        <v>0</v>
      </c>
      <c r="R1314" s="160">
        <f>Q1314*H1314</f>
        <v>0</v>
      </c>
      <c r="S1314" s="160">
        <v>0</v>
      </c>
      <c r="T1314" s="161">
        <f>S1314*H1314</f>
        <v>0</v>
      </c>
      <c r="AR1314" s="99" t="s">
        <v>104</v>
      </c>
      <c r="AT1314" s="99" t="s">
        <v>99</v>
      </c>
      <c r="AU1314" s="99" t="s">
        <v>67</v>
      </c>
      <c r="AY1314" s="99" t="s">
        <v>105</v>
      </c>
      <c r="BE1314" s="162">
        <f>IF(N1314="základní",J1314,0)</f>
        <v>482</v>
      </c>
      <c r="BF1314" s="162">
        <f>IF(N1314="snížená",J1314,0)</f>
        <v>0</v>
      </c>
      <c r="BG1314" s="162">
        <f>IF(N1314="zákl. přenesená",J1314,0)</f>
        <v>0</v>
      </c>
      <c r="BH1314" s="162">
        <f>IF(N1314="sníž. přenesená",J1314,0)</f>
        <v>0</v>
      </c>
      <c r="BI1314" s="162">
        <f>IF(N1314="nulová",J1314,0)</f>
        <v>0</v>
      </c>
      <c r="BJ1314" s="99" t="s">
        <v>75</v>
      </c>
      <c r="BK1314" s="162">
        <f>ROUND(I1314*H1314,2)</f>
        <v>482</v>
      </c>
      <c r="BL1314" s="99" t="s">
        <v>104</v>
      </c>
      <c r="BM1314" s="99" t="s">
        <v>3198</v>
      </c>
    </row>
    <row r="1315" spans="2:65" s="108" customFormat="1" ht="19.5">
      <c r="B1315" s="109"/>
      <c r="D1315" s="163" t="s">
        <v>107</v>
      </c>
      <c r="F1315" s="164" t="s">
        <v>3199</v>
      </c>
      <c r="L1315" s="109"/>
      <c r="M1315" s="165"/>
      <c r="N1315" s="166"/>
      <c r="O1315" s="166"/>
      <c r="P1315" s="166"/>
      <c r="Q1315" s="166"/>
      <c r="R1315" s="166"/>
      <c r="S1315" s="166"/>
      <c r="T1315" s="167"/>
      <c r="AT1315" s="99" t="s">
        <v>107</v>
      </c>
      <c r="AU1315" s="99" t="s">
        <v>67</v>
      </c>
    </row>
    <row r="1316" spans="2:65" s="108" customFormat="1" ht="22.5" customHeight="1">
      <c r="B1316" s="109"/>
      <c r="C1316" s="152" t="s">
        <v>3200</v>
      </c>
      <c r="D1316" s="152" t="s">
        <v>99</v>
      </c>
      <c r="E1316" s="153" t="s">
        <v>3201</v>
      </c>
      <c r="F1316" s="154" t="s">
        <v>3202</v>
      </c>
      <c r="G1316" s="155" t="s">
        <v>111</v>
      </c>
      <c r="H1316" s="156">
        <v>1</v>
      </c>
      <c r="I1316" s="157">
        <v>530</v>
      </c>
      <c r="J1316" s="157">
        <f>ROUND(I1316*H1316,2)</f>
        <v>530</v>
      </c>
      <c r="K1316" s="154" t="s">
        <v>103</v>
      </c>
      <c r="L1316" s="109"/>
      <c r="M1316" s="158" t="s">
        <v>1</v>
      </c>
      <c r="N1316" s="159" t="s">
        <v>38</v>
      </c>
      <c r="O1316" s="160">
        <v>0</v>
      </c>
      <c r="P1316" s="160">
        <f>O1316*H1316</f>
        <v>0</v>
      </c>
      <c r="Q1316" s="160">
        <v>0</v>
      </c>
      <c r="R1316" s="160">
        <f>Q1316*H1316</f>
        <v>0</v>
      </c>
      <c r="S1316" s="160">
        <v>0</v>
      </c>
      <c r="T1316" s="161">
        <f>S1316*H1316</f>
        <v>0</v>
      </c>
      <c r="AR1316" s="99" t="s">
        <v>104</v>
      </c>
      <c r="AT1316" s="99" t="s">
        <v>99</v>
      </c>
      <c r="AU1316" s="99" t="s">
        <v>67</v>
      </c>
      <c r="AY1316" s="99" t="s">
        <v>105</v>
      </c>
      <c r="BE1316" s="162">
        <f>IF(N1316="základní",J1316,0)</f>
        <v>530</v>
      </c>
      <c r="BF1316" s="162">
        <f>IF(N1316="snížená",J1316,0)</f>
        <v>0</v>
      </c>
      <c r="BG1316" s="162">
        <f>IF(N1316="zákl. přenesená",J1316,0)</f>
        <v>0</v>
      </c>
      <c r="BH1316" s="162">
        <f>IF(N1316="sníž. přenesená",J1316,0)</f>
        <v>0</v>
      </c>
      <c r="BI1316" s="162">
        <f>IF(N1316="nulová",J1316,0)</f>
        <v>0</v>
      </c>
      <c r="BJ1316" s="99" t="s">
        <v>75</v>
      </c>
      <c r="BK1316" s="162">
        <f>ROUND(I1316*H1316,2)</f>
        <v>530</v>
      </c>
      <c r="BL1316" s="99" t="s">
        <v>104</v>
      </c>
      <c r="BM1316" s="99" t="s">
        <v>3203</v>
      </c>
    </row>
    <row r="1317" spans="2:65" s="108" customFormat="1" ht="19.5">
      <c r="B1317" s="109"/>
      <c r="D1317" s="163" t="s">
        <v>107</v>
      </c>
      <c r="F1317" s="164" t="s">
        <v>3204</v>
      </c>
      <c r="L1317" s="109"/>
      <c r="M1317" s="165"/>
      <c r="N1317" s="166"/>
      <c r="O1317" s="166"/>
      <c r="P1317" s="166"/>
      <c r="Q1317" s="166"/>
      <c r="R1317" s="166"/>
      <c r="S1317" s="166"/>
      <c r="T1317" s="167"/>
      <c r="AT1317" s="99" t="s">
        <v>107</v>
      </c>
      <c r="AU1317" s="99" t="s">
        <v>67</v>
      </c>
    </row>
    <row r="1318" spans="2:65" s="108" customFormat="1" ht="22.5" customHeight="1">
      <c r="B1318" s="109"/>
      <c r="C1318" s="152" t="s">
        <v>3205</v>
      </c>
      <c r="D1318" s="152" t="s">
        <v>99</v>
      </c>
      <c r="E1318" s="153" t="s">
        <v>3206</v>
      </c>
      <c r="F1318" s="154" t="s">
        <v>3207</v>
      </c>
      <c r="G1318" s="155" t="s">
        <v>111</v>
      </c>
      <c r="H1318" s="156">
        <v>1</v>
      </c>
      <c r="I1318" s="157">
        <v>56</v>
      </c>
      <c r="J1318" s="157">
        <f>ROUND(I1318*H1318,2)</f>
        <v>56</v>
      </c>
      <c r="K1318" s="154" t="s">
        <v>103</v>
      </c>
      <c r="L1318" s="109"/>
      <c r="M1318" s="158" t="s">
        <v>1</v>
      </c>
      <c r="N1318" s="159" t="s">
        <v>38</v>
      </c>
      <c r="O1318" s="160">
        <v>0</v>
      </c>
      <c r="P1318" s="160">
        <f>O1318*H1318</f>
        <v>0</v>
      </c>
      <c r="Q1318" s="160">
        <v>0</v>
      </c>
      <c r="R1318" s="160">
        <f>Q1318*H1318</f>
        <v>0</v>
      </c>
      <c r="S1318" s="160">
        <v>0</v>
      </c>
      <c r="T1318" s="161">
        <f>S1318*H1318</f>
        <v>0</v>
      </c>
      <c r="AR1318" s="99" t="s">
        <v>104</v>
      </c>
      <c r="AT1318" s="99" t="s">
        <v>99</v>
      </c>
      <c r="AU1318" s="99" t="s">
        <v>67</v>
      </c>
      <c r="AY1318" s="99" t="s">
        <v>105</v>
      </c>
      <c r="BE1318" s="162">
        <f>IF(N1318="základní",J1318,0)</f>
        <v>56</v>
      </c>
      <c r="BF1318" s="162">
        <f>IF(N1318="snížená",J1318,0)</f>
        <v>0</v>
      </c>
      <c r="BG1318" s="162">
        <f>IF(N1318="zákl. přenesená",J1318,0)</f>
        <v>0</v>
      </c>
      <c r="BH1318" s="162">
        <f>IF(N1318="sníž. přenesená",J1318,0)</f>
        <v>0</v>
      </c>
      <c r="BI1318" s="162">
        <f>IF(N1318="nulová",J1318,0)</f>
        <v>0</v>
      </c>
      <c r="BJ1318" s="99" t="s">
        <v>75</v>
      </c>
      <c r="BK1318" s="162">
        <f>ROUND(I1318*H1318,2)</f>
        <v>56</v>
      </c>
      <c r="BL1318" s="99" t="s">
        <v>104</v>
      </c>
      <c r="BM1318" s="99" t="s">
        <v>3208</v>
      </c>
    </row>
    <row r="1319" spans="2:65" s="108" customFormat="1" ht="19.5">
      <c r="B1319" s="109"/>
      <c r="D1319" s="163" t="s">
        <v>107</v>
      </c>
      <c r="F1319" s="164" t="s">
        <v>3209</v>
      </c>
      <c r="L1319" s="109"/>
      <c r="M1319" s="165"/>
      <c r="N1319" s="166"/>
      <c r="O1319" s="166"/>
      <c r="P1319" s="166"/>
      <c r="Q1319" s="166"/>
      <c r="R1319" s="166"/>
      <c r="S1319" s="166"/>
      <c r="T1319" s="167"/>
      <c r="AT1319" s="99" t="s">
        <v>107</v>
      </c>
      <c r="AU1319" s="99" t="s">
        <v>67</v>
      </c>
    </row>
    <row r="1320" spans="2:65" s="108" customFormat="1" ht="22.5" customHeight="1">
      <c r="B1320" s="109"/>
      <c r="C1320" s="152" t="s">
        <v>3210</v>
      </c>
      <c r="D1320" s="152" t="s">
        <v>99</v>
      </c>
      <c r="E1320" s="153" t="s">
        <v>3211</v>
      </c>
      <c r="F1320" s="154" t="s">
        <v>3212</v>
      </c>
      <c r="G1320" s="155" t="s">
        <v>111</v>
      </c>
      <c r="H1320" s="156">
        <v>1</v>
      </c>
      <c r="I1320" s="157">
        <v>73.2</v>
      </c>
      <c r="J1320" s="157">
        <f>ROUND(I1320*H1320,2)</f>
        <v>73.2</v>
      </c>
      <c r="K1320" s="154" t="s">
        <v>103</v>
      </c>
      <c r="L1320" s="109"/>
      <c r="M1320" s="158" t="s">
        <v>1</v>
      </c>
      <c r="N1320" s="159" t="s">
        <v>38</v>
      </c>
      <c r="O1320" s="160">
        <v>0</v>
      </c>
      <c r="P1320" s="160">
        <f>O1320*H1320</f>
        <v>0</v>
      </c>
      <c r="Q1320" s="160">
        <v>0</v>
      </c>
      <c r="R1320" s="160">
        <f>Q1320*H1320</f>
        <v>0</v>
      </c>
      <c r="S1320" s="160">
        <v>0</v>
      </c>
      <c r="T1320" s="161">
        <f>S1320*H1320</f>
        <v>0</v>
      </c>
      <c r="AR1320" s="99" t="s">
        <v>104</v>
      </c>
      <c r="AT1320" s="99" t="s">
        <v>99</v>
      </c>
      <c r="AU1320" s="99" t="s">
        <v>67</v>
      </c>
      <c r="AY1320" s="99" t="s">
        <v>105</v>
      </c>
      <c r="BE1320" s="162">
        <f>IF(N1320="základní",J1320,0)</f>
        <v>73.2</v>
      </c>
      <c r="BF1320" s="162">
        <f>IF(N1320="snížená",J1320,0)</f>
        <v>0</v>
      </c>
      <c r="BG1320" s="162">
        <f>IF(N1320="zákl. přenesená",J1320,0)</f>
        <v>0</v>
      </c>
      <c r="BH1320" s="162">
        <f>IF(N1320="sníž. přenesená",J1320,0)</f>
        <v>0</v>
      </c>
      <c r="BI1320" s="162">
        <f>IF(N1320="nulová",J1320,0)</f>
        <v>0</v>
      </c>
      <c r="BJ1320" s="99" t="s">
        <v>75</v>
      </c>
      <c r="BK1320" s="162">
        <f>ROUND(I1320*H1320,2)</f>
        <v>73.2</v>
      </c>
      <c r="BL1320" s="99" t="s">
        <v>104</v>
      </c>
      <c r="BM1320" s="99" t="s">
        <v>3213</v>
      </c>
    </row>
    <row r="1321" spans="2:65" s="108" customFormat="1" ht="19.5">
      <c r="B1321" s="109"/>
      <c r="D1321" s="163" t="s">
        <v>107</v>
      </c>
      <c r="F1321" s="164" t="s">
        <v>3214</v>
      </c>
      <c r="L1321" s="109"/>
      <c r="M1321" s="165"/>
      <c r="N1321" s="166"/>
      <c r="O1321" s="166"/>
      <c r="P1321" s="166"/>
      <c r="Q1321" s="166"/>
      <c r="R1321" s="166"/>
      <c r="S1321" s="166"/>
      <c r="T1321" s="167"/>
      <c r="AT1321" s="99" t="s">
        <v>107</v>
      </c>
      <c r="AU1321" s="99" t="s">
        <v>67</v>
      </c>
    </row>
    <row r="1322" spans="2:65" s="108" customFormat="1" ht="22.5" customHeight="1">
      <c r="B1322" s="109"/>
      <c r="C1322" s="152" t="s">
        <v>3215</v>
      </c>
      <c r="D1322" s="152" t="s">
        <v>99</v>
      </c>
      <c r="E1322" s="153" t="s">
        <v>3216</v>
      </c>
      <c r="F1322" s="154" t="s">
        <v>3217</v>
      </c>
      <c r="G1322" s="155" t="s">
        <v>111</v>
      </c>
      <c r="H1322" s="156">
        <v>1</v>
      </c>
      <c r="I1322" s="157">
        <v>34.5</v>
      </c>
      <c r="J1322" s="157">
        <f>ROUND(I1322*H1322,2)</f>
        <v>34.5</v>
      </c>
      <c r="K1322" s="154" t="s">
        <v>103</v>
      </c>
      <c r="L1322" s="109"/>
      <c r="M1322" s="158" t="s">
        <v>1</v>
      </c>
      <c r="N1322" s="159" t="s">
        <v>38</v>
      </c>
      <c r="O1322" s="160">
        <v>0</v>
      </c>
      <c r="P1322" s="160">
        <f>O1322*H1322</f>
        <v>0</v>
      </c>
      <c r="Q1322" s="160">
        <v>0</v>
      </c>
      <c r="R1322" s="160">
        <f>Q1322*H1322</f>
        <v>0</v>
      </c>
      <c r="S1322" s="160">
        <v>0</v>
      </c>
      <c r="T1322" s="161">
        <f>S1322*H1322</f>
        <v>0</v>
      </c>
      <c r="AR1322" s="99" t="s">
        <v>104</v>
      </c>
      <c r="AT1322" s="99" t="s">
        <v>99</v>
      </c>
      <c r="AU1322" s="99" t="s">
        <v>67</v>
      </c>
      <c r="AY1322" s="99" t="s">
        <v>105</v>
      </c>
      <c r="BE1322" s="162">
        <f>IF(N1322="základní",J1322,0)</f>
        <v>34.5</v>
      </c>
      <c r="BF1322" s="162">
        <f>IF(N1322="snížená",J1322,0)</f>
        <v>0</v>
      </c>
      <c r="BG1322" s="162">
        <f>IF(N1322="zákl. přenesená",J1322,0)</f>
        <v>0</v>
      </c>
      <c r="BH1322" s="162">
        <f>IF(N1322="sníž. přenesená",J1322,0)</f>
        <v>0</v>
      </c>
      <c r="BI1322" s="162">
        <f>IF(N1322="nulová",J1322,0)</f>
        <v>0</v>
      </c>
      <c r="BJ1322" s="99" t="s">
        <v>75</v>
      </c>
      <c r="BK1322" s="162">
        <f>ROUND(I1322*H1322,2)</f>
        <v>34.5</v>
      </c>
      <c r="BL1322" s="99" t="s">
        <v>104</v>
      </c>
      <c r="BM1322" s="99" t="s">
        <v>3218</v>
      </c>
    </row>
    <row r="1323" spans="2:65" s="108" customFormat="1" ht="19.5">
      <c r="B1323" s="109"/>
      <c r="D1323" s="163" t="s">
        <v>107</v>
      </c>
      <c r="F1323" s="164" t="s">
        <v>3219</v>
      </c>
      <c r="L1323" s="109"/>
      <c r="M1323" s="165"/>
      <c r="N1323" s="166"/>
      <c r="O1323" s="166"/>
      <c r="P1323" s="166"/>
      <c r="Q1323" s="166"/>
      <c r="R1323" s="166"/>
      <c r="S1323" s="166"/>
      <c r="T1323" s="167"/>
      <c r="AT1323" s="99" t="s">
        <v>107</v>
      </c>
      <c r="AU1323" s="99" t="s">
        <v>67</v>
      </c>
    </row>
    <row r="1324" spans="2:65" s="108" customFormat="1" ht="22.5" customHeight="1">
      <c r="B1324" s="109"/>
      <c r="C1324" s="152" t="s">
        <v>3220</v>
      </c>
      <c r="D1324" s="152" t="s">
        <v>99</v>
      </c>
      <c r="E1324" s="153" t="s">
        <v>3221</v>
      </c>
      <c r="F1324" s="154" t="s">
        <v>3222</v>
      </c>
      <c r="G1324" s="155" t="s">
        <v>111</v>
      </c>
      <c r="H1324" s="156">
        <v>1</v>
      </c>
      <c r="I1324" s="157">
        <v>723</v>
      </c>
      <c r="J1324" s="157">
        <f>ROUND(I1324*H1324,2)</f>
        <v>723</v>
      </c>
      <c r="K1324" s="154" t="s">
        <v>103</v>
      </c>
      <c r="L1324" s="109"/>
      <c r="M1324" s="158" t="s">
        <v>1</v>
      </c>
      <c r="N1324" s="159" t="s">
        <v>38</v>
      </c>
      <c r="O1324" s="160">
        <v>0</v>
      </c>
      <c r="P1324" s="160">
        <f>O1324*H1324</f>
        <v>0</v>
      </c>
      <c r="Q1324" s="160">
        <v>0</v>
      </c>
      <c r="R1324" s="160">
        <f>Q1324*H1324</f>
        <v>0</v>
      </c>
      <c r="S1324" s="160">
        <v>0</v>
      </c>
      <c r="T1324" s="161">
        <f>S1324*H1324</f>
        <v>0</v>
      </c>
      <c r="AR1324" s="99" t="s">
        <v>104</v>
      </c>
      <c r="AT1324" s="99" t="s">
        <v>99</v>
      </c>
      <c r="AU1324" s="99" t="s">
        <v>67</v>
      </c>
      <c r="AY1324" s="99" t="s">
        <v>105</v>
      </c>
      <c r="BE1324" s="162">
        <f>IF(N1324="základní",J1324,0)</f>
        <v>723</v>
      </c>
      <c r="BF1324" s="162">
        <f>IF(N1324="snížená",J1324,0)</f>
        <v>0</v>
      </c>
      <c r="BG1324" s="162">
        <f>IF(N1324="zákl. přenesená",J1324,0)</f>
        <v>0</v>
      </c>
      <c r="BH1324" s="162">
        <f>IF(N1324="sníž. přenesená",J1324,0)</f>
        <v>0</v>
      </c>
      <c r="BI1324" s="162">
        <f>IF(N1324="nulová",J1324,0)</f>
        <v>0</v>
      </c>
      <c r="BJ1324" s="99" t="s">
        <v>75</v>
      </c>
      <c r="BK1324" s="162">
        <f>ROUND(I1324*H1324,2)</f>
        <v>723</v>
      </c>
      <c r="BL1324" s="99" t="s">
        <v>104</v>
      </c>
      <c r="BM1324" s="99" t="s">
        <v>3223</v>
      </c>
    </row>
    <row r="1325" spans="2:65" s="108" customFormat="1" ht="19.5">
      <c r="B1325" s="109"/>
      <c r="D1325" s="163" t="s">
        <v>107</v>
      </c>
      <c r="F1325" s="164" t="s">
        <v>3224</v>
      </c>
      <c r="L1325" s="109"/>
      <c r="M1325" s="165"/>
      <c r="N1325" s="166"/>
      <c r="O1325" s="166"/>
      <c r="P1325" s="166"/>
      <c r="Q1325" s="166"/>
      <c r="R1325" s="166"/>
      <c r="S1325" s="166"/>
      <c r="T1325" s="167"/>
      <c r="AT1325" s="99" t="s">
        <v>107</v>
      </c>
      <c r="AU1325" s="99" t="s">
        <v>67</v>
      </c>
    </row>
    <row r="1326" spans="2:65" s="108" customFormat="1" ht="22.5" customHeight="1">
      <c r="B1326" s="109"/>
      <c r="C1326" s="152" t="s">
        <v>3225</v>
      </c>
      <c r="D1326" s="152" t="s">
        <v>99</v>
      </c>
      <c r="E1326" s="153" t="s">
        <v>3226</v>
      </c>
      <c r="F1326" s="154" t="s">
        <v>3227</v>
      </c>
      <c r="G1326" s="155" t="s">
        <v>111</v>
      </c>
      <c r="H1326" s="156">
        <v>1</v>
      </c>
      <c r="I1326" s="157">
        <v>797</v>
      </c>
      <c r="J1326" s="157">
        <f>ROUND(I1326*H1326,2)</f>
        <v>797</v>
      </c>
      <c r="K1326" s="154" t="s">
        <v>103</v>
      </c>
      <c r="L1326" s="109"/>
      <c r="M1326" s="158" t="s">
        <v>1</v>
      </c>
      <c r="N1326" s="159" t="s">
        <v>38</v>
      </c>
      <c r="O1326" s="160">
        <v>0</v>
      </c>
      <c r="P1326" s="160">
        <f>O1326*H1326</f>
        <v>0</v>
      </c>
      <c r="Q1326" s="160">
        <v>0</v>
      </c>
      <c r="R1326" s="160">
        <f>Q1326*H1326</f>
        <v>0</v>
      </c>
      <c r="S1326" s="160">
        <v>0</v>
      </c>
      <c r="T1326" s="161">
        <f>S1326*H1326</f>
        <v>0</v>
      </c>
      <c r="AR1326" s="99" t="s">
        <v>104</v>
      </c>
      <c r="AT1326" s="99" t="s">
        <v>99</v>
      </c>
      <c r="AU1326" s="99" t="s">
        <v>67</v>
      </c>
      <c r="AY1326" s="99" t="s">
        <v>105</v>
      </c>
      <c r="BE1326" s="162">
        <f>IF(N1326="základní",J1326,0)</f>
        <v>797</v>
      </c>
      <c r="BF1326" s="162">
        <f>IF(N1326="snížená",J1326,0)</f>
        <v>0</v>
      </c>
      <c r="BG1326" s="162">
        <f>IF(N1326="zákl. přenesená",J1326,0)</f>
        <v>0</v>
      </c>
      <c r="BH1326" s="162">
        <f>IF(N1326="sníž. přenesená",J1326,0)</f>
        <v>0</v>
      </c>
      <c r="BI1326" s="162">
        <f>IF(N1326="nulová",J1326,0)</f>
        <v>0</v>
      </c>
      <c r="BJ1326" s="99" t="s">
        <v>75</v>
      </c>
      <c r="BK1326" s="162">
        <f>ROUND(I1326*H1326,2)</f>
        <v>797</v>
      </c>
      <c r="BL1326" s="99" t="s">
        <v>104</v>
      </c>
      <c r="BM1326" s="99" t="s">
        <v>3228</v>
      </c>
    </row>
    <row r="1327" spans="2:65" s="108" customFormat="1" ht="19.5">
      <c r="B1327" s="109"/>
      <c r="D1327" s="163" t="s">
        <v>107</v>
      </c>
      <c r="F1327" s="164" t="s">
        <v>3229</v>
      </c>
      <c r="L1327" s="109"/>
      <c r="M1327" s="165"/>
      <c r="N1327" s="166"/>
      <c r="O1327" s="166"/>
      <c r="P1327" s="166"/>
      <c r="Q1327" s="166"/>
      <c r="R1327" s="166"/>
      <c r="S1327" s="166"/>
      <c r="T1327" s="167"/>
      <c r="AT1327" s="99" t="s">
        <v>107</v>
      </c>
      <c r="AU1327" s="99" t="s">
        <v>67</v>
      </c>
    </row>
    <row r="1328" spans="2:65" s="108" customFormat="1" ht="22.5" customHeight="1">
      <c r="B1328" s="109"/>
      <c r="C1328" s="152" t="s">
        <v>3230</v>
      </c>
      <c r="D1328" s="152" t="s">
        <v>99</v>
      </c>
      <c r="E1328" s="153" t="s">
        <v>3231</v>
      </c>
      <c r="F1328" s="154" t="s">
        <v>3232</v>
      </c>
      <c r="G1328" s="155" t="s">
        <v>111</v>
      </c>
      <c r="H1328" s="156">
        <v>1</v>
      </c>
      <c r="I1328" s="157">
        <v>81.8</v>
      </c>
      <c r="J1328" s="157">
        <f>ROUND(I1328*H1328,2)</f>
        <v>81.8</v>
      </c>
      <c r="K1328" s="154" t="s">
        <v>103</v>
      </c>
      <c r="L1328" s="109"/>
      <c r="M1328" s="158" t="s">
        <v>1</v>
      </c>
      <c r="N1328" s="159" t="s">
        <v>38</v>
      </c>
      <c r="O1328" s="160">
        <v>0</v>
      </c>
      <c r="P1328" s="160">
        <f>O1328*H1328</f>
        <v>0</v>
      </c>
      <c r="Q1328" s="160">
        <v>0</v>
      </c>
      <c r="R1328" s="160">
        <f>Q1328*H1328</f>
        <v>0</v>
      </c>
      <c r="S1328" s="160">
        <v>0</v>
      </c>
      <c r="T1328" s="161">
        <f>S1328*H1328</f>
        <v>0</v>
      </c>
      <c r="AR1328" s="99" t="s">
        <v>104</v>
      </c>
      <c r="AT1328" s="99" t="s">
        <v>99</v>
      </c>
      <c r="AU1328" s="99" t="s">
        <v>67</v>
      </c>
      <c r="AY1328" s="99" t="s">
        <v>105</v>
      </c>
      <c r="BE1328" s="162">
        <f>IF(N1328="základní",J1328,0)</f>
        <v>81.8</v>
      </c>
      <c r="BF1328" s="162">
        <f>IF(N1328="snížená",J1328,0)</f>
        <v>0</v>
      </c>
      <c r="BG1328" s="162">
        <f>IF(N1328="zákl. přenesená",J1328,0)</f>
        <v>0</v>
      </c>
      <c r="BH1328" s="162">
        <f>IF(N1328="sníž. přenesená",J1328,0)</f>
        <v>0</v>
      </c>
      <c r="BI1328" s="162">
        <f>IF(N1328="nulová",J1328,0)</f>
        <v>0</v>
      </c>
      <c r="BJ1328" s="99" t="s">
        <v>75</v>
      </c>
      <c r="BK1328" s="162">
        <f>ROUND(I1328*H1328,2)</f>
        <v>81.8</v>
      </c>
      <c r="BL1328" s="99" t="s">
        <v>104</v>
      </c>
      <c r="BM1328" s="99" t="s">
        <v>3233</v>
      </c>
    </row>
    <row r="1329" spans="2:65" s="108" customFormat="1" ht="19.5">
      <c r="B1329" s="109"/>
      <c r="D1329" s="163" t="s">
        <v>107</v>
      </c>
      <c r="F1329" s="164" t="s">
        <v>3234</v>
      </c>
      <c r="L1329" s="109"/>
      <c r="M1329" s="165"/>
      <c r="N1329" s="166"/>
      <c r="O1329" s="166"/>
      <c r="P1329" s="166"/>
      <c r="Q1329" s="166"/>
      <c r="R1329" s="166"/>
      <c r="S1329" s="166"/>
      <c r="T1329" s="167"/>
      <c r="AT1329" s="99" t="s">
        <v>107</v>
      </c>
      <c r="AU1329" s="99" t="s">
        <v>67</v>
      </c>
    </row>
    <row r="1330" spans="2:65" s="108" customFormat="1" ht="22.5" customHeight="1">
      <c r="B1330" s="109"/>
      <c r="C1330" s="152" t="s">
        <v>3235</v>
      </c>
      <c r="D1330" s="152" t="s">
        <v>99</v>
      </c>
      <c r="E1330" s="153" t="s">
        <v>3236</v>
      </c>
      <c r="F1330" s="154" t="s">
        <v>3237</v>
      </c>
      <c r="G1330" s="155" t="s">
        <v>111</v>
      </c>
      <c r="H1330" s="156">
        <v>1</v>
      </c>
      <c r="I1330" s="157">
        <v>112</v>
      </c>
      <c r="J1330" s="157">
        <f>ROUND(I1330*H1330,2)</f>
        <v>112</v>
      </c>
      <c r="K1330" s="154" t="s">
        <v>103</v>
      </c>
      <c r="L1330" s="109"/>
      <c r="M1330" s="158" t="s">
        <v>1</v>
      </c>
      <c r="N1330" s="159" t="s">
        <v>38</v>
      </c>
      <c r="O1330" s="160">
        <v>0</v>
      </c>
      <c r="P1330" s="160">
        <f>O1330*H1330</f>
        <v>0</v>
      </c>
      <c r="Q1330" s="160">
        <v>0</v>
      </c>
      <c r="R1330" s="160">
        <f>Q1330*H1330</f>
        <v>0</v>
      </c>
      <c r="S1330" s="160">
        <v>0</v>
      </c>
      <c r="T1330" s="161">
        <f>S1330*H1330</f>
        <v>0</v>
      </c>
      <c r="AR1330" s="99" t="s">
        <v>104</v>
      </c>
      <c r="AT1330" s="99" t="s">
        <v>99</v>
      </c>
      <c r="AU1330" s="99" t="s">
        <v>67</v>
      </c>
      <c r="AY1330" s="99" t="s">
        <v>105</v>
      </c>
      <c r="BE1330" s="162">
        <f>IF(N1330="základní",J1330,0)</f>
        <v>112</v>
      </c>
      <c r="BF1330" s="162">
        <f>IF(N1330="snížená",J1330,0)</f>
        <v>0</v>
      </c>
      <c r="BG1330" s="162">
        <f>IF(N1330="zákl. přenesená",J1330,0)</f>
        <v>0</v>
      </c>
      <c r="BH1330" s="162">
        <f>IF(N1330="sníž. přenesená",J1330,0)</f>
        <v>0</v>
      </c>
      <c r="BI1330" s="162">
        <f>IF(N1330="nulová",J1330,0)</f>
        <v>0</v>
      </c>
      <c r="BJ1330" s="99" t="s">
        <v>75</v>
      </c>
      <c r="BK1330" s="162">
        <f>ROUND(I1330*H1330,2)</f>
        <v>112</v>
      </c>
      <c r="BL1330" s="99" t="s">
        <v>104</v>
      </c>
      <c r="BM1330" s="99" t="s">
        <v>3238</v>
      </c>
    </row>
    <row r="1331" spans="2:65" s="108" customFormat="1" ht="19.5">
      <c r="B1331" s="109"/>
      <c r="D1331" s="163" t="s">
        <v>107</v>
      </c>
      <c r="F1331" s="164" t="s">
        <v>3239</v>
      </c>
      <c r="L1331" s="109"/>
      <c r="M1331" s="165"/>
      <c r="N1331" s="166"/>
      <c r="O1331" s="166"/>
      <c r="P1331" s="166"/>
      <c r="Q1331" s="166"/>
      <c r="R1331" s="166"/>
      <c r="S1331" s="166"/>
      <c r="T1331" s="167"/>
      <c r="AT1331" s="99" t="s">
        <v>107</v>
      </c>
      <c r="AU1331" s="99" t="s">
        <v>67</v>
      </c>
    </row>
    <row r="1332" spans="2:65" s="108" customFormat="1" ht="22.5" customHeight="1">
      <c r="B1332" s="109"/>
      <c r="C1332" s="152" t="s">
        <v>3240</v>
      </c>
      <c r="D1332" s="152" t="s">
        <v>99</v>
      </c>
      <c r="E1332" s="153" t="s">
        <v>3241</v>
      </c>
      <c r="F1332" s="154" t="s">
        <v>3242</v>
      </c>
      <c r="G1332" s="155" t="s">
        <v>111</v>
      </c>
      <c r="H1332" s="156">
        <v>1</v>
      </c>
      <c r="I1332" s="157">
        <v>51.7</v>
      </c>
      <c r="J1332" s="157">
        <f>ROUND(I1332*H1332,2)</f>
        <v>51.7</v>
      </c>
      <c r="K1332" s="154" t="s">
        <v>103</v>
      </c>
      <c r="L1332" s="109"/>
      <c r="M1332" s="158" t="s">
        <v>1</v>
      </c>
      <c r="N1332" s="159" t="s">
        <v>38</v>
      </c>
      <c r="O1332" s="160">
        <v>0</v>
      </c>
      <c r="P1332" s="160">
        <f>O1332*H1332</f>
        <v>0</v>
      </c>
      <c r="Q1332" s="160">
        <v>0</v>
      </c>
      <c r="R1332" s="160">
        <f>Q1332*H1332</f>
        <v>0</v>
      </c>
      <c r="S1332" s="160">
        <v>0</v>
      </c>
      <c r="T1332" s="161">
        <f>S1332*H1332</f>
        <v>0</v>
      </c>
      <c r="AR1332" s="99" t="s">
        <v>104</v>
      </c>
      <c r="AT1332" s="99" t="s">
        <v>99</v>
      </c>
      <c r="AU1332" s="99" t="s">
        <v>67</v>
      </c>
      <c r="AY1332" s="99" t="s">
        <v>105</v>
      </c>
      <c r="BE1332" s="162">
        <f>IF(N1332="základní",J1332,0)</f>
        <v>51.7</v>
      </c>
      <c r="BF1332" s="162">
        <f>IF(N1332="snížená",J1332,0)</f>
        <v>0</v>
      </c>
      <c r="BG1332" s="162">
        <f>IF(N1332="zákl. přenesená",J1332,0)</f>
        <v>0</v>
      </c>
      <c r="BH1332" s="162">
        <f>IF(N1332="sníž. přenesená",J1332,0)</f>
        <v>0</v>
      </c>
      <c r="BI1332" s="162">
        <f>IF(N1332="nulová",J1332,0)</f>
        <v>0</v>
      </c>
      <c r="BJ1332" s="99" t="s">
        <v>75</v>
      </c>
      <c r="BK1332" s="162">
        <f>ROUND(I1332*H1332,2)</f>
        <v>51.7</v>
      </c>
      <c r="BL1332" s="99" t="s">
        <v>104</v>
      </c>
      <c r="BM1332" s="99" t="s">
        <v>3243</v>
      </c>
    </row>
    <row r="1333" spans="2:65" s="108" customFormat="1" ht="19.5">
      <c r="B1333" s="109"/>
      <c r="D1333" s="163" t="s">
        <v>107</v>
      </c>
      <c r="F1333" s="164" t="s">
        <v>3244</v>
      </c>
      <c r="L1333" s="109"/>
      <c r="M1333" s="165"/>
      <c r="N1333" s="166"/>
      <c r="O1333" s="166"/>
      <c r="P1333" s="166"/>
      <c r="Q1333" s="166"/>
      <c r="R1333" s="166"/>
      <c r="S1333" s="166"/>
      <c r="T1333" s="167"/>
      <c r="AT1333" s="99" t="s">
        <v>107</v>
      </c>
      <c r="AU1333" s="99" t="s">
        <v>67</v>
      </c>
    </row>
    <row r="1334" spans="2:65" s="108" customFormat="1" ht="22.5" customHeight="1">
      <c r="B1334" s="109"/>
      <c r="C1334" s="152" t="s">
        <v>3245</v>
      </c>
      <c r="D1334" s="152" t="s">
        <v>99</v>
      </c>
      <c r="E1334" s="153" t="s">
        <v>3246</v>
      </c>
      <c r="F1334" s="154" t="s">
        <v>3247</v>
      </c>
      <c r="G1334" s="155" t="s">
        <v>306</v>
      </c>
      <c r="H1334" s="156">
        <v>1</v>
      </c>
      <c r="I1334" s="157">
        <v>849</v>
      </c>
      <c r="J1334" s="157">
        <f>ROUND(I1334*H1334,2)</f>
        <v>849</v>
      </c>
      <c r="K1334" s="154" t="s">
        <v>103</v>
      </c>
      <c r="L1334" s="109"/>
      <c r="M1334" s="158" t="s">
        <v>1</v>
      </c>
      <c r="N1334" s="159" t="s">
        <v>38</v>
      </c>
      <c r="O1334" s="160">
        <v>0</v>
      </c>
      <c r="P1334" s="160">
        <f>O1334*H1334</f>
        <v>0</v>
      </c>
      <c r="Q1334" s="160">
        <v>0</v>
      </c>
      <c r="R1334" s="160">
        <f>Q1334*H1334</f>
        <v>0</v>
      </c>
      <c r="S1334" s="160">
        <v>0</v>
      </c>
      <c r="T1334" s="161">
        <f>S1334*H1334</f>
        <v>0</v>
      </c>
      <c r="AR1334" s="99" t="s">
        <v>104</v>
      </c>
      <c r="AT1334" s="99" t="s">
        <v>99</v>
      </c>
      <c r="AU1334" s="99" t="s">
        <v>67</v>
      </c>
      <c r="AY1334" s="99" t="s">
        <v>105</v>
      </c>
      <c r="BE1334" s="162">
        <f>IF(N1334="základní",J1334,0)</f>
        <v>849</v>
      </c>
      <c r="BF1334" s="162">
        <f>IF(N1334="snížená",J1334,0)</f>
        <v>0</v>
      </c>
      <c r="BG1334" s="162">
        <f>IF(N1334="zákl. přenesená",J1334,0)</f>
        <v>0</v>
      </c>
      <c r="BH1334" s="162">
        <f>IF(N1334="sníž. přenesená",J1334,0)</f>
        <v>0</v>
      </c>
      <c r="BI1334" s="162">
        <f>IF(N1334="nulová",J1334,0)</f>
        <v>0</v>
      </c>
      <c r="BJ1334" s="99" t="s">
        <v>75</v>
      </c>
      <c r="BK1334" s="162">
        <f>ROUND(I1334*H1334,2)</f>
        <v>849</v>
      </c>
      <c r="BL1334" s="99" t="s">
        <v>104</v>
      </c>
      <c r="BM1334" s="99" t="s">
        <v>3248</v>
      </c>
    </row>
    <row r="1335" spans="2:65" s="108" customFormat="1" ht="29.25">
      <c r="B1335" s="109"/>
      <c r="D1335" s="163" t="s">
        <v>107</v>
      </c>
      <c r="F1335" s="164" t="s">
        <v>3249</v>
      </c>
      <c r="L1335" s="109"/>
      <c r="M1335" s="165"/>
      <c r="N1335" s="166"/>
      <c r="O1335" s="166"/>
      <c r="P1335" s="166"/>
      <c r="Q1335" s="166"/>
      <c r="R1335" s="166"/>
      <c r="S1335" s="166"/>
      <c r="T1335" s="167"/>
      <c r="AT1335" s="99" t="s">
        <v>107</v>
      </c>
      <c r="AU1335" s="99" t="s">
        <v>67</v>
      </c>
    </row>
    <row r="1336" spans="2:65" s="108" customFormat="1" ht="22.5" customHeight="1">
      <c r="B1336" s="109"/>
      <c r="C1336" s="152" t="s">
        <v>3250</v>
      </c>
      <c r="D1336" s="152" t="s">
        <v>99</v>
      </c>
      <c r="E1336" s="153" t="s">
        <v>3251</v>
      </c>
      <c r="F1336" s="154" t="s">
        <v>3252</v>
      </c>
      <c r="G1336" s="155" t="s">
        <v>306</v>
      </c>
      <c r="H1336" s="156">
        <v>1</v>
      </c>
      <c r="I1336" s="157">
        <v>2130</v>
      </c>
      <c r="J1336" s="157">
        <f>ROUND(I1336*H1336,2)</f>
        <v>2130</v>
      </c>
      <c r="K1336" s="154" t="s">
        <v>103</v>
      </c>
      <c r="L1336" s="109"/>
      <c r="M1336" s="158" t="s">
        <v>1</v>
      </c>
      <c r="N1336" s="159" t="s">
        <v>38</v>
      </c>
      <c r="O1336" s="160">
        <v>0</v>
      </c>
      <c r="P1336" s="160">
        <f>O1336*H1336</f>
        <v>0</v>
      </c>
      <c r="Q1336" s="160">
        <v>0</v>
      </c>
      <c r="R1336" s="160">
        <f>Q1336*H1336</f>
        <v>0</v>
      </c>
      <c r="S1336" s="160">
        <v>0</v>
      </c>
      <c r="T1336" s="161">
        <f>S1336*H1336</f>
        <v>0</v>
      </c>
      <c r="AR1336" s="99" t="s">
        <v>104</v>
      </c>
      <c r="AT1336" s="99" t="s">
        <v>99</v>
      </c>
      <c r="AU1336" s="99" t="s">
        <v>67</v>
      </c>
      <c r="AY1336" s="99" t="s">
        <v>105</v>
      </c>
      <c r="BE1336" s="162">
        <f>IF(N1336="základní",J1336,0)</f>
        <v>2130</v>
      </c>
      <c r="BF1336" s="162">
        <f>IF(N1336="snížená",J1336,0)</f>
        <v>0</v>
      </c>
      <c r="BG1336" s="162">
        <f>IF(N1336="zákl. přenesená",J1336,0)</f>
        <v>0</v>
      </c>
      <c r="BH1336" s="162">
        <f>IF(N1336="sníž. přenesená",J1336,0)</f>
        <v>0</v>
      </c>
      <c r="BI1336" s="162">
        <f>IF(N1336="nulová",J1336,0)</f>
        <v>0</v>
      </c>
      <c r="BJ1336" s="99" t="s">
        <v>75</v>
      </c>
      <c r="BK1336" s="162">
        <f>ROUND(I1336*H1336,2)</f>
        <v>2130</v>
      </c>
      <c r="BL1336" s="99" t="s">
        <v>104</v>
      </c>
      <c r="BM1336" s="99" t="s">
        <v>3253</v>
      </c>
    </row>
    <row r="1337" spans="2:65" s="108" customFormat="1" ht="19.5">
      <c r="B1337" s="109"/>
      <c r="D1337" s="163" t="s">
        <v>107</v>
      </c>
      <c r="F1337" s="164" t="s">
        <v>3254</v>
      </c>
      <c r="L1337" s="109"/>
      <c r="M1337" s="165"/>
      <c r="N1337" s="166"/>
      <c r="O1337" s="166"/>
      <c r="P1337" s="166"/>
      <c r="Q1337" s="166"/>
      <c r="R1337" s="166"/>
      <c r="S1337" s="166"/>
      <c r="T1337" s="167"/>
      <c r="AT1337" s="99" t="s">
        <v>107</v>
      </c>
      <c r="AU1337" s="99" t="s">
        <v>67</v>
      </c>
    </row>
    <row r="1338" spans="2:65" s="108" customFormat="1" ht="22.5" customHeight="1">
      <c r="B1338" s="109"/>
      <c r="C1338" s="152" t="s">
        <v>3255</v>
      </c>
      <c r="D1338" s="152" t="s">
        <v>99</v>
      </c>
      <c r="E1338" s="153" t="s">
        <v>3256</v>
      </c>
      <c r="F1338" s="154" t="s">
        <v>3257</v>
      </c>
      <c r="G1338" s="155" t="s">
        <v>111</v>
      </c>
      <c r="H1338" s="156">
        <v>1</v>
      </c>
      <c r="I1338" s="157">
        <v>1150</v>
      </c>
      <c r="J1338" s="157">
        <f>ROUND(I1338*H1338,2)</f>
        <v>1150</v>
      </c>
      <c r="K1338" s="154" t="s">
        <v>103</v>
      </c>
      <c r="L1338" s="109"/>
      <c r="M1338" s="158" t="s">
        <v>1</v>
      </c>
      <c r="N1338" s="159" t="s">
        <v>38</v>
      </c>
      <c r="O1338" s="160">
        <v>0</v>
      </c>
      <c r="P1338" s="160">
        <f>O1338*H1338</f>
        <v>0</v>
      </c>
      <c r="Q1338" s="160">
        <v>0</v>
      </c>
      <c r="R1338" s="160">
        <f>Q1338*H1338</f>
        <v>0</v>
      </c>
      <c r="S1338" s="160">
        <v>0</v>
      </c>
      <c r="T1338" s="161">
        <f>S1338*H1338</f>
        <v>0</v>
      </c>
      <c r="AR1338" s="99" t="s">
        <v>104</v>
      </c>
      <c r="AT1338" s="99" t="s">
        <v>99</v>
      </c>
      <c r="AU1338" s="99" t="s">
        <v>67</v>
      </c>
      <c r="AY1338" s="99" t="s">
        <v>105</v>
      </c>
      <c r="BE1338" s="162">
        <f>IF(N1338="základní",J1338,0)</f>
        <v>1150</v>
      </c>
      <c r="BF1338" s="162">
        <f>IF(N1338="snížená",J1338,0)</f>
        <v>0</v>
      </c>
      <c r="BG1338" s="162">
        <f>IF(N1338="zákl. přenesená",J1338,0)</f>
        <v>0</v>
      </c>
      <c r="BH1338" s="162">
        <f>IF(N1338="sníž. přenesená",J1338,0)</f>
        <v>0</v>
      </c>
      <c r="BI1338" s="162">
        <f>IF(N1338="nulová",J1338,0)</f>
        <v>0</v>
      </c>
      <c r="BJ1338" s="99" t="s">
        <v>75</v>
      </c>
      <c r="BK1338" s="162">
        <f>ROUND(I1338*H1338,2)</f>
        <v>1150</v>
      </c>
      <c r="BL1338" s="99" t="s">
        <v>104</v>
      </c>
      <c r="BM1338" s="99" t="s">
        <v>3258</v>
      </c>
    </row>
    <row r="1339" spans="2:65" s="108" customFormat="1" ht="19.5">
      <c r="B1339" s="109"/>
      <c r="D1339" s="163" t="s">
        <v>107</v>
      </c>
      <c r="F1339" s="164" t="s">
        <v>3259</v>
      </c>
      <c r="L1339" s="109"/>
      <c r="M1339" s="165"/>
      <c r="N1339" s="166"/>
      <c r="O1339" s="166"/>
      <c r="P1339" s="166"/>
      <c r="Q1339" s="166"/>
      <c r="R1339" s="166"/>
      <c r="S1339" s="166"/>
      <c r="T1339" s="167"/>
      <c r="AT1339" s="99" t="s">
        <v>107</v>
      </c>
      <c r="AU1339" s="99" t="s">
        <v>67</v>
      </c>
    </row>
    <row r="1340" spans="2:65" s="108" customFormat="1" ht="22.5" customHeight="1">
      <c r="B1340" s="109"/>
      <c r="C1340" s="152" t="s">
        <v>3260</v>
      </c>
      <c r="D1340" s="152" t="s">
        <v>99</v>
      </c>
      <c r="E1340" s="153" t="s">
        <v>3261</v>
      </c>
      <c r="F1340" s="154" t="s">
        <v>3262</v>
      </c>
      <c r="G1340" s="155" t="s">
        <v>111</v>
      </c>
      <c r="H1340" s="156">
        <v>1</v>
      </c>
      <c r="I1340" s="157">
        <v>1260</v>
      </c>
      <c r="J1340" s="157">
        <f>ROUND(I1340*H1340,2)</f>
        <v>1260</v>
      </c>
      <c r="K1340" s="154" t="s">
        <v>103</v>
      </c>
      <c r="L1340" s="109"/>
      <c r="M1340" s="158" t="s">
        <v>1</v>
      </c>
      <c r="N1340" s="159" t="s">
        <v>38</v>
      </c>
      <c r="O1340" s="160">
        <v>0</v>
      </c>
      <c r="P1340" s="160">
        <f>O1340*H1340</f>
        <v>0</v>
      </c>
      <c r="Q1340" s="160">
        <v>0</v>
      </c>
      <c r="R1340" s="160">
        <f>Q1340*H1340</f>
        <v>0</v>
      </c>
      <c r="S1340" s="160">
        <v>0</v>
      </c>
      <c r="T1340" s="161">
        <f>S1340*H1340</f>
        <v>0</v>
      </c>
      <c r="AR1340" s="99" t="s">
        <v>104</v>
      </c>
      <c r="AT1340" s="99" t="s">
        <v>99</v>
      </c>
      <c r="AU1340" s="99" t="s">
        <v>67</v>
      </c>
      <c r="AY1340" s="99" t="s">
        <v>105</v>
      </c>
      <c r="BE1340" s="162">
        <f>IF(N1340="základní",J1340,0)</f>
        <v>1260</v>
      </c>
      <c r="BF1340" s="162">
        <f>IF(N1340="snížená",J1340,0)</f>
        <v>0</v>
      </c>
      <c r="BG1340" s="162">
        <f>IF(N1340="zákl. přenesená",J1340,0)</f>
        <v>0</v>
      </c>
      <c r="BH1340" s="162">
        <f>IF(N1340="sníž. přenesená",J1340,0)</f>
        <v>0</v>
      </c>
      <c r="BI1340" s="162">
        <f>IF(N1340="nulová",J1340,0)</f>
        <v>0</v>
      </c>
      <c r="BJ1340" s="99" t="s">
        <v>75</v>
      </c>
      <c r="BK1340" s="162">
        <f>ROUND(I1340*H1340,2)</f>
        <v>1260</v>
      </c>
      <c r="BL1340" s="99" t="s">
        <v>104</v>
      </c>
      <c r="BM1340" s="99" t="s">
        <v>3263</v>
      </c>
    </row>
    <row r="1341" spans="2:65" s="108" customFormat="1" ht="19.5">
      <c r="B1341" s="109"/>
      <c r="D1341" s="163" t="s">
        <v>107</v>
      </c>
      <c r="F1341" s="164" t="s">
        <v>3264</v>
      </c>
      <c r="L1341" s="109"/>
      <c r="M1341" s="165"/>
      <c r="N1341" s="166"/>
      <c r="O1341" s="166"/>
      <c r="P1341" s="166"/>
      <c r="Q1341" s="166"/>
      <c r="R1341" s="166"/>
      <c r="S1341" s="166"/>
      <c r="T1341" s="167"/>
      <c r="AT1341" s="99" t="s">
        <v>107</v>
      </c>
      <c r="AU1341" s="99" t="s">
        <v>67</v>
      </c>
    </row>
    <row r="1342" spans="2:65" s="108" customFormat="1" ht="22.5" customHeight="1">
      <c r="B1342" s="109"/>
      <c r="C1342" s="152" t="s">
        <v>3265</v>
      </c>
      <c r="D1342" s="152" t="s">
        <v>99</v>
      </c>
      <c r="E1342" s="153" t="s">
        <v>3266</v>
      </c>
      <c r="F1342" s="154" t="s">
        <v>3267</v>
      </c>
      <c r="G1342" s="155" t="s">
        <v>111</v>
      </c>
      <c r="H1342" s="156">
        <v>1</v>
      </c>
      <c r="I1342" s="157">
        <v>129</v>
      </c>
      <c r="J1342" s="157">
        <f>ROUND(I1342*H1342,2)</f>
        <v>129</v>
      </c>
      <c r="K1342" s="154" t="s">
        <v>103</v>
      </c>
      <c r="L1342" s="109"/>
      <c r="M1342" s="158" t="s">
        <v>1</v>
      </c>
      <c r="N1342" s="159" t="s">
        <v>38</v>
      </c>
      <c r="O1342" s="160">
        <v>0</v>
      </c>
      <c r="P1342" s="160">
        <f>O1342*H1342</f>
        <v>0</v>
      </c>
      <c r="Q1342" s="160">
        <v>0</v>
      </c>
      <c r="R1342" s="160">
        <f>Q1342*H1342</f>
        <v>0</v>
      </c>
      <c r="S1342" s="160">
        <v>0</v>
      </c>
      <c r="T1342" s="161">
        <f>S1342*H1342</f>
        <v>0</v>
      </c>
      <c r="AR1342" s="99" t="s">
        <v>104</v>
      </c>
      <c r="AT1342" s="99" t="s">
        <v>99</v>
      </c>
      <c r="AU1342" s="99" t="s">
        <v>67</v>
      </c>
      <c r="AY1342" s="99" t="s">
        <v>105</v>
      </c>
      <c r="BE1342" s="162">
        <f>IF(N1342="základní",J1342,0)</f>
        <v>129</v>
      </c>
      <c r="BF1342" s="162">
        <f>IF(N1342="snížená",J1342,0)</f>
        <v>0</v>
      </c>
      <c r="BG1342" s="162">
        <f>IF(N1342="zákl. přenesená",J1342,0)</f>
        <v>0</v>
      </c>
      <c r="BH1342" s="162">
        <f>IF(N1342="sníž. přenesená",J1342,0)</f>
        <v>0</v>
      </c>
      <c r="BI1342" s="162">
        <f>IF(N1342="nulová",J1342,0)</f>
        <v>0</v>
      </c>
      <c r="BJ1342" s="99" t="s">
        <v>75</v>
      </c>
      <c r="BK1342" s="162">
        <f>ROUND(I1342*H1342,2)</f>
        <v>129</v>
      </c>
      <c r="BL1342" s="99" t="s">
        <v>104</v>
      </c>
      <c r="BM1342" s="99" t="s">
        <v>3268</v>
      </c>
    </row>
    <row r="1343" spans="2:65" s="108" customFormat="1" ht="19.5">
      <c r="B1343" s="109"/>
      <c r="D1343" s="163" t="s">
        <v>107</v>
      </c>
      <c r="F1343" s="164" t="s">
        <v>3269</v>
      </c>
      <c r="L1343" s="109"/>
      <c r="M1343" s="165"/>
      <c r="N1343" s="166"/>
      <c r="O1343" s="166"/>
      <c r="P1343" s="166"/>
      <c r="Q1343" s="166"/>
      <c r="R1343" s="166"/>
      <c r="S1343" s="166"/>
      <c r="T1343" s="167"/>
      <c r="AT1343" s="99" t="s">
        <v>107</v>
      </c>
      <c r="AU1343" s="99" t="s">
        <v>67</v>
      </c>
    </row>
    <row r="1344" spans="2:65" s="108" customFormat="1" ht="22.5" customHeight="1">
      <c r="B1344" s="109"/>
      <c r="C1344" s="152" t="s">
        <v>3270</v>
      </c>
      <c r="D1344" s="152" t="s">
        <v>99</v>
      </c>
      <c r="E1344" s="153" t="s">
        <v>3271</v>
      </c>
      <c r="F1344" s="154" t="s">
        <v>3272</v>
      </c>
      <c r="G1344" s="155" t="s">
        <v>111</v>
      </c>
      <c r="H1344" s="156">
        <v>1</v>
      </c>
      <c r="I1344" s="157">
        <v>504</v>
      </c>
      <c r="J1344" s="157">
        <f>ROUND(I1344*H1344,2)</f>
        <v>504</v>
      </c>
      <c r="K1344" s="154" t="s">
        <v>103</v>
      </c>
      <c r="L1344" s="109"/>
      <c r="M1344" s="158" t="s">
        <v>1</v>
      </c>
      <c r="N1344" s="159" t="s">
        <v>38</v>
      </c>
      <c r="O1344" s="160">
        <v>0</v>
      </c>
      <c r="P1344" s="160">
        <f>O1344*H1344</f>
        <v>0</v>
      </c>
      <c r="Q1344" s="160">
        <v>0</v>
      </c>
      <c r="R1344" s="160">
        <f>Q1344*H1344</f>
        <v>0</v>
      </c>
      <c r="S1344" s="160">
        <v>0</v>
      </c>
      <c r="T1344" s="161">
        <f>S1344*H1344</f>
        <v>0</v>
      </c>
      <c r="AR1344" s="99" t="s">
        <v>104</v>
      </c>
      <c r="AT1344" s="99" t="s">
        <v>99</v>
      </c>
      <c r="AU1344" s="99" t="s">
        <v>67</v>
      </c>
      <c r="AY1344" s="99" t="s">
        <v>105</v>
      </c>
      <c r="BE1344" s="162">
        <f>IF(N1344="základní",J1344,0)</f>
        <v>504</v>
      </c>
      <c r="BF1344" s="162">
        <f>IF(N1344="snížená",J1344,0)</f>
        <v>0</v>
      </c>
      <c r="BG1344" s="162">
        <f>IF(N1344="zákl. přenesená",J1344,0)</f>
        <v>0</v>
      </c>
      <c r="BH1344" s="162">
        <f>IF(N1344="sníž. přenesená",J1344,0)</f>
        <v>0</v>
      </c>
      <c r="BI1344" s="162">
        <f>IF(N1344="nulová",J1344,0)</f>
        <v>0</v>
      </c>
      <c r="BJ1344" s="99" t="s">
        <v>75</v>
      </c>
      <c r="BK1344" s="162">
        <f>ROUND(I1344*H1344,2)</f>
        <v>504</v>
      </c>
      <c r="BL1344" s="99" t="s">
        <v>104</v>
      </c>
      <c r="BM1344" s="99" t="s">
        <v>3273</v>
      </c>
    </row>
    <row r="1345" spans="2:65" s="108" customFormat="1" ht="19.5">
      <c r="B1345" s="109"/>
      <c r="D1345" s="163" t="s">
        <v>107</v>
      </c>
      <c r="F1345" s="164" t="s">
        <v>3274</v>
      </c>
      <c r="L1345" s="109"/>
      <c r="M1345" s="165"/>
      <c r="N1345" s="166"/>
      <c r="O1345" s="166"/>
      <c r="P1345" s="166"/>
      <c r="Q1345" s="166"/>
      <c r="R1345" s="166"/>
      <c r="S1345" s="166"/>
      <c r="T1345" s="167"/>
      <c r="AT1345" s="99" t="s">
        <v>107</v>
      </c>
      <c r="AU1345" s="99" t="s">
        <v>67</v>
      </c>
    </row>
    <row r="1346" spans="2:65" s="108" customFormat="1" ht="22.5" customHeight="1">
      <c r="B1346" s="109"/>
      <c r="C1346" s="152" t="s">
        <v>3275</v>
      </c>
      <c r="D1346" s="152" t="s">
        <v>99</v>
      </c>
      <c r="E1346" s="153" t="s">
        <v>3276</v>
      </c>
      <c r="F1346" s="154" t="s">
        <v>3277</v>
      </c>
      <c r="G1346" s="155" t="s">
        <v>111</v>
      </c>
      <c r="H1346" s="156">
        <v>1</v>
      </c>
      <c r="I1346" s="157">
        <v>941</v>
      </c>
      <c r="J1346" s="157">
        <f>ROUND(I1346*H1346,2)</f>
        <v>941</v>
      </c>
      <c r="K1346" s="154" t="s">
        <v>103</v>
      </c>
      <c r="L1346" s="109"/>
      <c r="M1346" s="158" t="s">
        <v>1</v>
      </c>
      <c r="N1346" s="159" t="s">
        <v>38</v>
      </c>
      <c r="O1346" s="160">
        <v>0</v>
      </c>
      <c r="P1346" s="160">
        <f>O1346*H1346</f>
        <v>0</v>
      </c>
      <c r="Q1346" s="160">
        <v>0</v>
      </c>
      <c r="R1346" s="160">
        <f>Q1346*H1346</f>
        <v>0</v>
      </c>
      <c r="S1346" s="160">
        <v>0</v>
      </c>
      <c r="T1346" s="161">
        <f>S1346*H1346</f>
        <v>0</v>
      </c>
      <c r="AR1346" s="99" t="s">
        <v>104</v>
      </c>
      <c r="AT1346" s="99" t="s">
        <v>99</v>
      </c>
      <c r="AU1346" s="99" t="s">
        <v>67</v>
      </c>
      <c r="AY1346" s="99" t="s">
        <v>105</v>
      </c>
      <c r="BE1346" s="162">
        <f>IF(N1346="základní",J1346,0)</f>
        <v>941</v>
      </c>
      <c r="BF1346" s="162">
        <f>IF(N1346="snížená",J1346,0)</f>
        <v>0</v>
      </c>
      <c r="BG1346" s="162">
        <f>IF(N1346="zákl. přenesená",J1346,0)</f>
        <v>0</v>
      </c>
      <c r="BH1346" s="162">
        <f>IF(N1346="sníž. přenesená",J1346,0)</f>
        <v>0</v>
      </c>
      <c r="BI1346" s="162">
        <f>IF(N1346="nulová",J1346,0)</f>
        <v>0</v>
      </c>
      <c r="BJ1346" s="99" t="s">
        <v>75</v>
      </c>
      <c r="BK1346" s="162">
        <f>ROUND(I1346*H1346,2)</f>
        <v>941</v>
      </c>
      <c r="BL1346" s="99" t="s">
        <v>104</v>
      </c>
      <c r="BM1346" s="99" t="s">
        <v>3278</v>
      </c>
    </row>
    <row r="1347" spans="2:65" s="108" customFormat="1" ht="19.5">
      <c r="B1347" s="109"/>
      <c r="D1347" s="163" t="s">
        <v>107</v>
      </c>
      <c r="F1347" s="164" t="s">
        <v>3279</v>
      </c>
      <c r="L1347" s="109"/>
      <c r="M1347" s="165"/>
      <c r="N1347" s="166"/>
      <c r="O1347" s="166"/>
      <c r="P1347" s="166"/>
      <c r="Q1347" s="166"/>
      <c r="R1347" s="166"/>
      <c r="S1347" s="166"/>
      <c r="T1347" s="167"/>
      <c r="AT1347" s="99" t="s">
        <v>107</v>
      </c>
      <c r="AU1347" s="99" t="s">
        <v>67</v>
      </c>
    </row>
    <row r="1348" spans="2:65" s="108" customFormat="1" ht="22.5" customHeight="1">
      <c r="B1348" s="109"/>
      <c r="C1348" s="152" t="s">
        <v>3280</v>
      </c>
      <c r="D1348" s="152" t="s">
        <v>99</v>
      </c>
      <c r="E1348" s="153" t="s">
        <v>3281</v>
      </c>
      <c r="F1348" s="154" t="s">
        <v>3282</v>
      </c>
      <c r="G1348" s="155" t="s">
        <v>111</v>
      </c>
      <c r="H1348" s="156">
        <v>1</v>
      </c>
      <c r="I1348" s="157">
        <v>1260</v>
      </c>
      <c r="J1348" s="157">
        <f>ROUND(I1348*H1348,2)</f>
        <v>1260</v>
      </c>
      <c r="K1348" s="154" t="s">
        <v>103</v>
      </c>
      <c r="L1348" s="109"/>
      <c r="M1348" s="158" t="s">
        <v>1</v>
      </c>
      <c r="N1348" s="159" t="s">
        <v>38</v>
      </c>
      <c r="O1348" s="160">
        <v>0</v>
      </c>
      <c r="P1348" s="160">
        <f>O1348*H1348</f>
        <v>0</v>
      </c>
      <c r="Q1348" s="160">
        <v>0</v>
      </c>
      <c r="R1348" s="160">
        <f>Q1348*H1348</f>
        <v>0</v>
      </c>
      <c r="S1348" s="160">
        <v>0</v>
      </c>
      <c r="T1348" s="161">
        <f>S1348*H1348</f>
        <v>0</v>
      </c>
      <c r="AR1348" s="99" t="s">
        <v>104</v>
      </c>
      <c r="AT1348" s="99" t="s">
        <v>99</v>
      </c>
      <c r="AU1348" s="99" t="s">
        <v>67</v>
      </c>
      <c r="AY1348" s="99" t="s">
        <v>105</v>
      </c>
      <c r="BE1348" s="162">
        <f>IF(N1348="základní",J1348,0)</f>
        <v>1260</v>
      </c>
      <c r="BF1348" s="162">
        <f>IF(N1348="snížená",J1348,0)</f>
        <v>0</v>
      </c>
      <c r="BG1348" s="162">
        <f>IF(N1348="zákl. přenesená",J1348,0)</f>
        <v>0</v>
      </c>
      <c r="BH1348" s="162">
        <f>IF(N1348="sníž. přenesená",J1348,0)</f>
        <v>0</v>
      </c>
      <c r="BI1348" s="162">
        <f>IF(N1348="nulová",J1348,0)</f>
        <v>0</v>
      </c>
      <c r="BJ1348" s="99" t="s">
        <v>75</v>
      </c>
      <c r="BK1348" s="162">
        <f>ROUND(I1348*H1348,2)</f>
        <v>1260</v>
      </c>
      <c r="BL1348" s="99" t="s">
        <v>104</v>
      </c>
      <c r="BM1348" s="99" t="s">
        <v>3283</v>
      </c>
    </row>
    <row r="1349" spans="2:65" s="108" customFormat="1" ht="19.5">
      <c r="B1349" s="109"/>
      <c r="D1349" s="163" t="s">
        <v>107</v>
      </c>
      <c r="F1349" s="164" t="s">
        <v>3284</v>
      </c>
      <c r="L1349" s="109"/>
      <c r="M1349" s="165"/>
      <c r="N1349" s="166"/>
      <c r="O1349" s="166"/>
      <c r="P1349" s="166"/>
      <c r="Q1349" s="166"/>
      <c r="R1349" s="166"/>
      <c r="S1349" s="166"/>
      <c r="T1349" s="167"/>
      <c r="AT1349" s="99" t="s">
        <v>107</v>
      </c>
      <c r="AU1349" s="99" t="s">
        <v>67</v>
      </c>
    </row>
    <row r="1350" spans="2:65" s="108" customFormat="1" ht="22.5" customHeight="1">
      <c r="B1350" s="109"/>
      <c r="C1350" s="152" t="s">
        <v>3285</v>
      </c>
      <c r="D1350" s="152" t="s">
        <v>99</v>
      </c>
      <c r="E1350" s="153" t="s">
        <v>3286</v>
      </c>
      <c r="F1350" s="154" t="s">
        <v>3287</v>
      </c>
      <c r="G1350" s="155" t="s">
        <v>111</v>
      </c>
      <c r="H1350" s="156">
        <v>1</v>
      </c>
      <c r="I1350" s="157">
        <v>84.6</v>
      </c>
      <c r="J1350" s="157">
        <f>ROUND(I1350*H1350,2)</f>
        <v>84.6</v>
      </c>
      <c r="K1350" s="154" t="s">
        <v>103</v>
      </c>
      <c r="L1350" s="109"/>
      <c r="M1350" s="158" t="s">
        <v>1</v>
      </c>
      <c r="N1350" s="159" t="s">
        <v>38</v>
      </c>
      <c r="O1350" s="160">
        <v>0</v>
      </c>
      <c r="P1350" s="160">
        <f>O1350*H1350</f>
        <v>0</v>
      </c>
      <c r="Q1350" s="160">
        <v>0</v>
      </c>
      <c r="R1350" s="160">
        <f>Q1350*H1350</f>
        <v>0</v>
      </c>
      <c r="S1350" s="160">
        <v>0</v>
      </c>
      <c r="T1350" s="161">
        <f>S1350*H1350</f>
        <v>0</v>
      </c>
      <c r="AR1350" s="99" t="s">
        <v>104</v>
      </c>
      <c r="AT1350" s="99" t="s">
        <v>99</v>
      </c>
      <c r="AU1350" s="99" t="s">
        <v>67</v>
      </c>
      <c r="AY1350" s="99" t="s">
        <v>105</v>
      </c>
      <c r="BE1350" s="162">
        <f>IF(N1350="základní",J1350,0)</f>
        <v>84.6</v>
      </c>
      <c r="BF1350" s="162">
        <f>IF(N1350="snížená",J1350,0)</f>
        <v>0</v>
      </c>
      <c r="BG1350" s="162">
        <f>IF(N1350="zákl. přenesená",J1350,0)</f>
        <v>0</v>
      </c>
      <c r="BH1350" s="162">
        <f>IF(N1350="sníž. přenesená",J1350,0)</f>
        <v>0</v>
      </c>
      <c r="BI1350" s="162">
        <f>IF(N1350="nulová",J1350,0)</f>
        <v>0</v>
      </c>
      <c r="BJ1350" s="99" t="s">
        <v>75</v>
      </c>
      <c r="BK1350" s="162">
        <f>ROUND(I1350*H1350,2)</f>
        <v>84.6</v>
      </c>
      <c r="BL1350" s="99" t="s">
        <v>104</v>
      </c>
      <c r="BM1350" s="99" t="s">
        <v>3288</v>
      </c>
    </row>
    <row r="1351" spans="2:65" s="108" customFormat="1" ht="19.5">
      <c r="B1351" s="109"/>
      <c r="D1351" s="163" t="s">
        <v>107</v>
      </c>
      <c r="F1351" s="164" t="s">
        <v>3289</v>
      </c>
      <c r="L1351" s="109"/>
      <c r="M1351" s="165"/>
      <c r="N1351" s="166"/>
      <c r="O1351" s="166"/>
      <c r="P1351" s="166"/>
      <c r="Q1351" s="166"/>
      <c r="R1351" s="166"/>
      <c r="S1351" s="166"/>
      <c r="T1351" s="167"/>
      <c r="AT1351" s="99" t="s">
        <v>107</v>
      </c>
      <c r="AU1351" s="99" t="s">
        <v>67</v>
      </c>
    </row>
    <row r="1352" spans="2:65" s="108" customFormat="1" ht="22.5" customHeight="1">
      <c r="B1352" s="109"/>
      <c r="C1352" s="152" t="s">
        <v>3290</v>
      </c>
      <c r="D1352" s="152" t="s">
        <v>99</v>
      </c>
      <c r="E1352" s="153" t="s">
        <v>3291</v>
      </c>
      <c r="F1352" s="154" t="s">
        <v>3292</v>
      </c>
      <c r="G1352" s="155" t="s">
        <v>111</v>
      </c>
      <c r="H1352" s="156">
        <v>1</v>
      </c>
      <c r="I1352" s="157">
        <v>202</v>
      </c>
      <c r="J1352" s="157">
        <f>ROUND(I1352*H1352,2)</f>
        <v>202</v>
      </c>
      <c r="K1352" s="154" t="s">
        <v>103</v>
      </c>
      <c r="L1352" s="109"/>
      <c r="M1352" s="158" t="s">
        <v>1</v>
      </c>
      <c r="N1352" s="159" t="s">
        <v>38</v>
      </c>
      <c r="O1352" s="160">
        <v>0</v>
      </c>
      <c r="P1352" s="160">
        <f>O1352*H1352</f>
        <v>0</v>
      </c>
      <c r="Q1352" s="160">
        <v>0</v>
      </c>
      <c r="R1352" s="160">
        <f>Q1352*H1352</f>
        <v>0</v>
      </c>
      <c r="S1352" s="160">
        <v>0</v>
      </c>
      <c r="T1352" s="161">
        <f>S1352*H1352</f>
        <v>0</v>
      </c>
      <c r="AR1352" s="99" t="s">
        <v>104</v>
      </c>
      <c r="AT1352" s="99" t="s">
        <v>99</v>
      </c>
      <c r="AU1352" s="99" t="s">
        <v>67</v>
      </c>
      <c r="AY1352" s="99" t="s">
        <v>105</v>
      </c>
      <c r="BE1352" s="162">
        <f>IF(N1352="základní",J1352,0)</f>
        <v>202</v>
      </c>
      <c r="BF1352" s="162">
        <f>IF(N1352="snížená",J1352,0)</f>
        <v>0</v>
      </c>
      <c r="BG1352" s="162">
        <f>IF(N1352="zákl. přenesená",J1352,0)</f>
        <v>0</v>
      </c>
      <c r="BH1352" s="162">
        <f>IF(N1352="sníž. přenesená",J1352,0)</f>
        <v>0</v>
      </c>
      <c r="BI1352" s="162">
        <f>IF(N1352="nulová",J1352,0)</f>
        <v>0</v>
      </c>
      <c r="BJ1352" s="99" t="s">
        <v>75</v>
      </c>
      <c r="BK1352" s="162">
        <f>ROUND(I1352*H1352,2)</f>
        <v>202</v>
      </c>
      <c r="BL1352" s="99" t="s">
        <v>104</v>
      </c>
      <c r="BM1352" s="99" t="s">
        <v>3293</v>
      </c>
    </row>
    <row r="1353" spans="2:65" s="108" customFormat="1" ht="19.5">
      <c r="B1353" s="109"/>
      <c r="D1353" s="163" t="s">
        <v>107</v>
      </c>
      <c r="F1353" s="164" t="s">
        <v>3294</v>
      </c>
      <c r="L1353" s="109"/>
      <c r="M1353" s="165"/>
      <c r="N1353" s="166"/>
      <c r="O1353" s="166"/>
      <c r="P1353" s="166"/>
      <c r="Q1353" s="166"/>
      <c r="R1353" s="166"/>
      <c r="S1353" s="166"/>
      <c r="T1353" s="167"/>
      <c r="AT1353" s="99" t="s">
        <v>107</v>
      </c>
      <c r="AU1353" s="99" t="s">
        <v>67</v>
      </c>
    </row>
    <row r="1354" spans="2:65" s="108" customFormat="1" ht="22.5" customHeight="1">
      <c r="B1354" s="109"/>
      <c r="C1354" s="152" t="s">
        <v>3295</v>
      </c>
      <c r="D1354" s="152" t="s">
        <v>99</v>
      </c>
      <c r="E1354" s="153" t="s">
        <v>3296</v>
      </c>
      <c r="F1354" s="154" t="s">
        <v>3297</v>
      </c>
      <c r="G1354" s="155" t="s">
        <v>111</v>
      </c>
      <c r="H1354" s="156">
        <v>1</v>
      </c>
      <c r="I1354" s="157">
        <v>377</v>
      </c>
      <c r="J1354" s="157">
        <f>ROUND(I1354*H1354,2)</f>
        <v>377</v>
      </c>
      <c r="K1354" s="154" t="s">
        <v>103</v>
      </c>
      <c r="L1354" s="109"/>
      <c r="M1354" s="158" t="s">
        <v>1</v>
      </c>
      <c r="N1354" s="159" t="s">
        <v>38</v>
      </c>
      <c r="O1354" s="160">
        <v>0</v>
      </c>
      <c r="P1354" s="160">
        <f>O1354*H1354</f>
        <v>0</v>
      </c>
      <c r="Q1354" s="160">
        <v>0</v>
      </c>
      <c r="R1354" s="160">
        <f>Q1354*H1354</f>
        <v>0</v>
      </c>
      <c r="S1354" s="160">
        <v>0</v>
      </c>
      <c r="T1354" s="161">
        <f>S1354*H1354</f>
        <v>0</v>
      </c>
      <c r="AR1354" s="99" t="s">
        <v>104</v>
      </c>
      <c r="AT1354" s="99" t="s">
        <v>99</v>
      </c>
      <c r="AU1354" s="99" t="s">
        <v>67</v>
      </c>
      <c r="AY1354" s="99" t="s">
        <v>105</v>
      </c>
      <c r="BE1354" s="162">
        <f>IF(N1354="základní",J1354,0)</f>
        <v>377</v>
      </c>
      <c r="BF1354" s="162">
        <f>IF(N1354="snížená",J1354,0)</f>
        <v>0</v>
      </c>
      <c r="BG1354" s="162">
        <f>IF(N1354="zákl. přenesená",J1354,0)</f>
        <v>0</v>
      </c>
      <c r="BH1354" s="162">
        <f>IF(N1354="sníž. přenesená",J1354,0)</f>
        <v>0</v>
      </c>
      <c r="BI1354" s="162">
        <f>IF(N1354="nulová",J1354,0)</f>
        <v>0</v>
      </c>
      <c r="BJ1354" s="99" t="s">
        <v>75</v>
      </c>
      <c r="BK1354" s="162">
        <f>ROUND(I1354*H1354,2)</f>
        <v>377</v>
      </c>
      <c r="BL1354" s="99" t="s">
        <v>104</v>
      </c>
      <c r="BM1354" s="99" t="s">
        <v>3298</v>
      </c>
    </row>
    <row r="1355" spans="2:65" s="108" customFormat="1" ht="19.5">
      <c r="B1355" s="109"/>
      <c r="D1355" s="163" t="s">
        <v>107</v>
      </c>
      <c r="F1355" s="164" t="s">
        <v>3299</v>
      </c>
      <c r="L1355" s="109"/>
      <c r="M1355" s="165"/>
      <c r="N1355" s="166"/>
      <c r="O1355" s="166"/>
      <c r="P1355" s="166"/>
      <c r="Q1355" s="166"/>
      <c r="R1355" s="166"/>
      <c r="S1355" s="166"/>
      <c r="T1355" s="167"/>
      <c r="AT1355" s="99" t="s">
        <v>107</v>
      </c>
      <c r="AU1355" s="99" t="s">
        <v>67</v>
      </c>
    </row>
    <row r="1356" spans="2:65" s="108" customFormat="1" ht="22.5" customHeight="1">
      <c r="B1356" s="109"/>
      <c r="C1356" s="152" t="s">
        <v>3300</v>
      </c>
      <c r="D1356" s="152" t="s">
        <v>99</v>
      </c>
      <c r="E1356" s="153" t="s">
        <v>3301</v>
      </c>
      <c r="F1356" s="154" t="s">
        <v>3302</v>
      </c>
      <c r="G1356" s="155" t="s">
        <v>111</v>
      </c>
      <c r="H1356" s="156">
        <v>1</v>
      </c>
      <c r="I1356" s="157">
        <v>504</v>
      </c>
      <c r="J1356" s="157">
        <f>ROUND(I1356*H1356,2)</f>
        <v>504</v>
      </c>
      <c r="K1356" s="154" t="s">
        <v>103</v>
      </c>
      <c r="L1356" s="109"/>
      <c r="M1356" s="158" t="s">
        <v>1</v>
      </c>
      <c r="N1356" s="159" t="s">
        <v>38</v>
      </c>
      <c r="O1356" s="160">
        <v>0</v>
      </c>
      <c r="P1356" s="160">
        <f>O1356*H1356</f>
        <v>0</v>
      </c>
      <c r="Q1356" s="160">
        <v>0</v>
      </c>
      <c r="R1356" s="160">
        <f>Q1356*H1356</f>
        <v>0</v>
      </c>
      <c r="S1356" s="160">
        <v>0</v>
      </c>
      <c r="T1356" s="161">
        <f>S1356*H1356</f>
        <v>0</v>
      </c>
      <c r="AR1356" s="99" t="s">
        <v>104</v>
      </c>
      <c r="AT1356" s="99" t="s">
        <v>99</v>
      </c>
      <c r="AU1356" s="99" t="s">
        <v>67</v>
      </c>
      <c r="AY1356" s="99" t="s">
        <v>105</v>
      </c>
      <c r="BE1356" s="162">
        <f>IF(N1356="základní",J1356,0)</f>
        <v>504</v>
      </c>
      <c r="BF1356" s="162">
        <f>IF(N1356="snížená",J1356,0)</f>
        <v>0</v>
      </c>
      <c r="BG1356" s="162">
        <f>IF(N1356="zákl. přenesená",J1356,0)</f>
        <v>0</v>
      </c>
      <c r="BH1356" s="162">
        <f>IF(N1356="sníž. přenesená",J1356,0)</f>
        <v>0</v>
      </c>
      <c r="BI1356" s="162">
        <f>IF(N1356="nulová",J1356,0)</f>
        <v>0</v>
      </c>
      <c r="BJ1356" s="99" t="s">
        <v>75</v>
      </c>
      <c r="BK1356" s="162">
        <f>ROUND(I1356*H1356,2)</f>
        <v>504</v>
      </c>
      <c r="BL1356" s="99" t="s">
        <v>104</v>
      </c>
      <c r="BM1356" s="99" t="s">
        <v>3303</v>
      </c>
    </row>
    <row r="1357" spans="2:65" s="108" customFormat="1" ht="19.5">
      <c r="B1357" s="109"/>
      <c r="D1357" s="163" t="s">
        <v>107</v>
      </c>
      <c r="F1357" s="164" t="s">
        <v>3304</v>
      </c>
      <c r="L1357" s="109"/>
      <c r="M1357" s="165"/>
      <c r="N1357" s="166"/>
      <c r="O1357" s="166"/>
      <c r="P1357" s="166"/>
      <c r="Q1357" s="166"/>
      <c r="R1357" s="166"/>
      <c r="S1357" s="166"/>
      <c r="T1357" s="167"/>
      <c r="AT1357" s="99" t="s">
        <v>107</v>
      </c>
      <c r="AU1357" s="99" t="s">
        <v>67</v>
      </c>
    </row>
    <row r="1358" spans="2:65" s="108" customFormat="1" ht="22.5" customHeight="1">
      <c r="B1358" s="109"/>
      <c r="C1358" s="152" t="s">
        <v>3305</v>
      </c>
      <c r="D1358" s="152" t="s">
        <v>99</v>
      </c>
      <c r="E1358" s="153" t="s">
        <v>3306</v>
      </c>
      <c r="F1358" s="154" t="s">
        <v>3307</v>
      </c>
      <c r="G1358" s="155" t="s">
        <v>111</v>
      </c>
      <c r="H1358" s="156">
        <v>1</v>
      </c>
      <c r="I1358" s="157">
        <v>33</v>
      </c>
      <c r="J1358" s="157">
        <f>ROUND(I1358*H1358,2)</f>
        <v>33</v>
      </c>
      <c r="K1358" s="154" t="s">
        <v>103</v>
      </c>
      <c r="L1358" s="109"/>
      <c r="M1358" s="158" t="s">
        <v>1</v>
      </c>
      <c r="N1358" s="159" t="s">
        <v>38</v>
      </c>
      <c r="O1358" s="160">
        <v>0</v>
      </c>
      <c r="P1358" s="160">
        <f>O1358*H1358</f>
        <v>0</v>
      </c>
      <c r="Q1358" s="160">
        <v>0</v>
      </c>
      <c r="R1358" s="160">
        <f>Q1358*H1358</f>
        <v>0</v>
      </c>
      <c r="S1358" s="160">
        <v>0</v>
      </c>
      <c r="T1358" s="161">
        <f>S1358*H1358</f>
        <v>0</v>
      </c>
      <c r="AR1358" s="99" t="s">
        <v>104</v>
      </c>
      <c r="AT1358" s="99" t="s">
        <v>99</v>
      </c>
      <c r="AU1358" s="99" t="s">
        <v>67</v>
      </c>
      <c r="AY1358" s="99" t="s">
        <v>105</v>
      </c>
      <c r="BE1358" s="162">
        <f>IF(N1358="základní",J1358,0)</f>
        <v>33</v>
      </c>
      <c r="BF1358" s="162">
        <f>IF(N1358="snížená",J1358,0)</f>
        <v>0</v>
      </c>
      <c r="BG1358" s="162">
        <f>IF(N1358="zákl. přenesená",J1358,0)</f>
        <v>0</v>
      </c>
      <c r="BH1358" s="162">
        <f>IF(N1358="sníž. přenesená",J1358,0)</f>
        <v>0</v>
      </c>
      <c r="BI1358" s="162">
        <f>IF(N1358="nulová",J1358,0)</f>
        <v>0</v>
      </c>
      <c r="BJ1358" s="99" t="s">
        <v>75</v>
      </c>
      <c r="BK1358" s="162">
        <f>ROUND(I1358*H1358,2)</f>
        <v>33</v>
      </c>
      <c r="BL1358" s="99" t="s">
        <v>104</v>
      </c>
      <c r="BM1358" s="99" t="s">
        <v>3308</v>
      </c>
    </row>
    <row r="1359" spans="2:65" s="108" customFormat="1" ht="19.5">
      <c r="B1359" s="109"/>
      <c r="D1359" s="163" t="s">
        <v>107</v>
      </c>
      <c r="F1359" s="164" t="s">
        <v>3309</v>
      </c>
      <c r="L1359" s="109"/>
      <c r="M1359" s="165"/>
      <c r="N1359" s="166"/>
      <c r="O1359" s="166"/>
      <c r="P1359" s="166"/>
      <c r="Q1359" s="166"/>
      <c r="R1359" s="166"/>
      <c r="S1359" s="166"/>
      <c r="T1359" s="167"/>
      <c r="AT1359" s="99" t="s">
        <v>107</v>
      </c>
      <c r="AU1359" s="99" t="s">
        <v>67</v>
      </c>
    </row>
    <row r="1360" spans="2:65" s="108" customFormat="1" ht="22.5" customHeight="1">
      <c r="B1360" s="109"/>
      <c r="C1360" s="152" t="s">
        <v>3310</v>
      </c>
      <c r="D1360" s="152" t="s">
        <v>99</v>
      </c>
      <c r="E1360" s="153" t="s">
        <v>3311</v>
      </c>
      <c r="F1360" s="154" t="s">
        <v>3312</v>
      </c>
      <c r="G1360" s="155" t="s">
        <v>306</v>
      </c>
      <c r="H1360" s="156">
        <v>1</v>
      </c>
      <c r="I1360" s="157">
        <v>668</v>
      </c>
      <c r="J1360" s="157">
        <f>ROUND(I1360*H1360,2)</f>
        <v>668</v>
      </c>
      <c r="K1360" s="154" t="s">
        <v>103</v>
      </c>
      <c r="L1360" s="109"/>
      <c r="M1360" s="158" t="s">
        <v>1</v>
      </c>
      <c r="N1360" s="159" t="s">
        <v>38</v>
      </c>
      <c r="O1360" s="160">
        <v>0</v>
      </c>
      <c r="P1360" s="160">
        <f>O1360*H1360</f>
        <v>0</v>
      </c>
      <c r="Q1360" s="160">
        <v>0</v>
      </c>
      <c r="R1360" s="160">
        <f>Q1360*H1360</f>
        <v>0</v>
      </c>
      <c r="S1360" s="160">
        <v>0</v>
      </c>
      <c r="T1360" s="161">
        <f>S1360*H1360</f>
        <v>0</v>
      </c>
      <c r="AR1360" s="99" t="s">
        <v>104</v>
      </c>
      <c r="AT1360" s="99" t="s">
        <v>99</v>
      </c>
      <c r="AU1360" s="99" t="s">
        <v>67</v>
      </c>
      <c r="AY1360" s="99" t="s">
        <v>105</v>
      </c>
      <c r="BE1360" s="162">
        <f>IF(N1360="základní",J1360,0)</f>
        <v>668</v>
      </c>
      <c r="BF1360" s="162">
        <f>IF(N1360="snížená",J1360,0)</f>
        <v>0</v>
      </c>
      <c r="BG1360" s="162">
        <f>IF(N1360="zákl. přenesená",J1360,0)</f>
        <v>0</v>
      </c>
      <c r="BH1360" s="162">
        <f>IF(N1360="sníž. přenesená",J1360,0)</f>
        <v>0</v>
      </c>
      <c r="BI1360" s="162">
        <f>IF(N1360="nulová",J1360,0)</f>
        <v>0</v>
      </c>
      <c r="BJ1360" s="99" t="s">
        <v>75</v>
      </c>
      <c r="BK1360" s="162">
        <f>ROUND(I1360*H1360,2)</f>
        <v>668</v>
      </c>
      <c r="BL1360" s="99" t="s">
        <v>104</v>
      </c>
      <c r="BM1360" s="99" t="s">
        <v>3313</v>
      </c>
    </row>
    <row r="1361" spans="2:65" s="108" customFormat="1" ht="19.5">
      <c r="B1361" s="109"/>
      <c r="D1361" s="163" t="s">
        <v>107</v>
      </c>
      <c r="F1361" s="164" t="s">
        <v>3314</v>
      </c>
      <c r="L1361" s="109"/>
      <c r="M1361" s="165"/>
      <c r="N1361" s="166"/>
      <c r="O1361" s="166"/>
      <c r="P1361" s="166"/>
      <c r="Q1361" s="166"/>
      <c r="R1361" s="166"/>
      <c r="S1361" s="166"/>
      <c r="T1361" s="167"/>
      <c r="AT1361" s="99" t="s">
        <v>107</v>
      </c>
      <c r="AU1361" s="99" t="s">
        <v>67</v>
      </c>
    </row>
    <row r="1362" spans="2:65" s="108" customFormat="1" ht="22.5" customHeight="1">
      <c r="B1362" s="109"/>
      <c r="C1362" s="152" t="s">
        <v>3315</v>
      </c>
      <c r="D1362" s="152" t="s">
        <v>99</v>
      </c>
      <c r="E1362" s="153" t="s">
        <v>3316</v>
      </c>
      <c r="F1362" s="154" t="s">
        <v>3317</v>
      </c>
      <c r="G1362" s="155" t="s">
        <v>306</v>
      </c>
      <c r="H1362" s="156">
        <v>1</v>
      </c>
      <c r="I1362" s="157">
        <v>424</v>
      </c>
      <c r="J1362" s="157">
        <f>ROUND(I1362*H1362,2)</f>
        <v>424</v>
      </c>
      <c r="K1362" s="154" t="s">
        <v>103</v>
      </c>
      <c r="L1362" s="109"/>
      <c r="M1362" s="158" t="s">
        <v>1</v>
      </c>
      <c r="N1362" s="159" t="s">
        <v>38</v>
      </c>
      <c r="O1362" s="160">
        <v>0</v>
      </c>
      <c r="P1362" s="160">
        <f>O1362*H1362</f>
        <v>0</v>
      </c>
      <c r="Q1362" s="160">
        <v>0</v>
      </c>
      <c r="R1362" s="160">
        <f>Q1362*H1362</f>
        <v>0</v>
      </c>
      <c r="S1362" s="160">
        <v>0</v>
      </c>
      <c r="T1362" s="161">
        <f>S1362*H1362</f>
        <v>0</v>
      </c>
      <c r="AR1362" s="99" t="s">
        <v>104</v>
      </c>
      <c r="AT1362" s="99" t="s">
        <v>99</v>
      </c>
      <c r="AU1362" s="99" t="s">
        <v>67</v>
      </c>
      <c r="AY1362" s="99" t="s">
        <v>105</v>
      </c>
      <c r="BE1362" s="162">
        <f>IF(N1362="základní",J1362,0)</f>
        <v>424</v>
      </c>
      <c r="BF1362" s="162">
        <f>IF(N1362="snížená",J1362,0)</f>
        <v>0</v>
      </c>
      <c r="BG1362" s="162">
        <f>IF(N1362="zákl. přenesená",J1362,0)</f>
        <v>0</v>
      </c>
      <c r="BH1362" s="162">
        <f>IF(N1362="sníž. přenesená",J1362,0)</f>
        <v>0</v>
      </c>
      <c r="BI1362" s="162">
        <f>IF(N1362="nulová",J1362,0)</f>
        <v>0</v>
      </c>
      <c r="BJ1362" s="99" t="s">
        <v>75</v>
      </c>
      <c r="BK1362" s="162">
        <f>ROUND(I1362*H1362,2)</f>
        <v>424</v>
      </c>
      <c r="BL1362" s="99" t="s">
        <v>104</v>
      </c>
      <c r="BM1362" s="99" t="s">
        <v>3318</v>
      </c>
    </row>
    <row r="1363" spans="2:65" s="108" customFormat="1" ht="19.5">
      <c r="B1363" s="109"/>
      <c r="D1363" s="163" t="s">
        <v>107</v>
      </c>
      <c r="F1363" s="164" t="s">
        <v>3319</v>
      </c>
      <c r="L1363" s="109"/>
      <c r="M1363" s="165"/>
      <c r="N1363" s="166"/>
      <c r="O1363" s="166"/>
      <c r="P1363" s="166"/>
      <c r="Q1363" s="166"/>
      <c r="R1363" s="166"/>
      <c r="S1363" s="166"/>
      <c r="T1363" s="167"/>
      <c r="AT1363" s="99" t="s">
        <v>107</v>
      </c>
      <c r="AU1363" s="99" t="s">
        <v>67</v>
      </c>
    </row>
    <row r="1364" spans="2:65" s="108" customFormat="1" ht="22.5" customHeight="1">
      <c r="B1364" s="109"/>
      <c r="C1364" s="152" t="s">
        <v>3320</v>
      </c>
      <c r="D1364" s="152" t="s">
        <v>99</v>
      </c>
      <c r="E1364" s="153" t="s">
        <v>3321</v>
      </c>
      <c r="F1364" s="154" t="s">
        <v>3322</v>
      </c>
      <c r="G1364" s="155" t="s">
        <v>306</v>
      </c>
      <c r="H1364" s="156">
        <v>1</v>
      </c>
      <c r="I1364" s="157">
        <v>1670</v>
      </c>
      <c r="J1364" s="157">
        <f>ROUND(I1364*H1364,2)</f>
        <v>1670</v>
      </c>
      <c r="K1364" s="154" t="s">
        <v>103</v>
      </c>
      <c r="L1364" s="109"/>
      <c r="M1364" s="158" t="s">
        <v>1</v>
      </c>
      <c r="N1364" s="159" t="s">
        <v>38</v>
      </c>
      <c r="O1364" s="160">
        <v>0</v>
      </c>
      <c r="P1364" s="160">
        <f>O1364*H1364</f>
        <v>0</v>
      </c>
      <c r="Q1364" s="160">
        <v>0</v>
      </c>
      <c r="R1364" s="160">
        <f>Q1364*H1364</f>
        <v>0</v>
      </c>
      <c r="S1364" s="160">
        <v>0</v>
      </c>
      <c r="T1364" s="161">
        <f>S1364*H1364</f>
        <v>0</v>
      </c>
      <c r="AR1364" s="99" t="s">
        <v>104</v>
      </c>
      <c r="AT1364" s="99" t="s">
        <v>99</v>
      </c>
      <c r="AU1364" s="99" t="s">
        <v>67</v>
      </c>
      <c r="AY1364" s="99" t="s">
        <v>105</v>
      </c>
      <c r="BE1364" s="162">
        <f>IF(N1364="základní",J1364,0)</f>
        <v>1670</v>
      </c>
      <c r="BF1364" s="162">
        <f>IF(N1364="snížená",J1364,0)</f>
        <v>0</v>
      </c>
      <c r="BG1364" s="162">
        <f>IF(N1364="zákl. přenesená",J1364,0)</f>
        <v>0</v>
      </c>
      <c r="BH1364" s="162">
        <f>IF(N1364="sníž. přenesená",J1364,0)</f>
        <v>0</v>
      </c>
      <c r="BI1364" s="162">
        <f>IF(N1364="nulová",J1364,0)</f>
        <v>0</v>
      </c>
      <c r="BJ1364" s="99" t="s">
        <v>75</v>
      </c>
      <c r="BK1364" s="162">
        <f>ROUND(I1364*H1364,2)</f>
        <v>1670</v>
      </c>
      <c r="BL1364" s="99" t="s">
        <v>104</v>
      </c>
      <c r="BM1364" s="99" t="s">
        <v>3323</v>
      </c>
    </row>
    <row r="1365" spans="2:65" s="108" customFormat="1" ht="19.5">
      <c r="B1365" s="109"/>
      <c r="D1365" s="163" t="s">
        <v>107</v>
      </c>
      <c r="F1365" s="164" t="s">
        <v>3324</v>
      </c>
      <c r="L1365" s="109"/>
      <c r="M1365" s="165"/>
      <c r="N1365" s="166"/>
      <c r="O1365" s="166"/>
      <c r="P1365" s="166"/>
      <c r="Q1365" s="166"/>
      <c r="R1365" s="166"/>
      <c r="S1365" s="166"/>
      <c r="T1365" s="167"/>
      <c r="AT1365" s="99" t="s">
        <v>107</v>
      </c>
      <c r="AU1365" s="99" t="s">
        <v>67</v>
      </c>
    </row>
    <row r="1366" spans="2:65" s="108" customFormat="1" ht="22.5" customHeight="1">
      <c r="B1366" s="109"/>
      <c r="C1366" s="152" t="s">
        <v>3325</v>
      </c>
      <c r="D1366" s="152" t="s">
        <v>99</v>
      </c>
      <c r="E1366" s="153" t="s">
        <v>3326</v>
      </c>
      <c r="F1366" s="154" t="s">
        <v>3327</v>
      </c>
      <c r="G1366" s="155" t="s">
        <v>306</v>
      </c>
      <c r="H1366" s="156">
        <v>1</v>
      </c>
      <c r="I1366" s="157">
        <v>1060</v>
      </c>
      <c r="J1366" s="157">
        <f>ROUND(I1366*H1366,2)</f>
        <v>1060</v>
      </c>
      <c r="K1366" s="154" t="s">
        <v>103</v>
      </c>
      <c r="L1366" s="109"/>
      <c r="M1366" s="158" t="s">
        <v>1</v>
      </c>
      <c r="N1366" s="159" t="s">
        <v>38</v>
      </c>
      <c r="O1366" s="160">
        <v>0</v>
      </c>
      <c r="P1366" s="160">
        <f>O1366*H1366</f>
        <v>0</v>
      </c>
      <c r="Q1366" s="160">
        <v>0</v>
      </c>
      <c r="R1366" s="160">
        <f>Q1366*H1366</f>
        <v>0</v>
      </c>
      <c r="S1366" s="160">
        <v>0</v>
      </c>
      <c r="T1366" s="161">
        <f>S1366*H1366</f>
        <v>0</v>
      </c>
      <c r="AR1366" s="99" t="s">
        <v>104</v>
      </c>
      <c r="AT1366" s="99" t="s">
        <v>99</v>
      </c>
      <c r="AU1366" s="99" t="s">
        <v>67</v>
      </c>
      <c r="AY1366" s="99" t="s">
        <v>105</v>
      </c>
      <c r="BE1366" s="162">
        <f>IF(N1366="základní",J1366,0)</f>
        <v>1060</v>
      </c>
      <c r="BF1366" s="162">
        <f>IF(N1366="snížená",J1366,0)</f>
        <v>0</v>
      </c>
      <c r="BG1366" s="162">
        <f>IF(N1366="zákl. přenesená",J1366,0)</f>
        <v>0</v>
      </c>
      <c r="BH1366" s="162">
        <f>IF(N1366="sníž. přenesená",J1366,0)</f>
        <v>0</v>
      </c>
      <c r="BI1366" s="162">
        <f>IF(N1366="nulová",J1366,0)</f>
        <v>0</v>
      </c>
      <c r="BJ1366" s="99" t="s">
        <v>75</v>
      </c>
      <c r="BK1366" s="162">
        <f>ROUND(I1366*H1366,2)</f>
        <v>1060</v>
      </c>
      <c r="BL1366" s="99" t="s">
        <v>104</v>
      </c>
      <c r="BM1366" s="99" t="s">
        <v>3328</v>
      </c>
    </row>
    <row r="1367" spans="2:65" s="108" customFormat="1" ht="19.5">
      <c r="B1367" s="109"/>
      <c r="D1367" s="163" t="s">
        <v>107</v>
      </c>
      <c r="F1367" s="164" t="s">
        <v>3329</v>
      </c>
      <c r="L1367" s="109"/>
      <c r="M1367" s="165"/>
      <c r="N1367" s="166"/>
      <c r="O1367" s="166"/>
      <c r="P1367" s="166"/>
      <c r="Q1367" s="166"/>
      <c r="R1367" s="166"/>
      <c r="S1367" s="166"/>
      <c r="T1367" s="167"/>
      <c r="AT1367" s="99" t="s">
        <v>107</v>
      </c>
      <c r="AU1367" s="99" t="s">
        <v>67</v>
      </c>
    </row>
    <row r="1368" spans="2:65" s="108" customFormat="1" ht="22.5" customHeight="1">
      <c r="B1368" s="109"/>
      <c r="C1368" s="152" t="s">
        <v>3330</v>
      </c>
      <c r="D1368" s="152" t="s">
        <v>99</v>
      </c>
      <c r="E1368" s="153" t="s">
        <v>3331</v>
      </c>
      <c r="F1368" s="154" t="s">
        <v>3332</v>
      </c>
      <c r="G1368" s="155" t="s">
        <v>306</v>
      </c>
      <c r="H1368" s="156">
        <v>1</v>
      </c>
      <c r="I1368" s="157">
        <v>947</v>
      </c>
      <c r="J1368" s="157">
        <f>ROUND(I1368*H1368,2)</f>
        <v>947</v>
      </c>
      <c r="K1368" s="154" t="s">
        <v>103</v>
      </c>
      <c r="L1368" s="109"/>
      <c r="M1368" s="158" t="s">
        <v>1</v>
      </c>
      <c r="N1368" s="159" t="s">
        <v>38</v>
      </c>
      <c r="O1368" s="160">
        <v>0</v>
      </c>
      <c r="P1368" s="160">
        <f>O1368*H1368</f>
        <v>0</v>
      </c>
      <c r="Q1368" s="160">
        <v>0</v>
      </c>
      <c r="R1368" s="160">
        <f>Q1368*H1368</f>
        <v>0</v>
      </c>
      <c r="S1368" s="160">
        <v>0</v>
      </c>
      <c r="T1368" s="161">
        <f>S1368*H1368</f>
        <v>0</v>
      </c>
      <c r="AR1368" s="99" t="s">
        <v>104</v>
      </c>
      <c r="AT1368" s="99" t="s">
        <v>99</v>
      </c>
      <c r="AU1368" s="99" t="s">
        <v>67</v>
      </c>
      <c r="AY1368" s="99" t="s">
        <v>105</v>
      </c>
      <c r="BE1368" s="162">
        <f>IF(N1368="základní",J1368,0)</f>
        <v>947</v>
      </c>
      <c r="BF1368" s="162">
        <f>IF(N1368="snížená",J1368,0)</f>
        <v>0</v>
      </c>
      <c r="BG1368" s="162">
        <f>IF(N1368="zákl. přenesená",J1368,0)</f>
        <v>0</v>
      </c>
      <c r="BH1368" s="162">
        <f>IF(N1368="sníž. přenesená",J1368,0)</f>
        <v>0</v>
      </c>
      <c r="BI1368" s="162">
        <f>IF(N1368="nulová",J1368,0)</f>
        <v>0</v>
      </c>
      <c r="BJ1368" s="99" t="s">
        <v>75</v>
      </c>
      <c r="BK1368" s="162">
        <f>ROUND(I1368*H1368,2)</f>
        <v>947</v>
      </c>
      <c r="BL1368" s="99" t="s">
        <v>104</v>
      </c>
      <c r="BM1368" s="99" t="s">
        <v>3333</v>
      </c>
    </row>
    <row r="1369" spans="2:65" s="108" customFormat="1" ht="19.5">
      <c r="B1369" s="109"/>
      <c r="D1369" s="163" t="s">
        <v>107</v>
      </c>
      <c r="F1369" s="164" t="s">
        <v>3334</v>
      </c>
      <c r="L1369" s="109"/>
      <c r="M1369" s="165"/>
      <c r="N1369" s="166"/>
      <c r="O1369" s="166"/>
      <c r="P1369" s="166"/>
      <c r="Q1369" s="166"/>
      <c r="R1369" s="166"/>
      <c r="S1369" s="166"/>
      <c r="T1369" s="167"/>
      <c r="AT1369" s="99" t="s">
        <v>107</v>
      </c>
      <c r="AU1369" s="99" t="s">
        <v>67</v>
      </c>
    </row>
    <row r="1370" spans="2:65" s="108" customFormat="1" ht="22.5" customHeight="1">
      <c r="B1370" s="109"/>
      <c r="C1370" s="152" t="s">
        <v>3335</v>
      </c>
      <c r="D1370" s="152" t="s">
        <v>99</v>
      </c>
      <c r="E1370" s="153" t="s">
        <v>3336</v>
      </c>
      <c r="F1370" s="154" t="s">
        <v>3337</v>
      </c>
      <c r="G1370" s="155" t="s">
        <v>306</v>
      </c>
      <c r="H1370" s="156">
        <v>1</v>
      </c>
      <c r="I1370" s="157">
        <v>375</v>
      </c>
      <c r="J1370" s="157">
        <f>ROUND(I1370*H1370,2)</f>
        <v>375</v>
      </c>
      <c r="K1370" s="154" t="s">
        <v>103</v>
      </c>
      <c r="L1370" s="109"/>
      <c r="M1370" s="158" t="s">
        <v>1</v>
      </c>
      <c r="N1370" s="159" t="s">
        <v>38</v>
      </c>
      <c r="O1370" s="160">
        <v>0</v>
      </c>
      <c r="P1370" s="160">
        <f>O1370*H1370</f>
        <v>0</v>
      </c>
      <c r="Q1370" s="160">
        <v>0</v>
      </c>
      <c r="R1370" s="160">
        <f>Q1370*H1370</f>
        <v>0</v>
      </c>
      <c r="S1370" s="160">
        <v>0</v>
      </c>
      <c r="T1370" s="161">
        <f>S1370*H1370</f>
        <v>0</v>
      </c>
      <c r="AR1370" s="99" t="s">
        <v>104</v>
      </c>
      <c r="AT1370" s="99" t="s">
        <v>99</v>
      </c>
      <c r="AU1370" s="99" t="s">
        <v>67</v>
      </c>
      <c r="AY1370" s="99" t="s">
        <v>105</v>
      </c>
      <c r="BE1370" s="162">
        <f>IF(N1370="základní",J1370,0)</f>
        <v>375</v>
      </c>
      <c r="BF1370" s="162">
        <f>IF(N1370="snížená",J1370,0)</f>
        <v>0</v>
      </c>
      <c r="BG1370" s="162">
        <f>IF(N1370="zákl. přenesená",J1370,0)</f>
        <v>0</v>
      </c>
      <c r="BH1370" s="162">
        <f>IF(N1370="sníž. přenesená",J1370,0)</f>
        <v>0</v>
      </c>
      <c r="BI1370" s="162">
        <f>IF(N1370="nulová",J1370,0)</f>
        <v>0</v>
      </c>
      <c r="BJ1370" s="99" t="s">
        <v>75</v>
      </c>
      <c r="BK1370" s="162">
        <f>ROUND(I1370*H1370,2)</f>
        <v>375</v>
      </c>
      <c r="BL1370" s="99" t="s">
        <v>104</v>
      </c>
      <c r="BM1370" s="99" t="s">
        <v>3338</v>
      </c>
    </row>
    <row r="1371" spans="2:65" s="108" customFormat="1" ht="19.5">
      <c r="B1371" s="109"/>
      <c r="D1371" s="163" t="s">
        <v>107</v>
      </c>
      <c r="F1371" s="164" t="s">
        <v>3339</v>
      </c>
      <c r="L1371" s="109"/>
      <c r="M1371" s="165"/>
      <c r="N1371" s="166"/>
      <c r="O1371" s="166"/>
      <c r="P1371" s="166"/>
      <c r="Q1371" s="166"/>
      <c r="R1371" s="166"/>
      <c r="S1371" s="166"/>
      <c r="T1371" s="167"/>
      <c r="AT1371" s="99" t="s">
        <v>107</v>
      </c>
      <c r="AU1371" s="99" t="s">
        <v>67</v>
      </c>
    </row>
    <row r="1372" spans="2:65" s="108" customFormat="1" ht="22.5" customHeight="1">
      <c r="B1372" s="109"/>
      <c r="C1372" s="152" t="s">
        <v>3340</v>
      </c>
      <c r="D1372" s="152" t="s">
        <v>99</v>
      </c>
      <c r="E1372" s="153" t="s">
        <v>3341</v>
      </c>
      <c r="F1372" s="154" t="s">
        <v>3342</v>
      </c>
      <c r="G1372" s="155" t="s">
        <v>306</v>
      </c>
      <c r="H1372" s="156">
        <v>1</v>
      </c>
      <c r="I1372" s="157">
        <v>947</v>
      </c>
      <c r="J1372" s="157">
        <f>ROUND(I1372*H1372,2)</f>
        <v>947</v>
      </c>
      <c r="K1372" s="154" t="s">
        <v>103</v>
      </c>
      <c r="L1372" s="109"/>
      <c r="M1372" s="158" t="s">
        <v>1</v>
      </c>
      <c r="N1372" s="159" t="s">
        <v>38</v>
      </c>
      <c r="O1372" s="160">
        <v>0</v>
      </c>
      <c r="P1372" s="160">
        <f>O1372*H1372</f>
        <v>0</v>
      </c>
      <c r="Q1372" s="160">
        <v>0</v>
      </c>
      <c r="R1372" s="160">
        <f>Q1372*H1372</f>
        <v>0</v>
      </c>
      <c r="S1372" s="160">
        <v>0</v>
      </c>
      <c r="T1372" s="161">
        <f>S1372*H1372</f>
        <v>0</v>
      </c>
      <c r="AR1372" s="99" t="s">
        <v>104</v>
      </c>
      <c r="AT1372" s="99" t="s">
        <v>99</v>
      </c>
      <c r="AU1372" s="99" t="s">
        <v>67</v>
      </c>
      <c r="AY1372" s="99" t="s">
        <v>105</v>
      </c>
      <c r="BE1372" s="162">
        <f>IF(N1372="základní",J1372,0)</f>
        <v>947</v>
      </c>
      <c r="BF1372" s="162">
        <f>IF(N1372="snížená",J1372,0)</f>
        <v>0</v>
      </c>
      <c r="BG1372" s="162">
        <f>IF(N1372="zákl. přenesená",J1372,0)</f>
        <v>0</v>
      </c>
      <c r="BH1372" s="162">
        <f>IF(N1372="sníž. přenesená",J1372,0)</f>
        <v>0</v>
      </c>
      <c r="BI1372" s="162">
        <f>IF(N1372="nulová",J1372,0)</f>
        <v>0</v>
      </c>
      <c r="BJ1372" s="99" t="s">
        <v>75</v>
      </c>
      <c r="BK1372" s="162">
        <f>ROUND(I1372*H1372,2)</f>
        <v>947</v>
      </c>
      <c r="BL1372" s="99" t="s">
        <v>104</v>
      </c>
      <c r="BM1372" s="99" t="s">
        <v>3343</v>
      </c>
    </row>
    <row r="1373" spans="2:65" s="108" customFormat="1" ht="19.5">
      <c r="B1373" s="109"/>
      <c r="D1373" s="163" t="s">
        <v>107</v>
      </c>
      <c r="F1373" s="164" t="s">
        <v>3344</v>
      </c>
      <c r="L1373" s="109"/>
      <c r="M1373" s="165"/>
      <c r="N1373" s="166"/>
      <c r="O1373" s="166"/>
      <c r="P1373" s="166"/>
      <c r="Q1373" s="166"/>
      <c r="R1373" s="166"/>
      <c r="S1373" s="166"/>
      <c r="T1373" s="167"/>
      <c r="AT1373" s="99" t="s">
        <v>107</v>
      </c>
      <c r="AU1373" s="99" t="s">
        <v>67</v>
      </c>
    </row>
    <row r="1374" spans="2:65" s="108" customFormat="1" ht="22.5" customHeight="1">
      <c r="B1374" s="109"/>
      <c r="C1374" s="152" t="s">
        <v>3345</v>
      </c>
      <c r="D1374" s="152" t="s">
        <v>99</v>
      </c>
      <c r="E1374" s="153" t="s">
        <v>3346</v>
      </c>
      <c r="F1374" s="154" t="s">
        <v>3347</v>
      </c>
      <c r="G1374" s="155" t="s">
        <v>111</v>
      </c>
      <c r="H1374" s="156">
        <v>1</v>
      </c>
      <c r="I1374" s="157">
        <v>129</v>
      </c>
      <c r="J1374" s="157">
        <f>ROUND(I1374*H1374,2)</f>
        <v>129</v>
      </c>
      <c r="K1374" s="154" t="s">
        <v>103</v>
      </c>
      <c r="L1374" s="109"/>
      <c r="M1374" s="158" t="s">
        <v>1</v>
      </c>
      <c r="N1374" s="159" t="s">
        <v>38</v>
      </c>
      <c r="O1374" s="160">
        <v>0</v>
      </c>
      <c r="P1374" s="160">
        <f>O1374*H1374</f>
        <v>0</v>
      </c>
      <c r="Q1374" s="160">
        <v>0</v>
      </c>
      <c r="R1374" s="160">
        <f>Q1374*H1374</f>
        <v>0</v>
      </c>
      <c r="S1374" s="160">
        <v>0</v>
      </c>
      <c r="T1374" s="161">
        <f>S1374*H1374</f>
        <v>0</v>
      </c>
      <c r="AR1374" s="99" t="s">
        <v>104</v>
      </c>
      <c r="AT1374" s="99" t="s">
        <v>99</v>
      </c>
      <c r="AU1374" s="99" t="s">
        <v>67</v>
      </c>
      <c r="AY1374" s="99" t="s">
        <v>105</v>
      </c>
      <c r="BE1374" s="162">
        <f>IF(N1374="základní",J1374,0)</f>
        <v>129</v>
      </c>
      <c r="BF1374" s="162">
        <f>IF(N1374="snížená",J1374,0)</f>
        <v>0</v>
      </c>
      <c r="BG1374" s="162">
        <f>IF(N1374="zákl. přenesená",J1374,0)</f>
        <v>0</v>
      </c>
      <c r="BH1374" s="162">
        <f>IF(N1374="sníž. přenesená",J1374,0)</f>
        <v>0</v>
      </c>
      <c r="BI1374" s="162">
        <f>IF(N1374="nulová",J1374,0)</f>
        <v>0</v>
      </c>
      <c r="BJ1374" s="99" t="s">
        <v>75</v>
      </c>
      <c r="BK1374" s="162">
        <f>ROUND(I1374*H1374,2)</f>
        <v>129</v>
      </c>
      <c r="BL1374" s="99" t="s">
        <v>104</v>
      </c>
      <c r="BM1374" s="99" t="s">
        <v>3348</v>
      </c>
    </row>
    <row r="1375" spans="2:65" s="108" customFormat="1" ht="19.5">
      <c r="B1375" s="109"/>
      <c r="D1375" s="163" t="s">
        <v>107</v>
      </c>
      <c r="F1375" s="164" t="s">
        <v>3349</v>
      </c>
      <c r="L1375" s="109"/>
      <c r="M1375" s="165"/>
      <c r="N1375" s="166"/>
      <c r="O1375" s="166"/>
      <c r="P1375" s="166"/>
      <c r="Q1375" s="166"/>
      <c r="R1375" s="166"/>
      <c r="S1375" s="166"/>
      <c r="T1375" s="167"/>
      <c r="AT1375" s="99" t="s">
        <v>107</v>
      </c>
      <c r="AU1375" s="99" t="s">
        <v>67</v>
      </c>
    </row>
    <row r="1376" spans="2:65" s="108" customFormat="1" ht="22.5" customHeight="1">
      <c r="B1376" s="109"/>
      <c r="C1376" s="152" t="s">
        <v>3350</v>
      </c>
      <c r="D1376" s="152" t="s">
        <v>99</v>
      </c>
      <c r="E1376" s="153" t="s">
        <v>3351</v>
      </c>
      <c r="F1376" s="154" t="s">
        <v>3352</v>
      </c>
      <c r="G1376" s="155" t="s">
        <v>306</v>
      </c>
      <c r="H1376" s="156">
        <v>1</v>
      </c>
      <c r="I1376" s="157">
        <v>304</v>
      </c>
      <c r="J1376" s="157">
        <f>ROUND(I1376*H1376,2)</f>
        <v>304</v>
      </c>
      <c r="K1376" s="154" t="s">
        <v>103</v>
      </c>
      <c r="L1376" s="109"/>
      <c r="M1376" s="158" t="s">
        <v>1</v>
      </c>
      <c r="N1376" s="159" t="s">
        <v>38</v>
      </c>
      <c r="O1376" s="160">
        <v>0</v>
      </c>
      <c r="P1376" s="160">
        <f>O1376*H1376</f>
        <v>0</v>
      </c>
      <c r="Q1376" s="160">
        <v>0</v>
      </c>
      <c r="R1376" s="160">
        <f>Q1376*H1376</f>
        <v>0</v>
      </c>
      <c r="S1376" s="160">
        <v>0</v>
      </c>
      <c r="T1376" s="161">
        <f>S1376*H1376</f>
        <v>0</v>
      </c>
      <c r="AR1376" s="99" t="s">
        <v>104</v>
      </c>
      <c r="AT1376" s="99" t="s">
        <v>99</v>
      </c>
      <c r="AU1376" s="99" t="s">
        <v>67</v>
      </c>
      <c r="AY1376" s="99" t="s">
        <v>105</v>
      </c>
      <c r="BE1376" s="162">
        <f>IF(N1376="základní",J1376,0)</f>
        <v>304</v>
      </c>
      <c r="BF1376" s="162">
        <f>IF(N1376="snížená",J1376,0)</f>
        <v>0</v>
      </c>
      <c r="BG1376" s="162">
        <f>IF(N1376="zákl. přenesená",J1376,0)</f>
        <v>0</v>
      </c>
      <c r="BH1376" s="162">
        <f>IF(N1376="sníž. přenesená",J1376,0)</f>
        <v>0</v>
      </c>
      <c r="BI1376" s="162">
        <f>IF(N1376="nulová",J1376,0)</f>
        <v>0</v>
      </c>
      <c r="BJ1376" s="99" t="s">
        <v>75</v>
      </c>
      <c r="BK1376" s="162">
        <f>ROUND(I1376*H1376,2)</f>
        <v>304</v>
      </c>
      <c r="BL1376" s="99" t="s">
        <v>104</v>
      </c>
      <c r="BM1376" s="99" t="s">
        <v>3353</v>
      </c>
    </row>
    <row r="1377" spans="2:65" s="108" customFormat="1" ht="19.5">
      <c r="B1377" s="109"/>
      <c r="D1377" s="163" t="s">
        <v>107</v>
      </c>
      <c r="F1377" s="164" t="s">
        <v>3354</v>
      </c>
      <c r="L1377" s="109"/>
      <c r="M1377" s="165"/>
      <c r="N1377" s="166"/>
      <c r="O1377" s="166"/>
      <c r="P1377" s="166"/>
      <c r="Q1377" s="166"/>
      <c r="R1377" s="166"/>
      <c r="S1377" s="166"/>
      <c r="T1377" s="167"/>
      <c r="AT1377" s="99" t="s">
        <v>107</v>
      </c>
      <c r="AU1377" s="99" t="s">
        <v>67</v>
      </c>
    </row>
    <row r="1378" spans="2:65" s="108" customFormat="1" ht="22.5" customHeight="1">
      <c r="B1378" s="109"/>
      <c r="C1378" s="152" t="s">
        <v>3355</v>
      </c>
      <c r="D1378" s="152" t="s">
        <v>99</v>
      </c>
      <c r="E1378" s="153" t="s">
        <v>3356</v>
      </c>
      <c r="F1378" s="154" t="s">
        <v>3357</v>
      </c>
      <c r="G1378" s="155" t="s">
        <v>306</v>
      </c>
      <c r="H1378" s="156">
        <v>1</v>
      </c>
      <c r="I1378" s="157">
        <v>456</v>
      </c>
      <c r="J1378" s="157">
        <f>ROUND(I1378*H1378,2)</f>
        <v>456</v>
      </c>
      <c r="K1378" s="154" t="s">
        <v>103</v>
      </c>
      <c r="L1378" s="109"/>
      <c r="M1378" s="158" t="s">
        <v>1</v>
      </c>
      <c r="N1378" s="159" t="s">
        <v>38</v>
      </c>
      <c r="O1378" s="160">
        <v>0</v>
      </c>
      <c r="P1378" s="160">
        <f>O1378*H1378</f>
        <v>0</v>
      </c>
      <c r="Q1378" s="160">
        <v>0</v>
      </c>
      <c r="R1378" s="160">
        <f>Q1378*H1378</f>
        <v>0</v>
      </c>
      <c r="S1378" s="160">
        <v>0</v>
      </c>
      <c r="T1378" s="161">
        <f>S1378*H1378</f>
        <v>0</v>
      </c>
      <c r="AR1378" s="99" t="s">
        <v>104</v>
      </c>
      <c r="AT1378" s="99" t="s">
        <v>99</v>
      </c>
      <c r="AU1378" s="99" t="s">
        <v>67</v>
      </c>
      <c r="AY1378" s="99" t="s">
        <v>105</v>
      </c>
      <c r="BE1378" s="162">
        <f>IF(N1378="základní",J1378,0)</f>
        <v>456</v>
      </c>
      <c r="BF1378" s="162">
        <f>IF(N1378="snížená",J1378,0)</f>
        <v>0</v>
      </c>
      <c r="BG1378" s="162">
        <f>IF(N1378="zákl. přenesená",J1378,0)</f>
        <v>0</v>
      </c>
      <c r="BH1378" s="162">
        <f>IF(N1378="sníž. přenesená",J1378,0)</f>
        <v>0</v>
      </c>
      <c r="BI1378" s="162">
        <f>IF(N1378="nulová",J1378,0)</f>
        <v>0</v>
      </c>
      <c r="BJ1378" s="99" t="s">
        <v>75</v>
      </c>
      <c r="BK1378" s="162">
        <f>ROUND(I1378*H1378,2)</f>
        <v>456</v>
      </c>
      <c r="BL1378" s="99" t="s">
        <v>104</v>
      </c>
      <c r="BM1378" s="99" t="s">
        <v>3358</v>
      </c>
    </row>
    <row r="1379" spans="2:65" s="108" customFormat="1" ht="19.5">
      <c r="B1379" s="109"/>
      <c r="D1379" s="163" t="s">
        <v>107</v>
      </c>
      <c r="F1379" s="164" t="s">
        <v>3359</v>
      </c>
      <c r="L1379" s="109"/>
      <c r="M1379" s="165"/>
      <c r="N1379" s="166"/>
      <c r="O1379" s="166"/>
      <c r="P1379" s="166"/>
      <c r="Q1379" s="166"/>
      <c r="R1379" s="166"/>
      <c r="S1379" s="166"/>
      <c r="T1379" s="167"/>
      <c r="AT1379" s="99" t="s">
        <v>107</v>
      </c>
      <c r="AU1379" s="99" t="s">
        <v>67</v>
      </c>
    </row>
    <row r="1380" spans="2:65" s="108" customFormat="1" ht="22.5" customHeight="1">
      <c r="B1380" s="109"/>
      <c r="C1380" s="152" t="s">
        <v>3360</v>
      </c>
      <c r="D1380" s="152" t="s">
        <v>99</v>
      </c>
      <c r="E1380" s="153" t="s">
        <v>3361</v>
      </c>
      <c r="F1380" s="154" t="s">
        <v>3362</v>
      </c>
      <c r="G1380" s="155" t="s">
        <v>306</v>
      </c>
      <c r="H1380" s="156">
        <v>1</v>
      </c>
      <c r="I1380" s="157">
        <v>379</v>
      </c>
      <c r="J1380" s="157">
        <f>ROUND(I1380*H1380,2)</f>
        <v>379</v>
      </c>
      <c r="K1380" s="154" t="s">
        <v>103</v>
      </c>
      <c r="L1380" s="109"/>
      <c r="M1380" s="158" t="s">
        <v>1</v>
      </c>
      <c r="N1380" s="159" t="s">
        <v>38</v>
      </c>
      <c r="O1380" s="160">
        <v>0</v>
      </c>
      <c r="P1380" s="160">
        <f>O1380*H1380</f>
        <v>0</v>
      </c>
      <c r="Q1380" s="160">
        <v>0</v>
      </c>
      <c r="R1380" s="160">
        <f>Q1380*H1380</f>
        <v>0</v>
      </c>
      <c r="S1380" s="160">
        <v>0</v>
      </c>
      <c r="T1380" s="161">
        <f>S1380*H1380</f>
        <v>0</v>
      </c>
      <c r="AR1380" s="99" t="s">
        <v>104</v>
      </c>
      <c r="AT1380" s="99" t="s">
        <v>99</v>
      </c>
      <c r="AU1380" s="99" t="s">
        <v>67</v>
      </c>
      <c r="AY1380" s="99" t="s">
        <v>105</v>
      </c>
      <c r="BE1380" s="162">
        <f>IF(N1380="základní",J1380,0)</f>
        <v>379</v>
      </c>
      <c r="BF1380" s="162">
        <f>IF(N1380="snížená",J1380,0)</f>
        <v>0</v>
      </c>
      <c r="BG1380" s="162">
        <f>IF(N1380="zákl. přenesená",J1380,0)</f>
        <v>0</v>
      </c>
      <c r="BH1380" s="162">
        <f>IF(N1380="sníž. přenesená",J1380,0)</f>
        <v>0</v>
      </c>
      <c r="BI1380" s="162">
        <f>IF(N1380="nulová",J1380,0)</f>
        <v>0</v>
      </c>
      <c r="BJ1380" s="99" t="s">
        <v>75</v>
      </c>
      <c r="BK1380" s="162">
        <f>ROUND(I1380*H1380,2)</f>
        <v>379</v>
      </c>
      <c r="BL1380" s="99" t="s">
        <v>104</v>
      </c>
      <c r="BM1380" s="99" t="s">
        <v>3363</v>
      </c>
    </row>
    <row r="1381" spans="2:65" s="108" customFormat="1" ht="19.5">
      <c r="B1381" s="109"/>
      <c r="D1381" s="163" t="s">
        <v>107</v>
      </c>
      <c r="F1381" s="164" t="s">
        <v>3364</v>
      </c>
      <c r="L1381" s="109"/>
      <c r="M1381" s="165"/>
      <c r="N1381" s="166"/>
      <c r="O1381" s="166"/>
      <c r="P1381" s="166"/>
      <c r="Q1381" s="166"/>
      <c r="R1381" s="166"/>
      <c r="S1381" s="166"/>
      <c r="T1381" s="167"/>
      <c r="AT1381" s="99" t="s">
        <v>107</v>
      </c>
      <c r="AU1381" s="99" t="s">
        <v>67</v>
      </c>
    </row>
    <row r="1382" spans="2:65" s="108" customFormat="1" ht="22.5" customHeight="1">
      <c r="B1382" s="109"/>
      <c r="C1382" s="152" t="s">
        <v>3365</v>
      </c>
      <c r="D1382" s="152" t="s">
        <v>99</v>
      </c>
      <c r="E1382" s="153" t="s">
        <v>3366</v>
      </c>
      <c r="F1382" s="154" t="s">
        <v>3367</v>
      </c>
      <c r="G1382" s="155" t="s">
        <v>306</v>
      </c>
      <c r="H1382" s="156">
        <v>1</v>
      </c>
      <c r="I1382" s="157">
        <v>151</v>
      </c>
      <c r="J1382" s="157">
        <f>ROUND(I1382*H1382,2)</f>
        <v>151</v>
      </c>
      <c r="K1382" s="154" t="s">
        <v>103</v>
      </c>
      <c r="L1382" s="109"/>
      <c r="M1382" s="158" t="s">
        <v>1</v>
      </c>
      <c r="N1382" s="159" t="s">
        <v>38</v>
      </c>
      <c r="O1382" s="160">
        <v>0</v>
      </c>
      <c r="P1382" s="160">
        <f>O1382*H1382</f>
        <v>0</v>
      </c>
      <c r="Q1382" s="160">
        <v>0</v>
      </c>
      <c r="R1382" s="160">
        <f>Q1382*H1382</f>
        <v>0</v>
      </c>
      <c r="S1382" s="160">
        <v>0</v>
      </c>
      <c r="T1382" s="161">
        <f>S1382*H1382</f>
        <v>0</v>
      </c>
      <c r="AR1382" s="99" t="s">
        <v>104</v>
      </c>
      <c r="AT1382" s="99" t="s">
        <v>99</v>
      </c>
      <c r="AU1382" s="99" t="s">
        <v>67</v>
      </c>
      <c r="AY1382" s="99" t="s">
        <v>105</v>
      </c>
      <c r="BE1382" s="162">
        <f>IF(N1382="základní",J1382,0)</f>
        <v>151</v>
      </c>
      <c r="BF1382" s="162">
        <f>IF(N1382="snížená",J1382,0)</f>
        <v>0</v>
      </c>
      <c r="BG1382" s="162">
        <f>IF(N1382="zákl. přenesená",J1382,0)</f>
        <v>0</v>
      </c>
      <c r="BH1382" s="162">
        <f>IF(N1382="sníž. přenesená",J1382,0)</f>
        <v>0</v>
      </c>
      <c r="BI1382" s="162">
        <f>IF(N1382="nulová",J1382,0)</f>
        <v>0</v>
      </c>
      <c r="BJ1382" s="99" t="s">
        <v>75</v>
      </c>
      <c r="BK1382" s="162">
        <f>ROUND(I1382*H1382,2)</f>
        <v>151</v>
      </c>
      <c r="BL1382" s="99" t="s">
        <v>104</v>
      </c>
      <c r="BM1382" s="99" t="s">
        <v>3368</v>
      </c>
    </row>
    <row r="1383" spans="2:65" s="108" customFormat="1" ht="19.5">
      <c r="B1383" s="109"/>
      <c r="D1383" s="163" t="s">
        <v>107</v>
      </c>
      <c r="F1383" s="164" t="s">
        <v>3369</v>
      </c>
      <c r="L1383" s="109"/>
      <c r="M1383" s="165"/>
      <c r="N1383" s="166"/>
      <c r="O1383" s="166"/>
      <c r="P1383" s="166"/>
      <c r="Q1383" s="166"/>
      <c r="R1383" s="166"/>
      <c r="S1383" s="166"/>
      <c r="T1383" s="167"/>
      <c r="AT1383" s="99" t="s">
        <v>107</v>
      </c>
      <c r="AU1383" s="99" t="s">
        <v>67</v>
      </c>
    </row>
    <row r="1384" spans="2:65" s="108" customFormat="1" ht="22.5" customHeight="1">
      <c r="B1384" s="109"/>
      <c r="C1384" s="152" t="s">
        <v>3370</v>
      </c>
      <c r="D1384" s="152" t="s">
        <v>99</v>
      </c>
      <c r="E1384" s="153" t="s">
        <v>3371</v>
      </c>
      <c r="F1384" s="154" t="s">
        <v>3372</v>
      </c>
      <c r="G1384" s="155" t="s">
        <v>306</v>
      </c>
      <c r="H1384" s="156">
        <v>1</v>
      </c>
      <c r="I1384" s="157">
        <v>379</v>
      </c>
      <c r="J1384" s="157">
        <f>ROUND(I1384*H1384,2)</f>
        <v>379</v>
      </c>
      <c r="K1384" s="154" t="s">
        <v>103</v>
      </c>
      <c r="L1384" s="109"/>
      <c r="M1384" s="158" t="s">
        <v>1</v>
      </c>
      <c r="N1384" s="159" t="s">
        <v>38</v>
      </c>
      <c r="O1384" s="160">
        <v>0</v>
      </c>
      <c r="P1384" s="160">
        <f>O1384*H1384</f>
        <v>0</v>
      </c>
      <c r="Q1384" s="160">
        <v>0</v>
      </c>
      <c r="R1384" s="160">
        <f>Q1384*H1384</f>
        <v>0</v>
      </c>
      <c r="S1384" s="160">
        <v>0</v>
      </c>
      <c r="T1384" s="161">
        <f>S1384*H1384</f>
        <v>0</v>
      </c>
      <c r="AR1384" s="99" t="s">
        <v>104</v>
      </c>
      <c r="AT1384" s="99" t="s">
        <v>99</v>
      </c>
      <c r="AU1384" s="99" t="s">
        <v>67</v>
      </c>
      <c r="AY1384" s="99" t="s">
        <v>105</v>
      </c>
      <c r="BE1384" s="162">
        <f>IF(N1384="základní",J1384,0)</f>
        <v>379</v>
      </c>
      <c r="BF1384" s="162">
        <f>IF(N1384="snížená",J1384,0)</f>
        <v>0</v>
      </c>
      <c r="BG1384" s="162">
        <f>IF(N1384="zákl. přenesená",J1384,0)</f>
        <v>0</v>
      </c>
      <c r="BH1384" s="162">
        <f>IF(N1384="sníž. přenesená",J1384,0)</f>
        <v>0</v>
      </c>
      <c r="BI1384" s="162">
        <f>IF(N1384="nulová",J1384,0)</f>
        <v>0</v>
      </c>
      <c r="BJ1384" s="99" t="s">
        <v>75</v>
      </c>
      <c r="BK1384" s="162">
        <f>ROUND(I1384*H1384,2)</f>
        <v>379</v>
      </c>
      <c r="BL1384" s="99" t="s">
        <v>104</v>
      </c>
      <c r="BM1384" s="99" t="s">
        <v>3373</v>
      </c>
    </row>
    <row r="1385" spans="2:65" s="108" customFormat="1" ht="19.5">
      <c r="B1385" s="109"/>
      <c r="D1385" s="163" t="s">
        <v>107</v>
      </c>
      <c r="F1385" s="164" t="s">
        <v>3374</v>
      </c>
      <c r="L1385" s="109"/>
      <c r="M1385" s="165"/>
      <c r="N1385" s="166"/>
      <c r="O1385" s="166"/>
      <c r="P1385" s="166"/>
      <c r="Q1385" s="166"/>
      <c r="R1385" s="166"/>
      <c r="S1385" s="166"/>
      <c r="T1385" s="167"/>
      <c r="AT1385" s="99" t="s">
        <v>107</v>
      </c>
      <c r="AU1385" s="99" t="s">
        <v>67</v>
      </c>
    </row>
    <row r="1386" spans="2:65" s="108" customFormat="1" ht="22.5" customHeight="1">
      <c r="B1386" s="109"/>
      <c r="C1386" s="152" t="s">
        <v>3375</v>
      </c>
      <c r="D1386" s="152" t="s">
        <v>99</v>
      </c>
      <c r="E1386" s="153" t="s">
        <v>3376</v>
      </c>
      <c r="F1386" s="154" t="s">
        <v>3377</v>
      </c>
      <c r="G1386" s="155" t="s">
        <v>111</v>
      </c>
      <c r="H1386" s="156">
        <v>1</v>
      </c>
      <c r="I1386" s="157">
        <v>51.7</v>
      </c>
      <c r="J1386" s="157">
        <f>ROUND(I1386*H1386,2)</f>
        <v>51.7</v>
      </c>
      <c r="K1386" s="154" t="s">
        <v>103</v>
      </c>
      <c r="L1386" s="109"/>
      <c r="M1386" s="158" t="s">
        <v>1</v>
      </c>
      <c r="N1386" s="159" t="s">
        <v>38</v>
      </c>
      <c r="O1386" s="160">
        <v>0</v>
      </c>
      <c r="P1386" s="160">
        <f>O1386*H1386</f>
        <v>0</v>
      </c>
      <c r="Q1386" s="160">
        <v>0</v>
      </c>
      <c r="R1386" s="160">
        <f>Q1386*H1386</f>
        <v>0</v>
      </c>
      <c r="S1386" s="160">
        <v>0</v>
      </c>
      <c r="T1386" s="161">
        <f>S1386*H1386</f>
        <v>0</v>
      </c>
      <c r="AR1386" s="99" t="s">
        <v>104</v>
      </c>
      <c r="AT1386" s="99" t="s">
        <v>99</v>
      </c>
      <c r="AU1386" s="99" t="s">
        <v>67</v>
      </c>
      <c r="AY1386" s="99" t="s">
        <v>105</v>
      </c>
      <c r="BE1386" s="162">
        <f>IF(N1386="základní",J1386,0)</f>
        <v>51.7</v>
      </c>
      <c r="BF1386" s="162">
        <f>IF(N1386="snížená",J1386,0)</f>
        <v>0</v>
      </c>
      <c r="BG1386" s="162">
        <f>IF(N1386="zákl. přenesená",J1386,0)</f>
        <v>0</v>
      </c>
      <c r="BH1386" s="162">
        <f>IF(N1386="sníž. přenesená",J1386,0)</f>
        <v>0</v>
      </c>
      <c r="BI1386" s="162">
        <f>IF(N1386="nulová",J1386,0)</f>
        <v>0</v>
      </c>
      <c r="BJ1386" s="99" t="s">
        <v>75</v>
      </c>
      <c r="BK1386" s="162">
        <f>ROUND(I1386*H1386,2)</f>
        <v>51.7</v>
      </c>
      <c r="BL1386" s="99" t="s">
        <v>104</v>
      </c>
      <c r="BM1386" s="99" t="s">
        <v>3378</v>
      </c>
    </row>
    <row r="1387" spans="2:65" s="108" customFormat="1" ht="19.5">
      <c r="B1387" s="109"/>
      <c r="D1387" s="163" t="s">
        <v>107</v>
      </c>
      <c r="F1387" s="164" t="s">
        <v>3379</v>
      </c>
      <c r="L1387" s="109"/>
      <c r="M1387" s="165"/>
      <c r="N1387" s="166"/>
      <c r="O1387" s="166"/>
      <c r="P1387" s="166"/>
      <c r="Q1387" s="166"/>
      <c r="R1387" s="166"/>
      <c r="S1387" s="166"/>
      <c r="T1387" s="167"/>
      <c r="AT1387" s="99" t="s">
        <v>107</v>
      </c>
      <c r="AU1387" s="99" t="s">
        <v>67</v>
      </c>
    </row>
    <row r="1388" spans="2:65" s="108" customFormat="1" ht="22.5" customHeight="1">
      <c r="B1388" s="109"/>
      <c r="C1388" s="152" t="s">
        <v>3380</v>
      </c>
      <c r="D1388" s="152" t="s">
        <v>99</v>
      </c>
      <c r="E1388" s="153" t="s">
        <v>3381</v>
      </c>
      <c r="F1388" s="154" t="s">
        <v>3382</v>
      </c>
      <c r="G1388" s="155" t="s">
        <v>306</v>
      </c>
      <c r="H1388" s="156">
        <v>1</v>
      </c>
      <c r="I1388" s="157">
        <v>91.3</v>
      </c>
      <c r="J1388" s="157">
        <f>ROUND(I1388*H1388,2)</f>
        <v>91.3</v>
      </c>
      <c r="K1388" s="154" t="s">
        <v>103</v>
      </c>
      <c r="L1388" s="109"/>
      <c r="M1388" s="158" t="s">
        <v>1</v>
      </c>
      <c r="N1388" s="159" t="s">
        <v>38</v>
      </c>
      <c r="O1388" s="160">
        <v>0</v>
      </c>
      <c r="P1388" s="160">
        <f>O1388*H1388</f>
        <v>0</v>
      </c>
      <c r="Q1388" s="160">
        <v>0</v>
      </c>
      <c r="R1388" s="160">
        <f>Q1388*H1388</f>
        <v>0</v>
      </c>
      <c r="S1388" s="160">
        <v>0</v>
      </c>
      <c r="T1388" s="161">
        <f>S1388*H1388</f>
        <v>0</v>
      </c>
      <c r="AR1388" s="99" t="s">
        <v>104</v>
      </c>
      <c r="AT1388" s="99" t="s">
        <v>99</v>
      </c>
      <c r="AU1388" s="99" t="s">
        <v>67</v>
      </c>
      <c r="AY1388" s="99" t="s">
        <v>105</v>
      </c>
      <c r="BE1388" s="162">
        <f>IF(N1388="základní",J1388,0)</f>
        <v>91.3</v>
      </c>
      <c r="BF1388" s="162">
        <f>IF(N1388="snížená",J1388,0)</f>
        <v>0</v>
      </c>
      <c r="BG1388" s="162">
        <f>IF(N1388="zákl. přenesená",J1388,0)</f>
        <v>0</v>
      </c>
      <c r="BH1388" s="162">
        <f>IF(N1388="sníž. přenesená",J1388,0)</f>
        <v>0</v>
      </c>
      <c r="BI1388" s="162">
        <f>IF(N1388="nulová",J1388,0)</f>
        <v>0</v>
      </c>
      <c r="BJ1388" s="99" t="s">
        <v>75</v>
      </c>
      <c r="BK1388" s="162">
        <f>ROUND(I1388*H1388,2)</f>
        <v>91.3</v>
      </c>
      <c r="BL1388" s="99" t="s">
        <v>104</v>
      </c>
      <c r="BM1388" s="99" t="s">
        <v>3383</v>
      </c>
    </row>
    <row r="1389" spans="2:65" s="108" customFormat="1" ht="19.5">
      <c r="B1389" s="109"/>
      <c r="D1389" s="163" t="s">
        <v>107</v>
      </c>
      <c r="F1389" s="164" t="s">
        <v>3384</v>
      </c>
      <c r="L1389" s="109"/>
      <c r="M1389" s="165"/>
      <c r="N1389" s="166"/>
      <c r="O1389" s="166"/>
      <c r="P1389" s="166"/>
      <c r="Q1389" s="166"/>
      <c r="R1389" s="166"/>
      <c r="S1389" s="166"/>
      <c r="T1389" s="167"/>
      <c r="AT1389" s="99" t="s">
        <v>107</v>
      </c>
      <c r="AU1389" s="99" t="s">
        <v>67</v>
      </c>
    </row>
    <row r="1390" spans="2:65" s="108" customFormat="1" ht="22.5" customHeight="1">
      <c r="B1390" s="109"/>
      <c r="C1390" s="152" t="s">
        <v>3385</v>
      </c>
      <c r="D1390" s="152" t="s">
        <v>99</v>
      </c>
      <c r="E1390" s="153" t="s">
        <v>3386</v>
      </c>
      <c r="F1390" s="154" t="s">
        <v>3387</v>
      </c>
      <c r="G1390" s="155" t="s">
        <v>306</v>
      </c>
      <c r="H1390" s="156">
        <v>1</v>
      </c>
      <c r="I1390" s="157">
        <v>91.3</v>
      </c>
      <c r="J1390" s="157">
        <f>ROUND(I1390*H1390,2)</f>
        <v>91.3</v>
      </c>
      <c r="K1390" s="154" t="s">
        <v>103</v>
      </c>
      <c r="L1390" s="109"/>
      <c r="M1390" s="158" t="s">
        <v>1</v>
      </c>
      <c r="N1390" s="159" t="s">
        <v>38</v>
      </c>
      <c r="O1390" s="160">
        <v>0</v>
      </c>
      <c r="P1390" s="160">
        <f>O1390*H1390</f>
        <v>0</v>
      </c>
      <c r="Q1390" s="160">
        <v>0</v>
      </c>
      <c r="R1390" s="160">
        <f>Q1390*H1390</f>
        <v>0</v>
      </c>
      <c r="S1390" s="160">
        <v>0</v>
      </c>
      <c r="T1390" s="161">
        <f>S1390*H1390</f>
        <v>0</v>
      </c>
      <c r="AR1390" s="99" t="s">
        <v>104</v>
      </c>
      <c r="AT1390" s="99" t="s">
        <v>99</v>
      </c>
      <c r="AU1390" s="99" t="s">
        <v>67</v>
      </c>
      <c r="AY1390" s="99" t="s">
        <v>105</v>
      </c>
      <c r="BE1390" s="162">
        <f>IF(N1390="základní",J1390,0)</f>
        <v>91.3</v>
      </c>
      <c r="BF1390" s="162">
        <f>IF(N1390="snížená",J1390,0)</f>
        <v>0</v>
      </c>
      <c r="BG1390" s="162">
        <f>IF(N1390="zákl. přenesená",J1390,0)</f>
        <v>0</v>
      </c>
      <c r="BH1390" s="162">
        <f>IF(N1390="sníž. přenesená",J1390,0)</f>
        <v>0</v>
      </c>
      <c r="BI1390" s="162">
        <f>IF(N1390="nulová",J1390,0)</f>
        <v>0</v>
      </c>
      <c r="BJ1390" s="99" t="s">
        <v>75</v>
      </c>
      <c r="BK1390" s="162">
        <f>ROUND(I1390*H1390,2)</f>
        <v>91.3</v>
      </c>
      <c r="BL1390" s="99" t="s">
        <v>104</v>
      </c>
      <c r="BM1390" s="99" t="s">
        <v>3388</v>
      </c>
    </row>
    <row r="1391" spans="2:65" s="108" customFormat="1" ht="19.5">
      <c r="B1391" s="109"/>
      <c r="D1391" s="163" t="s">
        <v>107</v>
      </c>
      <c r="F1391" s="164" t="s">
        <v>3389</v>
      </c>
      <c r="L1391" s="109"/>
      <c r="M1391" s="165"/>
      <c r="N1391" s="166"/>
      <c r="O1391" s="166"/>
      <c r="P1391" s="166"/>
      <c r="Q1391" s="166"/>
      <c r="R1391" s="166"/>
      <c r="S1391" s="166"/>
      <c r="T1391" s="167"/>
      <c r="AT1391" s="99" t="s">
        <v>107</v>
      </c>
      <c r="AU1391" s="99" t="s">
        <v>67</v>
      </c>
    </row>
    <row r="1392" spans="2:65" s="108" customFormat="1" ht="22.5" customHeight="1">
      <c r="B1392" s="109"/>
      <c r="C1392" s="152" t="s">
        <v>3390</v>
      </c>
      <c r="D1392" s="152" t="s">
        <v>99</v>
      </c>
      <c r="E1392" s="153" t="s">
        <v>3391</v>
      </c>
      <c r="F1392" s="154" t="s">
        <v>3392</v>
      </c>
      <c r="G1392" s="155" t="s">
        <v>306</v>
      </c>
      <c r="H1392" s="156">
        <v>1</v>
      </c>
      <c r="I1392" s="157">
        <v>213</v>
      </c>
      <c r="J1392" s="157">
        <f>ROUND(I1392*H1392,2)</f>
        <v>213</v>
      </c>
      <c r="K1392" s="154" t="s">
        <v>103</v>
      </c>
      <c r="L1392" s="109"/>
      <c r="M1392" s="158" t="s">
        <v>1</v>
      </c>
      <c r="N1392" s="159" t="s">
        <v>38</v>
      </c>
      <c r="O1392" s="160">
        <v>0</v>
      </c>
      <c r="P1392" s="160">
        <f>O1392*H1392</f>
        <v>0</v>
      </c>
      <c r="Q1392" s="160">
        <v>0</v>
      </c>
      <c r="R1392" s="160">
        <f>Q1392*H1392</f>
        <v>0</v>
      </c>
      <c r="S1392" s="160">
        <v>0</v>
      </c>
      <c r="T1392" s="161">
        <f>S1392*H1392</f>
        <v>0</v>
      </c>
      <c r="AR1392" s="99" t="s">
        <v>104</v>
      </c>
      <c r="AT1392" s="99" t="s">
        <v>99</v>
      </c>
      <c r="AU1392" s="99" t="s">
        <v>67</v>
      </c>
      <c r="AY1392" s="99" t="s">
        <v>105</v>
      </c>
      <c r="BE1392" s="162">
        <f>IF(N1392="základní",J1392,0)</f>
        <v>213</v>
      </c>
      <c r="BF1392" s="162">
        <f>IF(N1392="snížená",J1392,0)</f>
        <v>0</v>
      </c>
      <c r="BG1392" s="162">
        <f>IF(N1392="zákl. přenesená",J1392,0)</f>
        <v>0</v>
      </c>
      <c r="BH1392" s="162">
        <f>IF(N1392="sníž. přenesená",J1392,0)</f>
        <v>0</v>
      </c>
      <c r="BI1392" s="162">
        <f>IF(N1392="nulová",J1392,0)</f>
        <v>0</v>
      </c>
      <c r="BJ1392" s="99" t="s">
        <v>75</v>
      </c>
      <c r="BK1392" s="162">
        <f>ROUND(I1392*H1392,2)</f>
        <v>213</v>
      </c>
      <c r="BL1392" s="99" t="s">
        <v>104</v>
      </c>
      <c r="BM1392" s="99" t="s">
        <v>3393</v>
      </c>
    </row>
    <row r="1393" spans="2:65" s="108" customFormat="1" ht="19.5">
      <c r="B1393" s="109"/>
      <c r="D1393" s="163" t="s">
        <v>107</v>
      </c>
      <c r="F1393" s="164" t="s">
        <v>3394</v>
      </c>
      <c r="L1393" s="109"/>
      <c r="M1393" s="165"/>
      <c r="N1393" s="166"/>
      <c r="O1393" s="166"/>
      <c r="P1393" s="166"/>
      <c r="Q1393" s="166"/>
      <c r="R1393" s="166"/>
      <c r="S1393" s="166"/>
      <c r="T1393" s="167"/>
      <c r="AT1393" s="99" t="s">
        <v>107</v>
      </c>
      <c r="AU1393" s="99" t="s">
        <v>67</v>
      </c>
    </row>
    <row r="1394" spans="2:65" s="108" customFormat="1" ht="22.5" customHeight="1">
      <c r="B1394" s="109"/>
      <c r="C1394" s="152" t="s">
        <v>3395</v>
      </c>
      <c r="D1394" s="152" t="s">
        <v>99</v>
      </c>
      <c r="E1394" s="153" t="s">
        <v>3396</v>
      </c>
      <c r="F1394" s="154" t="s">
        <v>3397</v>
      </c>
      <c r="G1394" s="155" t="s">
        <v>306</v>
      </c>
      <c r="H1394" s="156">
        <v>1</v>
      </c>
      <c r="I1394" s="157">
        <v>365</v>
      </c>
      <c r="J1394" s="157">
        <f>ROUND(I1394*H1394,2)</f>
        <v>365</v>
      </c>
      <c r="K1394" s="154" t="s">
        <v>103</v>
      </c>
      <c r="L1394" s="109"/>
      <c r="M1394" s="158" t="s">
        <v>1</v>
      </c>
      <c r="N1394" s="159" t="s">
        <v>38</v>
      </c>
      <c r="O1394" s="160">
        <v>0</v>
      </c>
      <c r="P1394" s="160">
        <f>O1394*H1394</f>
        <v>0</v>
      </c>
      <c r="Q1394" s="160">
        <v>0</v>
      </c>
      <c r="R1394" s="160">
        <f>Q1394*H1394</f>
        <v>0</v>
      </c>
      <c r="S1394" s="160">
        <v>0</v>
      </c>
      <c r="T1394" s="161">
        <f>S1394*H1394</f>
        <v>0</v>
      </c>
      <c r="AR1394" s="99" t="s">
        <v>104</v>
      </c>
      <c r="AT1394" s="99" t="s">
        <v>99</v>
      </c>
      <c r="AU1394" s="99" t="s">
        <v>67</v>
      </c>
      <c r="AY1394" s="99" t="s">
        <v>105</v>
      </c>
      <c r="BE1394" s="162">
        <f>IF(N1394="základní",J1394,0)</f>
        <v>365</v>
      </c>
      <c r="BF1394" s="162">
        <f>IF(N1394="snížená",J1394,0)</f>
        <v>0</v>
      </c>
      <c r="BG1394" s="162">
        <f>IF(N1394="zákl. přenesená",J1394,0)</f>
        <v>0</v>
      </c>
      <c r="BH1394" s="162">
        <f>IF(N1394="sníž. přenesená",J1394,0)</f>
        <v>0</v>
      </c>
      <c r="BI1394" s="162">
        <f>IF(N1394="nulová",J1394,0)</f>
        <v>0</v>
      </c>
      <c r="BJ1394" s="99" t="s">
        <v>75</v>
      </c>
      <c r="BK1394" s="162">
        <f>ROUND(I1394*H1394,2)</f>
        <v>365</v>
      </c>
      <c r="BL1394" s="99" t="s">
        <v>104</v>
      </c>
      <c r="BM1394" s="99" t="s">
        <v>3398</v>
      </c>
    </row>
    <row r="1395" spans="2:65" s="108" customFormat="1" ht="19.5">
      <c r="B1395" s="109"/>
      <c r="D1395" s="163" t="s">
        <v>107</v>
      </c>
      <c r="F1395" s="164" t="s">
        <v>3399</v>
      </c>
      <c r="L1395" s="109"/>
      <c r="M1395" s="165"/>
      <c r="N1395" s="166"/>
      <c r="O1395" s="166"/>
      <c r="P1395" s="166"/>
      <c r="Q1395" s="166"/>
      <c r="R1395" s="166"/>
      <c r="S1395" s="166"/>
      <c r="T1395" s="167"/>
      <c r="AT1395" s="99" t="s">
        <v>107</v>
      </c>
      <c r="AU1395" s="99" t="s">
        <v>67</v>
      </c>
    </row>
    <row r="1396" spans="2:65" s="108" customFormat="1" ht="22.5" customHeight="1">
      <c r="B1396" s="109"/>
      <c r="C1396" s="152" t="s">
        <v>3400</v>
      </c>
      <c r="D1396" s="152" t="s">
        <v>99</v>
      </c>
      <c r="E1396" s="153" t="s">
        <v>3401</v>
      </c>
      <c r="F1396" s="154" t="s">
        <v>3402</v>
      </c>
      <c r="G1396" s="155" t="s">
        <v>306</v>
      </c>
      <c r="H1396" s="156">
        <v>1</v>
      </c>
      <c r="I1396" s="157">
        <v>250</v>
      </c>
      <c r="J1396" s="157">
        <f>ROUND(I1396*H1396,2)</f>
        <v>250</v>
      </c>
      <c r="K1396" s="154" t="s">
        <v>103</v>
      </c>
      <c r="L1396" s="109"/>
      <c r="M1396" s="158" t="s">
        <v>1</v>
      </c>
      <c r="N1396" s="159" t="s">
        <v>38</v>
      </c>
      <c r="O1396" s="160">
        <v>0</v>
      </c>
      <c r="P1396" s="160">
        <f>O1396*H1396</f>
        <v>0</v>
      </c>
      <c r="Q1396" s="160">
        <v>0</v>
      </c>
      <c r="R1396" s="160">
        <f>Q1396*H1396</f>
        <v>0</v>
      </c>
      <c r="S1396" s="160">
        <v>0</v>
      </c>
      <c r="T1396" s="161">
        <f>S1396*H1396</f>
        <v>0</v>
      </c>
      <c r="AR1396" s="99" t="s">
        <v>104</v>
      </c>
      <c r="AT1396" s="99" t="s">
        <v>99</v>
      </c>
      <c r="AU1396" s="99" t="s">
        <v>67</v>
      </c>
      <c r="AY1396" s="99" t="s">
        <v>105</v>
      </c>
      <c r="BE1396" s="162">
        <f>IF(N1396="základní",J1396,0)</f>
        <v>250</v>
      </c>
      <c r="BF1396" s="162">
        <f>IF(N1396="snížená",J1396,0)</f>
        <v>0</v>
      </c>
      <c r="BG1396" s="162">
        <f>IF(N1396="zákl. přenesená",J1396,0)</f>
        <v>0</v>
      </c>
      <c r="BH1396" s="162">
        <f>IF(N1396="sníž. přenesená",J1396,0)</f>
        <v>0</v>
      </c>
      <c r="BI1396" s="162">
        <f>IF(N1396="nulová",J1396,0)</f>
        <v>0</v>
      </c>
      <c r="BJ1396" s="99" t="s">
        <v>75</v>
      </c>
      <c r="BK1396" s="162">
        <f>ROUND(I1396*H1396,2)</f>
        <v>250</v>
      </c>
      <c r="BL1396" s="99" t="s">
        <v>104</v>
      </c>
      <c r="BM1396" s="99" t="s">
        <v>3403</v>
      </c>
    </row>
    <row r="1397" spans="2:65" s="108" customFormat="1" ht="19.5">
      <c r="B1397" s="109"/>
      <c r="D1397" s="163" t="s">
        <v>107</v>
      </c>
      <c r="F1397" s="164" t="s">
        <v>3404</v>
      </c>
      <c r="L1397" s="109"/>
      <c r="M1397" s="165"/>
      <c r="N1397" s="166"/>
      <c r="O1397" s="166"/>
      <c r="P1397" s="166"/>
      <c r="Q1397" s="166"/>
      <c r="R1397" s="166"/>
      <c r="S1397" s="166"/>
      <c r="T1397" s="167"/>
      <c r="AT1397" s="99" t="s">
        <v>107</v>
      </c>
      <c r="AU1397" s="99" t="s">
        <v>67</v>
      </c>
    </row>
    <row r="1398" spans="2:65" s="108" customFormat="1" ht="22.5" customHeight="1">
      <c r="B1398" s="109"/>
      <c r="C1398" s="152" t="s">
        <v>3405</v>
      </c>
      <c r="D1398" s="152" t="s">
        <v>99</v>
      </c>
      <c r="E1398" s="153" t="s">
        <v>3406</v>
      </c>
      <c r="F1398" s="154" t="s">
        <v>3407</v>
      </c>
      <c r="G1398" s="155" t="s">
        <v>111</v>
      </c>
      <c r="H1398" s="156">
        <v>1</v>
      </c>
      <c r="I1398" s="157">
        <v>329</v>
      </c>
      <c r="J1398" s="157">
        <f>ROUND(I1398*H1398,2)</f>
        <v>329</v>
      </c>
      <c r="K1398" s="154" t="s">
        <v>103</v>
      </c>
      <c r="L1398" s="109"/>
      <c r="M1398" s="158" t="s">
        <v>1</v>
      </c>
      <c r="N1398" s="159" t="s">
        <v>38</v>
      </c>
      <c r="O1398" s="160">
        <v>0</v>
      </c>
      <c r="P1398" s="160">
        <f>O1398*H1398</f>
        <v>0</v>
      </c>
      <c r="Q1398" s="160">
        <v>0</v>
      </c>
      <c r="R1398" s="160">
        <f>Q1398*H1398</f>
        <v>0</v>
      </c>
      <c r="S1398" s="160">
        <v>0</v>
      </c>
      <c r="T1398" s="161">
        <f>S1398*H1398</f>
        <v>0</v>
      </c>
      <c r="AR1398" s="99" t="s">
        <v>104</v>
      </c>
      <c r="AT1398" s="99" t="s">
        <v>99</v>
      </c>
      <c r="AU1398" s="99" t="s">
        <v>67</v>
      </c>
      <c r="AY1398" s="99" t="s">
        <v>105</v>
      </c>
      <c r="BE1398" s="162">
        <f>IF(N1398="základní",J1398,0)</f>
        <v>329</v>
      </c>
      <c r="BF1398" s="162">
        <f>IF(N1398="snížená",J1398,0)</f>
        <v>0</v>
      </c>
      <c r="BG1398" s="162">
        <f>IF(N1398="zákl. přenesená",J1398,0)</f>
        <v>0</v>
      </c>
      <c r="BH1398" s="162">
        <f>IF(N1398="sníž. přenesená",J1398,0)</f>
        <v>0</v>
      </c>
      <c r="BI1398" s="162">
        <f>IF(N1398="nulová",J1398,0)</f>
        <v>0</v>
      </c>
      <c r="BJ1398" s="99" t="s">
        <v>75</v>
      </c>
      <c r="BK1398" s="162">
        <f>ROUND(I1398*H1398,2)</f>
        <v>329</v>
      </c>
      <c r="BL1398" s="99" t="s">
        <v>104</v>
      </c>
      <c r="BM1398" s="99" t="s">
        <v>3408</v>
      </c>
    </row>
    <row r="1399" spans="2:65" s="108" customFormat="1" ht="19.5">
      <c r="B1399" s="109"/>
      <c r="D1399" s="163" t="s">
        <v>107</v>
      </c>
      <c r="F1399" s="164" t="s">
        <v>3409</v>
      </c>
      <c r="L1399" s="109"/>
      <c r="M1399" s="165"/>
      <c r="N1399" s="166"/>
      <c r="O1399" s="166"/>
      <c r="P1399" s="166"/>
      <c r="Q1399" s="166"/>
      <c r="R1399" s="166"/>
      <c r="S1399" s="166"/>
      <c r="T1399" s="167"/>
      <c r="AT1399" s="99" t="s">
        <v>107</v>
      </c>
      <c r="AU1399" s="99" t="s">
        <v>67</v>
      </c>
    </row>
    <row r="1400" spans="2:65" s="108" customFormat="1" ht="22.5" customHeight="1">
      <c r="B1400" s="109"/>
      <c r="C1400" s="152" t="s">
        <v>3410</v>
      </c>
      <c r="D1400" s="152" t="s">
        <v>99</v>
      </c>
      <c r="E1400" s="153" t="s">
        <v>3411</v>
      </c>
      <c r="F1400" s="154" t="s">
        <v>3412</v>
      </c>
      <c r="G1400" s="155" t="s">
        <v>306</v>
      </c>
      <c r="H1400" s="156">
        <v>1</v>
      </c>
      <c r="I1400" s="157">
        <v>207</v>
      </c>
      <c r="J1400" s="157">
        <f>ROUND(I1400*H1400,2)</f>
        <v>207</v>
      </c>
      <c r="K1400" s="154" t="s">
        <v>103</v>
      </c>
      <c r="L1400" s="109"/>
      <c r="M1400" s="158" t="s">
        <v>1</v>
      </c>
      <c r="N1400" s="159" t="s">
        <v>38</v>
      </c>
      <c r="O1400" s="160">
        <v>0</v>
      </c>
      <c r="P1400" s="160">
        <f>O1400*H1400</f>
        <v>0</v>
      </c>
      <c r="Q1400" s="160">
        <v>0</v>
      </c>
      <c r="R1400" s="160">
        <f>Q1400*H1400</f>
        <v>0</v>
      </c>
      <c r="S1400" s="160">
        <v>0</v>
      </c>
      <c r="T1400" s="161">
        <f>S1400*H1400</f>
        <v>0</v>
      </c>
      <c r="AR1400" s="99" t="s">
        <v>104</v>
      </c>
      <c r="AT1400" s="99" t="s">
        <v>99</v>
      </c>
      <c r="AU1400" s="99" t="s">
        <v>67</v>
      </c>
      <c r="AY1400" s="99" t="s">
        <v>105</v>
      </c>
      <c r="BE1400" s="162">
        <f>IF(N1400="základní",J1400,0)</f>
        <v>207</v>
      </c>
      <c r="BF1400" s="162">
        <f>IF(N1400="snížená",J1400,0)</f>
        <v>0</v>
      </c>
      <c r="BG1400" s="162">
        <f>IF(N1400="zákl. přenesená",J1400,0)</f>
        <v>0</v>
      </c>
      <c r="BH1400" s="162">
        <f>IF(N1400="sníž. přenesená",J1400,0)</f>
        <v>0</v>
      </c>
      <c r="BI1400" s="162">
        <f>IF(N1400="nulová",J1400,0)</f>
        <v>0</v>
      </c>
      <c r="BJ1400" s="99" t="s">
        <v>75</v>
      </c>
      <c r="BK1400" s="162">
        <f>ROUND(I1400*H1400,2)</f>
        <v>207</v>
      </c>
      <c r="BL1400" s="99" t="s">
        <v>104</v>
      </c>
      <c r="BM1400" s="99" t="s">
        <v>3413</v>
      </c>
    </row>
    <row r="1401" spans="2:65" s="108" customFormat="1" ht="19.5">
      <c r="B1401" s="109"/>
      <c r="D1401" s="163" t="s">
        <v>107</v>
      </c>
      <c r="F1401" s="164" t="s">
        <v>3414</v>
      </c>
      <c r="L1401" s="109"/>
      <c r="M1401" s="165"/>
      <c r="N1401" s="166"/>
      <c r="O1401" s="166"/>
      <c r="P1401" s="166"/>
      <c r="Q1401" s="166"/>
      <c r="R1401" s="166"/>
      <c r="S1401" s="166"/>
      <c r="T1401" s="167"/>
      <c r="AT1401" s="99" t="s">
        <v>107</v>
      </c>
      <c r="AU1401" s="99" t="s">
        <v>67</v>
      </c>
    </row>
    <row r="1402" spans="2:65" s="108" customFormat="1" ht="22.5" customHeight="1">
      <c r="B1402" s="109"/>
      <c r="C1402" s="152" t="s">
        <v>3415</v>
      </c>
      <c r="D1402" s="152" t="s">
        <v>99</v>
      </c>
      <c r="E1402" s="153" t="s">
        <v>3416</v>
      </c>
      <c r="F1402" s="154" t="s">
        <v>3417</v>
      </c>
      <c r="G1402" s="155" t="s">
        <v>306</v>
      </c>
      <c r="H1402" s="156">
        <v>1</v>
      </c>
      <c r="I1402" s="157">
        <v>177</v>
      </c>
      <c r="J1402" s="157">
        <f>ROUND(I1402*H1402,2)</f>
        <v>177</v>
      </c>
      <c r="K1402" s="154" t="s">
        <v>103</v>
      </c>
      <c r="L1402" s="109"/>
      <c r="M1402" s="158" t="s">
        <v>1</v>
      </c>
      <c r="N1402" s="159" t="s">
        <v>38</v>
      </c>
      <c r="O1402" s="160">
        <v>0</v>
      </c>
      <c r="P1402" s="160">
        <f>O1402*H1402</f>
        <v>0</v>
      </c>
      <c r="Q1402" s="160">
        <v>0</v>
      </c>
      <c r="R1402" s="160">
        <f>Q1402*H1402</f>
        <v>0</v>
      </c>
      <c r="S1402" s="160">
        <v>0</v>
      </c>
      <c r="T1402" s="161">
        <f>S1402*H1402</f>
        <v>0</v>
      </c>
      <c r="AR1402" s="99" t="s">
        <v>104</v>
      </c>
      <c r="AT1402" s="99" t="s">
        <v>99</v>
      </c>
      <c r="AU1402" s="99" t="s">
        <v>67</v>
      </c>
      <c r="AY1402" s="99" t="s">
        <v>105</v>
      </c>
      <c r="BE1402" s="162">
        <f>IF(N1402="základní",J1402,0)</f>
        <v>177</v>
      </c>
      <c r="BF1402" s="162">
        <f>IF(N1402="snížená",J1402,0)</f>
        <v>0</v>
      </c>
      <c r="BG1402" s="162">
        <f>IF(N1402="zákl. přenesená",J1402,0)</f>
        <v>0</v>
      </c>
      <c r="BH1402" s="162">
        <f>IF(N1402="sníž. přenesená",J1402,0)</f>
        <v>0</v>
      </c>
      <c r="BI1402" s="162">
        <f>IF(N1402="nulová",J1402,0)</f>
        <v>0</v>
      </c>
      <c r="BJ1402" s="99" t="s">
        <v>75</v>
      </c>
      <c r="BK1402" s="162">
        <f>ROUND(I1402*H1402,2)</f>
        <v>177</v>
      </c>
      <c r="BL1402" s="99" t="s">
        <v>104</v>
      </c>
      <c r="BM1402" s="99" t="s">
        <v>3418</v>
      </c>
    </row>
    <row r="1403" spans="2:65" s="108" customFormat="1" ht="19.5">
      <c r="B1403" s="109"/>
      <c r="D1403" s="163" t="s">
        <v>107</v>
      </c>
      <c r="F1403" s="164" t="s">
        <v>3419</v>
      </c>
      <c r="L1403" s="109"/>
      <c r="M1403" s="165"/>
      <c r="N1403" s="166"/>
      <c r="O1403" s="166"/>
      <c r="P1403" s="166"/>
      <c r="Q1403" s="166"/>
      <c r="R1403" s="166"/>
      <c r="S1403" s="166"/>
      <c r="T1403" s="167"/>
      <c r="AT1403" s="99" t="s">
        <v>107</v>
      </c>
      <c r="AU1403" s="99" t="s">
        <v>67</v>
      </c>
    </row>
    <row r="1404" spans="2:65" s="108" customFormat="1" ht="22.5" customHeight="1">
      <c r="B1404" s="109"/>
      <c r="C1404" s="152" t="s">
        <v>3420</v>
      </c>
      <c r="D1404" s="152" t="s">
        <v>99</v>
      </c>
      <c r="E1404" s="153" t="s">
        <v>3421</v>
      </c>
      <c r="F1404" s="154" t="s">
        <v>3422</v>
      </c>
      <c r="G1404" s="155" t="s">
        <v>111</v>
      </c>
      <c r="H1404" s="156">
        <v>1</v>
      </c>
      <c r="I1404" s="157">
        <v>17.2</v>
      </c>
      <c r="J1404" s="157">
        <f>ROUND(I1404*H1404,2)</f>
        <v>17.2</v>
      </c>
      <c r="K1404" s="154" t="s">
        <v>103</v>
      </c>
      <c r="L1404" s="109"/>
      <c r="M1404" s="158" t="s">
        <v>1</v>
      </c>
      <c r="N1404" s="159" t="s">
        <v>38</v>
      </c>
      <c r="O1404" s="160">
        <v>0</v>
      </c>
      <c r="P1404" s="160">
        <f>O1404*H1404</f>
        <v>0</v>
      </c>
      <c r="Q1404" s="160">
        <v>0</v>
      </c>
      <c r="R1404" s="160">
        <f>Q1404*H1404</f>
        <v>0</v>
      </c>
      <c r="S1404" s="160">
        <v>0</v>
      </c>
      <c r="T1404" s="161">
        <f>S1404*H1404</f>
        <v>0</v>
      </c>
      <c r="AR1404" s="99" t="s">
        <v>104</v>
      </c>
      <c r="AT1404" s="99" t="s">
        <v>99</v>
      </c>
      <c r="AU1404" s="99" t="s">
        <v>67</v>
      </c>
      <c r="AY1404" s="99" t="s">
        <v>105</v>
      </c>
      <c r="BE1404" s="162">
        <f>IF(N1404="základní",J1404,0)</f>
        <v>17.2</v>
      </c>
      <c r="BF1404" s="162">
        <f>IF(N1404="snížená",J1404,0)</f>
        <v>0</v>
      </c>
      <c r="BG1404" s="162">
        <f>IF(N1404="zákl. přenesená",J1404,0)</f>
        <v>0</v>
      </c>
      <c r="BH1404" s="162">
        <f>IF(N1404="sníž. přenesená",J1404,0)</f>
        <v>0</v>
      </c>
      <c r="BI1404" s="162">
        <f>IF(N1404="nulová",J1404,0)</f>
        <v>0</v>
      </c>
      <c r="BJ1404" s="99" t="s">
        <v>75</v>
      </c>
      <c r="BK1404" s="162">
        <f>ROUND(I1404*H1404,2)</f>
        <v>17.2</v>
      </c>
      <c r="BL1404" s="99" t="s">
        <v>104</v>
      </c>
      <c r="BM1404" s="99" t="s">
        <v>3423</v>
      </c>
    </row>
    <row r="1405" spans="2:65" s="108" customFormat="1" ht="19.5">
      <c r="B1405" s="109"/>
      <c r="D1405" s="163" t="s">
        <v>107</v>
      </c>
      <c r="F1405" s="164" t="s">
        <v>3424</v>
      </c>
      <c r="L1405" s="109"/>
      <c r="M1405" s="165"/>
      <c r="N1405" s="166"/>
      <c r="O1405" s="166"/>
      <c r="P1405" s="166"/>
      <c r="Q1405" s="166"/>
      <c r="R1405" s="166"/>
      <c r="S1405" s="166"/>
      <c r="T1405" s="167"/>
      <c r="AT1405" s="99" t="s">
        <v>107</v>
      </c>
      <c r="AU1405" s="99" t="s">
        <v>67</v>
      </c>
    </row>
    <row r="1406" spans="2:65" s="108" customFormat="1" ht="22.5" customHeight="1">
      <c r="B1406" s="109"/>
      <c r="C1406" s="152" t="s">
        <v>3425</v>
      </c>
      <c r="D1406" s="152" t="s">
        <v>99</v>
      </c>
      <c r="E1406" s="153" t="s">
        <v>3426</v>
      </c>
      <c r="F1406" s="154" t="s">
        <v>3427</v>
      </c>
      <c r="G1406" s="155" t="s">
        <v>306</v>
      </c>
      <c r="H1406" s="156">
        <v>1</v>
      </c>
      <c r="I1406" s="157">
        <v>81.8</v>
      </c>
      <c r="J1406" s="157">
        <f>ROUND(I1406*H1406,2)</f>
        <v>81.8</v>
      </c>
      <c r="K1406" s="154" t="s">
        <v>103</v>
      </c>
      <c r="L1406" s="109"/>
      <c r="M1406" s="158" t="s">
        <v>1</v>
      </c>
      <c r="N1406" s="159" t="s">
        <v>38</v>
      </c>
      <c r="O1406" s="160">
        <v>0</v>
      </c>
      <c r="P1406" s="160">
        <f>O1406*H1406</f>
        <v>0</v>
      </c>
      <c r="Q1406" s="160">
        <v>0</v>
      </c>
      <c r="R1406" s="160">
        <f>Q1406*H1406</f>
        <v>0</v>
      </c>
      <c r="S1406" s="160">
        <v>0</v>
      </c>
      <c r="T1406" s="161">
        <f>S1406*H1406</f>
        <v>0</v>
      </c>
      <c r="AR1406" s="99" t="s">
        <v>104</v>
      </c>
      <c r="AT1406" s="99" t="s">
        <v>99</v>
      </c>
      <c r="AU1406" s="99" t="s">
        <v>67</v>
      </c>
      <c r="AY1406" s="99" t="s">
        <v>105</v>
      </c>
      <c r="BE1406" s="162">
        <f>IF(N1406="základní",J1406,0)</f>
        <v>81.8</v>
      </c>
      <c r="BF1406" s="162">
        <f>IF(N1406="snížená",J1406,0)</f>
        <v>0</v>
      </c>
      <c r="BG1406" s="162">
        <f>IF(N1406="zákl. přenesená",J1406,0)</f>
        <v>0</v>
      </c>
      <c r="BH1406" s="162">
        <f>IF(N1406="sníž. přenesená",J1406,0)</f>
        <v>0</v>
      </c>
      <c r="BI1406" s="162">
        <f>IF(N1406="nulová",J1406,0)</f>
        <v>0</v>
      </c>
      <c r="BJ1406" s="99" t="s">
        <v>75</v>
      </c>
      <c r="BK1406" s="162">
        <f>ROUND(I1406*H1406,2)</f>
        <v>81.8</v>
      </c>
      <c r="BL1406" s="99" t="s">
        <v>104</v>
      </c>
      <c r="BM1406" s="99" t="s">
        <v>3428</v>
      </c>
    </row>
    <row r="1407" spans="2:65" s="108" customFormat="1" ht="19.5">
      <c r="B1407" s="109"/>
      <c r="D1407" s="163" t="s">
        <v>107</v>
      </c>
      <c r="F1407" s="164" t="s">
        <v>3429</v>
      </c>
      <c r="L1407" s="109"/>
      <c r="M1407" s="165"/>
      <c r="N1407" s="166"/>
      <c r="O1407" s="166"/>
      <c r="P1407" s="166"/>
      <c r="Q1407" s="166"/>
      <c r="R1407" s="166"/>
      <c r="S1407" s="166"/>
      <c r="T1407" s="167"/>
      <c r="AT1407" s="99" t="s">
        <v>107</v>
      </c>
      <c r="AU1407" s="99" t="s">
        <v>67</v>
      </c>
    </row>
    <row r="1408" spans="2:65" s="108" customFormat="1" ht="22.5" customHeight="1">
      <c r="B1408" s="109"/>
      <c r="C1408" s="152" t="s">
        <v>3430</v>
      </c>
      <c r="D1408" s="152" t="s">
        <v>99</v>
      </c>
      <c r="E1408" s="153" t="s">
        <v>3431</v>
      </c>
      <c r="F1408" s="154" t="s">
        <v>3432</v>
      </c>
      <c r="G1408" s="155" t="s">
        <v>111</v>
      </c>
      <c r="H1408" s="156">
        <v>1</v>
      </c>
      <c r="I1408" s="157">
        <v>81.8</v>
      </c>
      <c r="J1408" s="157">
        <f>ROUND(I1408*H1408,2)</f>
        <v>81.8</v>
      </c>
      <c r="K1408" s="154" t="s">
        <v>103</v>
      </c>
      <c r="L1408" s="109"/>
      <c r="M1408" s="158" t="s">
        <v>1</v>
      </c>
      <c r="N1408" s="159" t="s">
        <v>38</v>
      </c>
      <c r="O1408" s="160">
        <v>0</v>
      </c>
      <c r="P1408" s="160">
        <f>O1408*H1408</f>
        <v>0</v>
      </c>
      <c r="Q1408" s="160">
        <v>0</v>
      </c>
      <c r="R1408" s="160">
        <f>Q1408*H1408</f>
        <v>0</v>
      </c>
      <c r="S1408" s="160">
        <v>0</v>
      </c>
      <c r="T1408" s="161">
        <f>S1408*H1408</f>
        <v>0</v>
      </c>
      <c r="AR1408" s="99" t="s">
        <v>104</v>
      </c>
      <c r="AT1408" s="99" t="s">
        <v>99</v>
      </c>
      <c r="AU1408" s="99" t="s">
        <v>67</v>
      </c>
      <c r="AY1408" s="99" t="s">
        <v>105</v>
      </c>
      <c r="BE1408" s="162">
        <f>IF(N1408="základní",J1408,0)</f>
        <v>81.8</v>
      </c>
      <c r="BF1408" s="162">
        <f>IF(N1408="snížená",J1408,0)</f>
        <v>0</v>
      </c>
      <c r="BG1408" s="162">
        <f>IF(N1408="zákl. přenesená",J1408,0)</f>
        <v>0</v>
      </c>
      <c r="BH1408" s="162">
        <f>IF(N1408="sníž. přenesená",J1408,0)</f>
        <v>0</v>
      </c>
      <c r="BI1408" s="162">
        <f>IF(N1408="nulová",J1408,0)</f>
        <v>0</v>
      </c>
      <c r="BJ1408" s="99" t="s">
        <v>75</v>
      </c>
      <c r="BK1408" s="162">
        <f>ROUND(I1408*H1408,2)</f>
        <v>81.8</v>
      </c>
      <c r="BL1408" s="99" t="s">
        <v>104</v>
      </c>
      <c r="BM1408" s="99" t="s">
        <v>3433</v>
      </c>
    </row>
    <row r="1409" spans="2:65" s="108" customFormat="1" ht="19.5">
      <c r="B1409" s="109"/>
      <c r="D1409" s="163" t="s">
        <v>107</v>
      </c>
      <c r="F1409" s="164" t="s">
        <v>3434</v>
      </c>
      <c r="L1409" s="109"/>
      <c r="M1409" s="165"/>
      <c r="N1409" s="166"/>
      <c r="O1409" s="166"/>
      <c r="P1409" s="166"/>
      <c r="Q1409" s="166"/>
      <c r="R1409" s="166"/>
      <c r="S1409" s="166"/>
      <c r="T1409" s="167"/>
      <c r="AT1409" s="99" t="s">
        <v>107</v>
      </c>
      <c r="AU1409" s="99" t="s">
        <v>67</v>
      </c>
    </row>
    <row r="1410" spans="2:65" s="108" customFormat="1" ht="22.5" customHeight="1">
      <c r="B1410" s="109"/>
      <c r="C1410" s="152" t="s">
        <v>3435</v>
      </c>
      <c r="D1410" s="152" t="s">
        <v>99</v>
      </c>
      <c r="E1410" s="153" t="s">
        <v>3436</v>
      </c>
      <c r="F1410" s="154" t="s">
        <v>3437</v>
      </c>
      <c r="G1410" s="155" t="s">
        <v>306</v>
      </c>
      <c r="H1410" s="156">
        <v>1</v>
      </c>
      <c r="I1410" s="157">
        <v>165</v>
      </c>
      <c r="J1410" s="157">
        <f>ROUND(I1410*H1410,2)</f>
        <v>165</v>
      </c>
      <c r="K1410" s="154" t="s">
        <v>103</v>
      </c>
      <c r="L1410" s="109"/>
      <c r="M1410" s="158" t="s">
        <v>1</v>
      </c>
      <c r="N1410" s="159" t="s">
        <v>38</v>
      </c>
      <c r="O1410" s="160">
        <v>0</v>
      </c>
      <c r="P1410" s="160">
        <f>O1410*H1410</f>
        <v>0</v>
      </c>
      <c r="Q1410" s="160">
        <v>0</v>
      </c>
      <c r="R1410" s="160">
        <f>Q1410*H1410</f>
        <v>0</v>
      </c>
      <c r="S1410" s="160">
        <v>0</v>
      </c>
      <c r="T1410" s="161">
        <f>S1410*H1410</f>
        <v>0</v>
      </c>
      <c r="AR1410" s="99" t="s">
        <v>104</v>
      </c>
      <c r="AT1410" s="99" t="s">
        <v>99</v>
      </c>
      <c r="AU1410" s="99" t="s">
        <v>67</v>
      </c>
      <c r="AY1410" s="99" t="s">
        <v>105</v>
      </c>
      <c r="BE1410" s="162">
        <f>IF(N1410="základní",J1410,0)</f>
        <v>165</v>
      </c>
      <c r="BF1410" s="162">
        <f>IF(N1410="snížená",J1410,0)</f>
        <v>0</v>
      </c>
      <c r="BG1410" s="162">
        <f>IF(N1410="zákl. přenesená",J1410,0)</f>
        <v>0</v>
      </c>
      <c r="BH1410" s="162">
        <f>IF(N1410="sníž. přenesená",J1410,0)</f>
        <v>0</v>
      </c>
      <c r="BI1410" s="162">
        <f>IF(N1410="nulová",J1410,0)</f>
        <v>0</v>
      </c>
      <c r="BJ1410" s="99" t="s">
        <v>75</v>
      </c>
      <c r="BK1410" s="162">
        <f>ROUND(I1410*H1410,2)</f>
        <v>165</v>
      </c>
      <c r="BL1410" s="99" t="s">
        <v>104</v>
      </c>
      <c r="BM1410" s="99" t="s">
        <v>3438</v>
      </c>
    </row>
    <row r="1411" spans="2:65" s="108" customFormat="1">
      <c r="B1411" s="109"/>
      <c r="D1411" s="163" t="s">
        <v>107</v>
      </c>
      <c r="F1411" s="164" t="s">
        <v>3439</v>
      </c>
      <c r="L1411" s="109"/>
      <c r="M1411" s="165"/>
      <c r="N1411" s="166"/>
      <c r="O1411" s="166"/>
      <c r="P1411" s="166"/>
      <c r="Q1411" s="166"/>
      <c r="R1411" s="166"/>
      <c r="S1411" s="166"/>
      <c r="T1411" s="167"/>
      <c r="AT1411" s="99" t="s">
        <v>107</v>
      </c>
      <c r="AU1411" s="99" t="s">
        <v>67</v>
      </c>
    </row>
    <row r="1412" spans="2:65" s="108" customFormat="1" ht="22.5" customHeight="1">
      <c r="B1412" s="109"/>
      <c r="C1412" s="152" t="s">
        <v>3440</v>
      </c>
      <c r="D1412" s="152" t="s">
        <v>99</v>
      </c>
      <c r="E1412" s="153" t="s">
        <v>3441</v>
      </c>
      <c r="F1412" s="154" t="s">
        <v>3442</v>
      </c>
      <c r="G1412" s="155" t="s">
        <v>306</v>
      </c>
      <c r="H1412" s="156">
        <v>1</v>
      </c>
      <c r="I1412" s="157">
        <v>228</v>
      </c>
      <c r="J1412" s="157">
        <f>ROUND(I1412*H1412,2)</f>
        <v>228</v>
      </c>
      <c r="K1412" s="154" t="s">
        <v>103</v>
      </c>
      <c r="L1412" s="109"/>
      <c r="M1412" s="158" t="s">
        <v>1</v>
      </c>
      <c r="N1412" s="159" t="s">
        <v>38</v>
      </c>
      <c r="O1412" s="160">
        <v>0</v>
      </c>
      <c r="P1412" s="160">
        <f>O1412*H1412</f>
        <v>0</v>
      </c>
      <c r="Q1412" s="160">
        <v>0</v>
      </c>
      <c r="R1412" s="160">
        <f>Q1412*H1412</f>
        <v>0</v>
      </c>
      <c r="S1412" s="160">
        <v>0</v>
      </c>
      <c r="T1412" s="161">
        <f>S1412*H1412</f>
        <v>0</v>
      </c>
      <c r="AR1412" s="99" t="s">
        <v>104</v>
      </c>
      <c r="AT1412" s="99" t="s">
        <v>99</v>
      </c>
      <c r="AU1412" s="99" t="s">
        <v>67</v>
      </c>
      <c r="AY1412" s="99" t="s">
        <v>105</v>
      </c>
      <c r="BE1412" s="162">
        <f>IF(N1412="základní",J1412,0)</f>
        <v>228</v>
      </c>
      <c r="BF1412" s="162">
        <f>IF(N1412="snížená",J1412,0)</f>
        <v>0</v>
      </c>
      <c r="BG1412" s="162">
        <f>IF(N1412="zákl. přenesená",J1412,0)</f>
        <v>0</v>
      </c>
      <c r="BH1412" s="162">
        <f>IF(N1412="sníž. přenesená",J1412,0)</f>
        <v>0</v>
      </c>
      <c r="BI1412" s="162">
        <f>IF(N1412="nulová",J1412,0)</f>
        <v>0</v>
      </c>
      <c r="BJ1412" s="99" t="s">
        <v>75</v>
      </c>
      <c r="BK1412" s="162">
        <f>ROUND(I1412*H1412,2)</f>
        <v>228</v>
      </c>
      <c r="BL1412" s="99" t="s">
        <v>104</v>
      </c>
      <c r="BM1412" s="99" t="s">
        <v>3443</v>
      </c>
    </row>
    <row r="1413" spans="2:65" s="108" customFormat="1">
      <c r="B1413" s="109"/>
      <c r="D1413" s="163" t="s">
        <v>107</v>
      </c>
      <c r="F1413" s="164" t="s">
        <v>3444</v>
      </c>
      <c r="L1413" s="109"/>
      <c r="M1413" s="165"/>
      <c r="N1413" s="166"/>
      <c r="O1413" s="166"/>
      <c r="P1413" s="166"/>
      <c r="Q1413" s="166"/>
      <c r="R1413" s="166"/>
      <c r="S1413" s="166"/>
      <c r="T1413" s="167"/>
      <c r="AT1413" s="99" t="s">
        <v>107</v>
      </c>
      <c r="AU1413" s="99" t="s">
        <v>67</v>
      </c>
    </row>
    <row r="1414" spans="2:65" s="108" customFormat="1" ht="22.5" customHeight="1">
      <c r="B1414" s="109"/>
      <c r="C1414" s="152" t="s">
        <v>3445</v>
      </c>
      <c r="D1414" s="152" t="s">
        <v>99</v>
      </c>
      <c r="E1414" s="153" t="s">
        <v>3446</v>
      </c>
      <c r="F1414" s="154" t="s">
        <v>3447</v>
      </c>
      <c r="G1414" s="155" t="s">
        <v>136</v>
      </c>
      <c r="H1414" s="156">
        <v>1</v>
      </c>
      <c r="I1414" s="157">
        <v>190</v>
      </c>
      <c r="J1414" s="157">
        <f>ROUND(I1414*H1414,2)</f>
        <v>190</v>
      </c>
      <c r="K1414" s="154" t="s">
        <v>103</v>
      </c>
      <c r="L1414" s="109"/>
      <c r="M1414" s="158" t="s">
        <v>1</v>
      </c>
      <c r="N1414" s="159" t="s">
        <v>38</v>
      </c>
      <c r="O1414" s="160">
        <v>0</v>
      </c>
      <c r="P1414" s="160">
        <f>O1414*H1414</f>
        <v>0</v>
      </c>
      <c r="Q1414" s="160">
        <v>0</v>
      </c>
      <c r="R1414" s="160">
        <f>Q1414*H1414</f>
        <v>0</v>
      </c>
      <c r="S1414" s="160">
        <v>0</v>
      </c>
      <c r="T1414" s="161">
        <f>S1414*H1414</f>
        <v>0</v>
      </c>
      <c r="AR1414" s="99" t="s">
        <v>104</v>
      </c>
      <c r="AT1414" s="99" t="s">
        <v>99</v>
      </c>
      <c r="AU1414" s="99" t="s">
        <v>67</v>
      </c>
      <c r="AY1414" s="99" t="s">
        <v>105</v>
      </c>
      <c r="BE1414" s="162">
        <f>IF(N1414="základní",J1414,0)</f>
        <v>190</v>
      </c>
      <c r="BF1414" s="162">
        <f>IF(N1414="snížená",J1414,0)</f>
        <v>0</v>
      </c>
      <c r="BG1414" s="162">
        <f>IF(N1414="zákl. přenesená",J1414,0)</f>
        <v>0</v>
      </c>
      <c r="BH1414" s="162">
        <f>IF(N1414="sníž. přenesená",J1414,0)</f>
        <v>0</v>
      </c>
      <c r="BI1414" s="162">
        <f>IF(N1414="nulová",J1414,0)</f>
        <v>0</v>
      </c>
      <c r="BJ1414" s="99" t="s">
        <v>75</v>
      </c>
      <c r="BK1414" s="162">
        <f>ROUND(I1414*H1414,2)</f>
        <v>190</v>
      </c>
      <c r="BL1414" s="99" t="s">
        <v>104</v>
      </c>
      <c r="BM1414" s="99" t="s">
        <v>3448</v>
      </c>
    </row>
    <row r="1415" spans="2:65" s="108" customFormat="1" ht="19.5">
      <c r="B1415" s="109"/>
      <c r="D1415" s="163" t="s">
        <v>107</v>
      </c>
      <c r="F1415" s="164" t="s">
        <v>3449</v>
      </c>
      <c r="L1415" s="109"/>
      <c r="M1415" s="165"/>
      <c r="N1415" s="166"/>
      <c r="O1415" s="166"/>
      <c r="P1415" s="166"/>
      <c r="Q1415" s="166"/>
      <c r="R1415" s="166"/>
      <c r="S1415" s="166"/>
      <c r="T1415" s="167"/>
      <c r="AT1415" s="99" t="s">
        <v>107</v>
      </c>
      <c r="AU1415" s="99" t="s">
        <v>67</v>
      </c>
    </row>
    <row r="1416" spans="2:65" s="108" customFormat="1" ht="22.5" customHeight="1">
      <c r="B1416" s="109"/>
      <c r="C1416" s="152" t="s">
        <v>3450</v>
      </c>
      <c r="D1416" s="152" t="s">
        <v>99</v>
      </c>
      <c r="E1416" s="153" t="s">
        <v>3451</v>
      </c>
      <c r="F1416" s="154" t="s">
        <v>3452</v>
      </c>
      <c r="G1416" s="155" t="s">
        <v>136</v>
      </c>
      <c r="H1416" s="156">
        <v>1</v>
      </c>
      <c r="I1416" s="157">
        <v>418</v>
      </c>
      <c r="J1416" s="157">
        <f>ROUND(I1416*H1416,2)</f>
        <v>418</v>
      </c>
      <c r="K1416" s="154" t="s">
        <v>103</v>
      </c>
      <c r="L1416" s="109"/>
      <c r="M1416" s="158" t="s">
        <v>1</v>
      </c>
      <c r="N1416" s="159" t="s">
        <v>38</v>
      </c>
      <c r="O1416" s="160">
        <v>0</v>
      </c>
      <c r="P1416" s="160">
        <f>O1416*H1416</f>
        <v>0</v>
      </c>
      <c r="Q1416" s="160">
        <v>0</v>
      </c>
      <c r="R1416" s="160">
        <f>Q1416*H1416</f>
        <v>0</v>
      </c>
      <c r="S1416" s="160">
        <v>0</v>
      </c>
      <c r="T1416" s="161">
        <f>S1416*H1416</f>
        <v>0</v>
      </c>
      <c r="AR1416" s="99" t="s">
        <v>104</v>
      </c>
      <c r="AT1416" s="99" t="s">
        <v>99</v>
      </c>
      <c r="AU1416" s="99" t="s">
        <v>67</v>
      </c>
      <c r="AY1416" s="99" t="s">
        <v>105</v>
      </c>
      <c r="BE1416" s="162">
        <f>IF(N1416="základní",J1416,0)</f>
        <v>418</v>
      </c>
      <c r="BF1416" s="162">
        <f>IF(N1416="snížená",J1416,0)</f>
        <v>0</v>
      </c>
      <c r="BG1416" s="162">
        <f>IF(N1416="zákl. přenesená",J1416,0)</f>
        <v>0</v>
      </c>
      <c r="BH1416" s="162">
        <f>IF(N1416="sníž. přenesená",J1416,0)</f>
        <v>0</v>
      </c>
      <c r="BI1416" s="162">
        <f>IF(N1416="nulová",J1416,0)</f>
        <v>0</v>
      </c>
      <c r="BJ1416" s="99" t="s">
        <v>75</v>
      </c>
      <c r="BK1416" s="162">
        <f>ROUND(I1416*H1416,2)</f>
        <v>418</v>
      </c>
      <c r="BL1416" s="99" t="s">
        <v>104</v>
      </c>
      <c r="BM1416" s="99" t="s">
        <v>3453</v>
      </c>
    </row>
    <row r="1417" spans="2:65" s="108" customFormat="1" ht="19.5">
      <c r="B1417" s="109"/>
      <c r="D1417" s="163" t="s">
        <v>107</v>
      </c>
      <c r="F1417" s="164" t="s">
        <v>3454</v>
      </c>
      <c r="L1417" s="109"/>
      <c r="M1417" s="165"/>
      <c r="N1417" s="166"/>
      <c r="O1417" s="166"/>
      <c r="P1417" s="166"/>
      <c r="Q1417" s="166"/>
      <c r="R1417" s="166"/>
      <c r="S1417" s="166"/>
      <c r="T1417" s="167"/>
      <c r="AT1417" s="99" t="s">
        <v>107</v>
      </c>
      <c r="AU1417" s="99" t="s">
        <v>67</v>
      </c>
    </row>
    <row r="1418" spans="2:65" s="108" customFormat="1" ht="22.5" customHeight="1">
      <c r="B1418" s="109"/>
      <c r="C1418" s="152" t="s">
        <v>3455</v>
      </c>
      <c r="D1418" s="152" t="s">
        <v>99</v>
      </c>
      <c r="E1418" s="153" t="s">
        <v>3456</v>
      </c>
      <c r="F1418" s="154" t="s">
        <v>3457</v>
      </c>
      <c r="G1418" s="155" t="s">
        <v>306</v>
      </c>
      <c r="H1418" s="156">
        <v>1</v>
      </c>
      <c r="I1418" s="157">
        <v>108</v>
      </c>
      <c r="J1418" s="157">
        <f>ROUND(I1418*H1418,2)</f>
        <v>108</v>
      </c>
      <c r="K1418" s="154" t="s">
        <v>103</v>
      </c>
      <c r="L1418" s="109"/>
      <c r="M1418" s="158" t="s">
        <v>1</v>
      </c>
      <c r="N1418" s="159" t="s">
        <v>38</v>
      </c>
      <c r="O1418" s="160">
        <v>0</v>
      </c>
      <c r="P1418" s="160">
        <f>O1418*H1418</f>
        <v>0</v>
      </c>
      <c r="Q1418" s="160">
        <v>0</v>
      </c>
      <c r="R1418" s="160">
        <f>Q1418*H1418</f>
        <v>0</v>
      </c>
      <c r="S1418" s="160">
        <v>0</v>
      </c>
      <c r="T1418" s="161">
        <f>S1418*H1418</f>
        <v>0</v>
      </c>
      <c r="AR1418" s="99" t="s">
        <v>104</v>
      </c>
      <c r="AT1418" s="99" t="s">
        <v>99</v>
      </c>
      <c r="AU1418" s="99" t="s">
        <v>67</v>
      </c>
      <c r="AY1418" s="99" t="s">
        <v>105</v>
      </c>
      <c r="BE1418" s="162">
        <f>IF(N1418="základní",J1418,0)</f>
        <v>108</v>
      </c>
      <c r="BF1418" s="162">
        <f>IF(N1418="snížená",J1418,0)</f>
        <v>0</v>
      </c>
      <c r="BG1418" s="162">
        <f>IF(N1418="zákl. přenesená",J1418,0)</f>
        <v>0</v>
      </c>
      <c r="BH1418" s="162">
        <f>IF(N1418="sníž. přenesená",J1418,0)</f>
        <v>0</v>
      </c>
      <c r="BI1418" s="162">
        <f>IF(N1418="nulová",J1418,0)</f>
        <v>0</v>
      </c>
      <c r="BJ1418" s="99" t="s">
        <v>75</v>
      </c>
      <c r="BK1418" s="162">
        <f>ROUND(I1418*H1418,2)</f>
        <v>108</v>
      </c>
      <c r="BL1418" s="99" t="s">
        <v>104</v>
      </c>
      <c r="BM1418" s="99" t="s">
        <v>3458</v>
      </c>
    </row>
    <row r="1419" spans="2:65" s="108" customFormat="1" ht="29.25">
      <c r="B1419" s="109"/>
      <c r="D1419" s="163" t="s">
        <v>107</v>
      </c>
      <c r="F1419" s="164" t="s">
        <v>3459</v>
      </c>
      <c r="L1419" s="109"/>
      <c r="M1419" s="165"/>
      <c r="N1419" s="166"/>
      <c r="O1419" s="166"/>
      <c r="P1419" s="166"/>
      <c r="Q1419" s="166"/>
      <c r="R1419" s="166"/>
      <c r="S1419" s="166"/>
      <c r="T1419" s="167"/>
      <c r="AT1419" s="99" t="s">
        <v>107</v>
      </c>
      <c r="AU1419" s="99" t="s">
        <v>67</v>
      </c>
    </row>
    <row r="1420" spans="2:65" s="108" customFormat="1" ht="22.5" customHeight="1">
      <c r="B1420" s="109"/>
      <c r="C1420" s="152" t="s">
        <v>3460</v>
      </c>
      <c r="D1420" s="152" t="s">
        <v>99</v>
      </c>
      <c r="E1420" s="153" t="s">
        <v>3461</v>
      </c>
      <c r="F1420" s="154" t="s">
        <v>3462</v>
      </c>
      <c r="G1420" s="155" t="s">
        <v>136</v>
      </c>
      <c r="H1420" s="156">
        <v>1</v>
      </c>
      <c r="I1420" s="157">
        <v>433</v>
      </c>
      <c r="J1420" s="157">
        <f>ROUND(I1420*H1420,2)</f>
        <v>433</v>
      </c>
      <c r="K1420" s="154" t="s">
        <v>103</v>
      </c>
      <c r="L1420" s="109"/>
      <c r="M1420" s="158" t="s">
        <v>1</v>
      </c>
      <c r="N1420" s="159" t="s">
        <v>38</v>
      </c>
      <c r="O1420" s="160">
        <v>0</v>
      </c>
      <c r="P1420" s="160">
        <f>O1420*H1420</f>
        <v>0</v>
      </c>
      <c r="Q1420" s="160">
        <v>0</v>
      </c>
      <c r="R1420" s="160">
        <f>Q1420*H1420</f>
        <v>0</v>
      </c>
      <c r="S1420" s="160">
        <v>0</v>
      </c>
      <c r="T1420" s="161">
        <f>S1420*H1420</f>
        <v>0</v>
      </c>
      <c r="AR1420" s="99" t="s">
        <v>104</v>
      </c>
      <c r="AT1420" s="99" t="s">
        <v>99</v>
      </c>
      <c r="AU1420" s="99" t="s">
        <v>67</v>
      </c>
      <c r="AY1420" s="99" t="s">
        <v>105</v>
      </c>
      <c r="BE1420" s="162">
        <f>IF(N1420="základní",J1420,0)</f>
        <v>433</v>
      </c>
      <c r="BF1420" s="162">
        <f>IF(N1420="snížená",J1420,0)</f>
        <v>0</v>
      </c>
      <c r="BG1420" s="162">
        <f>IF(N1420="zákl. přenesená",J1420,0)</f>
        <v>0</v>
      </c>
      <c r="BH1420" s="162">
        <f>IF(N1420="sníž. přenesená",J1420,0)</f>
        <v>0</v>
      </c>
      <c r="BI1420" s="162">
        <f>IF(N1420="nulová",J1420,0)</f>
        <v>0</v>
      </c>
      <c r="BJ1420" s="99" t="s">
        <v>75</v>
      </c>
      <c r="BK1420" s="162">
        <f>ROUND(I1420*H1420,2)</f>
        <v>433</v>
      </c>
      <c r="BL1420" s="99" t="s">
        <v>104</v>
      </c>
      <c r="BM1420" s="99" t="s">
        <v>3463</v>
      </c>
    </row>
    <row r="1421" spans="2:65" s="108" customFormat="1" ht="29.25">
      <c r="B1421" s="109"/>
      <c r="D1421" s="163" t="s">
        <v>107</v>
      </c>
      <c r="F1421" s="164" t="s">
        <v>3464</v>
      </c>
      <c r="L1421" s="109"/>
      <c r="M1421" s="165"/>
      <c r="N1421" s="166"/>
      <c r="O1421" s="166"/>
      <c r="P1421" s="166"/>
      <c r="Q1421" s="166"/>
      <c r="R1421" s="166"/>
      <c r="S1421" s="166"/>
      <c r="T1421" s="167"/>
      <c r="AT1421" s="99" t="s">
        <v>107</v>
      </c>
      <c r="AU1421" s="99" t="s">
        <v>67</v>
      </c>
    </row>
    <row r="1422" spans="2:65" s="108" customFormat="1" ht="22.5" customHeight="1">
      <c r="B1422" s="109"/>
      <c r="C1422" s="152" t="s">
        <v>3465</v>
      </c>
      <c r="D1422" s="152" t="s">
        <v>99</v>
      </c>
      <c r="E1422" s="153" t="s">
        <v>3466</v>
      </c>
      <c r="F1422" s="154" t="s">
        <v>3467</v>
      </c>
      <c r="G1422" s="155" t="s">
        <v>136</v>
      </c>
      <c r="H1422" s="156">
        <v>1</v>
      </c>
      <c r="I1422" s="157">
        <v>525</v>
      </c>
      <c r="J1422" s="157">
        <f>ROUND(I1422*H1422,2)</f>
        <v>525</v>
      </c>
      <c r="K1422" s="154" t="s">
        <v>103</v>
      </c>
      <c r="L1422" s="109"/>
      <c r="M1422" s="158" t="s">
        <v>1</v>
      </c>
      <c r="N1422" s="159" t="s">
        <v>38</v>
      </c>
      <c r="O1422" s="160">
        <v>0</v>
      </c>
      <c r="P1422" s="160">
        <f>O1422*H1422</f>
        <v>0</v>
      </c>
      <c r="Q1422" s="160">
        <v>0</v>
      </c>
      <c r="R1422" s="160">
        <f>Q1422*H1422</f>
        <v>0</v>
      </c>
      <c r="S1422" s="160">
        <v>0</v>
      </c>
      <c r="T1422" s="161">
        <f>S1422*H1422</f>
        <v>0</v>
      </c>
      <c r="AR1422" s="99" t="s">
        <v>104</v>
      </c>
      <c r="AT1422" s="99" t="s">
        <v>99</v>
      </c>
      <c r="AU1422" s="99" t="s">
        <v>67</v>
      </c>
      <c r="AY1422" s="99" t="s">
        <v>105</v>
      </c>
      <c r="BE1422" s="162">
        <f>IF(N1422="základní",J1422,0)</f>
        <v>525</v>
      </c>
      <c r="BF1422" s="162">
        <f>IF(N1422="snížená",J1422,0)</f>
        <v>0</v>
      </c>
      <c r="BG1422" s="162">
        <f>IF(N1422="zákl. přenesená",J1422,0)</f>
        <v>0</v>
      </c>
      <c r="BH1422" s="162">
        <f>IF(N1422="sníž. přenesená",J1422,0)</f>
        <v>0</v>
      </c>
      <c r="BI1422" s="162">
        <f>IF(N1422="nulová",J1422,0)</f>
        <v>0</v>
      </c>
      <c r="BJ1422" s="99" t="s">
        <v>75</v>
      </c>
      <c r="BK1422" s="162">
        <f>ROUND(I1422*H1422,2)</f>
        <v>525</v>
      </c>
      <c r="BL1422" s="99" t="s">
        <v>104</v>
      </c>
      <c r="BM1422" s="99" t="s">
        <v>3468</v>
      </c>
    </row>
    <row r="1423" spans="2:65" s="108" customFormat="1" ht="29.25">
      <c r="B1423" s="109"/>
      <c r="D1423" s="163" t="s">
        <v>107</v>
      </c>
      <c r="F1423" s="164" t="s">
        <v>3469</v>
      </c>
      <c r="L1423" s="109"/>
      <c r="M1423" s="165"/>
      <c r="N1423" s="166"/>
      <c r="O1423" s="166"/>
      <c r="P1423" s="166"/>
      <c r="Q1423" s="166"/>
      <c r="R1423" s="166"/>
      <c r="S1423" s="166"/>
      <c r="T1423" s="167"/>
      <c r="AT1423" s="99" t="s">
        <v>107</v>
      </c>
      <c r="AU1423" s="99" t="s">
        <v>67</v>
      </c>
    </row>
    <row r="1424" spans="2:65" s="108" customFormat="1" ht="22.5" customHeight="1">
      <c r="B1424" s="109"/>
      <c r="C1424" s="152" t="s">
        <v>3470</v>
      </c>
      <c r="D1424" s="152" t="s">
        <v>99</v>
      </c>
      <c r="E1424" s="153" t="s">
        <v>3471</v>
      </c>
      <c r="F1424" s="154" t="s">
        <v>3472</v>
      </c>
      <c r="G1424" s="155" t="s">
        <v>136</v>
      </c>
      <c r="H1424" s="156">
        <v>1</v>
      </c>
      <c r="I1424" s="157">
        <v>1010</v>
      </c>
      <c r="J1424" s="157">
        <f>ROUND(I1424*H1424,2)</f>
        <v>1010</v>
      </c>
      <c r="K1424" s="154" t="s">
        <v>103</v>
      </c>
      <c r="L1424" s="109"/>
      <c r="M1424" s="158" t="s">
        <v>1</v>
      </c>
      <c r="N1424" s="159" t="s">
        <v>38</v>
      </c>
      <c r="O1424" s="160">
        <v>0</v>
      </c>
      <c r="P1424" s="160">
        <f>O1424*H1424</f>
        <v>0</v>
      </c>
      <c r="Q1424" s="160">
        <v>0</v>
      </c>
      <c r="R1424" s="160">
        <f>Q1424*H1424</f>
        <v>0</v>
      </c>
      <c r="S1424" s="160">
        <v>0</v>
      </c>
      <c r="T1424" s="161">
        <f>S1424*H1424</f>
        <v>0</v>
      </c>
      <c r="AR1424" s="99" t="s">
        <v>104</v>
      </c>
      <c r="AT1424" s="99" t="s">
        <v>99</v>
      </c>
      <c r="AU1424" s="99" t="s">
        <v>67</v>
      </c>
      <c r="AY1424" s="99" t="s">
        <v>105</v>
      </c>
      <c r="BE1424" s="162">
        <f>IF(N1424="základní",J1424,0)</f>
        <v>1010</v>
      </c>
      <c r="BF1424" s="162">
        <f>IF(N1424="snížená",J1424,0)</f>
        <v>0</v>
      </c>
      <c r="BG1424" s="162">
        <f>IF(N1424="zákl. přenesená",J1424,0)</f>
        <v>0</v>
      </c>
      <c r="BH1424" s="162">
        <f>IF(N1424="sníž. přenesená",J1424,0)</f>
        <v>0</v>
      </c>
      <c r="BI1424" s="162">
        <f>IF(N1424="nulová",J1424,0)</f>
        <v>0</v>
      </c>
      <c r="BJ1424" s="99" t="s">
        <v>75</v>
      </c>
      <c r="BK1424" s="162">
        <f>ROUND(I1424*H1424,2)</f>
        <v>1010</v>
      </c>
      <c r="BL1424" s="99" t="s">
        <v>104</v>
      </c>
      <c r="BM1424" s="99" t="s">
        <v>3473</v>
      </c>
    </row>
    <row r="1425" spans="2:65" s="108" customFormat="1" ht="29.25">
      <c r="B1425" s="109"/>
      <c r="D1425" s="163" t="s">
        <v>107</v>
      </c>
      <c r="F1425" s="164" t="s">
        <v>3474</v>
      </c>
      <c r="L1425" s="109"/>
      <c r="M1425" s="165"/>
      <c r="N1425" s="166"/>
      <c r="O1425" s="166"/>
      <c r="P1425" s="166"/>
      <c r="Q1425" s="166"/>
      <c r="R1425" s="166"/>
      <c r="S1425" s="166"/>
      <c r="T1425" s="167"/>
      <c r="AT1425" s="99" t="s">
        <v>107</v>
      </c>
      <c r="AU1425" s="99" t="s">
        <v>67</v>
      </c>
    </row>
    <row r="1426" spans="2:65" s="108" customFormat="1" ht="22.5" customHeight="1">
      <c r="B1426" s="109"/>
      <c r="C1426" s="152" t="s">
        <v>3475</v>
      </c>
      <c r="D1426" s="152" t="s">
        <v>99</v>
      </c>
      <c r="E1426" s="153" t="s">
        <v>3476</v>
      </c>
      <c r="F1426" s="154" t="s">
        <v>3477</v>
      </c>
      <c r="G1426" s="155" t="s">
        <v>136</v>
      </c>
      <c r="H1426" s="156">
        <v>1</v>
      </c>
      <c r="I1426" s="157">
        <v>1320</v>
      </c>
      <c r="J1426" s="157">
        <f>ROUND(I1426*H1426,2)</f>
        <v>1320</v>
      </c>
      <c r="K1426" s="154" t="s">
        <v>103</v>
      </c>
      <c r="L1426" s="109"/>
      <c r="M1426" s="158" t="s">
        <v>1</v>
      </c>
      <c r="N1426" s="159" t="s">
        <v>38</v>
      </c>
      <c r="O1426" s="160">
        <v>0</v>
      </c>
      <c r="P1426" s="160">
        <f>O1426*H1426</f>
        <v>0</v>
      </c>
      <c r="Q1426" s="160">
        <v>0</v>
      </c>
      <c r="R1426" s="160">
        <f>Q1426*H1426</f>
        <v>0</v>
      </c>
      <c r="S1426" s="160">
        <v>0</v>
      </c>
      <c r="T1426" s="161">
        <f>S1426*H1426</f>
        <v>0</v>
      </c>
      <c r="AR1426" s="99" t="s">
        <v>104</v>
      </c>
      <c r="AT1426" s="99" t="s">
        <v>99</v>
      </c>
      <c r="AU1426" s="99" t="s">
        <v>67</v>
      </c>
      <c r="AY1426" s="99" t="s">
        <v>105</v>
      </c>
      <c r="BE1426" s="162">
        <f>IF(N1426="základní",J1426,0)</f>
        <v>1320</v>
      </c>
      <c r="BF1426" s="162">
        <f>IF(N1426="snížená",J1426,0)</f>
        <v>0</v>
      </c>
      <c r="BG1426" s="162">
        <f>IF(N1426="zákl. přenesená",J1426,0)</f>
        <v>0</v>
      </c>
      <c r="BH1426" s="162">
        <f>IF(N1426="sníž. přenesená",J1426,0)</f>
        <v>0</v>
      </c>
      <c r="BI1426" s="162">
        <f>IF(N1426="nulová",J1426,0)</f>
        <v>0</v>
      </c>
      <c r="BJ1426" s="99" t="s">
        <v>75</v>
      </c>
      <c r="BK1426" s="162">
        <f>ROUND(I1426*H1426,2)</f>
        <v>1320</v>
      </c>
      <c r="BL1426" s="99" t="s">
        <v>104</v>
      </c>
      <c r="BM1426" s="99" t="s">
        <v>3478</v>
      </c>
    </row>
    <row r="1427" spans="2:65" s="108" customFormat="1" ht="29.25">
      <c r="B1427" s="109"/>
      <c r="D1427" s="163" t="s">
        <v>107</v>
      </c>
      <c r="F1427" s="164" t="s">
        <v>3479</v>
      </c>
      <c r="L1427" s="109"/>
      <c r="M1427" s="165"/>
      <c r="N1427" s="166"/>
      <c r="O1427" s="166"/>
      <c r="P1427" s="166"/>
      <c r="Q1427" s="166"/>
      <c r="R1427" s="166"/>
      <c r="S1427" s="166"/>
      <c r="T1427" s="167"/>
      <c r="AT1427" s="99" t="s">
        <v>107</v>
      </c>
      <c r="AU1427" s="99" t="s">
        <v>67</v>
      </c>
    </row>
    <row r="1428" spans="2:65" s="108" customFormat="1" ht="22.5" customHeight="1">
      <c r="B1428" s="109"/>
      <c r="C1428" s="152" t="s">
        <v>3480</v>
      </c>
      <c r="D1428" s="152" t="s">
        <v>99</v>
      </c>
      <c r="E1428" s="153" t="s">
        <v>3481</v>
      </c>
      <c r="F1428" s="154" t="s">
        <v>3482</v>
      </c>
      <c r="G1428" s="155" t="s">
        <v>136</v>
      </c>
      <c r="H1428" s="156">
        <v>1</v>
      </c>
      <c r="I1428" s="157">
        <v>365</v>
      </c>
      <c r="J1428" s="157">
        <f>ROUND(I1428*H1428,2)</f>
        <v>365</v>
      </c>
      <c r="K1428" s="154" t="s">
        <v>103</v>
      </c>
      <c r="L1428" s="109"/>
      <c r="M1428" s="158" t="s">
        <v>1</v>
      </c>
      <c r="N1428" s="159" t="s">
        <v>38</v>
      </c>
      <c r="O1428" s="160">
        <v>0</v>
      </c>
      <c r="P1428" s="160">
        <f>O1428*H1428</f>
        <v>0</v>
      </c>
      <c r="Q1428" s="160">
        <v>0</v>
      </c>
      <c r="R1428" s="160">
        <f>Q1428*H1428</f>
        <v>0</v>
      </c>
      <c r="S1428" s="160">
        <v>0</v>
      </c>
      <c r="T1428" s="161">
        <f>S1428*H1428</f>
        <v>0</v>
      </c>
      <c r="AR1428" s="99" t="s">
        <v>104</v>
      </c>
      <c r="AT1428" s="99" t="s">
        <v>99</v>
      </c>
      <c r="AU1428" s="99" t="s">
        <v>67</v>
      </c>
      <c r="AY1428" s="99" t="s">
        <v>105</v>
      </c>
      <c r="BE1428" s="162">
        <f>IF(N1428="základní",J1428,0)</f>
        <v>365</v>
      </c>
      <c r="BF1428" s="162">
        <f>IF(N1428="snížená",J1428,0)</f>
        <v>0</v>
      </c>
      <c r="BG1428" s="162">
        <f>IF(N1428="zákl. přenesená",J1428,0)</f>
        <v>0</v>
      </c>
      <c r="BH1428" s="162">
        <f>IF(N1428="sníž. přenesená",J1428,0)</f>
        <v>0</v>
      </c>
      <c r="BI1428" s="162">
        <f>IF(N1428="nulová",J1428,0)</f>
        <v>0</v>
      </c>
      <c r="BJ1428" s="99" t="s">
        <v>75</v>
      </c>
      <c r="BK1428" s="162">
        <f>ROUND(I1428*H1428,2)</f>
        <v>365</v>
      </c>
      <c r="BL1428" s="99" t="s">
        <v>104</v>
      </c>
      <c r="BM1428" s="99" t="s">
        <v>3483</v>
      </c>
    </row>
    <row r="1429" spans="2:65" s="108" customFormat="1" ht="29.25">
      <c r="B1429" s="109"/>
      <c r="D1429" s="163" t="s">
        <v>107</v>
      </c>
      <c r="F1429" s="164" t="s">
        <v>3484</v>
      </c>
      <c r="L1429" s="109"/>
      <c r="M1429" s="165"/>
      <c r="N1429" s="166"/>
      <c r="O1429" s="166"/>
      <c r="P1429" s="166"/>
      <c r="Q1429" s="166"/>
      <c r="R1429" s="166"/>
      <c r="S1429" s="166"/>
      <c r="T1429" s="167"/>
      <c r="AT1429" s="99" t="s">
        <v>107</v>
      </c>
      <c r="AU1429" s="99" t="s">
        <v>67</v>
      </c>
    </row>
    <row r="1430" spans="2:65" s="108" customFormat="1" ht="22.5" customHeight="1">
      <c r="B1430" s="109"/>
      <c r="C1430" s="152" t="s">
        <v>3485</v>
      </c>
      <c r="D1430" s="152" t="s">
        <v>99</v>
      </c>
      <c r="E1430" s="153" t="s">
        <v>3486</v>
      </c>
      <c r="F1430" s="154" t="s">
        <v>3487</v>
      </c>
      <c r="G1430" s="155" t="s">
        <v>136</v>
      </c>
      <c r="H1430" s="156">
        <v>1</v>
      </c>
      <c r="I1430" s="157">
        <v>422</v>
      </c>
      <c r="J1430" s="157">
        <f>ROUND(I1430*H1430,2)</f>
        <v>422</v>
      </c>
      <c r="K1430" s="154" t="s">
        <v>103</v>
      </c>
      <c r="L1430" s="109"/>
      <c r="M1430" s="158" t="s">
        <v>1</v>
      </c>
      <c r="N1430" s="159" t="s">
        <v>38</v>
      </c>
      <c r="O1430" s="160">
        <v>0</v>
      </c>
      <c r="P1430" s="160">
        <f>O1430*H1430</f>
        <v>0</v>
      </c>
      <c r="Q1430" s="160">
        <v>0</v>
      </c>
      <c r="R1430" s="160">
        <f>Q1430*H1430</f>
        <v>0</v>
      </c>
      <c r="S1430" s="160">
        <v>0</v>
      </c>
      <c r="T1430" s="161">
        <f>S1430*H1430</f>
        <v>0</v>
      </c>
      <c r="AR1430" s="99" t="s">
        <v>104</v>
      </c>
      <c r="AT1430" s="99" t="s">
        <v>99</v>
      </c>
      <c r="AU1430" s="99" t="s">
        <v>67</v>
      </c>
      <c r="AY1430" s="99" t="s">
        <v>105</v>
      </c>
      <c r="BE1430" s="162">
        <f>IF(N1430="základní",J1430,0)</f>
        <v>422</v>
      </c>
      <c r="BF1430" s="162">
        <f>IF(N1430="snížená",J1430,0)</f>
        <v>0</v>
      </c>
      <c r="BG1430" s="162">
        <f>IF(N1430="zákl. přenesená",J1430,0)</f>
        <v>0</v>
      </c>
      <c r="BH1430" s="162">
        <f>IF(N1430="sníž. přenesená",J1430,0)</f>
        <v>0</v>
      </c>
      <c r="BI1430" s="162">
        <f>IF(N1430="nulová",J1430,0)</f>
        <v>0</v>
      </c>
      <c r="BJ1430" s="99" t="s">
        <v>75</v>
      </c>
      <c r="BK1430" s="162">
        <f>ROUND(I1430*H1430,2)</f>
        <v>422</v>
      </c>
      <c r="BL1430" s="99" t="s">
        <v>104</v>
      </c>
      <c r="BM1430" s="99" t="s">
        <v>3488</v>
      </c>
    </row>
    <row r="1431" spans="2:65" s="108" customFormat="1" ht="29.25">
      <c r="B1431" s="109"/>
      <c r="D1431" s="163" t="s">
        <v>107</v>
      </c>
      <c r="F1431" s="164" t="s">
        <v>3489</v>
      </c>
      <c r="L1431" s="109"/>
      <c r="M1431" s="165"/>
      <c r="N1431" s="166"/>
      <c r="O1431" s="166"/>
      <c r="P1431" s="166"/>
      <c r="Q1431" s="166"/>
      <c r="R1431" s="166"/>
      <c r="S1431" s="166"/>
      <c r="T1431" s="167"/>
      <c r="AT1431" s="99" t="s">
        <v>107</v>
      </c>
      <c r="AU1431" s="99" t="s">
        <v>67</v>
      </c>
    </row>
    <row r="1432" spans="2:65" s="108" customFormat="1" ht="22.5" customHeight="1">
      <c r="B1432" s="109"/>
      <c r="C1432" s="152" t="s">
        <v>3490</v>
      </c>
      <c r="D1432" s="152" t="s">
        <v>99</v>
      </c>
      <c r="E1432" s="153" t="s">
        <v>3491</v>
      </c>
      <c r="F1432" s="154" t="s">
        <v>3492</v>
      </c>
      <c r="G1432" s="155" t="s">
        <v>136</v>
      </c>
      <c r="H1432" s="156">
        <v>1</v>
      </c>
      <c r="I1432" s="157">
        <v>459</v>
      </c>
      <c r="J1432" s="157">
        <f>ROUND(I1432*H1432,2)</f>
        <v>459</v>
      </c>
      <c r="K1432" s="154" t="s">
        <v>103</v>
      </c>
      <c r="L1432" s="109"/>
      <c r="M1432" s="158" t="s">
        <v>1</v>
      </c>
      <c r="N1432" s="159" t="s">
        <v>38</v>
      </c>
      <c r="O1432" s="160">
        <v>0</v>
      </c>
      <c r="P1432" s="160">
        <f>O1432*H1432</f>
        <v>0</v>
      </c>
      <c r="Q1432" s="160">
        <v>0</v>
      </c>
      <c r="R1432" s="160">
        <f>Q1432*H1432</f>
        <v>0</v>
      </c>
      <c r="S1432" s="160">
        <v>0</v>
      </c>
      <c r="T1432" s="161">
        <f>S1432*H1432</f>
        <v>0</v>
      </c>
      <c r="AR1432" s="99" t="s">
        <v>104</v>
      </c>
      <c r="AT1432" s="99" t="s">
        <v>99</v>
      </c>
      <c r="AU1432" s="99" t="s">
        <v>67</v>
      </c>
      <c r="AY1432" s="99" t="s">
        <v>105</v>
      </c>
      <c r="BE1432" s="162">
        <f>IF(N1432="základní",J1432,0)</f>
        <v>459</v>
      </c>
      <c r="BF1432" s="162">
        <f>IF(N1432="snížená",J1432,0)</f>
        <v>0</v>
      </c>
      <c r="BG1432" s="162">
        <f>IF(N1432="zákl. přenesená",J1432,0)</f>
        <v>0</v>
      </c>
      <c r="BH1432" s="162">
        <f>IF(N1432="sníž. přenesená",J1432,0)</f>
        <v>0</v>
      </c>
      <c r="BI1432" s="162">
        <f>IF(N1432="nulová",J1432,0)</f>
        <v>0</v>
      </c>
      <c r="BJ1432" s="99" t="s">
        <v>75</v>
      </c>
      <c r="BK1432" s="162">
        <f>ROUND(I1432*H1432,2)</f>
        <v>459</v>
      </c>
      <c r="BL1432" s="99" t="s">
        <v>104</v>
      </c>
      <c r="BM1432" s="99" t="s">
        <v>3493</v>
      </c>
    </row>
    <row r="1433" spans="2:65" s="108" customFormat="1" ht="29.25">
      <c r="B1433" s="109"/>
      <c r="D1433" s="163" t="s">
        <v>107</v>
      </c>
      <c r="F1433" s="164" t="s">
        <v>3494</v>
      </c>
      <c r="L1433" s="109"/>
      <c r="M1433" s="165"/>
      <c r="N1433" s="166"/>
      <c r="O1433" s="166"/>
      <c r="P1433" s="166"/>
      <c r="Q1433" s="166"/>
      <c r="R1433" s="166"/>
      <c r="S1433" s="166"/>
      <c r="T1433" s="167"/>
      <c r="AT1433" s="99" t="s">
        <v>107</v>
      </c>
      <c r="AU1433" s="99" t="s">
        <v>67</v>
      </c>
    </row>
    <row r="1434" spans="2:65" s="108" customFormat="1" ht="22.5" customHeight="1">
      <c r="B1434" s="109"/>
      <c r="C1434" s="152" t="s">
        <v>3495</v>
      </c>
      <c r="D1434" s="152" t="s">
        <v>99</v>
      </c>
      <c r="E1434" s="153" t="s">
        <v>3496</v>
      </c>
      <c r="F1434" s="154" t="s">
        <v>3497</v>
      </c>
      <c r="G1434" s="155" t="s">
        <v>136</v>
      </c>
      <c r="H1434" s="156">
        <v>1</v>
      </c>
      <c r="I1434" s="157">
        <v>245</v>
      </c>
      <c r="J1434" s="157">
        <f>ROUND(I1434*H1434,2)</f>
        <v>245</v>
      </c>
      <c r="K1434" s="154" t="s">
        <v>103</v>
      </c>
      <c r="L1434" s="109"/>
      <c r="M1434" s="158" t="s">
        <v>1</v>
      </c>
      <c r="N1434" s="159" t="s">
        <v>38</v>
      </c>
      <c r="O1434" s="160">
        <v>0</v>
      </c>
      <c r="P1434" s="160">
        <f>O1434*H1434</f>
        <v>0</v>
      </c>
      <c r="Q1434" s="160">
        <v>0</v>
      </c>
      <c r="R1434" s="160">
        <f>Q1434*H1434</f>
        <v>0</v>
      </c>
      <c r="S1434" s="160">
        <v>0</v>
      </c>
      <c r="T1434" s="161">
        <f>S1434*H1434</f>
        <v>0</v>
      </c>
      <c r="AR1434" s="99" t="s">
        <v>104</v>
      </c>
      <c r="AT1434" s="99" t="s">
        <v>99</v>
      </c>
      <c r="AU1434" s="99" t="s">
        <v>67</v>
      </c>
      <c r="AY1434" s="99" t="s">
        <v>105</v>
      </c>
      <c r="BE1434" s="162">
        <f>IF(N1434="základní",J1434,0)</f>
        <v>245</v>
      </c>
      <c r="BF1434" s="162">
        <f>IF(N1434="snížená",J1434,0)</f>
        <v>0</v>
      </c>
      <c r="BG1434" s="162">
        <f>IF(N1434="zákl. přenesená",J1434,0)</f>
        <v>0</v>
      </c>
      <c r="BH1434" s="162">
        <f>IF(N1434="sníž. přenesená",J1434,0)</f>
        <v>0</v>
      </c>
      <c r="BI1434" s="162">
        <f>IF(N1434="nulová",J1434,0)</f>
        <v>0</v>
      </c>
      <c r="BJ1434" s="99" t="s">
        <v>75</v>
      </c>
      <c r="BK1434" s="162">
        <f>ROUND(I1434*H1434,2)</f>
        <v>245</v>
      </c>
      <c r="BL1434" s="99" t="s">
        <v>104</v>
      </c>
      <c r="BM1434" s="99" t="s">
        <v>3498</v>
      </c>
    </row>
    <row r="1435" spans="2:65" s="108" customFormat="1" ht="19.5">
      <c r="B1435" s="109"/>
      <c r="D1435" s="163" t="s">
        <v>107</v>
      </c>
      <c r="F1435" s="164" t="s">
        <v>3499</v>
      </c>
      <c r="L1435" s="109"/>
      <c r="M1435" s="165"/>
      <c r="N1435" s="166"/>
      <c r="O1435" s="166"/>
      <c r="P1435" s="166"/>
      <c r="Q1435" s="166"/>
      <c r="R1435" s="166"/>
      <c r="S1435" s="166"/>
      <c r="T1435" s="167"/>
      <c r="AT1435" s="99" t="s">
        <v>107</v>
      </c>
      <c r="AU1435" s="99" t="s">
        <v>67</v>
      </c>
    </row>
    <row r="1436" spans="2:65" s="108" customFormat="1" ht="22.5" customHeight="1">
      <c r="B1436" s="109"/>
      <c r="C1436" s="152" t="s">
        <v>3500</v>
      </c>
      <c r="D1436" s="152" t="s">
        <v>99</v>
      </c>
      <c r="E1436" s="153" t="s">
        <v>3501</v>
      </c>
      <c r="F1436" s="154" t="s">
        <v>3502</v>
      </c>
      <c r="G1436" s="155" t="s">
        <v>136</v>
      </c>
      <c r="H1436" s="156">
        <v>1</v>
      </c>
      <c r="I1436" s="157">
        <v>314</v>
      </c>
      <c r="J1436" s="157">
        <f>ROUND(I1436*H1436,2)</f>
        <v>314</v>
      </c>
      <c r="K1436" s="154" t="s">
        <v>103</v>
      </c>
      <c r="L1436" s="109"/>
      <c r="M1436" s="158" t="s">
        <v>1</v>
      </c>
      <c r="N1436" s="159" t="s">
        <v>38</v>
      </c>
      <c r="O1436" s="160">
        <v>0</v>
      </c>
      <c r="P1436" s="160">
        <f>O1436*H1436</f>
        <v>0</v>
      </c>
      <c r="Q1436" s="160">
        <v>0</v>
      </c>
      <c r="R1436" s="160">
        <f>Q1436*H1436</f>
        <v>0</v>
      </c>
      <c r="S1436" s="160">
        <v>0</v>
      </c>
      <c r="T1436" s="161">
        <f>S1436*H1436</f>
        <v>0</v>
      </c>
      <c r="AR1436" s="99" t="s">
        <v>104</v>
      </c>
      <c r="AT1436" s="99" t="s">
        <v>99</v>
      </c>
      <c r="AU1436" s="99" t="s">
        <v>67</v>
      </c>
      <c r="AY1436" s="99" t="s">
        <v>105</v>
      </c>
      <c r="BE1436" s="162">
        <f>IF(N1436="základní",J1436,0)</f>
        <v>314</v>
      </c>
      <c r="BF1436" s="162">
        <f>IF(N1436="snížená",J1436,0)</f>
        <v>0</v>
      </c>
      <c r="BG1436" s="162">
        <f>IF(N1436="zákl. přenesená",J1436,0)</f>
        <v>0</v>
      </c>
      <c r="BH1436" s="162">
        <f>IF(N1436="sníž. přenesená",J1436,0)</f>
        <v>0</v>
      </c>
      <c r="BI1436" s="162">
        <f>IF(N1436="nulová",J1436,0)</f>
        <v>0</v>
      </c>
      <c r="BJ1436" s="99" t="s">
        <v>75</v>
      </c>
      <c r="BK1436" s="162">
        <f>ROUND(I1436*H1436,2)</f>
        <v>314</v>
      </c>
      <c r="BL1436" s="99" t="s">
        <v>104</v>
      </c>
      <c r="BM1436" s="99" t="s">
        <v>3503</v>
      </c>
    </row>
    <row r="1437" spans="2:65" s="108" customFormat="1" ht="19.5">
      <c r="B1437" s="109"/>
      <c r="D1437" s="163" t="s">
        <v>107</v>
      </c>
      <c r="F1437" s="164" t="s">
        <v>3504</v>
      </c>
      <c r="L1437" s="109"/>
      <c r="M1437" s="165"/>
      <c r="N1437" s="166"/>
      <c r="O1437" s="166"/>
      <c r="P1437" s="166"/>
      <c r="Q1437" s="166"/>
      <c r="R1437" s="166"/>
      <c r="S1437" s="166"/>
      <c r="T1437" s="167"/>
      <c r="AT1437" s="99" t="s">
        <v>107</v>
      </c>
      <c r="AU1437" s="99" t="s">
        <v>67</v>
      </c>
    </row>
    <row r="1438" spans="2:65" s="108" customFormat="1" ht="22.5" customHeight="1">
      <c r="B1438" s="109"/>
      <c r="C1438" s="152" t="s">
        <v>3505</v>
      </c>
      <c r="D1438" s="152" t="s">
        <v>99</v>
      </c>
      <c r="E1438" s="153" t="s">
        <v>3506</v>
      </c>
      <c r="F1438" s="154" t="s">
        <v>3507</v>
      </c>
      <c r="G1438" s="155" t="s">
        <v>306</v>
      </c>
      <c r="H1438" s="156">
        <v>1</v>
      </c>
      <c r="I1438" s="157">
        <v>267</v>
      </c>
      <c r="J1438" s="157">
        <f>ROUND(I1438*H1438,2)</f>
        <v>267</v>
      </c>
      <c r="K1438" s="154" t="s">
        <v>103</v>
      </c>
      <c r="L1438" s="109"/>
      <c r="M1438" s="158" t="s">
        <v>1</v>
      </c>
      <c r="N1438" s="159" t="s">
        <v>38</v>
      </c>
      <c r="O1438" s="160">
        <v>0</v>
      </c>
      <c r="P1438" s="160">
        <f>O1438*H1438</f>
        <v>0</v>
      </c>
      <c r="Q1438" s="160">
        <v>0</v>
      </c>
      <c r="R1438" s="160">
        <f>Q1438*H1438</f>
        <v>0</v>
      </c>
      <c r="S1438" s="160">
        <v>0</v>
      </c>
      <c r="T1438" s="161">
        <f>S1438*H1438</f>
        <v>0</v>
      </c>
      <c r="AR1438" s="99" t="s">
        <v>104</v>
      </c>
      <c r="AT1438" s="99" t="s">
        <v>99</v>
      </c>
      <c r="AU1438" s="99" t="s">
        <v>67</v>
      </c>
      <c r="AY1438" s="99" t="s">
        <v>105</v>
      </c>
      <c r="BE1438" s="162">
        <f>IF(N1438="základní",J1438,0)</f>
        <v>267</v>
      </c>
      <c r="BF1438" s="162">
        <f>IF(N1438="snížená",J1438,0)</f>
        <v>0</v>
      </c>
      <c r="BG1438" s="162">
        <f>IF(N1438="zákl. přenesená",J1438,0)</f>
        <v>0</v>
      </c>
      <c r="BH1438" s="162">
        <f>IF(N1438="sníž. přenesená",J1438,0)</f>
        <v>0</v>
      </c>
      <c r="BI1438" s="162">
        <f>IF(N1438="nulová",J1438,0)</f>
        <v>0</v>
      </c>
      <c r="BJ1438" s="99" t="s">
        <v>75</v>
      </c>
      <c r="BK1438" s="162">
        <f>ROUND(I1438*H1438,2)</f>
        <v>267</v>
      </c>
      <c r="BL1438" s="99" t="s">
        <v>104</v>
      </c>
      <c r="BM1438" s="99" t="s">
        <v>3508</v>
      </c>
    </row>
    <row r="1439" spans="2:65" s="108" customFormat="1" ht="19.5">
      <c r="B1439" s="109"/>
      <c r="D1439" s="163" t="s">
        <v>107</v>
      </c>
      <c r="F1439" s="164" t="s">
        <v>3509</v>
      </c>
      <c r="L1439" s="109"/>
      <c r="M1439" s="165"/>
      <c r="N1439" s="166"/>
      <c r="O1439" s="166"/>
      <c r="P1439" s="166"/>
      <c r="Q1439" s="166"/>
      <c r="R1439" s="166"/>
      <c r="S1439" s="166"/>
      <c r="T1439" s="167"/>
      <c r="AT1439" s="99" t="s">
        <v>107</v>
      </c>
      <c r="AU1439" s="99" t="s">
        <v>67</v>
      </c>
    </row>
    <row r="1440" spans="2:65" s="108" customFormat="1" ht="22.5" customHeight="1">
      <c r="B1440" s="109"/>
      <c r="C1440" s="152" t="s">
        <v>3510</v>
      </c>
      <c r="D1440" s="152" t="s">
        <v>99</v>
      </c>
      <c r="E1440" s="153" t="s">
        <v>3511</v>
      </c>
      <c r="F1440" s="154" t="s">
        <v>3512</v>
      </c>
      <c r="G1440" s="155" t="s">
        <v>136</v>
      </c>
      <c r="H1440" s="156">
        <v>1</v>
      </c>
      <c r="I1440" s="157">
        <v>146</v>
      </c>
      <c r="J1440" s="157">
        <f>ROUND(I1440*H1440,2)</f>
        <v>146</v>
      </c>
      <c r="K1440" s="154" t="s">
        <v>103</v>
      </c>
      <c r="L1440" s="109"/>
      <c r="M1440" s="158" t="s">
        <v>1</v>
      </c>
      <c r="N1440" s="159" t="s">
        <v>38</v>
      </c>
      <c r="O1440" s="160">
        <v>0</v>
      </c>
      <c r="P1440" s="160">
        <f>O1440*H1440</f>
        <v>0</v>
      </c>
      <c r="Q1440" s="160">
        <v>0</v>
      </c>
      <c r="R1440" s="160">
        <f>Q1440*H1440</f>
        <v>0</v>
      </c>
      <c r="S1440" s="160">
        <v>0</v>
      </c>
      <c r="T1440" s="161">
        <f>S1440*H1440</f>
        <v>0</v>
      </c>
      <c r="AR1440" s="99" t="s">
        <v>104</v>
      </c>
      <c r="AT1440" s="99" t="s">
        <v>99</v>
      </c>
      <c r="AU1440" s="99" t="s">
        <v>67</v>
      </c>
      <c r="AY1440" s="99" t="s">
        <v>105</v>
      </c>
      <c r="BE1440" s="162">
        <f>IF(N1440="základní",J1440,0)</f>
        <v>146</v>
      </c>
      <c r="BF1440" s="162">
        <f>IF(N1440="snížená",J1440,0)</f>
        <v>0</v>
      </c>
      <c r="BG1440" s="162">
        <f>IF(N1440="zákl. přenesená",J1440,0)</f>
        <v>0</v>
      </c>
      <c r="BH1440" s="162">
        <f>IF(N1440="sníž. přenesená",J1440,0)</f>
        <v>0</v>
      </c>
      <c r="BI1440" s="162">
        <f>IF(N1440="nulová",J1440,0)</f>
        <v>0</v>
      </c>
      <c r="BJ1440" s="99" t="s">
        <v>75</v>
      </c>
      <c r="BK1440" s="162">
        <f>ROUND(I1440*H1440,2)</f>
        <v>146</v>
      </c>
      <c r="BL1440" s="99" t="s">
        <v>104</v>
      </c>
      <c r="BM1440" s="99" t="s">
        <v>3513</v>
      </c>
    </row>
    <row r="1441" spans="2:65" s="108" customFormat="1" ht="19.5">
      <c r="B1441" s="109"/>
      <c r="D1441" s="163" t="s">
        <v>107</v>
      </c>
      <c r="F1441" s="164" t="s">
        <v>3514</v>
      </c>
      <c r="L1441" s="109"/>
      <c r="M1441" s="165"/>
      <c r="N1441" s="166"/>
      <c r="O1441" s="166"/>
      <c r="P1441" s="166"/>
      <c r="Q1441" s="166"/>
      <c r="R1441" s="166"/>
      <c r="S1441" s="166"/>
      <c r="T1441" s="167"/>
      <c r="AT1441" s="99" t="s">
        <v>107</v>
      </c>
      <c r="AU1441" s="99" t="s">
        <v>67</v>
      </c>
    </row>
    <row r="1442" spans="2:65" s="108" customFormat="1" ht="22.5" customHeight="1">
      <c r="B1442" s="109"/>
      <c r="C1442" s="152" t="s">
        <v>3515</v>
      </c>
      <c r="D1442" s="152" t="s">
        <v>99</v>
      </c>
      <c r="E1442" s="153" t="s">
        <v>3516</v>
      </c>
      <c r="F1442" s="154" t="s">
        <v>3517</v>
      </c>
      <c r="G1442" s="155" t="s">
        <v>136</v>
      </c>
      <c r="H1442" s="156">
        <v>1</v>
      </c>
      <c r="I1442" s="157">
        <v>189</v>
      </c>
      <c r="J1442" s="157">
        <f>ROUND(I1442*H1442,2)</f>
        <v>189</v>
      </c>
      <c r="K1442" s="154" t="s">
        <v>103</v>
      </c>
      <c r="L1442" s="109"/>
      <c r="M1442" s="158" t="s">
        <v>1</v>
      </c>
      <c r="N1442" s="159" t="s">
        <v>38</v>
      </c>
      <c r="O1442" s="160">
        <v>0</v>
      </c>
      <c r="P1442" s="160">
        <f>O1442*H1442</f>
        <v>0</v>
      </c>
      <c r="Q1442" s="160">
        <v>0</v>
      </c>
      <c r="R1442" s="160">
        <f>Q1442*H1442</f>
        <v>0</v>
      </c>
      <c r="S1442" s="160">
        <v>0</v>
      </c>
      <c r="T1442" s="161">
        <f>S1442*H1442</f>
        <v>0</v>
      </c>
      <c r="AR1442" s="99" t="s">
        <v>104</v>
      </c>
      <c r="AT1442" s="99" t="s">
        <v>99</v>
      </c>
      <c r="AU1442" s="99" t="s">
        <v>67</v>
      </c>
      <c r="AY1442" s="99" t="s">
        <v>105</v>
      </c>
      <c r="BE1442" s="162">
        <f>IF(N1442="základní",J1442,0)</f>
        <v>189</v>
      </c>
      <c r="BF1442" s="162">
        <f>IF(N1442="snížená",J1442,0)</f>
        <v>0</v>
      </c>
      <c r="BG1442" s="162">
        <f>IF(N1442="zákl. přenesená",J1442,0)</f>
        <v>0</v>
      </c>
      <c r="BH1442" s="162">
        <f>IF(N1442="sníž. přenesená",J1442,0)</f>
        <v>0</v>
      </c>
      <c r="BI1442" s="162">
        <f>IF(N1442="nulová",J1442,0)</f>
        <v>0</v>
      </c>
      <c r="BJ1442" s="99" t="s">
        <v>75</v>
      </c>
      <c r="BK1442" s="162">
        <f>ROUND(I1442*H1442,2)</f>
        <v>189</v>
      </c>
      <c r="BL1442" s="99" t="s">
        <v>104</v>
      </c>
      <c r="BM1442" s="99" t="s">
        <v>3518</v>
      </c>
    </row>
    <row r="1443" spans="2:65" s="108" customFormat="1" ht="19.5">
      <c r="B1443" s="109"/>
      <c r="D1443" s="163" t="s">
        <v>107</v>
      </c>
      <c r="F1443" s="164" t="s">
        <v>3519</v>
      </c>
      <c r="L1443" s="109"/>
      <c r="M1443" s="165"/>
      <c r="N1443" s="166"/>
      <c r="O1443" s="166"/>
      <c r="P1443" s="166"/>
      <c r="Q1443" s="166"/>
      <c r="R1443" s="166"/>
      <c r="S1443" s="166"/>
      <c r="T1443" s="167"/>
      <c r="AT1443" s="99" t="s">
        <v>107</v>
      </c>
      <c r="AU1443" s="99" t="s">
        <v>67</v>
      </c>
    </row>
    <row r="1444" spans="2:65" s="108" customFormat="1" ht="22.5" customHeight="1">
      <c r="B1444" s="109"/>
      <c r="C1444" s="152" t="s">
        <v>3520</v>
      </c>
      <c r="D1444" s="152" t="s">
        <v>99</v>
      </c>
      <c r="E1444" s="153" t="s">
        <v>3521</v>
      </c>
      <c r="F1444" s="154" t="s">
        <v>3522</v>
      </c>
      <c r="G1444" s="155" t="s">
        <v>136</v>
      </c>
      <c r="H1444" s="156">
        <v>1</v>
      </c>
      <c r="I1444" s="157">
        <v>159</v>
      </c>
      <c r="J1444" s="157">
        <f>ROUND(I1444*H1444,2)</f>
        <v>159</v>
      </c>
      <c r="K1444" s="154" t="s">
        <v>103</v>
      </c>
      <c r="L1444" s="109"/>
      <c r="M1444" s="158" t="s">
        <v>1</v>
      </c>
      <c r="N1444" s="159" t="s">
        <v>38</v>
      </c>
      <c r="O1444" s="160">
        <v>0</v>
      </c>
      <c r="P1444" s="160">
        <f>O1444*H1444</f>
        <v>0</v>
      </c>
      <c r="Q1444" s="160">
        <v>0</v>
      </c>
      <c r="R1444" s="160">
        <f>Q1444*H1444</f>
        <v>0</v>
      </c>
      <c r="S1444" s="160">
        <v>0</v>
      </c>
      <c r="T1444" s="161">
        <f>S1444*H1444</f>
        <v>0</v>
      </c>
      <c r="AR1444" s="99" t="s">
        <v>104</v>
      </c>
      <c r="AT1444" s="99" t="s">
        <v>99</v>
      </c>
      <c r="AU1444" s="99" t="s">
        <v>67</v>
      </c>
      <c r="AY1444" s="99" t="s">
        <v>105</v>
      </c>
      <c r="BE1444" s="162">
        <f>IF(N1444="základní",J1444,0)</f>
        <v>159</v>
      </c>
      <c r="BF1444" s="162">
        <f>IF(N1444="snížená",J1444,0)</f>
        <v>0</v>
      </c>
      <c r="BG1444" s="162">
        <f>IF(N1444="zákl. přenesená",J1444,0)</f>
        <v>0</v>
      </c>
      <c r="BH1444" s="162">
        <f>IF(N1444="sníž. přenesená",J1444,0)</f>
        <v>0</v>
      </c>
      <c r="BI1444" s="162">
        <f>IF(N1444="nulová",J1444,0)</f>
        <v>0</v>
      </c>
      <c r="BJ1444" s="99" t="s">
        <v>75</v>
      </c>
      <c r="BK1444" s="162">
        <f>ROUND(I1444*H1444,2)</f>
        <v>159</v>
      </c>
      <c r="BL1444" s="99" t="s">
        <v>104</v>
      </c>
      <c r="BM1444" s="99" t="s">
        <v>3523</v>
      </c>
    </row>
    <row r="1445" spans="2:65" s="108" customFormat="1" ht="19.5">
      <c r="B1445" s="109"/>
      <c r="D1445" s="163" t="s">
        <v>107</v>
      </c>
      <c r="F1445" s="164" t="s">
        <v>3524</v>
      </c>
      <c r="L1445" s="109"/>
      <c r="M1445" s="165"/>
      <c r="N1445" s="166"/>
      <c r="O1445" s="166"/>
      <c r="P1445" s="166"/>
      <c r="Q1445" s="166"/>
      <c r="R1445" s="166"/>
      <c r="S1445" s="166"/>
      <c r="T1445" s="167"/>
      <c r="AT1445" s="99" t="s">
        <v>107</v>
      </c>
      <c r="AU1445" s="99" t="s">
        <v>67</v>
      </c>
    </row>
    <row r="1446" spans="2:65" s="108" customFormat="1" ht="22.5" customHeight="1">
      <c r="B1446" s="109"/>
      <c r="C1446" s="152" t="s">
        <v>3525</v>
      </c>
      <c r="D1446" s="152" t="s">
        <v>99</v>
      </c>
      <c r="E1446" s="153" t="s">
        <v>3526</v>
      </c>
      <c r="F1446" s="154" t="s">
        <v>3527</v>
      </c>
      <c r="G1446" s="155" t="s">
        <v>136</v>
      </c>
      <c r="H1446" s="156">
        <v>1</v>
      </c>
      <c r="I1446" s="157">
        <v>471</v>
      </c>
      <c r="J1446" s="157">
        <f>ROUND(I1446*H1446,2)</f>
        <v>471</v>
      </c>
      <c r="K1446" s="154" t="s">
        <v>103</v>
      </c>
      <c r="L1446" s="109"/>
      <c r="M1446" s="158" t="s">
        <v>1</v>
      </c>
      <c r="N1446" s="159" t="s">
        <v>38</v>
      </c>
      <c r="O1446" s="160">
        <v>0</v>
      </c>
      <c r="P1446" s="160">
        <f>O1446*H1446</f>
        <v>0</v>
      </c>
      <c r="Q1446" s="160">
        <v>0</v>
      </c>
      <c r="R1446" s="160">
        <f>Q1446*H1446</f>
        <v>0</v>
      </c>
      <c r="S1446" s="160">
        <v>0</v>
      </c>
      <c r="T1446" s="161">
        <f>S1446*H1446</f>
        <v>0</v>
      </c>
      <c r="AR1446" s="99" t="s">
        <v>104</v>
      </c>
      <c r="AT1446" s="99" t="s">
        <v>99</v>
      </c>
      <c r="AU1446" s="99" t="s">
        <v>67</v>
      </c>
      <c r="AY1446" s="99" t="s">
        <v>105</v>
      </c>
      <c r="BE1446" s="162">
        <f>IF(N1446="základní",J1446,0)</f>
        <v>471</v>
      </c>
      <c r="BF1446" s="162">
        <f>IF(N1446="snížená",J1446,0)</f>
        <v>0</v>
      </c>
      <c r="BG1446" s="162">
        <f>IF(N1446="zákl. přenesená",J1446,0)</f>
        <v>0</v>
      </c>
      <c r="BH1446" s="162">
        <f>IF(N1446="sníž. přenesená",J1446,0)</f>
        <v>0</v>
      </c>
      <c r="BI1446" s="162">
        <f>IF(N1446="nulová",J1446,0)</f>
        <v>0</v>
      </c>
      <c r="BJ1446" s="99" t="s">
        <v>75</v>
      </c>
      <c r="BK1446" s="162">
        <f>ROUND(I1446*H1446,2)</f>
        <v>471</v>
      </c>
      <c r="BL1446" s="99" t="s">
        <v>104</v>
      </c>
      <c r="BM1446" s="99" t="s">
        <v>3528</v>
      </c>
    </row>
    <row r="1447" spans="2:65" s="108" customFormat="1" ht="19.5">
      <c r="B1447" s="109"/>
      <c r="D1447" s="163" t="s">
        <v>107</v>
      </c>
      <c r="F1447" s="164" t="s">
        <v>3529</v>
      </c>
      <c r="L1447" s="109"/>
      <c r="M1447" s="165"/>
      <c r="N1447" s="166"/>
      <c r="O1447" s="166"/>
      <c r="P1447" s="166"/>
      <c r="Q1447" s="166"/>
      <c r="R1447" s="166"/>
      <c r="S1447" s="166"/>
      <c r="T1447" s="167"/>
      <c r="AT1447" s="99" t="s">
        <v>107</v>
      </c>
      <c r="AU1447" s="99" t="s">
        <v>67</v>
      </c>
    </row>
    <row r="1448" spans="2:65" s="108" customFormat="1" ht="22.5" customHeight="1">
      <c r="B1448" s="109"/>
      <c r="C1448" s="152" t="s">
        <v>3530</v>
      </c>
      <c r="D1448" s="152" t="s">
        <v>99</v>
      </c>
      <c r="E1448" s="153" t="s">
        <v>3531</v>
      </c>
      <c r="F1448" s="154" t="s">
        <v>3532</v>
      </c>
      <c r="G1448" s="155" t="s">
        <v>136</v>
      </c>
      <c r="H1448" s="156">
        <v>1</v>
      </c>
      <c r="I1448" s="157">
        <v>532</v>
      </c>
      <c r="J1448" s="157">
        <f>ROUND(I1448*H1448,2)</f>
        <v>532</v>
      </c>
      <c r="K1448" s="154" t="s">
        <v>103</v>
      </c>
      <c r="L1448" s="109"/>
      <c r="M1448" s="158" t="s">
        <v>1</v>
      </c>
      <c r="N1448" s="159" t="s">
        <v>38</v>
      </c>
      <c r="O1448" s="160">
        <v>0</v>
      </c>
      <c r="P1448" s="160">
        <f>O1448*H1448</f>
        <v>0</v>
      </c>
      <c r="Q1448" s="160">
        <v>0</v>
      </c>
      <c r="R1448" s="160">
        <f>Q1448*H1448</f>
        <v>0</v>
      </c>
      <c r="S1448" s="160">
        <v>0</v>
      </c>
      <c r="T1448" s="161">
        <f>S1448*H1448</f>
        <v>0</v>
      </c>
      <c r="AR1448" s="99" t="s">
        <v>104</v>
      </c>
      <c r="AT1448" s="99" t="s">
        <v>99</v>
      </c>
      <c r="AU1448" s="99" t="s">
        <v>67</v>
      </c>
      <c r="AY1448" s="99" t="s">
        <v>105</v>
      </c>
      <c r="BE1448" s="162">
        <f>IF(N1448="základní",J1448,0)</f>
        <v>532</v>
      </c>
      <c r="BF1448" s="162">
        <f>IF(N1448="snížená",J1448,0)</f>
        <v>0</v>
      </c>
      <c r="BG1448" s="162">
        <f>IF(N1448="zákl. přenesená",J1448,0)</f>
        <v>0</v>
      </c>
      <c r="BH1448" s="162">
        <f>IF(N1448="sníž. přenesená",J1448,0)</f>
        <v>0</v>
      </c>
      <c r="BI1448" s="162">
        <f>IF(N1448="nulová",J1448,0)</f>
        <v>0</v>
      </c>
      <c r="BJ1448" s="99" t="s">
        <v>75</v>
      </c>
      <c r="BK1448" s="162">
        <f>ROUND(I1448*H1448,2)</f>
        <v>532</v>
      </c>
      <c r="BL1448" s="99" t="s">
        <v>104</v>
      </c>
      <c r="BM1448" s="99" t="s">
        <v>3533</v>
      </c>
    </row>
    <row r="1449" spans="2:65" s="108" customFormat="1" ht="19.5">
      <c r="B1449" s="109"/>
      <c r="D1449" s="163" t="s">
        <v>107</v>
      </c>
      <c r="F1449" s="164" t="s">
        <v>3534</v>
      </c>
      <c r="L1449" s="109"/>
      <c r="M1449" s="165"/>
      <c r="N1449" s="166"/>
      <c r="O1449" s="166"/>
      <c r="P1449" s="166"/>
      <c r="Q1449" s="166"/>
      <c r="R1449" s="166"/>
      <c r="S1449" s="166"/>
      <c r="T1449" s="167"/>
      <c r="AT1449" s="99" t="s">
        <v>107</v>
      </c>
      <c r="AU1449" s="99" t="s">
        <v>67</v>
      </c>
    </row>
    <row r="1450" spans="2:65" s="108" customFormat="1" ht="22.5" customHeight="1">
      <c r="B1450" s="109"/>
      <c r="C1450" s="152" t="s">
        <v>3535</v>
      </c>
      <c r="D1450" s="152" t="s">
        <v>99</v>
      </c>
      <c r="E1450" s="153" t="s">
        <v>3536</v>
      </c>
      <c r="F1450" s="154" t="s">
        <v>3537</v>
      </c>
      <c r="G1450" s="155" t="s">
        <v>136</v>
      </c>
      <c r="H1450" s="156">
        <v>1</v>
      </c>
      <c r="I1450" s="157">
        <v>188</v>
      </c>
      <c r="J1450" s="157">
        <f>ROUND(I1450*H1450,2)</f>
        <v>188</v>
      </c>
      <c r="K1450" s="154" t="s">
        <v>103</v>
      </c>
      <c r="L1450" s="109"/>
      <c r="M1450" s="158" t="s">
        <v>1</v>
      </c>
      <c r="N1450" s="159" t="s">
        <v>38</v>
      </c>
      <c r="O1450" s="160">
        <v>0</v>
      </c>
      <c r="P1450" s="160">
        <f>O1450*H1450</f>
        <v>0</v>
      </c>
      <c r="Q1450" s="160">
        <v>0</v>
      </c>
      <c r="R1450" s="160">
        <f>Q1450*H1450</f>
        <v>0</v>
      </c>
      <c r="S1450" s="160">
        <v>0</v>
      </c>
      <c r="T1450" s="161">
        <f>S1450*H1450</f>
        <v>0</v>
      </c>
      <c r="AR1450" s="99" t="s">
        <v>104</v>
      </c>
      <c r="AT1450" s="99" t="s">
        <v>99</v>
      </c>
      <c r="AU1450" s="99" t="s">
        <v>67</v>
      </c>
      <c r="AY1450" s="99" t="s">
        <v>105</v>
      </c>
      <c r="BE1450" s="162">
        <f>IF(N1450="základní",J1450,0)</f>
        <v>188</v>
      </c>
      <c r="BF1450" s="162">
        <f>IF(N1450="snížená",J1450,0)</f>
        <v>0</v>
      </c>
      <c r="BG1450" s="162">
        <f>IF(N1450="zákl. přenesená",J1450,0)</f>
        <v>0</v>
      </c>
      <c r="BH1450" s="162">
        <f>IF(N1450="sníž. přenesená",J1450,0)</f>
        <v>0</v>
      </c>
      <c r="BI1450" s="162">
        <f>IF(N1450="nulová",J1450,0)</f>
        <v>0</v>
      </c>
      <c r="BJ1450" s="99" t="s">
        <v>75</v>
      </c>
      <c r="BK1450" s="162">
        <f>ROUND(I1450*H1450,2)</f>
        <v>188</v>
      </c>
      <c r="BL1450" s="99" t="s">
        <v>104</v>
      </c>
      <c r="BM1450" s="99" t="s">
        <v>3538</v>
      </c>
    </row>
    <row r="1451" spans="2:65" s="108" customFormat="1" ht="19.5">
      <c r="B1451" s="109"/>
      <c r="D1451" s="163" t="s">
        <v>107</v>
      </c>
      <c r="F1451" s="164" t="s">
        <v>3539</v>
      </c>
      <c r="L1451" s="109"/>
      <c r="M1451" s="165"/>
      <c r="N1451" s="166"/>
      <c r="O1451" s="166"/>
      <c r="P1451" s="166"/>
      <c r="Q1451" s="166"/>
      <c r="R1451" s="166"/>
      <c r="S1451" s="166"/>
      <c r="T1451" s="167"/>
      <c r="AT1451" s="99" t="s">
        <v>107</v>
      </c>
      <c r="AU1451" s="99" t="s">
        <v>67</v>
      </c>
    </row>
    <row r="1452" spans="2:65" s="108" customFormat="1" ht="22.5" customHeight="1">
      <c r="B1452" s="109"/>
      <c r="C1452" s="152" t="s">
        <v>3540</v>
      </c>
      <c r="D1452" s="152" t="s">
        <v>99</v>
      </c>
      <c r="E1452" s="153" t="s">
        <v>3541</v>
      </c>
      <c r="F1452" s="154" t="s">
        <v>3542</v>
      </c>
      <c r="G1452" s="155" t="s">
        <v>136</v>
      </c>
      <c r="H1452" s="156">
        <v>1</v>
      </c>
      <c r="I1452" s="157">
        <v>212</v>
      </c>
      <c r="J1452" s="157">
        <f>ROUND(I1452*H1452,2)</f>
        <v>212</v>
      </c>
      <c r="K1452" s="154" t="s">
        <v>103</v>
      </c>
      <c r="L1452" s="109"/>
      <c r="M1452" s="158" t="s">
        <v>1</v>
      </c>
      <c r="N1452" s="159" t="s">
        <v>38</v>
      </c>
      <c r="O1452" s="160">
        <v>0</v>
      </c>
      <c r="P1452" s="160">
        <f>O1452*H1452</f>
        <v>0</v>
      </c>
      <c r="Q1452" s="160">
        <v>0</v>
      </c>
      <c r="R1452" s="160">
        <f>Q1452*H1452</f>
        <v>0</v>
      </c>
      <c r="S1452" s="160">
        <v>0</v>
      </c>
      <c r="T1452" s="161">
        <f>S1452*H1452</f>
        <v>0</v>
      </c>
      <c r="AR1452" s="99" t="s">
        <v>104</v>
      </c>
      <c r="AT1452" s="99" t="s">
        <v>99</v>
      </c>
      <c r="AU1452" s="99" t="s">
        <v>67</v>
      </c>
      <c r="AY1452" s="99" t="s">
        <v>105</v>
      </c>
      <c r="BE1452" s="162">
        <f>IF(N1452="základní",J1452,0)</f>
        <v>212</v>
      </c>
      <c r="BF1452" s="162">
        <f>IF(N1452="snížená",J1452,0)</f>
        <v>0</v>
      </c>
      <c r="BG1452" s="162">
        <f>IF(N1452="zákl. přenesená",J1452,0)</f>
        <v>0</v>
      </c>
      <c r="BH1452" s="162">
        <f>IF(N1452="sníž. přenesená",J1452,0)</f>
        <v>0</v>
      </c>
      <c r="BI1452" s="162">
        <f>IF(N1452="nulová",J1452,0)</f>
        <v>0</v>
      </c>
      <c r="BJ1452" s="99" t="s">
        <v>75</v>
      </c>
      <c r="BK1452" s="162">
        <f>ROUND(I1452*H1452,2)</f>
        <v>212</v>
      </c>
      <c r="BL1452" s="99" t="s">
        <v>104</v>
      </c>
      <c r="BM1452" s="99" t="s">
        <v>3543</v>
      </c>
    </row>
    <row r="1453" spans="2:65" s="108" customFormat="1" ht="19.5">
      <c r="B1453" s="109"/>
      <c r="D1453" s="163" t="s">
        <v>107</v>
      </c>
      <c r="F1453" s="164" t="s">
        <v>3544</v>
      </c>
      <c r="L1453" s="109"/>
      <c r="M1453" s="165"/>
      <c r="N1453" s="166"/>
      <c r="O1453" s="166"/>
      <c r="P1453" s="166"/>
      <c r="Q1453" s="166"/>
      <c r="R1453" s="166"/>
      <c r="S1453" s="166"/>
      <c r="T1453" s="167"/>
      <c r="AT1453" s="99" t="s">
        <v>107</v>
      </c>
      <c r="AU1453" s="99" t="s">
        <v>67</v>
      </c>
    </row>
    <row r="1454" spans="2:65" s="108" customFormat="1" ht="22.5" customHeight="1">
      <c r="B1454" s="109"/>
      <c r="C1454" s="152" t="s">
        <v>3545</v>
      </c>
      <c r="D1454" s="152" t="s">
        <v>99</v>
      </c>
      <c r="E1454" s="153" t="s">
        <v>3546</v>
      </c>
      <c r="F1454" s="154" t="s">
        <v>3547</v>
      </c>
      <c r="G1454" s="155" t="s">
        <v>136</v>
      </c>
      <c r="H1454" s="156">
        <v>1</v>
      </c>
      <c r="I1454" s="157">
        <v>282</v>
      </c>
      <c r="J1454" s="157">
        <f>ROUND(I1454*H1454,2)</f>
        <v>282</v>
      </c>
      <c r="K1454" s="154" t="s">
        <v>103</v>
      </c>
      <c r="L1454" s="109"/>
      <c r="M1454" s="158" t="s">
        <v>1</v>
      </c>
      <c r="N1454" s="159" t="s">
        <v>38</v>
      </c>
      <c r="O1454" s="160">
        <v>0</v>
      </c>
      <c r="P1454" s="160">
        <f>O1454*H1454</f>
        <v>0</v>
      </c>
      <c r="Q1454" s="160">
        <v>0</v>
      </c>
      <c r="R1454" s="160">
        <f>Q1454*H1454</f>
        <v>0</v>
      </c>
      <c r="S1454" s="160">
        <v>0</v>
      </c>
      <c r="T1454" s="161">
        <f>S1454*H1454</f>
        <v>0</v>
      </c>
      <c r="AR1454" s="99" t="s">
        <v>104</v>
      </c>
      <c r="AT1454" s="99" t="s">
        <v>99</v>
      </c>
      <c r="AU1454" s="99" t="s">
        <v>67</v>
      </c>
      <c r="AY1454" s="99" t="s">
        <v>105</v>
      </c>
      <c r="BE1454" s="162">
        <f>IF(N1454="základní",J1454,0)</f>
        <v>282</v>
      </c>
      <c r="BF1454" s="162">
        <f>IF(N1454="snížená",J1454,0)</f>
        <v>0</v>
      </c>
      <c r="BG1454" s="162">
        <f>IF(N1454="zákl. přenesená",J1454,0)</f>
        <v>0</v>
      </c>
      <c r="BH1454" s="162">
        <f>IF(N1454="sníž. přenesená",J1454,0)</f>
        <v>0</v>
      </c>
      <c r="BI1454" s="162">
        <f>IF(N1454="nulová",J1454,0)</f>
        <v>0</v>
      </c>
      <c r="BJ1454" s="99" t="s">
        <v>75</v>
      </c>
      <c r="BK1454" s="162">
        <f>ROUND(I1454*H1454,2)</f>
        <v>282</v>
      </c>
      <c r="BL1454" s="99" t="s">
        <v>104</v>
      </c>
      <c r="BM1454" s="99" t="s">
        <v>3548</v>
      </c>
    </row>
    <row r="1455" spans="2:65" s="108" customFormat="1" ht="19.5">
      <c r="B1455" s="109"/>
      <c r="D1455" s="163" t="s">
        <v>107</v>
      </c>
      <c r="F1455" s="164" t="s">
        <v>3549</v>
      </c>
      <c r="L1455" s="109"/>
      <c r="M1455" s="165"/>
      <c r="N1455" s="166"/>
      <c r="O1455" s="166"/>
      <c r="P1455" s="166"/>
      <c r="Q1455" s="166"/>
      <c r="R1455" s="166"/>
      <c r="S1455" s="166"/>
      <c r="T1455" s="167"/>
      <c r="AT1455" s="99" t="s">
        <v>107</v>
      </c>
      <c r="AU1455" s="99" t="s">
        <v>67</v>
      </c>
    </row>
    <row r="1456" spans="2:65" s="108" customFormat="1" ht="22.5" customHeight="1">
      <c r="B1456" s="109"/>
      <c r="C1456" s="152" t="s">
        <v>3550</v>
      </c>
      <c r="D1456" s="152" t="s">
        <v>99</v>
      </c>
      <c r="E1456" s="153" t="s">
        <v>3551</v>
      </c>
      <c r="F1456" s="154" t="s">
        <v>3552</v>
      </c>
      <c r="G1456" s="155" t="s">
        <v>136</v>
      </c>
      <c r="H1456" s="156">
        <v>1</v>
      </c>
      <c r="I1456" s="157">
        <v>320</v>
      </c>
      <c r="J1456" s="157">
        <f>ROUND(I1456*H1456,2)</f>
        <v>320</v>
      </c>
      <c r="K1456" s="154" t="s">
        <v>103</v>
      </c>
      <c r="L1456" s="109"/>
      <c r="M1456" s="158" t="s">
        <v>1</v>
      </c>
      <c r="N1456" s="159" t="s">
        <v>38</v>
      </c>
      <c r="O1456" s="160">
        <v>0</v>
      </c>
      <c r="P1456" s="160">
        <f>O1456*H1456</f>
        <v>0</v>
      </c>
      <c r="Q1456" s="160">
        <v>0</v>
      </c>
      <c r="R1456" s="160">
        <f>Q1456*H1456</f>
        <v>0</v>
      </c>
      <c r="S1456" s="160">
        <v>0</v>
      </c>
      <c r="T1456" s="161">
        <f>S1456*H1456</f>
        <v>0</v>
      </c>
      <c r="AR1456" s="99" t="s">
        <v>104</v>
      </c>
      <c r="AT1456" s="99" t="s">
        <v>99</v>
      </c>
      <c r="AU1456" s="99" t="s">
        <v>67</v>
      </c>
      <c r="AY1456" s="99" t="s">
        <v>105</v>
      </c>
      <c r="BE1456" s="162">
        <f>IF(N1456="základní",J1456,0)</f>
        <v>320</v>
      </c>
      <c r="BF1456" s="162">
        <f>IF(N1456="snížená",J1456,0)</f>
        <v>0</v>
      </c>
      <c r="BG1456" s="162">
        <f>IF(N1456="zákl. přenesená",J1456,0)</f>
        <v>0</v>
      </c>
      <c r="BH1456" s="162">
        <f>IF(N1456="sníž. přenesená",J1456,0)</f>
        <v>0</v>
      </c>
      <c r="BI1456" s="162">
        <f>IF(N1456="nulová",J1456,0)</f>
        <v>0</v>
      </c>
      <c r="BJ1456" s="99" t="s">
        <v>75</v>
      </c>
      <c r="BK1456" s="162">
        <f>ROUND(I1456*H1456,2)</f>
        <v>320</v>
      </c>
      <c r="BL1456" s="99" t="s">
        <v>104</v>
      </c>
      <c r="BM1456" s="99" t="s">
        <v>3553</v>
      </c>
    </row>
    <row r="1457" spans="2:65" s="108" customFormat="1" ht="19.5">
      <c r="B1457" s="109"/>
      <c r="D1457" s="163" t="s">
        <v>107</v>
      </c>
      <c r="F1457" s="164" t="s">
        <v>3554</v>
      </c>
      <c r="L1457" s="109"/>
      <c r="M1457" s="165"/>
      <c r="N1457" s="166"/>
      <c r="O1457" s="166"/>
      <c r="P1457" s="166"/>
      <c r="Q1457" s="166"/>
      <c r="R1457" s="166"/>
      <c r="S1457" s="166"/>
      <c r="T1457" s="167"/>
      <c r="AT1457" s="99" t="s">
        <v>107</v>
      </c>
      <c r="AU1457" s="99" t="s">
        <v>67</v>
      </c>
    </row>
    <row r="1458" spans="2:65" s="108" customFormat="1" ht="22.5" customHeight="1">
      <c r="B1458" s="109"/>
      <c r="C1458" s="152" t="s">
        <v>3555</v>
      </c>
      <c r="D1458" s="152" t="s">
        <v>99</v>
      </c>
      <c r="E1458" s="153" t="s">
        <v>3556</v>
      </c>
      <c r="F1458" s="154" t="s">
        <v>3557</v>
      </c>
      <c r="G1458" s="155" t="s">
        <v>306</v>
      </c>
      <c r="H1458" s="156">
        <v>1</v>
      </c>
      <c r="I1458" s="157">
        <v>244</v>
      </c>
      <c r="J1458" s="157">
        <f>ROUND(I1458*H1458,2)</f>
        <v>244</v>
      </c>
      <c r="K1458" s="154" t="s">
        <v>103</v>
      </c>
      <c r="L1458" s="109"/>
      <c r="M1458" s="158" t="s">
        <v>1</v>
      </c>
      <c r="N1458" s="159" t="s">
        <v>38</v>
      </c>
      <c r="O1458" s="160">
        <v>0</v>
      </c>
      <c r="P1458" s="160">
        <f>O1458*H1458</f>
        <v>0</v>
      </c>
      <c r="Q1458" s="160">
        <v>0</v>
      </c>
      <c r="R1458" s="160">
        <f>Q1458*H1458</f>
        <v>0</v>
      </c>
      <c r="S1458" s="160">
        <v>0</v>
      </c>
      <c r="T1458" s="161">
        <f>S1458*H1458</f>
        <v>0</v>
      </c>
      <c r="AR1458" s="99" t="s">
        <v>104</v>
      </c>
      <c r="AT1458" s="99" t="s">
        <v>99</v>
      </c>
      <c r="AU1458" s="99" t="s">
        <v>67</v>
      </c>
      <c r="AY1458" s="99" t="s">
        <v>105</v>
      </c>
      <c r="BE1458" s="162">
        <f>IF(N1458="základní",J1458,0)</f>
        <v>244</v>
      </c>
      <c r="BF1458" s="162">
        <f>IF(N1458="snížená",J1458,0)</f>
        <v>0</v>
      </c>
      <c r="BG1458" s="162">
        <f>IF(N1458="zákl. přenesená",J1458,0)</f>
        <v>0</v>
      </c>
      <c r="BH1458" s="162">
        <f>IF(N1458="sníž. přenesená",J1458,0)</f>
        <v>0</v>
      </c>
      <c r="BI1458" s="162">
        <f>IF(N1458="nulová",J1458,0)</f>
        <v>0</v>
      </c>
      <c r="BJ1458" s="99" t="s">
        <v>75</v>
      </c>
      <c r="BK1458" s="162">
        <f>ROUND(I1458*H1458,2)</f>
        <v>244</v>
      </c>
      <c r="BL1458" s="99" t="s">
        <v>104</v>
      </c>
      <c r="BM1458" s="99" t="s">
        <v>3558</v>
      </c>
    </row>
    <row r="1459" spans="2:65" s="108" customFormat="1" ht="29.25">
      <c r="B1459" s="109"/>
      <c r="D1459" s="163" t="s">
        <v>107</v>
      </c>
      <c r="F1459" s="164" t="s">
        <v>3559</v>
      </c>
      <c r="L1459" s="109"/>
      <c r="M1459" s="165"/>
      <c r="N1459" s="166"/>
      <c r="O1459" s="166"/>
      <c r="P1459" s="166"/>
      <c r="Q1459" s="166"/>
      <c r="R1459" s="166"/>
      <c r="S1459" s="166"/>
      <c r="T1459" s="167"/>
      <c r="AT1459" s="99" t="s">
        <v>107</v>
      </c>
      <c r="AU1459" s="99" t="s">
        <v>67</v>
      </c>
    </row>
    <row r="1460" spans="2:65" s="108" customFormat="1" ht="22.5" customHeight="1">
      <c r="B1460" s="109"/>
      <c r="C1460" s="152" t="s">
        <v>3560</v>
      </c>
      <c r="D1460" s="152" t="s">
        <v>99</v>
      </c>
      <c r="E1460" s="153" t="s">
        <v>3561</v>
      </c>
      <c r="F1460" s="154" t="s">
        <v>3562</v>
      </c>
      <c r="G1460" s="155" t="s">
        <v>111</v>
      </c>
      <c r="H1460" s="156">
        <v>1</v>
      </c>
      <c r="I1460" s="157">
        <v>591</v>
      </c>
      <c r="J1460" s="157">
        <f>ROUND(I1460*H1460,2)</f>
        <v>591</v>
      </c>
      <c r="K1460" s="154" t="s">
        <v>103</v>
      </c>
      <c r="L1460" s="109"/>
      <c r="M1460" s="158" t="s">
        <v>1</v>
      </c>
      <c r="N1460" s="159" t="s">
        <v>38</v>
      </c>
      <c r="O1460" s="160">
        <v>0</v>
      </c>
      <c r="P1460" s="160">
        <f>O1460*H1460</f>
        <v>0</v>
      </c>
      <c r="Q1460" s="160">
        <v>0</v>
      </c>
      <c r="R1460" s="160">
        <f>Q1460*H1460</f>
        <v>0</v>
      </c>
      <c r="S1460" s="160">
        <v>0</v>
      </c>
      <c r="T1460" s="161">
        <f>S1460*H1460</f>
        <v>0</v>
      </c>
      <c r="AR1460" s="99" t="s">
        <v>104</v>
      </c>
      <c r="AT1460" s="99" t="s">
        <v>99</v>
      </c>
      <c r="AU1460" s="99" t="s">
        <v>67</v>
      </c>
      <c r="AY1460" s="99" t="s">
        <v>105</v>
      </c>
      <c r="BE1460" s="162">
        <f>IF(N1460="základní",J1460,0)</f>
        <v>591</v>
      </c>
      <c r="BF1460" s="162">
        <f>IF(N1460="snížená",J1460,0)</f>
        <v>0</v>
      </c>
      <c r="BG1460" s="162">
        <f>IF(N1460="zákl. přenesená",J1460,0)</f>
        <v>0</v>
      </c>
      <c r="BH1460" s="162">
        <f>IF(N1460="sníž. přenesená",J1460,0)</f>
        <v>0</v>
      </c>
      <c r="BI1460" s="162">
        <f>IF(N1460="nulová",J1460,0)</f>
        <v>0</v>
      </c>
      <c r="BJ1460" s="99" t="s">
        <v>75</v>
      </c>
      <c r="BK1460" s="162">
        <f>ROUND(I1460*H1460,2)</f>
        <v>591</v>
      </c>
      <c r="BL1460" s="99" t="s">
        <v>104</v>
      </c>
      <c r="BM1460" s="99" t="s">
        <v>3563</v>
      </c>
    </row>
    <row r="1461" spans="2:65" s="108" customFormat="1" ht="29.25">
      <c r="B1461" s="109"/>
      <c r="D1461" s="163" t="s">
        <v>107</v>
      </c>
      <c r="F1461" s="164" t="s">
        <v>3564</v>
      </c>
      <c r="L1461" s="109"/>
      <c r="M1461" s="165"/>
      <c r="N1461" s="166"/>
      <c r="O1461" s="166"/>
      <c r="P1461" s="166"/>
      <c r="Q1461" s="166"/>
      <c r="R1461" s="166"/>
      <c r="S1461" s="166"/>
      <c r="T1461" s="167"/>
      <c r="AT1461" s="99" t="s">
        <v>107</v>
      </c>
      <c r="AU1461" s="99" t="s">
        <v>67</v>
      </c>
    </row>
    <row r="1462" spans="2:65" s="108" customFormat="1" ht="22.5" customHeight="1">
      <c r="B1462" s="109"/>
      <c r="C1462" s="152" t="s">
        <v>3565</v>
      </c>
      <c r="D1462" s="152" t="s">
        <v>99</v>
      </c>
      <c r="E1462" s="153" t="s">
        <v>3566</v>
      </c>
      <c r="F1462" s="154" t="s">
        <v>3567</v>
      </c>
      <c r="G1462" s="155" t="s">
        <v>306</v>
      </c>
      <c r="H1462" s="156">
        <v>1</v>
      </c>
      <c r="I1462" s="157">
        <v>97.3</v>
      </c>
      <c r="J1462" s="157">
        <f>ROUND(I1462*H1462,2)</f>
        <v>97.3</v>
      </c>
      <c r="K1462" s="154" t="s">
        <v>103</v>
      </c>
      <c r="L1462" s="109"/>
      <c r="M1462" s="158" t="s">
        <v>1</v>
      </c>
      <c r="N1462" s="159" t="s">
        <v>38</v>
      </c>
      <c r="O1462" s="160">
        <v>0</v>
      </c>
      <c r="P1462" s="160">
        <f>O1462*H1462</f>
        <v>0</v>
      </c>
      <c r="Q1462" s="160">
        <v>0</v>
      </c>
      <c r="R1462" s="160">
        <f>Q1462*H1462</f>
        <v>0</v>
      </c>
      <c r="S1462" s="160">
        <v>0</v>
      </c>
      <c r="T1462" s="161">
        <f>S1462*H1462</f>
        <v>0</v>
      </c>
      <c r="AR1462" s="99" t="s">
        <v>104</v>
      </c>
      <c r="AT1462" s="99" t="s">
        <v>99</v>
      </c>
      <c r="AU1462" s="99" t="s">
        <v>67</v>
      </c>
      <c r="AY1462" s="99" t="s">
        <v>105</v>
      </c>
      <c r="BE1462" s="162">
        <f>IF(N1462="základní",J1462,0)</f>
        <v>97.3</v>
      </c>
      <c r="BF1462" s="162">
        <f>IF(N1462="snížená",J1462,0)</f>
        <v>0</v>
      </c>
      <c r="BG1462" s="162">
        <f>IF(N1462="zákl. přenesená",J1462,0)</f>
        <v>0</v>
      </c>
      <c r="BH1462" s="162">
        <f>IF(N1462="sníž. přenesená",J1462,0)</f>
        <v>0</v>
      </c>
      <c r="BI1462" s="162">
        <f>IF(N1462="nulová",J1462,0)</f>
        <v>0</v>
      </c>
      <c r="BJ1462" s="99" t="s">
        <v>75</v>
      </c>
      <c r="BK1462" s="162">
        <f>ROUND(I1462*H1462,2)</f>
        <v>97.3</v>
      </c>
      <c r="BL1462" s="99" t="s">
        <v>104</v>
      </c>
      <c r="BM1462" s="99" t="s">
        <v>3568</v>
      </c>
    </row>
    <row r="1463" spans="2:65" s="108" customFormat="1" ht="29.25">
      <c r="B1463" s="109"/>
      <c r="D1463" s="163" t="s">
        <v>107</v>
      </c>
      <c r="F1463" s="164" t="s">
        <v>3569</v>
      </c>
      <c r="L1463" s="109"/>
      <c r="M1463" s="165"/>
      <c r="N1463" s="166"/>
      <c r="O1463" s="166"/>
      <c r="P1463" s="166"/>
      <c r="Q1463" s="166"/>
      <c r="R1463" s="166"/>
      <c r="S1463" s="166"/>
      <c r="T1463" s="167"/>
      <c r="AT1463" s="99" t="s">
        <v>107</v>
      </c>
      <c r="AU1463" s="99" t="s">
        <v>67</v>
      </c>
    </row>
    <row r="1464" spans="2:65" s="108" customFormat="1" ht="22.5" customHeight="1">
      <c r="B1464" s="109"/>
      <c r="C1464" s="152" t="s">
        <v>3570</v>
      </c>
      <c r="D1464" s="152" t="s">
        <v>99</v>
      </c>
      <c r="E1464" s="153" t="s">
        <v>3571</v>
      </c>
      <c r="F1464" s="154" t="s">
        <v>3572</v>
      </c>
      <c r="G1464" s="155" t="s">
        <v>111</v>
      </c>
      <c r="H1464" s="156">
        <v>1</v>
      </c>
      <c r="I1464" s="157">
        <v>214</v>
      </c>
      <c r="J1464" s="157">
        <f>ROUND(I1464*H1464,2)</f>
        <v>214</v>
      </c>
      <c r="K1464" s="154" t="s">
        <v>103</v>
      </c>
      <c r="L1464" s="109"/>
      <c r="M1464" s="158" t="s">
        <v>1</v>
      </c>
      <c r="N1464" s="159" t="s">
        <v>38</v>
      </c>
      <c r="O1464" s="160">
        <v>0</v>
      </c>
      <c r="P1464" s="160">
        <f>O1464*H1464</f>
        <v>0</v>
      </c>
      <c r="Q1464" s="160">
        <v>0</v>
      </c>
      <c r="R1464" s="160">
        <f>Q1464*H1464</f>
        <v>0</v>
      </c>
      <c r="S1464" s="160">
        <v>0</v>
      </c>
      <c r="T1464" s="161">
        <f>S1464*H1464</f>
        <v>0</v>
      </c>
      <c r="AR1464" s="99" t="s">
        <v>104</v>
      </c>
      <c r="AT1464" s="99" t="s">
        <v>99</v>
      </c>
      <c r="AU1464" s="99" t="s">
        <v>67</v>
      </c>
      <c r="AY1464" s="99" t="s">
        <v>105</v>
      </c>
      <c r="BE1464" s="162">
        <f>IF(N1464="základní",J1464,0)</f>
        <v>214</v>
      </c>
      <c r="BF1464" s="162">
        <f>IF(N1464="snížená",J1464,0)</f>
        <v>0</v>
      </c>
      <c r="BG1464" s="162">
        <f>IF(N1464="zákl. přenesená",J1464,0)</f>
        <v>0</v>
      </c>
      <c r="BH1464" s="162">
        <f>IF(N1464="sníž. přenesená",J1464,0)</f>
        <v>0</v>
      </c>
      <c r="BI1464" s="162">
        <f>IF(N1464="nulová",J1464,0)</f>
        <v>0</v>
      </c>
      <c r="BJ1464" s="99" t="s">
        <v>75</v>
      </c>
      <c r="BK1464" s="162">
        <f>ROUND(I1464*H1464,2)</f>
        <v>214</v>
      </c>
      <c r="BL1464" s="99" t="s">
        <v>104</v>
      </c>
      <c r="BM1464" s="99" t="s">
        <v>3573</v>
      </c>
    </row>
    <row r="1465" spans="2:65" s="108" customFormat="1" ht="29.25">
      <c r="B1465" s="109"/>
      <c r="D1465" s="163" t="s">
        <v>107</v>
      </c>
      <c r="F1465" s="164" t="s">
        <v>3574</v>
      </c>
      <c r="L1465" s="109"/>
      <c r="M1465" s="165"/>
      <c r="N1465" s="166"/>
      <c r="O1465" s="166"/>
      <c r="P1465" s="166"/>
      <c r="Q1465" s="166"/>
      <c r="R1465" s="166"/>
      <c r="S1465" s="166"/>
      <c r="T1465" s="167"/>
      <c r="AT1465" s="99" t="s">
        <v>107</v>
      </c>
      <c r="AU1465" s="99" t="s">
        <v>67</v>
      </c>
    </row>
    <row r="1466" spans="2:65" s="108" customFormat="1" ht="22.5" customHeight="1">
      <c r="B1466" s="109"/>
      <c r="C1466" s="152" t="s">
        <v>3575</v>
      </c>
      <c r="D1466" s="152" t="s">
        <v>99</v>
      </c>
      <c r="E1466" s="153" t="s">
        <v>3576</v>
      </c>
      <c r="F1466" s="154" t="s">
        <v>3577</v>
      </c>
      <c r="G1466" s="155" t="s">
        <v>306</v>
      </c>
      <c r="H1466" s="156">
        <v>1</v>
      </c>
      <c r="I1466" s="157">
        <v>284</v>
      </c>
      <c r="J1466" s="157">
        <f>ROUND(I1466*H1466,2)</f>
        <v>284</v>
      </c>
      <c r="K1466" s="154" t="s">
        <v>103</v>
      </c>
      <c r="L1466" s="109"/>
      <c r="M1466" s="158" t="s">
        <v>1</v>
      </c>
      <c r="N1466" s="159" t="s">
        <v>38</v>
      </c>
      <c r="O1466" s="160">
        <v>0</v>
      </c>
      <c r="P1466" s="160">
        <f>O1466*H1466</f>
        <v>0</v>
      </c>
      <c r="Q1466" s="160">
        <v>0</v>
      </c>
      <c r="R1466" s="160">
        <f>Q1466*H1466</f>
        <v>0</v>
      </c>
      <c r="S1466" s="160">
        <v>0</v>
      </c>
      <c r="T1466" s="161">
        <f>S1466*H1466</f>
        <v>0</v>
      </c>
      <c r="AR1466" s="99" t="s">
        <v>104</v>
      </c>
      <c r="AT1466" s="99" t="s">
        <v>99</v>
      </c>
      <c r="AU1466" s="99" t="s">
        <v>67</v>
      </c>
      <c r="AY1466" s="99" t="s">
        <v>105</v>
      </c>
      <c r="BE1466" s="162">
        <f>IF(N1466="základní",J1466,0)</f>
        <v>284</v>
      </c>
      <c r="BF1466" s="162">
        <f>IF(N1466="snížená",J1466,0)</f>
        <v>0</v>
      </c>
      <c r="BG1466" s="162">
        <f>IF(N1466="zákl. přenesená",J1466,0)</f>
        <v>0</v>
      </c>
      <c r="BH1466" s="162">
        <f>IF(N1466="sníž. přenesená",J1466,0)</f>
        <v>0</v>
      </c>
      <c r="BI1466" s="162">
        <f>IF(N1466="nulová",J1466,0)</f>
        <v>0</v>
      </c>
      <c r="BJ1466" s="99" t="s">
        <v>75</v>
      </c>
      <c r="BK1466" s="162">
        <f>ROUND(I1466*H1466,2)</f>
        <v>284</v>
      </c>
      <c r="BL1466" s="99" t="s">
        <v>104</v>
      </c>
      <c r="BM1466" s="99" t="s">
        <v>3578</v>
      </c>
    </row>
    <row r="1467" spans="2:65" s="108" customFormat="1" ht="29.25">
      <c r="B1467" s="109"/>
      <c r="D1467" s="163" t="s">
        <v>107</v>
      </c>
      <c r="F1467" s="164" t="s">
        <v>3579</v>
      </c>
      <c r="L1467" s="109"/>
      <c r="M1467" s="165"/>
      <c r="N1467" s="166"/>
      <c r="O1467" s="166"/>
      <c r="P1467" s="166"/>
      <c r="Q1467" s="166"/>
      <c r="R1467" s="166"/>
      <c r="S1467" s="166"/>
      <c r="T1467" s="167"/>
      <c r="AT1467" s="99" t="s">
        <v>107</v>
      </c>
      <c r="AU1467" s="99" t="s">
        <v>67</v>
      </c>
    </row>
    <row r="1468" spans="2:65" s="108" customFormat="1" ht="22.5" customHeight="1">
      <c r="B1468" s="109"/>
      <c r="C1468" s="152" t="s">
        <v>3580</v>
      </c>
      <c r="D1468" s="152" t="s">
        <v>99</v>
      </c>
      <c r="E1468" s="153" t="s">
        <v>3581</v>
      </c>
      <c r="F1468" s="154" t="s">
        <v>3582</v>
      </c>
      <c r="G1468" s="155" t="s">
        <v>111</v>
      </c>
      <c r="H1468" s="156">
        <v>1</v>
      </c>
      <c r="I1468" s="157">
        <v>377</v>
      </c>
      <c r="J1468" s="157">
        <f>ROUND(I1468*H1468,2)</f>
        <v>377</v>
      </c>
      <c r="K1468" s="154" t="s">
        <v>103</v>
      </c>
      <c r="L1468" s="109"/>
      <c r="M1468" s="158" t="s">
        <v>1</v>
      </c>
      <c r="N1468" s="159" t="s">
        <v>38</v>
      </c>
      <c r="O1468" s="160">
        <v>0</v>
      </c>
      <c r="P1468" s="160">
        <f>O1468*H1468</f>
        <v>0</v>
      </c>
      <c r="Q1468" s="160">
        <v>0</v>
      </c>
      <c r="R1468" s="160">
        <f>Q1468*H1468</f>
        <v>0</v>
      </c>
      <c r="S1468" s="160">
        <v>0</v>
      </c>
      <c r="T1468" s="161">
        <f>S1468*H1468</f>
        <v>0</v>
      </c>
      <c r="AR1468" s="99" t="s">
        <v>104</v>
      </c>
      <c r="AT1468" s="99" t="s">
        <v>99</v>
      </c>
      <c r="AU1468" s="99" t="s">
        <v>67</v>
      </c>
      <c r="AY1468" s="99" t="s">
        <v>105</v>
      </c>
      <c r="BE1468" s="162">
        <f>IF(N1468="základní",J1468,0)</f>
        <v>377</v>
      </c>
      <c r="BF1468" s="162">
        <f>IF(N1468="snížená",J1468,0)</f>
        <v>0</v>
      </c>
      <c r="BG1468" s="162">
        <f>IF(N1468="zákl. přenesená",J1468,0)</f>
        <v>0</v>
      </c>
      <c r="BH1468" s="162">
        <f>IF(N1468="sníž. přenesená",J1468,0)</f>
        <v>0</v>
      </c>
      <c r="BI1468" s="162">
        <f>IF(N1468="nulová",J1468,0)</f>
        <v>0</v>
      </c>
      <c r="BJ1468" s="99" t="s">
        <v>75</v>
      </c>
      <c r="BK1468" s="162">
        <f>ROUND(I1468*H1468,2)</f>
        <v>377</v>
      </c>
      <c r="BL1468" s="99" t="s">
        <v>104</v>
      </c>
      <c r="BM1468" s="99" t="s">
        <v>3583</v>
      </c>
    </row>
    <row r="1469" spans="2:65" s="108" customFormat="1" ht="29.25">
      <c r="B1469" s="109"/>
      <c r="D1469" s="163" t="s">
        <v>107</v>
      </c>
      <c r="F1469" s="164" t="s">
        <v>3584</v>
      </c>
      <c r="L1469" s="109"/>
      <c r="M1469" s="165"/>
      <c r="N1469" s="166"/>
      <c r="O1469" s="166"/>
      <c r="P1469" s="166"/>
      <c r="Q1469" s="166"/>
      <c r="R1469" s="166"/>
      <c r="S1469" s="166"/>
      <c r="T1469" s="167"/>
      <c r="AT1469" s="99" t="s">
        <v>107</v>
      </c>
      <c r="AU1469" s="99" t="s">
        <v>67</v>
      </c>
    </row>
    <row r="1470" spans="2:65" s="108" customFormat="1" ht="22.5" customHeight="1">
      <c r="B1470" s="109"/>
      <c r="C1470" s="152" t="s">
        <v>3585</v>
      </c>
      <c r="D1470" s="152" t="s">
        <v>99</v>
      </c>
      <c r="E1470" s="153" t="s">
        <v>3586</v>
      </c>
      <c r="F1470" s="154" t="s">
        <v>3587</v>
      </c>
      <c r="G1470" s="155" t="s">
        <v>306</v>
      </c>
      <c r="H1470" s="156">
        <v>1</v>
      </c>
      <c r="I1470" s="157">
        <v>43.9</v>
      </c>
      <c r="J1470" s="157">
        <f>ROUND(I1470*H1470,2)</f>
        <v>43.9</v>
      </c>
      <c r="K1470" s="154" t="s">
        <v>103</v>
      </c>
      <c r="L1470" s="109"/>
      <c r="M1470" s="158" t="s">
        <v>1</v>
      </c>
      <c r="N1470" s="159" t="s">
        <v>38</v>
      </c>
      <c r="O1470" s="160">
        <v>0</v>
      </c>
      <c r="P1470" s="160">
        <f>O1470*H1470</f>
        <v>0</v>
      </c>
      <c r="Q1470" s="160">
        <v>0</v>
      </c>
      <c r="R1470" s="160">
        <f>Q1470*H1470</f>
        <v>0</v>
      </c>
      <c r="S1470" s="160">
        <v>0</v>
      </c>
      <c r="T1470" s="161">
        <f>S1470*H1470</f>
        <v>0</v>
      </c>
      <c r="AR1470" s="99" t="s">
        <v>104</v>
      </c>
      <c r="AT1470" s="99" t="s">
        <v>99</v>
      </c>
      <c r="AU1470" s="99" t="s">
        <v>67</v>
      </c>
      <c r="AY1470" s="99" t="s">
        <v>105</v>
      </c>
      <c r="BE1470" s="162">
        <f>IF(N1470="základní",J1470,0)</f>
        <v>43.9</v>
      </c>
      <c r="BF1470" s="162">
        <f>IF(N1470="snížená",J1470,0)</f>
        <v>0</v>
      </c>
      <c r="BG1470" s="162">
        <f>IF(N1470="zákl. přenesená",J1470,0)</f>
        <v>0</v>
      </c>
      <c r="BH1470" s="162">
        <f>IF(N1470="sníž. přenesená",J1470,0)</f>
        <v>0</v>
      </c>
      <c r="BI1470" s="162">
        <f>IF(N1470="nulová",J1470,0)</f>
        <v>0</v>
      </c>
      <c r="BJ1470" s="99" t="s">
        <v>75</v>
      </c>
      <c r="BK1470" s="162">
        <f>ROUND(I1470*H1470,2)</f>
        <v>43.9</v>
      </c>
      <c r="BL1470" s="99" t="s">
        <v>104</v>
      </c>
      <c r="BM1470" s="99" t="s">
        <v>3588</v>
      </c>
    </row>
    <row r="1471" spans="2:65" s="108" customFormat="1" ht="29.25">
      <c r="B1471" s="109"/>
      <c r="D1471" s="163" t="s">
        <v>107</v>
      </c>
      <c r="F1471" s="164" t="s">
        <v>3589</v>
      </c>
      <c r="L1471" s="109"/>
      <c r="M1471" s="165"/>
      <c r="N1471" s="166"/>
      <c r="O1471" s="166"/>
      <c r="P1471" s="166"/>
      <c r="Q1471" s="166"/>
      <c r="R1471" s="166"/>
      <c r="S1471" s="166"/>
      <c r="T1471" s="167"/>
      <c r="AT1471" s="99" t="s">
        <v>107</v>
      </c>
      <c r="AU1471" s="99" t="s">
        <v>67</v>
      </c>
    </row>
    <row r="1472" spans="2:65" s="108" customFormat="1" ht="22.5" customHeight="1">
      <c r="B1472" s="109"/>
      <c r="C1472" s="152" t="s">
        <v>3590</v>
      </c>
      <c r="D1472" s="152" t="s">
        <v>99</v>
      </c>
      <c r="E1472" s="153" t="s">
        <v>3591</v>
      </c>
      <c r="F1472" s="154" t="s">
        <v>3592</v>
      </c>
      <c r="G1472" s="155" t="s">
        <v>111</v>
      </c>
      <c r="H1472" s="156">
        <v>1</v>
      </c>
      <c r="I1472" s="157">
        <v>268</v>
      </c>
      <c r="J1472" s="157">
        <f>ROUND(I1472*H1472,2)</f>
        <v>268</v>
      </c>
      <c r="K1472" s="154" t="s">
        <v>103</v>
      </c>
      <c r="L1472" s="109"/>
      <c r="M1472" s="158" t="s">
        <v>1</v>
      </c>
      <c r="N1472" s="159" t="s">
        <v>38</v>
      </c>
      <c r="O1472" s="160">
        <v>0</v>
      </c>
      <c r="P1472" s="160">
        <f>O1472*H1472</f>
        <v>0</v>
      </c>
      <c r="Q1472" s="160">
        <v>0</v>
      </c>
      <c r="R1472" s="160">
        <f>Q1472*H1472</f>
        <v>0</v>
      </c>
      <c r="S1472" s="160">
        <v>0</v>
      </c>
      <c r="T1472" s="161">
        <f>S1472*H1472</f>
        <v>0</v>
      </c>
      <c r="AR1472" s="99" t="s">
        <v>104</v>
      </c>
      <c r="AT1472" s="99" t="s">
        <v>99</v>
      </c>
      <c r="AU1472" s="99" t="s">
        <v>67</v>
      </c>
      <c r="AY1472" s="99" t="s">
        <v>105</v>
      </c>
      <c r="BE1472" s="162">
        <f>IF(N1472="základní",J1472,0)</f>
        <v>268</v>
      </c>
      <c r="BF1472" s="162">
        <f>IF(N1472="snížená",J1472,0)</f>
        <v>0</v>
      </c>
      <c r="BG1472" s="162">
        <f>IF(N1472="zákl. přenesená",J1472,0)</f>
        <v>0</v>
      </c>
      <c r="BH1472" s="162">
        <f>IF(N1472="sníž. přenesená",J1472,0)</f>
        <v>0</v>
      </c>
      <c r="BI1472" s="162">
        <f>IF(N1472="nulová",J1472,0)</f>
        <v>0</v>
      </c>
      <c r="BJ1472" s="99" t="s">
        <v>75</v>
      </c>
      <c r="BK1472" s="162">
        <f>ROUND(I1472*H1472,2)</f>
        <v>268</v>
      </c>
      <c r="BL1472" s="99" t="s">
        <v>104</v>
      </c>
      <c r="BM1472" s="99" t="s">
        <v>3593</v>
      </c>
    </row>
    <row r="1473" spans="2:65" s="108" customFormat="1" ht="29.25">
      <c r="B1473" s="109"/>
      <c r="D1473" s="163" t="s">
        <v>107</v>
      </c>
      <c r="F1473" s="164" t="s">
        <v>3594</v>
      </c>
      <c r="L1473" s="109"/>
      <c r="M1473" s="165"/>
      <c r="N1473" s="166"/>
      <c r="O1473" s="166"/>
      <c r="P1473" s="166"/>
      <c r="Q1473" s="166"/>
      <c r="R1473" s="166"/>
      <c r="S1473" s="166"/>
      <c r="T1473" s="167"/>
      <c r="AT1473" s="99" t="s">
        <v>107</v>
      </c>
      <c r="AU1473" s="99" t="s">
        <v>67</v>
      </c>
    </row>
    <row r="1474" spans="2:65" s="108" customFormat="1" ht="22.5" customHeight="1">
      <c r="B1474" s="109"/>
      <c r="C1474" s="152" t="s">
        <v>3595</v>
      </c>
      <c r="D1474" s="152" t="s">
        <v>99</v>
      </c>
      <c r="E1474" s="153" t="s">
        <v>3596</v>
      </c>
      <c r="F1474" s="154" t="s">
        <v>3597</v>
      </c>
      <c r="G1474" s="155" t="s">
        <v>111</v>
      </c>
      <c r="H1474" s="156">
        <v>1</v>
      </c>
      <c r="I1474" s="157">
        <v>268</v>
      </c>
      <c r="J1474" s="157">
        <f>ROUND(I1474*H1474,2)</f>
        <v>268</v>
      </c>
      <c r="K1474" s="154" t="s">
        <v>103</v>
      </c>
      <c r="L1474" s="109"/>
      <c r="M1474" s="158" t="s">
        <v>1</v>
      </c>
      <c r="N1474" s="159" t="s">
        <v>38</v>
      </c>
      <c r="O1474" s="160">
        <v>0</v>
      </c>
      <c r="P1474" s="160">
        <f>O1474*H1474</f>
        <v>0</v>
      </c>
      <c r="Q1474" s="160">
        <v>0</v>
      </c>
      <c r="R1474" s="160">
        <f>Q1474*H1474</f>
        <v>0</v>
      </c>
      <c r="S1474" s="160">
        <v>0</v>
      </c>
      <c r="T1474" s="161">
        <f>S1474*H1474</f>
        <v>0</v>
      </c>
      <c r="AR1474" s="99" t="s">
        <v>104</v>
      </c>
      <c r="AT1474" s="99" t="s">
        <v>99</v>
      </c>
      <c r="AU1474" s="99" t="s">
        <v>67</v>
      </c>
      <c r="AY1474" s="99" t="s">
        <v>105</v>
      </c>
      <c r="BE1474" s="162">
        <f>IF(N1474="základní",J1474,0)</f>
        <v>268</v>
      </c>
      <c r="BF1474" s="162">
        <f>IF(N1474="snížená",J1474,0)</f>
        <v>0</v>
      </c>
      <c r="BG1474" s="162">
        <f>IF(N1474="zákl. přenesená",J1474,0)</f>
        <v>0</v>
      </c>
      <c r="BH1474" s="162">
        <f>IF(N1474="sníž. přenesená",J1474,0)</f>
        <v>0</v>
      </c>
      <c r="BI1474" s="162">
        <f>IF(N1474="nulová",J1474,0)</f>
        <v>0</v>
      </c>
      <c r="BJ1474" s="99" t="s">
        <v>75</v>
      </c>
      <c r="BK1474" s="162">
        <f>ROUND(I1474*H1474,2)</f>
        <v>268</v>
      </c>
      <c r="BL1474" s="99" t="s">
        <v>104</v>
      </c>
      <c r="BM1474" s="99" t="s">
        <v>3598</v>
      </c>
    </row>
    <row r="1475" spans="2:65" s="108" customFormat="1" ht="29.25">
      <c r="B1475" s="109"/>
      <c r="D1475" s="163" t="s">
        <v>107</v>
      </c>
      <c r="F1475" s="164" t="s">
        <v>3599</v>
      </c>
      <c r="L1475" s="109"/>
      <c r="M1475" s="165"/>
      <c r="N1475" s="166"/>
      <c r="O1475" s="166"/>
      <c r="P1475" s="166"/>
      <c r="Q1475" s="166"/>
      <c r="R1475" s="166"/>
      <c r="S1475" s="166"/>
      <c r="T1475" s="167"/>
      <c r="AT1475" s="99" t="s">
        <v>107</v>
      </c>
      <c r="AU1475" s="99" t="s">
        <v>67</v>
      </c>
    </row>
    <row r="1476" spans="2:65" s="108" customFormat="1" ht="22.5" customHeight="1">
      <c r="B1476" s="109"/>
      <c r="C1476" s="152" t="s">
        <v>3600</v>
      </c>
      <c r="D1476" s="152" t="s">
        <v>99</v>
      </c>
      <c r="E1476" s="153" t="s">
        <v>3601</v>
      </c>
      <c r="F1476" s="154" t="s">
        <v>3602</v>
      </c>
      <c r="G1476" s="155" t="s">
        <v>111</v>
      </c>
      <c r="H1476" s="156">
        <v>1</v>
      </c>
      <c r="I1476" s="157">
        <v>264</v>
      </c>
      <c r="J1476" s="157">
        <f>ROUND(I1476*H1476,2)</f>
        <v>264</v>
      </c>
      <c r="K1476" s="154" t="s">
        <v>103</v>
      </c>
      <c r="L1476" s="109"/>
      <c r="M1476" s="158" t="s">
        <v>1</v>
      </c>
      <c r="N1476" s="159" t="s">
        <v>38</v>
      </c>
      <c r="O1476" s="160">
        <v>0</v>
      </c>
      <c r="P1476" s="160">
        <f>O1476*H1476</f>
        <v>0</v>
      </c>
      <c r="Q1476" s="160">
        <v>0</v>
      </c>
      <c r="R1476" s="160">
        <f>Q1476*H1476</f>
        <v>0</v>
      </c>
      <c r="S1476" s="160">
        <v>0</v>
      </c>
      <c r="T1476" s="161">
        <f>S1476*H1476</f>
        <v>0</v>
      </c>
      <c r="AR1476" s="99" t="s">
        <v>104</v>
      </c>
      <c r="AT1476" s="99" t="s">
        <v>99</v>
      </c>
      <c r="AU1476" s="99" t="s">
        <v>67</v>
      </c>
      <c r="AY1476" s="99" t="s">
        <v>105</v>
      </c>
      <c r="BE1476" s="162">
        <f>IF(N1476="základní",J1476,0)</f>
        <v>264</v>
      </c>
      <c r="BF1476" s="162">
        <f>IF(N1476="snížená",J1476,0)</f>
        <v>0</v>
      </c>
      <c r="BG1476" s="162">
        <f>IF(N1476="zákl. přenesená",J1476,0)</f>
        <v>0</v>
      </c>
      <c r="BH1476" s="162">
        <f>IF(N1476="sníž. přenesená",J1476,0)</f>
        <v>0</v>
      </c>
      <c r="BI1476" s="162">
        <f>IF(N1476="nulová",J1476,0)</f>
        <v>0</v>
      </c>
      <c r="BJ1476" s="99" t="s">
        <v>75</v>
      </c>
      <c r="BK1476" s="162">
        <f>ROUND(I1476*H1476,2)</f>
        <v>264</v>
      </c>
      <c r="BL1476" s="99" t="s">
        <v>104</v>
      </c>
      <c r="BM1476" s="99" t="s">
        <v>3603</v>
      </c>
    </row>
    <row r="1477" spans="2:65" s="108" customFormat="1" ht="29.25">
      <c r="B1477" s="109"/>
      <c r="D1477" s="163" t="s">
        <v>107</v>
      </c>
      <c r="F1477" s="164" t="s">
        <v>3604</v>
      </c>
      <c r="L1477" s="109"/>
      <c r="M1477" s="165"/>
      <c r="N1477" s="166"/>
      <c r="O1477" s="166"/>
      <c r="P1477" s="166"/>
      <c r="Q1477" s="166"/>
      <c r="R1477" s="166"/>
      <c r="S1477" s="166"/>
      <c r="T1477" s="167"/>
      <c r="AT1477" s="99" t="s">
        <v>107</v>
      </c>
      <c r="AU1477" s="99" t="s">
        <v>67</v>
      </c>
    </row>
    <row r="1478" spans="2:65" s="108" customFormat="1" ht="22.5" customHeight="1">
      <c r="B1478" s="109"/>
      <c r="C1478" s="152" t="s">
        <v>3605</v>
      </c>
      <c r="D1478" s="152" t="s">
        <v>99</v>
      </c>
      <c r="E1478" s="153" t="s">
        <v>3606</v>
      </c>
      <c r="F1478" s="154" t="s">
        <v>3607</v>
      </c>
      <c r="G1478" s="155" t="s">
        <v>111</v>
      </c>
      <c r="H1478" s="156">
        <v>1</v>
      </c>
      <c r="I1478" s="157">
        <v>264</v>
      </c>
      <c r="J1478" s="157">
        <f>ROUND(I1478*H1478,2)</f>
        <v>264</v>
      </c>
      <c r="K1478" s="154" t="s">
        <v>103</v>
      </c>
      <c r="L1478" s="109"/>
      <c r="M1478" s="158" t="s">
        <v>1</v>
      </c>
      <c r="N1478" s="159" t="s">
        <v>38</v>
      </c>
      <c r="O1478" s="160">
        <v>0</v>
      </c>
      <c r="P1478" s="160">
        <f>O1478*H1478</f>
        <v>0</v>
      </c>
      <c r="Q1478" s="160">
        <v>0</v>
      </c>
      <c r="R1478" s="160">
        <f>Q1478*H1478</f>
        <v>0</v>
      </c>
      <c r="S1478" s="160">
        <v>0</v>
      </c>
      <c r="T1478" s="161">
        <f>S1478*H1478</f>
        <v>0</v>
      </c>
      <c r="AR1478" s="99" t="s">
        <v>104</v>
      </c>
      <c r="AT1478" s="99" t="s">
        <v>99</v>
      </c>
      <c r="AU1478" s="99" t="s">
        <v>67</v>
      </c>
      <c r="AY1478" s="99" t="s">
        <v>105</v>
      </c>
      <c r="BE1478" s="162">
        <f>IF(N1478="základní",J1478,0)</f>
        <v>264</v>
      </c>
      <c r="BF1478" s="162">
        <f>IF(N1478="snížená",J1478,0)</f>
        <v>0</v>
      </c>
      <c r="BG1478" s="162">
        <f>IF(N1478="zákl. přenesená",J1478,0)</f>
        <v>0</v>
      </c>
      <c r="BH1478" s="162">
        <f>IF(N1478="sníž. přenesená",J1478,0)</f>
        <v>0</v>
      </c>
      <c r="BI1478" s="162">
        <f>IF(N1478="nulová",J1478,0)</f>
        <v>0</v>
      </c>
      <c r="BJ1478" s="99" t="s">
        <v>75</v>
      </c>
      <c r="BK1478" s="162">
        <f>ROUND(I1478*H1478,2)</f>
        <v>264</v>
      </c>
      <c r="BL1478" s="99" t="s">
        <v>104</v>
      </c>
      <c r="BM1478" s="99" t="s">
        <v>3608</v>
      </c>
    </row>
    <row r="1479" spans="2:65" s="108" customFormat="1" ht="29.25">
      <c r="B1479" s="109"/>
      <c r="D1479" s="163" t="s">
        <v>107</v>
      </c>
      <c r="F1479" s="164" t="s">
        <v>3609</v>
      </c>
      <c r="L1479" s="109"/>
      <c r="M1479" s="165"/>
      <c r="N1479" s="166"/>
      <c r="O1479" s="166"/>
      <c r="P1479" s="166"/>
      <c r="Q1479" s="166"/>
      <c r="R1479" s="166"/>
      <c r="S1479" s="166"/>
      <c r="T1479" s="167"/>
      <c r="AT1479" s="99" t="s">
        <v>107</v>
      </c>
      <c r="AU1479" s="99" t="s">
        <v>67</v>
      </c>
    </row>
    <row r="1480" spans="2:65" s="108" customFormat="1" ht="22.5" customHeight="1">
      <c r="B1480" s="109"/>
      <c r="C1480" s="152" t="s">
        <v>3610</v>
      </c>
      <c r="D1480" s="152" t="s">
        <v>99</v>
      </c>
      <c r="E1480" s="153" t="s">
        <v>3611</v>
      </c>
      <c r="F1480" s="154" t="s">
        <v>3612</v>
      </c>
      <c r="G1480" s="155" t="s">
        <v>111</v>
      </c>
      <c r="H1480" s="156">
        <v>1</v>
      </c>
      <c r="I1480" s="157">
        <v>119</v>
      </c>
      <c r="J1480" s="157">
        <f>ROUND(I1480*H1480,2)</f>
        <v>119</v>
      </c>
      <c r="K1480" s="154" t="s">
        <v>103</v>
      </c>
      <c r="L1480" s="109"/>
      <c r="M1480" s="158" t="s">
        <v>1</v>
      </c>
      <c r="N1480" s="159" t="s">
        <v>38</v>
      </c>
      <c r="O1480" s="160">
        <v>0</v>
      </c>
      <c r="P1480" s="160">
        <f>O1480*H1480</f>
        <v>0</v>
      </c>
      <c r="Q1480" s="160">
        <v>0</v>
      </c>
      <c r="R1480" s="160">
        <f>Q1480*H1480</f>
        <v>0</v>
      </c>
      <c r="S1480" s="160">
        <v>0</v>
      </c>
      <c r="T1480" s="161">
        <f>S1480*H1480</f>
        <v>0</v>
      </c>
      <c r="AR1480" s="99" t="s">
        <v>104</v>
      </c>
      <c r="AT1480" s="99" t="s">
        <v>99</v>
      </c>
      <c r="AU1480" s="99" t="s">
        <v>67</v>
      </c>
      <c r="AY1480" s="99" t="s">
        <v>105</v>
      </c>
      <c r="BE1480" s="162">
        <f>IF(N1480="základní",J1480,0)</f>
        <v>119</v>
      </c>
      <c r="BF1480" s="162">
        <f>IF(N1480="snížená",J1480,0)</f>
        <v>0</v>
      </c>
      <c r="BG1480" s="162">
        <f>IF(N1480="zákl. přenesená",J1480,0)</f>
        <v>0</v>
      </c>
      <c r="BH1480" s="162">
        <f>IF(N1480="sníž. přenesená",J1480,0)</f>
        <v>0</v>
      </c>
      <c r="BI1480" s="162">
        <f>IF(N1480="nulová",J1480,0)</f>
        <v>0</v>
      </c>
      <c r="BJ1480" s="99" t="s">
        <v>75</v>
      </c>
      <c r="BK1480" s="162">
        <f>ROUND(I1480*H1480,2)</f>
        <v>119</v>
      </c>
      <c r="BL1480" s="99" t="s">
        <v>104</v>
      </c>
      <c r="BM1480" s="99" t="s">
        <v>3613</v>
      </c>
    </row>
    <row r="1481" spans="2:65" s="108" customFormat="1" ht="29.25">
      <c r="B1481" s="109"/>
      <c r="D1481" s="163" t="s">
        <v>107</v>
      </c>
      <c r="F1481" s="164" t="s">
        <v>3614</v>
      </c>
      <c r="L1481" s="109"/>
      <c r="M1481" s="165"/>
      <c r="N1481" s="166"/>
      <c r="O1481" s="166"/>
      <c r="P1481" s="166"/>
      <c r="Q1481" s="166"/>
      <c r="R1481" s="166"/>
      <c r="S1481" s="166"/>
      <c r="T1481" s="167"/>
      <c r="AT1481" s="99" t="s">
        <v>107</v>
      </c>
      <c r="AU1481" s="99" t="s">
        <v>67</v>
      </c>
    </row>
    <row r="1482" spans="2:65" s="108" customFormat="1" ht="22.5" customHeight="1">
      <c r="B1482" s="109"/>
      <c r="C1482" s="152" t="s">
        <v>3615</v>
      </c>
      <c r="D1482" s="152" t="s">
        <v>99</v>
      </c>
      <c r="E1482" s="153" t="s">
        <v>3616</v>
      </c>
      <c r="F1482" s="154" t="s">
        <v>3617</v>
      </c>
      <c r="G1482" s="155" t="s">
        <v>306</v>
      </c>
      <c r="H1482" s="156">
        <v>1</v>
      </c>
      <c r="I1482" s="157">
        <v>143</v>
      </c>
      <c r="J1482" s="157">
        <f>ROUND(I1482*H1482,2)</f>
        <v>143</v>
      </c>
      <c r="K1482" s="154" t="s">
        <v>103</v>
      </c>
      <c r="L1482" s="109"/>
      <c r="M1482" s="158" t="s">
        <v>1</v>
      </c>
      <c r="N1482" s="159" t="s">
        <v>38</v>
      </c>
      <c r="O1482" s="160">
        <v>0</v>
      </c>
      <c r="P1482" s="160">
        <f>O1482*H1482</f>
        <v>0</v>
      </c>
      <c r="Q1482" s="160">
        <v>0</v>
      </c>
      <c r="R1482" s="160">
        <f>Q1482*H1482</f>
        <v>0</v>
      </c>
      <c r="S1482" s="160">
        <v>0</v>
      </c>
      <c r="T1482" s="161">
        <f>S1482*H1482</f>
        <v>0</v>
      </c>
      <c r="AR1482" s="99" t="s">
        <v>104</v>
      </c>
      <c r="AT1482" s="99" t="s">
        <v>99</v>
      </c>
      <c r="AU1482" s="99" t="s">
        <v>67</v>
      </c>
      <c r="AY1482" s="99" t="s">
        <v>105</v>
      </c>
      <c r="BE1482" s="162">
        <f>IF(N1482="základní",J1482,0)</f>
        <v>143</v>
      </c>
      <c r="BF1482" s="162">
        <f>IF(N1482="snížená",J1482,0)</f>
        <v>0</v>
      </c>
      <c r="BG1482" s="162">
        <f>IF(N1482="zákl. přenesená",J1482,0)</f>
        <v>0</v>
      </c>
      <c r="BH1482" s="162">
        <f>IF(N1482="sníž. přenesená",J1482,0)</f>
        <v>0</v>
      </c>
      <c r="BI1482" s="162">
        <f>IF(N1482="nulová",J1482,0)</f>
        <v>0</v>
      </c>
      <c r="BJ1482" s="99" t="s">
        <v>75</v>
      </c>
      <c r="BK1482" s="162">
        <f>ROUND(I1482*H1482,2)</f>
        <v>143</v>
      </c>
      <c r="BL1482" s="99" t="s">
        <v>104</v>
      </c>
      <c r="BM1482" s="99" t="s">
        <v>3618</v>
      </c>
    </row>
    <row r="1483" spans="2:65" s="108" customFormat="1" ht="29.25">
      <c r="B1483" s="109"/>
      <c r="D1483" s="163" t="s">
        <v>107</v>
      </c>
      <c r="F1483" s="164" t="s">
        <v>3619</v>
      </c>
      <c r="L1483" s="109"/>
      <c r="M1483" s="165"/>
      <c r="N1483" s="166"/>
      <c r="O1483" s="166"/>
      <c r="P1483" s="166"/>
      <c r="Q1483" s="166"/>
      <c r="R1483" s="166"/>
      <c r="S1483" s="166"/>
      <c r="T1483" s="167"/>
      <c r="AT1483" s="99" t="s">
        <v>107</v>
      </c>
      <c r="AU1483" s="99" t="s">
        <v>67</v>
      </c>
    </row>
    <row r="1484" spans="2:65" s="108" customFormat="1" ht="22.5" customHeight="1">
      <c r="B1484" s="109"/>
      <c r="C1484" s="152" t="s">
        <v>3620</v>
      </c>
      <c r="D1484" s="152" t="s">
        <v>99</v>
      </c>
      <c r="E1484" s="153" t="s">
        <v>3621</v>
      </c>
      <c r="F1484" s="154" t="s">
        <v>3622</v>
      </c>
      <c r="G1484" s="155" t="s">
        <v>136</v>
      </c>
      <c r="H1484" s="156">
        <v>1</v>
      </c>
      <c r="I1484" s="157">
        <v>1720</v>
      </c>
      <c r="J1484" s="157">
        <f>ROUND(I1484*H1484,2)</f>
        <v>1720</v>
      </c>
      <c r="K1484" s="154" t="s">
        <v>103</v>
      </c>
      <c r="L1484" s="109"/>
      <c r="M1484" s="158" t="s">
        <v>1</v>
      </c>
      <c r="N1484" s="159" t="s">
        <v>38</v>
      </c>
      <c r="O1484" s="160">
        <v>0</v>
      </c>
      <c r="P1484" s="160">
        <f>O1484*H1484</f>
        <v>0</v>
      </c>
      <c r="Q1484" s="160">
        <v>0</v>
      </c>
      <c r="R1484" s="160">
        <f>Q1484*H1484</f>
        <v>0</v>
      </c>
      <c r="S1484" s="160">
        <v>0</v>
      </c>
      <c r="T1484" s="161">
        <f>S1484*H1484</f>
        <v>0</v>
      </c>
      <c r="AR1484" s="99" t="s">
        <v>104</v>
      </c>
      <c r="AT1484" s="99" t="s">
        <v>99</v>
      </c>
      <c r="AU1484" s="99" t="s">
        <v>67</v>
      </c>
      <c r="AY1484" s="99" t="s">
        <v>105</v>
      </c>
      <c r="BE1484" s="162">
        <f>IF(N1484="základní",J1484,0)</f>
        <v>1720</v>
      </c>
      <c r="BF1484" s="162">
        <f>IF(N1484="snížená",J1484,0)</f>
        <v>0</v>
      </c>
      <c r="BG1484" s="162">
        <f>IF(N1484="zákl. přenesená",J1484,0)</f>
        <v>0</v>
      </c>
      <c r="BH1484" s="162">
        <f>IF(N1484="sníž. přenesená",J1484,0)</f>
        <v>0</v>
      </c>
      <c r="BI1484" s="162">
        <f>IF(N1484="nulová",J1484,0)</f>
        <v>0</v>
      </c>
      <c r="BJ1484" s="99" t="s">
        <v>75</v>
      </c>
      <c r="BK1484" s="162">
        <f>ROUND(I1484*H1484,2)</f>
        <v>1720</v>
      </c>
      <c r="BL1484" s="99" t="s">
        <v>104</v>
      </c>
      <c r="BM1484" s="99" t="s">
        <v>3623</v>
      </c>
    </row>
    <row r="1485" spans="2:65" s="108" customFormat="1" ht="29.25">
      <c r="B1485" s="109"/>
      <c r="D1485" s="163" t="s">
        <v>107</v>
      </c>
      <c r="F1485" s="164" t="s">
        <v>3624</v>
      </c>
      <c r="L1485" s="109"/>
      <c r="M1485" s="165"/>
      <c r="N1485" s="166"/>
      <c r="O1485" s="166"/>
      <c r="P1485" s="166"/>
      <c r="Q1485" s="166"/>
      <c r="R1485" s="166"/>
      <c r="S1485" s="166"/>
      <c r="T1485" s="167"/>
      <c r="AT1485" s="99" t="s">
        <v>107</v>
      </c>
      <c r="AU1485" s="99" t="s">
        <v>67</v>
      </c>
    </row>
    <row r="1486" spans="2:65" s="108" customFormat="1" ht="22.5" customHeight="1">
      <c r="B1486" s="109"/>
      <c r="C1486" s="152" t="s">
        <v>3625</v>
      </c>
      <c r="D1486" s="152" t="s">
        <v>99</v>
      </c>
      <c r="E1486" s="153" t="s">
        <v>3626</v>
      </c>
      <c r="F1486" s="154" t="s">
        <v>3627</v>
      </c>
      <c r="G1486" s="155" t="s">
        <v>136</v>
      </c>
      <c r="H1486" s="156">
        <v>1</v>
      </c>
      <c r="I1486" s="157">
        <v>2180</v>
      </c>
      <c r="J1486" s="157">
        <f>ROUND(I1486*H1486,2)</f>
        <v>2180</v>
      </c>
      <c r="K1486" s="154" t="s">
        <v>103</v>
      </c>
      <c r="L1486" s="109"/>
      <c r="M1486" s="158" t="s">
        <v>1</v>
      </c>
      <c r="N1486" s="159" t="s">
        <v>38</v>
      </c>
      <c r="O1486" s="160">
        <v>0</v>
      </c>
      <c r="P1486" s="160">
        <f>O1486*H1486</f>
        <v>0</v>
      </c>
      <c r="Q1486" s="160">
        <v>0</v>
      </c>
      <c r="R1486" s="160">
        <f>Q1486*H1486</f>
        <v>0</v>
      </c>
      <c r="S1486" s="160">
        <v>0</v>
      </c>
      <c r="T1486" s="161">
        <f>S1486*H1486</f>
        <v>0</v>
      </c>
      <c r="AR1486" s="99" t="s">
        <v>104</v>
      </c>
      <c r="AT1486" s="99" t="s">
        <v>99</v>
      </c>
      <c r="AU1486" s="99" t="s">
        <v>67</v>
      </c>
      <c r="AY1486" s="99" t="s">
        <v>105</v>
      </c>
      <c r="BE1486" s="162">
        <f>IF(N1486="základní",J1486,0)</f>
        <v>2180</v>
      </c>
      <c r="BF1486" s="162">
        <f>IF(N1486="snížená",J1486,0)</f>
        <v>0</v>
      </c>
      <c r="BG1486" s="162">
        <f>IF(N1486="zákl. přenesená",J1486,0)</f>
        <v>0</v>
      </c>
      <c r="BH1486" s="162">
        <f>IF(N1486="sníž. přenesená",J1486,0)</f>
        <v>0</v>
      </c>
      <c r="BI1486" s="162">
        <f>IF(N1486="nulová",J1486,0)</f>
        <v>0</v>
      </c>
      <c r="BJ1486" s="99" t="s">
        <v>75</v>
      </c>
      <c r="BK1486" s="162">
        <f>ROUND(I1486*H1486,2)</f>
        <v>2180</v>
      </c>
      <c r="BL1486" s="99" t="s">
        <v>104</v>
      </c>
      <c r="BM1486" s="99" t="s">
        <v>3628</v>
      </c>
    </row>
    <row r="1487" spans="2:65" s="108" customFormat="1" ht="29.25">
      <c r="B1487" s="109"/>
      <c r="D1487" s="163" t="s">
        <v>107</v>
      </c>
      <c r="F1487" s="164" t="s">
        <v>3629</v>
      </c>
      <c r="L1487" s="109"/>
      <c r="M1487" s="165"/>
      <c r="N1487" s="166"/>
      <c r="O1487" s="166"/>
      <c r="P1487" s="166"/>
      <c r="Q1487" s="166"/>
      <c r="R1487" s="166"/>
      <c r="S1487" s="166"/>
      <c r="T1487" s="167"/>
      <c r="AT1487" s="99" t="s">
        <v>107</v>
      </c>
      <c r="AU1487" s="99" t="s">
        <v>67</v>
      </c>
    </row>
    <row r="1488" spans="2:65" s="108" customFormat="1" ht="22.5" customHeight="1">
      <c r="B1488" s="109"/>
      <c r="C1488" s="152" t="s">
        <v>3630</v>
      </c>
      <c r="D1488" s="152" t="s">
        <v>99</v>
      </c>
      <c r="E1488" s="153" t="s">
        <v>3631</v>
      </c>
      <c r="F1488" s="154" t="s">
        <v>3632</v>
      </c>
      <c r="G1488" s="155" t="s">
        <v>255</v>
      </c>
      <c r="H1488" s="156">
        <v>1</v>
      </c>
      <c r="I1488" s="157">
        <v>646</v>
      </c>
      <c r="J1488" s="157">
        <f>ROUND(I1488*H1488,2)</f>
        <v>646</v>
      </c>
      <c r="K1488" s="154" t="s">
        <v>103</v>
      </c>
      <c r="L1488" s="109"/>
      <c r="M1488" s="158" t="s">
        <v>1</v>
      </c>
      <c r="N1488" s="159" t="s">
        <v>38</v>
      </c>
      <c r="O1488" s="160">
        <v>0</v>
      </c>
      <c r="P1488" s="160">
        <f>O1488*H1488</f>
        <v>0</v>
      </c>
      <c r="Q1488" s="160">
        <v>0</v>
      </c>
      <c r="R1488" s="160">
        <f>Q1488*H1488</f>
        <v>0</v>
      </c>
      <c r="S1488" s="160">
        <v>0</v>
      </c>
      <c r="T1488" s="161">
        <f>S1488*H1488</f>
        <v>0</v>
      </c>
      <c r="AR1488" s="99" t="s">
        <v>104</v>
      </c>
      <c r="AT1488" s="99" t="s">
        <v>99</v>
      </c>
      <c r="AU1488" s="99" t="s">
        <v>67</v>
      </c>
      <c r="AY1488" s="99" t="s">
        <v>105</v>
      </c>
      <c r="BE1488" s="162">
        <f>IF(N1488="základní",J1488,0)</f>
        <v>646</v>
      </c>
      <c r="BF1488" s="162">
        <f>IF(N1488="snížená",J1488,0)</f>
        <v>0</v>
      </c>
      <c r="BG1488" s="162">
        <f>IF(N1488="zákl. přenesená",J1488,0)</f>
        <v>0</v>
      </c>
      <c r="BH1488" s="162">
        <f>IF(N1488="sníž. přenesená",J1488,0)</f>
        <v>0</v>
      </c>
      <c r="BI1488" s="162">
        <f>IF(N1488="nulová",J1488,0)</f>
        <v>0</v>
      </c>
      <c r="BJ1488" s="99" t="s">
        <v>75</v>
      </c>
      <c r="BK1488" s="162">
        <f>ROUND(I1488*H1488,2)</f>
        <v>646</v>
      </c>
      <c r="BL1488" s="99" t="s">
        <v>104</v>
      </c>
      <c r="BM1488" s="99" t="s">
        <v>3633</v>
      </c>
    </row>
    <row r="1489" spans="2:65" s="108" customFormat="1" ht="29.25">
      <c r="B1489" s="109"/>
      <c r="D1489" s="163" t="s">
        <v>107</v>
      </c>
      <c r="F1489" s="164" t="s">
        <v>3634</v>
      </c>
      <c r="L1489" s="109"/>
      <c r="M1489" s="165"/>
      <c r="N1489" s="166"/>
      <c r="O1489" s="166"/>
      <c r="P1489" s="166"/>
      <c r="Q1489" s="166"/>
      <c r="R1489" s="166"/>
      <c r="S1489" s="166"/>
      <c r="T1489" s="167"/>
      <c r="AT1489" s="99" t="s">
        <v>107</v>
      </c>
      <c r="AU1489" s="99" t="s">
        <v>67</v>
      </c>
    </row>
    <row r="1490" spans="2:65" s="108" customFormat="1" ht="22.5" customHeight="1">
      <c r="B1490" s="109"/>
      <c r="C1490" s="152" t="s">
        <v>3635</v>
      </c>
      <c r="D1490" s="152" t="s">
        <v>99</v>
      </c>
      <c r="E1490" s="153" t="s">
        <v>3636</v>
      </c>
      <c r="F1490" s="154" t="s">
        <v>3637</v>
      </c>
      <c r="G1490" s="155" t="s">
        <v>255</v>
      </c>
      <c r="H1490" s="156">
        <v>1</v>
      </c>
      <c r="I1490" s="157">
        <v>754</v>
      </c>
      <c r="J1490" s="157">
        <f>ROUND(I1490*H1490,2)</f>
        <v>754</v>
      </c>
      <c r="K1490" s="154" t="s">
        <v>103</v>
      </c>
      <c r="L1490" s="109"/>
      <c r="M1490" s="158" t="s">
        <v>1</v>
      </c>
      <c r="N1490" s="159" t="s">
        <v>38</v>
      </c>
      <c r="O1490" s="160">
        <v>0</v>
      </c>
      <c r="P1490" s="160">
        <f>O1490*H1490</f>
        <v>0</v>
      </c>
      <c r="Q1490" s="160">
        <v>0</v>
      </c>
      <c r="R1490" s="160">
        <f>Q1490*H1490</f>
        <v>0</v>
      </c>
      <c r="S1490" s="160">
        <v>0</v>
      </c>
      <c r="T1490" s="161">
        <f>S1490*H1490</f>
        <v>0</v>
      </c>
      <c r="AR1490" s="99" t="s">
        <v>104</v>
      </c>
      <c r="AT1490" s="99" t="s">
        <v>99</v>
      </c>
      <c r="AU1490" s="99" t="s">
        <v>67</v>
      </c>
      <c r="AY1490" s="99" t="s">
        <v>105</v>
      </c>
      <c r="BE1490" s="162">
        <f>IF(N1490="základní",J1490,0)</f>
        <v>754</v>
      </c>
      <c r="BF1490" s="162">
        <f>IF(N1490="snížená",J1490,0)</f>
        <v>0</v>
      </c>
      <c r="BG1490" s="162">
        <f>IF(N1490="zákl. přenesená",J1490,0)</f>
        <v>0</v>
      </c>
      <c r="BH1490" s="162">
        <f>IF(N1490="sníž. přenesená",J1490,0)</f>
        <v>0</v>
      </c>
      <c r="BI1490" s="162">
        <f>IF(N1490="nulová",J1490,0)</f>
        <v>0</v>
      </c>
      <c r="BJ1490" s="99" t="s">
        <v>75</v>
      </c>
      <c r="BK1490" s="162">
        <f>ROUND(I1490*H1490,2)</f>
        <v>754</v>
      </c>
      <c r="BL1490" s="99" t="s">
        <v>104</v>
      </c>
      <c r="BM1490" s="99" t="s">
        <v>3638</v>
      </c>
    </row>
    <row r="1491" spans="2:65" s="108" customFormat="1" ht="29.25">
      <c r="B1491" s="109"/>
      <c r="D1491" s="163" t="s">
        <v>107</v>
      </c>
      <c r="F1491" s="164" t="s">
        <v>3639</v>
      </c>
      <c r="L1491" s="109"/>
      <c r="M1491" s="165"/>
      <c r="N1491" s="166"/>
      <c r="O1491" s="166"/>
      <c r="P1491" s="166"/>
      <c r="Q1491" s="166"/>
      <c r="R1491" s="166"/>
      <c r="S1491" s="166"/>
      <c r="T1491" s="167"/>
      <c r="AT1491" s="99" t="s">
        <v>107</v>
      </c>
      <c r="AU1491" s="99" t="s">
        <v>67</v>
      </c>
    </row>
    <row r="1492" spans="2:65" s="108" customFormat="1" ht="22.5" customHeight="1">
      <c r="B1492" s="109"/>
      <c r="C1492" s="152" t="s">
        <v>3640</v>
      </c>
      <c r="D1492" s="152" t="s">
        <v>99</v>
      </c>
      <c r="E1492" s="153" t="s">
        <v>3641</v>
      </c>
      <c r="F1492" s="154" t="s">
        <v>3642</v>
      </c>
      <c r="G1492" s="155" t="s">
        <v>306</v>
      </c>
      <c r="H1492" s="156">
        <v>1</v>
      </c>
      <c r="I1492" s="157">
        <v>482</v>
      </c>
      <c r="J1492" s="157">
        <f>ROUND(I1492*H1492,2)</f>
        <v>482</v>
      </c>
      <c r="K1492" s="154" t="s">
        <v>103</v>
      </c>
      <c r="L1492" s="109"/>
      <c r="M1492" s="158" t="s">
        <v>1</v>
      </c>
      <c r="N1492" s="159" t="s">
        <v>38</v>
      </c>
      <c r="O1492" s="160">
        <v>0</v>
      </c>
      <c r="P1492" s="160">
        <f>O1492*H1492</f>
        <v>0</v>
      </c>
      <c r="Q1492" s="160">
        <v>0</v>
      </c>
      <c r="R1492" s="160">
        <f>Q1492*H1492</f>
        <v>0</v>
      </c>
      <c r="S1492" s="160">
        <v>0</v>
      </c>
      <c r="T1492" s="161">
        <f>S1492*H1492</f>
        <v>0</v>
      </c>
      <c r="AR1492" s="99" t="s">
        <v>104</v>
      </c>
      <c r="AT1492" s="99" t="s">
        <v>99</v>
      </c>
      <c r="AU1492" s="99" t="s">
        <v>67</v>
      </c>
      <c r="AY1492" s="99" t="s">
        <v>105</v>
      </c>
      <c r="BE1492" s="162">
        <f>IF(N1492="základní",J1492,0)</f>
        <v>482</v>
      </c>
      <c r="BF1492" s="162">
        <f>IF(N1492="snížená",J1492,0)</f>
        <v>0</v>
      </c>
      <c r="BG1492" s="162">
        <f>IF(N1492="zákl. přenesená",J1492,0)</f>
        <v>0</v>
      </c>
      <c r="BH1492" s="162">
        <f>IF(N1492="sníž. přenesená",J1492,0)</f>
        <v>0</v>
      </c>
      <c r="BI1492" s="162">
        <f>IF(N1492="nulová",J1492,0)</f>
        <v>0</v>
      </c>
      <c r="BJ1492" s="99" t="s">
        <v>75</v>
      </c>
      <c r="BK1492" s="162">
        <f>ROUND(I1492*H1492,2)</f>
        <v>482</v>
      </c>
      <c r="BL1492" s="99" t="s">
        <v>104</v>
      </c>
      <c r="BM1492" s="99" t="s">
        <v>3643</v>
      </c>
    </row>
    <row r="1493" spans="2:65" s="108" customFormat="1" ht="29.25">
      <c r="B1493" s="109"/>
      <c r="D1493" s="163" t="s">
        <v>107</v>
      </c>
      <c r="F1493" s="164" t="s">
        <v>3644</v>
      </c>
      <c r="L1493" s="109"/>
      <c r="M1493" s="165"/>
      <c r="N1493" s="166"/>
      <c r="O1493" s="166"/>
      <c r="P1493" s="166"/>
      <c r="Q1493" s="166"/>
      <c r="R1493" s="166"/>
      <c r="S1493" s="166"/>
      <c r="T1493" s="167"/>
      <c r="AT1493" s="99" t="s">
        <v>107</v>
      </c>
      <c r="AU1493" s="99" t="s">
        <v>67</v>
      </c>
    </row>
    <row r="1494" spans="2:65" s="108" customFormat="1" ht="22.5" customHeight="1">
      <c r="B1494" s="109"/>
      <c r="C1494" s="152" t="s">
        <v>3645</v>
      </c>
      <c r="D1494" s="152" t="s">
        <v>99</v>
      </c>
      <c r="E1494" s="153" t="s">
        <v>3646</v>
      </c>
      <c r="F1494" s="154" t="s">
        <v>3647</v>
      </c>
      <c r="G1494" s="155" t="s">
        <v>306</v>
      </c>
      <c r="H1494" s="156">
        <v>1</v>
      </c>
      <c r="I1494" s="157">
        <v>853</v>
      </c>
      <c r="J1494" s="157">
        <f>ROUND(I1494*H1494,2)</f>
        <v>853</v>
      </c>
      <c r="K1494" s="154" t="s">
        <v>103</v>
      </c>
      <c r="L1494" s="109"/>
      <c r="M1494" s="158" t="s">
        <v>1</v>
      </c>
      <c r="N1494" s="159" t="s">
        <v>38</v>
      </c>
      <c r="O1494" s="160">
        <v>0</v>
      </c>
      <c r="P1494" s="160">
        <f>O1494*H1494</f>
        <v>0</v>
      </c>
      <c r="Q1494" s="160">
        <v>0</v>
      </c>
      <c r="R1494" s="160">
        <f>Q1494*H1494</f>
        <v>0</v>
      </c>
      <c r="S1494" s="160">
        <v>0</v>
      </c>
      <c r="T1494" s="161">
        <f>S1494*H1494</f>
        <v>0</v>
      </c>
      <c r="AR1494" s="99" t="s">
        <v>104</v>
      </c>
      <c r="AT1494" s="99" t="s">
        <v>99</v>
      </c>
      <c r="AU1494" s="99" t="s">
        <v>67</v>
      </c>
      <c r="AY1494" s="99" t="s">
        <v>105</v>
      </c>
      <c r="BE1494" s="162">
        <f>IF(N1494="základní",J1494,0)</f>
        <v>853</v>
      </c>
      <c r="BF1494" s="162">
        <f>IF(N1494="snížená",J1494,0)</f>
        <v>0</v>
      </c>
      <c r="BG1494" s="162">
        <f>IF(N1494="zákl. přenesená",J1494,0)</f>
        <v>0</v>
      </c>
      <c r="BH1494" s="162">
        <f>IF(N1494="sníž. přenesená",J1494,0)</f>
        <v>0</v>
      </c>
      <c r="BI1494" s="162">
        <f>IF(N1494="nulová",J1494,0)</f>
        <v>0</v>
      </c>
      <c r="BJ1494" s="99" t="s">
        <v>75</v>
      </c>
      <c r="BK1494" s="162">
        <f>ROUND(I1494*H1494,2)</f>
        <v>853</v>
      </c>
      <c r="BL1494" s="99" t="s">
        <v>104</v>
      </c>
      <c r="BM1494" s="99" t="s">
        <v>3648</v>
      </c>
    </row>
    <row r="1495" spans="2:65" s="108" customFormat="1" ht="29.25">
      <c r="B1495" s="109"/>
      <c r="D1495" s="163" t="s">
        <v>107</v>
      </c>
      <c r="F1495" s="164" t="s">
        <v>3649</v>
      </c>
      <c r="L1495" s="109"/>
      <c r="M1495" s="165"/>
      <c r="N1495" s="166"/>
      <c r="O1495" s="166"/>
      <c r="P1495" s="166"/>
      <c r="Q1495" s="166"/>
      <c r="R1495" s="166"/>
      <c r="S1495" s="166"/>
      <c r="T1495" s="167"/>
      <c r="AT1495" s="99" t="s">
        <v>107</v>
      </c>
      <c r="AU1495" s="99" t="s">
        <v>67</v>
      </c>
    </row>
    <row r="1496" spans="2:65" s="108" customFormat="1" ht="22.5" customHeight="1">
      <c r="B1496" s="109"/>
      <c r="C1496" s="152" t="s">
        <v>3650</v>
      </c>
      <c r="D1496" s="152" t="s">
        <v>99</v>
      </c>
      <c r="E1496" s="153" t="s">
        <v>3651</v>
      </c>
      <c r="F1496" s="154" t="s">
        <v>3652</v>
      </c>
      <c r="G1496" s="155" t="s">
        <v>255</v>
      </c>
      <c r="H1496" s="156">
        <v>1</v>
      </c>
      <c r="I1496" s="157">
        <v>192</v>
      </c>
      <c r="J1496" s="157">
        <f>ROUND(I1496*H1496,2)</f>
        <v>192</v>
      </c>
      <c r="K1496" s="154" t="s">
        <v>103</v>
      </c>
      <c r="L1496" s="109"/>
      <c r="M1496" s="158" t="s">
        <v>1</v>
      </c>
      <c r="N1496" s="159" t="s">
        <v>38</v>
      </c>
      <c r="O1496" s="160">
        <v>0</v>
      </c>
      <c r="P1496" s="160">
        <f>O1496*H1496</f>
        <v>0</v>
      </c>
      <c r="Q1496" s="160">
        <v>0</v>
      </c>
      <c r="R1496" s="160">
        <f>Q1496*H1496</f>
        <v>0</v>
      </c>
      <c r="S1496" s="160">
        <v>0</v>
      </c>
      <c r="T1496" s="161">
        <f>S1496*H1496</f>
        <v>0</v>
      </c>
      <c r="AR1496" s="99" t="s">
        <v>104</v>
      </c>
      <c r="AT1496" s="99" t="s">
        <v>99</v>
      </c>
      <c r="AU1496" s="99" t="s">
        <v>67</v>
      </c>
      <c r="AY1496" s="99" t="s">
        <v>105</v>
      </c>
      <c r="BE1496" s="162">
        <f>IF(N1496="základní",J1496,0)</f>
        <v>192</v>
      </c>
      <c r="BF1496" s="162">
        <f>IF(N1496="snížená",J1496,0)</f>
        <v>0</v>
      </c>
      <c r="BG1496" s="162">
        <f>IF(N1496="zákl. přenesená",J1496,0)</f>
        <v>0</v>
      </c>
      <c r="BH1496" s="162">
        <f>IF(N1496="sníž. přenesená",J1496,0)</f>
        <v>0</v>
      </c>
      <c r="BI1496" s="162">
        <f>IF(N1496="nulová",J1496,0)</f>
        <v>0</v>
      </c>
      <c r="BJ1496" s="99" t="s">
        <v>75</v>
      </c>
      <c r="BK1496" s="162">
        <f>ROUND(I1496*H1496,2)</f>
        <v>192</v>
      </c>
      <c r="BL1496" s="99" t="s">
        <v>104</v>
      </c>
      <c r="BM1496" s="99" t="s">
        <v>3653</v>
      </c>
    </row>
    <row r="1497" spans="2:65" s="108" customFormat="1" ht="29.25">
      <c r="B1497" s="109"/>
      <c r="D1497" s="163" t="s">
        <v>107</v>
      </c>
      <c r="F1497" s="164" t="s">
        <v>3654</v>
      </c>
      <c r="L1497" s="109"/>
      <c r="M1497" s="165"/>
      <c r="N1497" s="166"/>
      <c r="O1497" s="166"/>
      <c r="P1497" s="166"/>
      <c r="Q1497" s="166"/>
      <c r="R1497" s="166"/>
      <c r="S1497" s="166"/>
      <c r="T1497" s="167"/>
      <c r="AT1497" s="99" t="s">
        <v>107</v>
      </c>
      <c r="AU1497" s="99" t="s">
        <v>67</v>
      </c>
    </row>
    <row r="1498" spans="2:65" s="108" customFormat="1" ht="22.5" customHeight="1">
      <c r="B1498" s="109"/>
      <c r="C1498" s="152" t="s">
        <v>3655</v>
      </c>
      <c r="D1498" s="152" t="s">
        <v>99</v>
      </c>
      <c r="E1498" s="153" t="s">
        <v>3656</v>
      </c>
      <c r="F1498" s="154" t="s">
        <v>3657</v>
      </c>
      <c r="G1498" s="155" t="s">
        <v>306</v>
      </c>
      <c r="H1498" s="156">
        <v>1</v>
      </c>
      <c r="I1498" s="157">
        <v>931</v>
      </c>
      <c r="J1498" s="157">
        <f>ROUND(I1498*H1498,2)</f>
        <v>931</v>
      </c>
      <c r="K1498" s="154" t="s">
        <v>103</v>
      </c>
      <c r="L1498" s="109"/>
      <c r="M1498" s="158" t="s">
        <v>1</v>
      </c>
      <c r="N1498" s="159" t="s">
        <v>38</v>
      </c>
      <c r="O1498" s="160">
        <v>0</v>
      </c>
      <c r="P1498" s="160">
        <f>O1498*H1498</f>
        <v>0</v>
      </c>
      <c r="Q1498" s="160">
        <v>0</v>
      </c>
      <c r="R1498" s="160">
        <f>Q1498*H1498</f>
        <v>0</v>
      </c>
      <c r="S1498" s="160">
        <v>0</v>
      </c>
      <c r="T1498" s="161">
        <f>S1498*H1498</f>
        <v>0</v>
      </c>
      <c r="AR1498" s="99" t="s">
        <v>104</v>
      </c>
      <c r="AT1498" s="99" t="s">
        <v>99</v>
      </c>
      <c r="AU1498" s="99" t="s">
        <v>67</v>
      </c>
      <c r="AY1498" s="99" t="s">
        <v>105</v>
      </c>
      <c r="BE1498" s="162">
        <f>IF(N1498="základní",J1498,0)</f>
        <v>931</v>
      </c>
      <c r="BF1498" s="162">
        <f>IF(N1498="snížená",J1498,0)</f>
        <v>0</v>
      </c>
      <c r="BG1498" s="162">
        <f>IF(N1498="zákl. přenesená",J1498,0)</f>
        <v>0</v>
      </c>
      <c r="BH1498" s="162">
        <f>IF(N1498="sníž. přenesená",J1498,0)</f>
        <v>0</v>
      </c>
      <c r="BI1498" s="162">
        <f>IF(N1498="nulová",J1498,0)</f>
        <v>0</v>
      </c>
      <c r="BJ1498" s="99" t="s">
        <v>75</v>
      </c>
      <c r="BK1498" s="162">
        <f>ROUND(I1498*H1498,2)</f>
        <v>931</v>
      </c>
      <c r="BL1498" s="99" t="s">
        <v>104</v>
      </c>
      <c r="BM1498" s="99" t="s">
        <v>3658</v>
      </c>
    </row>
    <row r="1499" spans="2:65" s="108" customFormat="1" ht="29.25">
      <c r="B1499" s="109"/>
      <c r="D1499" s="163" t="s">
        <v>107</v>
      </c>
      <c r="F1499" s="164" t="s">
        <v>3659</v>
      </c>
      <c r="L1499" s="109"/>
      <c r="M1499" s="165"/>
      <c r="N1499" s="166"/>
      <c r="O1499" s="166"/>
      <c r="P1499" s="166"/>
      <c r="Q1499" s="166"/>
      <c r="R1499" s="166"/>
      <c r="S1499" s="166"/>
      <c r="T1499" s="167"/>
      <c r="AT1499" s="99" t="s">
        <v>107</v>
      </c>
      <c r="AU1499" s="99" t="s">
        <v>67</v>
      </c>
    </row>
    <row r="1500" spans="2:65" s="108" customFormat="1" ht="22.5" customHeight="1">
      <c r="B1500" s="109"/>
      <c r="C1500" s="152" t="s">
        <v>3660</v>
      </c>
      <c r="D1500" s="152" t="s">
        <v>99</v>
      </c>
      <c r="E1500" s="153" t="s">
        <v>3661</v>
      </c>
      <c r="F1500" s="154" t="s">
        <v>3662</v>
      </c>
      <c r="G1500" s="155" t="s">
        <v>306</v>
      </c>
      <c r="H1500" s="156">
        <v>1</v>
      </c>
      <c r="I1500" s="157">
        <v>890</v>
      </c>
      <c r="J1500" s="157">
        <f>ROUND(I1500*H1500,2)</f>
        <v>890</v>
      </c>
      <c r="K1500" s="154" t="s">
        <v>103</v>
      </c>
      <c r="L1500" s="109"/>
      <c r="M1500" s="158" t="s">
        <v>1</v>
      </c>
      <c r="N1500" s="159" t="s">
        <v>38</v>
      </c>
      <c r="O1500" s="160">
        <v>0</v>
      </c>
      <c r="P1500" s="160">
        <f>O1500*H1500</f>
        <v>0</v>
      </c>
      <c r="Q1500" s="160">
        <v>0</v>
      </c>
      <c r="R1500" s="160">
        <f>Q1500*H1500</f>
        <v>0</v>
      </c>
      <c r="S1500" s="160">
        <v>0</v>
      </c>
      <c r="T1500" s="161">
        <f>S1500*H1500</f>
        <v>0</v>
      </c>
      <c r="AR1500" s="99" t="s">
        <v>104</v>
      </c>
      <c r="AT1500" s="99" t="s">
        <v>99</v>
      </c>
      <c r="AU1500" s="99" t="s">
        <v>67</v>
      </c>
      <c r="AY1500" s="99" t="s">
        <v>105</v>
      </c>
      <c r="BE1500" s="162">
        <f>IF(N1500="základní",J1500,0)</f>
        <v>890</v>
      </c>
      <c r="BF1500" s="162">
        <f>IF(N1500="snížená",J1500,0)</f>
        <v>0</v>
      </c>
      <c r="BG1500" s="162">
        <f>IF(N1500="zákl. přenesená",J1500,0)</f>
        <v>0</v>
      </c>
      <c r="BH1500" s="162">
        <f>IF(N1500="sníž. přenesená",J1500,0)</f>
        <v>0</v>
      </c>
      <c r="BI1500" s="162">
        <f>IF(N1500="nulová",J1500,0)</f>
        <v>0</v>
      </c>
      <c r="BJ1500" s="99" t="s">
        <v>75</v>
      </c>
      <c r="BK1500" s="162">
        <f>ROUND(I1500*H1500,2)</f>
        <v>890</v>
      </c>
      <c r="BL1500" s="99" t="s">
        <v>104</v>
      </c>
      <c r="BM1500" s="99" t="s">
        <v>3663</v>
      </c>
    </row>
    <row r="1501" spans="2:65" s="108" customFormat="1" ht="39">
      <c r="B1501" s="109"/>
      <c r="D1501" s="163" t="s">
        <v>107</v>
      </c>
      <c r="F1501" s="164" t="s">
        <v>3664</v>
      </c>
      <c r="L1501" s="109"/>
      <c r="M1501" s="165"/>
      <c r="N1501" s="166"/>
      <c r="O1501" s="166"/>
      <c r="P1501" s="166"/>
      <c r="Q1501" s="166"/>
      <c r="R1501" s="166"/>
      <c r="S1501" s="166"/>
      <c r="T1501" s="167"/>
      <c r="AT1501" s="99" t="s">
        <v>107</v>
      </c>
      <c r="AU1501" s="99" t="s">
        <v>67</v>
      </c>
    </row>
    <row r="1502" spans="2:65" s="108" customFormat="1" ht="22.5" customHeight="1">
      <c r="B1502" s="109"/>
      <c r="C1502" s="152" t="s">
        <v>3665</v>
      </c>
      <c r="D1502" s="152" t="s">
        <v>99</v>
      </c>
      <c r="E1502" s="153" t="s">
        <v>3666</v>
      </c>
      <c r="F1502" s="154" t="s">
        <v>3667</v>
      </c>
      <c r="G1502" s="155" t="s">
        <v>306</v>
      </c>
      <c r="H1502" s="156">
        <v>1</v>
      </c>
      <c r="I1502" s="157">
        <v>2960</v>
      </c>
      <c r="J1502" s="157">
        <f>ROUND(I1502*H1502,2)</f>
        <v>2960</v>
      </c>
      <c r="K1502" s="154" t="s">
        <v>103</v>
      </c>
      <c r="L1502" s="109"/>
      <c r="M1502" s="158" t="s">
        <v>1</v>
      </c>
      <c r="N1502" s="159" t="s">
        <v>38</v>
      </c>
      <c r="O1502" s="160">
        <v>0</v>
      </c>
      <c r="P1502" s="160">
        <f>O1502*H1502</f>
        <v>0</v>
      </c>
      <c r="Q1502" s="160">
        <v>0</v>
      </c>
      <c r="R1502" s="160">
        <f>Q1502*H1502</f>
        <v>0</v>
      </c>
      <c r="S1502" s="160">
        <v>0</v>
      </c>
      <c r="T1502" s="161">
        <f>S1502*H1502</f>
        <v>0</v>
      </c>
      <c r="AR1502" s="99" t="s">
        <v>104</v>
      </c>
      <c r="AT1502" s="99" t="s">
        <v>99</v>
      </c>
      <c r="AU1502" s="99" t="s">
        <v>67</v>
      </c>
      <c r="AY1502" s="99" t="s">
        <v>105</v>
      </c>
      <c r="BE1502" s="162">
        <f>IF(N1502="základní",J1502,0)</f>
        <v>2960</v>
      </c>
      <c r="BF1502" s="162">
        <f>IF(N1502="snížená",J1502,0)</f>
        <v>0</v>
      </c>
      <c r="BG1502" s="162">
        <f>IF(N1502="zákl. přenesená",J1502,0)</f>
        <v>0</v>
      </c>
      <c r="BH1502" s="162">
        <f>IF(N1502="sníž. přenesená",J1502,0)</f>
        <v>0</v>
      </c>
      <c r="BI1502" s="162">
        <f>IF(N1502="nulová",J1502,0)</f>
        <v>0</v>
      </c>
      <c r="BJ1502" s="99" t="s">
        <v>75</v>
      </c>
      <c r="BK1502" s="162">
        <f>ROUND(I1502*H1502,2)</f>
        <v>2960</v>
      </c>
      <c r="BL1502" s="99" t="s">
        <v>104</v>
      </c>
      <c r="BM1502" s="99" t="s">
        <v>3668</v>
      </c>
    </row>
    <row r="1503" spans="2:65" s="108" customFormat="1" ht="39">
      <c r="B1503" s="109"/>
      <c r="D1503" s="163" t="s">
        <v>107</v>
      </c>
      <c r="F1503" s="164" t="s">
        <v>3669</v>
      </c>
      <c r="L1503" s="109"/>
      <c r="M1503" s="165"/>
      <c r="N1503" s="166"/>
      <c r="O1503" s="166"/>
      <c r="P1503" s="166"/>
      <c r="Q1503" s="166"/>
      <c r="R1503" s="166"/>
      <c r="S1503" s="166"/>
      <c r="T1503" s="167"/>
      <c r="AT1503" s="99" t="s">
        <v>107</v>
      </c>
      <c r="AU1503" s="99" t="s">
        <v>67</v>
      </c>
    </row>
    <row r="1504" spans="2:65" s="108" customFormat="1" ht="22.5" customHeight="1">
      <c r="B1504" s="109"/>
      <c r="C1504" s="152" t="s">
        <v>3670</v>
      </c>
      <c r="D1504" s="152" t="s">
        <v>99</v>
      </c>
      <c r="E1504" s="153" t="s">
        <v>3671</v>
      </c>
      <c r="F1504" s="154" t="s">
        <v>3672</v>
      </c>
      <c r="G1504" s="155" t="s">
        <v>306</v>
      </c>
      <c r="H1504" s="156">
        <v>1</v>
      </c>
      <c r="I1504" s="157">
        <v>3390</v>
      </c>
      <c r="J1504" s="157">
        <f>ROUND(I1504*H1504,2)</f>
        <v>3390</v>
      </c>
      <c r="K1504" s="154" t="s">
        <v>103</v>
      </c>
      <c r="L1504" s="109"/>
      <c r="M1504" s="158" t="s">
        <v>1</v>
      </c>
      <c r="N1504" s="159" t="s">
        <v>38</v>
      </c>
      <c r="O1504" s="160">
        <v>0</v>
      </c>
      <c r="P1504" s="160">
        <f>O1504*H1504</f>
        <v>0</v>
      </c>
      <c r="Q1504" s="160">
        <v>0</v>
      </c>
      <c r="R1504" s="160">
        <f>Q1504*H1504</f>
        <v>0</v>
      </c>
      <c r="S1504" s="160">
        <v>0</v>
      </c>
      <c r="T1504" s="161">
        <f>S1504*H1504</f>
        <v>0</v>
      </c>
      <c r="AR1504" s="99" t="s">
        <v>104</v>
      </c>
      <c r="AT1504" s="99" t="s">
        <v>99</v>
      </c>
      <c r="AU1504" s="99" t="s">
        <v>67</v>
      </c>
      <c r="AY1504" s="99" t="s">
        <v>105</v>
      </c>
      <c r="BE1504" s="162">
        <f>IF(N1504="základní",J1504,0)</f>
        <v>3390</v>
      </c>
      <c r="BF1504" s="162">
        <f>IF(N1504="snížená",J1504,0)</f>
        <v>0</v>
      </c>
      <c r="BG1504" s="162">
        <f>IF(N1504="zákl. přenesená",J1504,0)</f>
        <v>0</v>
      </c>
      <c r="BH1504" s="162">
        <f>IF(N1504="sníž. přenesená",J1504,0)</f>
        <v>0</v>
      </c>
      <c r="BI1504" s="162">
        <f>IF(N1504="nulová",J1504,0)</f>
        <v>0</v>
      </c>
      <c r="BJ1504" s="99" t="s">
        <v>75</v>
      </c>
      <c r="BK1504" s="162">
        <f>ROUND(I1504*H1504,2)</f>
        <v>3390</v>
      </c>
      <c r="BL1504" s="99" t="s">
        <v>104</v>
      </c>
      <c r="BM1504" s="99" t="s">
        <v>3673</v>
      </c>
    </row>
    <row r="1505" spans="2:65" s="108" customFormat="1" ht="39">
      <c r="B1505" s="109"/>
      <c r="D1505" s="163" t="s">
        <v>107</v>
      </c>
      <c r="F1505" s="164" t="s">
        <v>3674</v>
      </c>
      <c r="L1505" s="109"/>
      <c r="M1505" s="165"/>
      <c r="N1505" s="166"/>
      <c r="O1505" s="166"/>
      <c r="P1505" s="166"/>
      <c r="Q1505" s="166"/>
      <c r="R1505" s="166"/>
      <c r="S1505" s="166"/>
      <c r="T1505" s="167"/>
      <c r="AT1505" s="99" t="s">
        <v>107</v>
      </c>
      <c r="AU1505" s="99" t="s">
        <v>67</v>
      </c>
    </row>
    <row r="1506" spans="2:65" s="108" customFormat="1" ht="22.5" customHeight="1">
      <c r="B1506" s="109"/>
      <c r="C1506" s="152" t="s">
        <v>3675</v>
      </c>
      <c r="D1506" s="152" t="s">
        <v>99</v>
      </c>
      <c r="E1506" s="153" t="s">
        <v>3676</v>
      </c>
      <c r="F1506" s="154" t="s">
        <v>3677</v>
      </c>
      <c r="G1506" s="155" t="s">
        <v>306</v>
      </c>
      <c r="H1506" s="156">
        <v>1</v>
      </c>
      <c r="I1506" s="157">
        <v>168</v>
      </c>
      <c r="J1506" s="157">
        <f>ROUND(I1506*H1506,2)</f>
        <v>168</v>
      </c>
      <c r="K1506" s="154" t="s">
        <v>103</v>
      </c>
      <c r="L1506" s="109"/>
      <c r="M1506" s="158" t="s">
        <v>1</v>
      </c>
      <c r="N1506" s="159" t="s">
        <v>38</v>
      </c>
      <c r="O1506" s="160">
        <v>0</v>
      </c>
      <c r="P1506" s="160">
        <f>O1506*H1506</f>
        <v>0</v>
      </c>
      <c r="Q1506" s="160">
        <v>0</v>
      </c>
      <c r="R1506" s="160">
        <f>Q1506*H1506</f>
        <v>0</v>
      </c>
      <c r="S1506" s="160">
        <v>0</v>
      </c>
      <c r="T1506" s="161">
        <f>S1506*H1506</f>
        <v>0</v>
      </c>
      <c r="AR1506" s="99" t="s">
        <v>104</v>
      </c>
      <c r="AT1506" s="99" t="s">
        <v>99</v>
      </c>
      <c r="AU1506" s="99" t="s">
        <v>67</v>
      </c>
      <c r="AY1506" s="99" t="s">
        <v>105</v>
      </c>
      <c r="BE1506" s="162">
        <f>IF(N1506="základní",J1506,0)</f>
        <v>168</v>
      </c>
      <c r="BF1506" s="162">
        <f>IF(N1506="snížená",J1506,0)</f>
        <v>0</v>
      </c>
      <c r="BG1506" s="162">
        <f>IF(N1506="zákl. přenesená",J1506,0)</f>
        <v>0</v>
      </c>
      <c r="BH1506" s="162">
        <f>IF(N1506="sníž. přenesená",J1506,0)</f>
        <v>0</v>
      </c>
      <c r="BI1506" s="162">
        <f>IF(N1506="nulová",J1506,0)</f>
        <v>0</v>
      </c>
      <c r="BJ1506" s="99" t="s">
        <v>75</v>
      </c>
      <c r="BK1506" s="162">
        <f>ROUND(I1506*H1506,2)</f>
        <v>168</v>
      </c>
      <c r="BL1506" s="99" t="s">
        <v>104</v>
      </c>
      <c r="BM1506" s="99" t="s">
        <v>3678</v>
      </c>
    </row>
    <row r="1507" spans="2:65" s="108" customFormat="1" ht="29.25">
      <c r="B1507" s="109"/>
      <c r="D1507" s="163" t="s">
        <v>107</v>
      </c>
      <c r="F1507" s="164" t="s">
        <v>3679</v>
      </c>
      <c r="L1507" s="109"/>
      <c r="M1507" s="165"/>
      <c r="N1507" s="166"/>
      <c r="O1507" s="166"/>
      <c r="P1507" s="166"/>
      <c r="Q1507" s="166"/>
      <c r="R1507" s="166"/>
      <c r="S1507" s="166"/>
      <c r="T1507" s="167"/>
      <c r="AT1507" s="99" t="s">
        <v>107</v>
      </c>
      <c r="AU1507" s="99" t="s">
        <v>67</v>
      </c>
    </row>
    <row r="1508" spans="2:65" s="108" customFormat="1" ht="22.5" customHeight="1">
      <c r="B1508" s="109"/>
      <c r="C1508" s="152" t="s">
        <v>3680</v>
      </c>
      <c r="D1508" s="152" t="s">
        <v>99</v>
      </c>
      <c r="E1508" s="153" t="s">
        <v>3681</v>
      </c>
      <c r="F1508" s="154" t="s">
        <v>3682</v>
      </c>
      <c r="G1508" s="155" t="s">
        <v>306</v>
      </c>
      <c r="H1508" s="156">
        <v>1</v>
      </c>
      <c r="I1508" s="157">
        <v>168</v>
      </c>
      <c r="J1508" s="157">
        <f>ROUND(I1508*H1508,2)</f>
        <v>168</v>
      </c>
      <c r="K1508" s="154" t="s">
        <v>103</v>
      </c>
      <c r="L1508" s="109"/>
      <c r="M1508" s="158" t="s">
        <v>1</v>
      </c>
      <c r="N1508" s="159" t="s">
        <v>38</v>
      </c>
      <c r="O1508" s="160">
        <v>0</v>
      </c>
      <c r="P1508" s="160">
        <f>O1508*H1508</f>
        <v>0</v>
      </c>
      <c r="Q1508" s="160">
        <v>0</v>
      </c>
      <c r="R1508" s="160">
        <f>Q1508*H1508</f>
        <v>0</v>
      </c>
      <c r="S1508" s="160">
        <v>0</v>
      </c>
      <c r="T1508" s="161">
        <f>S1508*H1508</f>
        <v>0</v>
      </c>
      <c r="AR1508" s="99" t="s">
        <v>104</v>
      </c>
      <c r="AT1508" s="99" t="s">
        <v>99</v>
      </c>
      <c r="AU1508" s="99" t="s">
        <v>67</v>
      </c>
      <c r="AY1508" s="99" t="s">
        <v>105</v>
      </c>
      <c r="BE1508" s="162">
        <f>IF(N1508="základní",J1508,0)</f>
        <v>168</v>
      </c>
      <c r="BF1508" s="162">
        <f>IF(N1508="snížená",J1508,0)</f>
        <v>0</v>
      </c>
      <c r="BG1508" s="162">
        <f>IF(N1508="zákl. přenesená",J1508,0)</f>
        <v>0</v>
      </c>
      <c r="BH1508" s="162">
        <f>IF(N1508="sníž. přenesená",J1508,0)</f>
        <v>0</v>
      </c>
      <c r="BI1508" s="162">
        <f>IF(N1508="nulová",J1508,0)</f>
        <v>0</v>
      </c>
      <c r="BJ1508" s="99" t="s">
        <v>75</v>
      </c>
      <c r="BK1508" s="162">
        <f>ROUND(I1508*H1508,2)</f>
        <v>168</v>
      </c>
      <c r="BL1508" s="99" t="s">
        <v>104</v>
      </c>
      <c r="BM1508" s="99" t="s">
        <v>3683</v>
      </c>
    </row>
    <row r="1509" spans="2:65" s="108" customFormat="1" ht="29.25">
      <c r="B1509" s="109"/>
      <c r="D1509" s="163" t="s">
        <v>107</v>
      </c>
      <c r="F1509" s="164" t="s">
        <v>3684</v>
      </c>
      <c r="L1509" s="109"/>
      <c r="M1509" s="165"/>
      <c r="N1509" s="166"/>
      <c r="O1509" s="166"/>
      <c r="P1509" s="166"/>
      <c r="Q1509" s="166"/>
      <c r="R1509" s="166"/>
      <c r="S1509" s="166"/>
      <c r="T1509" s="167"/>
      <c r="AT1509" s="99" t="s">
        <v>107</v>
      </c>
      <c r="AU1509" s="99" t="s">
        <v>67</v>
      </c>
    </row>
    <row r="1510" spans="2:65" s="108" customFormat="1" ht="22.5" customHeight="1">
      <c r="B1510" s="109"/>
      <c r="C1510" s="152" t="s">
        <v>3685</v>
      </c>
      <c r="D1510" s="152" t="s">
        <v>99</v>
      </c>
      <c r="E1510" s="153" t="s">
        <v>3686</v>
      </c>
      <c r="F1510" s="154" t="s">
        <v>3687</v>
      </c>
      <c r="G1510" s="155" t="s">
        <v>306</v>
      </c>
      <c r="H1510" s="156">
        <v>1</v>
      </c>
      <c r="I1510" s="157">
        <v>1180</v>
      </c>
      <c r="J1510" s="157">
        <f>ROUND(I1510*H1510,2)</f>
        <v>1180</v>
      </c>
      <c r="K1510" s="154" t="s">
        <v>103</v>
      </c>
      <c r="L1510" s="109"/>
      <c r="M1510" s="158" t="s">
        <v>1</v>
      </c>
      <c r="N1510" s="159" t="s">
        <v>38</v>
      </c>
      <c r="O1510" s="160">
        <v>0</v>
      </c>
      <c r="P1510" s="160">
        <f>O1510*H1510</f>
        <v>0</v>
      </c>
      <c r="Q1510" s="160">
        <v>0</v>
      </c>
      <c r="R1510" s="160">
        <f>Q1510*H1510</f>
        <v>0</v>
      </c>
      <c r="S1510" s="160">
        <v>0</v>
      </c>
      <c r="T1510" s="161">
        <f>S1510*H1510</f>
        <v>0</v>
      </c>
      <c r="AR1510" s="99" t="s">
        <v>104</v>
      </c>
      <c r="AT1510" s="99" t="s">
        <v>99</v>
      </c>
      <c r="AU1510" s="99" t="s">
        <v>67</v>
      </c>
      <c r="AY1510" s="99" t="s">
        <v>105</v>
      </c>
      <c r="BE1510" s="162">
        <f>IF(N1510="základní",J1510,0)</f>
        <v>1180</v>
      </c>
      <c r="BF1510" s="162">
        <f>IF(N1510="snížená",J1510,0)</f>
        <v>0</v>
      </c>
      <c r="BG1510" s="162">
        <f>IF(N1510="zákl. přenesená",J1510,0)</f>
        <v>0</v>
      </c>
      <c r="BH1510" s="162">
        <f>IF(N1510="sníž. přenesená",J1510,0)</f>
        <v>0</v>
      </c>
      <c r="BI1510" s="162">
        <f>IF(N1510="nulová",J1510,0)</f>
        <v>0</v>
      </c>
      <c r="BJ1510" s="99" t="s">
        <v>75</v>
      </c>
      <c r="BK1510" s="162">
        <f>ROUND(I1510*H1510,2)</f>
        <v>1180</v>
      </c>
      <c r="BL1510" s="99" t="s">
        <v>104</v>
      </c>
      <c r="BM1510" s="99" t="s">
        <v>3688</v>
      </c>
    </row>
    <row r="1511" spans="2:65" s="108" customFormat="1" ht="29.25">
      <c r="B1511" s="109"/>
      <c r="D1511" s="163" t="s">
        <v>107</v>
      </c>
      <c r="F1511" s="164" t="s">
        <v>3689</v>
      </c>
      <c r="L1511" s="109"/>
      <c r="M1511" s="165"/>
      <c r="N1511" s="166"/>
      <c r="O1511" s="166"/>
      <c r="P1511" s="166"/>
      <c r="Q1511" s="166"/>
      <c r="R1511" s="166"/>
      <c r="S1511" s="166"/>
      <c r="T1511" s="167"/>
      <c r="AT1511" s="99" t="s">
        <v>107</v>
      </c>
      <c r="AU1511" s="99" t="s">
        <v>67</v>
      </c>
    </row>
    <row r="1512" spans="2:65" s="108" customFormat="1" ht="22.5" customHeight="1">
      <c r="B1512" s="109"/>
      <c r="C1512" s="152" t="s">
        <v>3690</v>
      </c>
      <c r="D1512" s="152" t="s">
        <v>99</v>
      </c>
      <c r="E1512" s="153" t="s">
        <v>3691</v>
      </c>
      <c r="F1512" s="154" t="s">
        <v>3692</v>
      </c>
      <c r="G1512" s="155" t="s">
        <v>306</v>
      </c>
      <c r="H1512" s="156">
        <v>1</v>
      </c>
      <c r="I1512" s="157">
        <v>1360</v>
      </c>
      <c r="J1512" s="157">
        <f>ROUND(I1512*H1512,2)</f>
        <v>1360</v>
      </c>
      <c r="K1512" s="154" t="s">
        <v>103</v>
      </c>
      <c r="L1512" s="109"/>
      <c r="M1512" s="158" t="s">
        <v>1</v>
      </c>
      <c r="N1512" s="159" t="s">
        <v>38</v>
      </c>
      <c r="O1512" s="160">
        <v>0</v>
      </c>
      <c r="P1512" s="160">
        <f>O1512*H1512</f>
        <v>0</v>
      </c>
      <c r="Q1512" s="160">
        <v>0</v>
      </c>
      <c r="R1512" s="160">
        <f>Q1512*H1512</f>
        <v>0</v>
      </c>
      <c r="S1512" s="160">
        <v>0</v>
      </c>
      <c r="T1512" s="161">
        <f>S1512*H1512</f>
        <v>0</v>
      </c>
      <c r="AR1512" s="99" t="s">
        <v>104</v>
      </c>
      <c r="AT1512" s="99" t="s">
        <v>99</v>
      </c>
      <c r="AU1512" s="99" t="s">
        <v>67</v>
      </c>
      <c r="AY1512" s="99" t="s">
        <v>105</v>
      </c>
      <c r="BE1512" s="162">
        <f>IF(N1512="základní",J1512,0)</f>
        <v>1360</v>
      </c>
      <c r="BF1512" s="162">
        <f>IF(N1512="snížená",J1512,0)</f>
        <v>0</v>
      </c>
      <c r="BG1512" s="162">
        <f>IF(N1512="zákl. přenesená",J1512,0)</f>
        <v>0</v>
      </c>
      <c r="BH1512" s="162">
        <f>IF(N1512="sníž. přenesená",J1512,0)</f>
        <v>0</v>
      </c>
      <c r="BI1512" s="162">
        <f>IF(N1512="nulová",J1512,0)</f>
        <v>0</v>
      </c>
      <c r="BJ1512" s="99" t="s">
        <v>75</v>
      </c>
      <c r="BK1512" s="162">
        <f>ROUND(I1512*H1512,2)</f>
        <v>1360</v>
      </c>
      <c r="BL1512" s="99" t="s">
        <v>104</v>
      </c>
      <c r="BM1512" s="99" t="s">
        <v>3693</v>
      </c>
    </row>
    <row r="1513" spans="2:65" s="108" customFormat="1" ht="29.25">
      <c r="B1513" s="109"/>
      <c r="D1513" s="163" t="s">
        <v>107</v>
      </c>
      <c r="F1513" s="164" t="s">
        <v>3694</v>
      </c>
      <c r="L1513" s="109"/>
      <c r="M1513" s="165"/>
      <c r="N1513" s="166"/>
      <c r="O1513" s="166"/>
      <c r="P1513" s="166"/>
      <c r="Q1513" s="166"/>
      <c r="R1513" s="166"/>
      <c r="S1513" s="166"/>
      <c r="T1513" s="167"/>
      <c r="AT1513" s="99" t="s">
        <v>107</v>
      </c>
      <c r="AU1513" s="99" t="s">
        <v>67</v>
      </c>
    </row>
    <row r="1514" spans="2:65" s="108" customFormat="1" ht="22.5" customHeight="1">
      <c r="B1514" s="109"/>
      <c r="C1514" s="152" t="s">
        <v>3695</v>
      </c>
      <c r="D1514" s="152" t="s">
        <v>99</v>
      </c>
      <c r="E1514" s="153" t="s">
        <v>3696</v>
      </c>
      <c r="F1514" s="154" t="s">
        <v>3697</v>
      </c>
      <c r="G1514" s="155" t="s">
        <v>306</v>
      </c>
      <c r="H1514" s="156">
        <v>1</v>
      </c>
      <c r="I1514" s="157">
        <v>237</v>
      </c>
      <c r="J1514" s="157">
        <f>ROUND(I1514*H1514,2)</f>
        <v>237</v>
      </c>
      <c r="K1514" s="154" t="s">
        <v>103</v>
      </c>
      <c r="L1514" s="109"/>
      <c r="M1514" s="158" t="s">
        <v>1</v>
      </c>
      <c r="N1514" s="159" t="s">
        <v>38</v>
      </c>
      <c r="O1514" s="160">
        <v>0</v>
      </c>
      <c r="P1514" s="160">
        <f>O1514*H1514</f>
        <v>0</v>
      </c>
      <c r="Q1514" s="160">
        <v>0</v>
      </c>
      <c r="R1514" s="160">
        <f>Q1514*H1514</f>
        <v>0</v>
      </c>
      <c r="S1514" s="160">
        <v>0</v>
      </c>
      <c r="T1514" s="161">
        <f>S1514*H1514</f>
        <v>0</v>
      </c>
      <c r="AR1514" s="99" t="s">
        <v>104</v>
      </c>
      <c r="AT1514" s="99" t="s">
        <v>99</v>
      </c>
      <c r="AU1514" s="99" t="s">
        <v>67</v>
      </c>
      <c r="AY1514" s="99" t="s">
        <v>105</v>
      </c>
      <c r="BE1514" s="162">
        <f>IF(N1514="základní",J1514,0)</f>
        <v>237</v>
      </c>
      <c r="BF1514" s="162">
        <f>IF(N1514="snížená",J1514,0)</f>
        <v>0</v>
      </c>
      <c r="BG1514" s="162">
        <f>IF(N1514="zákl. přenesená",J1514,0)</f>
        <v>0</v>
      </c>
      <c r="BH1514" s="162">
        <f>IF(N1514="sníž. přenesená",J1514,0)</f>
        <v>0</v>
      </c>
      <c r="BI1514" s="162">
        <f>IF(N1514="nulová",J1514,0)</f>
        <v>0</v>
      </c>
      <c r="BJ1514" s="99" t="s">
        <v>75</v>
      </c>
      <c r="BK1514" s="162">
        <f>ROUND(I1514*H1514,2)</f>
        <v>237</v>
      </c>
      <c r="BL1514" s="99" t="s">
        <v>104</v>
      </c>
      <c r="BM1514" s="99" t="s">
        <v>3698</v>
      </c>
    </row>
    <row r="1515" spans="2:65" s="108" customFormat="1" ht="29.25">
      <c r="B1515" s="109"/>
      <c r="D1515" s="163" t="s">
        <v>107</v>
      </c>
      <c r="F1515" s="164" t="s">
        <v>3699</v>
      </c>
      <c r="L1515" s="109"/>
      <c r="M1515" s="165"/>
      <c r="N1515" s="166"/>
      <c r="O1515" s="166"/>
      <c r="P1515" s="166"/>
      <c r="Q1515" s="166"/>
      <c r="R1515" s="166"/>
      <c r="S1515" s="166"/>
      <c r="T1515" s="167"/>
      <c r="AT1515" s="99" t="s">
        <v>107</v>
      </c>
      <c r="AU1515" s="99" t="s">
        <v>67</v>
      </c>
    </row>
    <row r="1516" spans="2:65" s="108" customFormat="1" ht="22.5" customHeight="1">
      <c r="B1516" s="109"/>
      <c r="C1516" s="152" t="s">
        <v>3700</v>
      </c>
      <c r="D1516" s="152" t="s">
        <v>99</v>
      </c>
      <c r="E1516" s="153" t="s">
        <v>3701</v>
      </c>
      <c r="F1516" s="154" t="s">
        <v>3702</v>
      </c>
      <c r="G1516" s="155" t="s">
        <v>306</v>
      </c>
      <c r="H1516" s="156">
        <v>1</v>
      </c>
      <c r="I1516" s="157">
        <v>283</v>
      </c>
      <c r="J1516" s="157">
        <f>ROUND(I1516*H1516,2)</f>
        <v>283</v>
      </c>
      <c r="K1516" s="154" t="s">
        <v>103</v>
      </c>
      <c r="L1516" s="109"/>
      <c r="M1516" s="158" t="s">
        <v>1</v>
      </c>
      <c r="N1516" s="159" t="s">
        <v>38</v>
      </c>
      <c r="O1516" s="160">
        <v>0</v>
      </c>
      <c r="P1516" s="160">
        <f>O1516*H1516</f>
        <v>0</v>
      </c>
      <c r="Q1516" s="160">
        <v>0</v>
      </c>
      <c r="R1516" s="160">
        <f>Q1516*H1516</f>
        <v>0</v>
      </c>
      <c r="S1516" s="160">
        <v>0</v>
      </c>
      <c r="T1516" s="161">
        <f>S1516*H1516</f>
        <v>0</v>
      </c>
      <c r="AR1516" s="99" t="s">
        <v>104</v>
      </c>
      <c r="AT1516" s="99" t="s">
        <v>99</v>
      </c>
      <c r="AU1516" s="99" t="s">
        <v>67</v>
      </c>
      <c r="AY1516" s="99" t="s">
        <v>105</v>
      </c>
      <c r="BE1516" s="162">
        <f>IF(N1516="základní",J1516,0)</f>
        <v>283</v>
      </c>
      <c r="BF1516" s="162">
        <f>IF(N1516="snížená",J1516,0)</f>
        <v>0</v>
      </c>
      <c r="BG1516" s="162">
        <f>IF(N1516="zákl. přenesená",J1516,0)</f>
        <v>0</v>
      </c>
      <c r="BH1516" s="162">
        <f>IF(N1516="sníž. přenesená",J1516,0)</f>
        <v>0</v>
      </c>
      <c r="BI1516" s="162">
        <f>IF(N1516="nulová",J1516,0)</f>
        <v>0</v>
      </c>
      <c r="BJ1516" s="99" t="s">
        <v>75</v>
      </c>
      <c r="BK1516" s="162">
        <f>ROUND(I1516*H1516,2)</f>
        <v>283</v>
      </c>
      <c r="BL1516" s="99" t="s">
        <v>104</v>
      </c>
      <c r="BM1516" s="99" t="s">
        <v>3703</v>
      </c>
    </row>
    <row r="1517" spans="2:65" s="108" customFormat="1" ht="29.25">
      <c r="B1517" s="109"/>
      <c r="D1517" s="163" t="s">
        <v>107</v>
      </c>
      <c r="F1517" s="164" t="s">
        <v>3704</v>
      </c>
      <c r="L1517" s="109"/>
      <c r="M1517" s="165"/>
      <c r="N1517" s="166"/>
      <c r="O1517" s="166"/>
      <c r="P1517" s="166"/>
      <c r="Q1517" s="166"/>
      <c r="R1517" s="166"/>
      <c r="S1517" s="166"/>
      <c r="T1517" s="167"/>
      <c r="AT1517" s="99" t="s">
        <v>107</v>
      </c>
      <c r="AU1517" s="99" t="s">
        <v>67</v>
      </c>
    </row>
    <row r="1518" spans="2:65" s="108" customFormat="1" ht="22.5" customHeight="1">
      <c r="B1518" s="109"/>
      <c r="C1518" s="152" t="s">
        <v>3705</v>
      </c>
      <c r="D1518" s="152" t="s">
        <v>99</v>
      </c>
      <c r="E1518" s="153" t="s">
        <v>3706</v>
      </c>
      <c r="F1518" s="154" t="s">
        <v>3707</v>
      </c>
      <c r="G1518" s="155" t="s">
        <v>306</v>
      </c>
      <c r="H1518" s="156">
        <v>1</v>
      </c>
      <c r="I1518" s="157">
        <v>377</v>
      </c>
      <c r="J1518" s="157">
        <f>ROUND(I1518*H1518,2)</f>
        <v>377</v>
      </c>
      <c r="K1518" s="154" t="s">
        <v>103</v>
      </c>
      <c r="L1518" s="109"/>
      <c r="M1518" s="158" t="s">
        <v>1</v>
      </c>
      <c r="N1518" s="159" t="s">
        <v>38</v>
      </c>
      <c r="O1518" s="160">
        <v>0</v>
      </c>
      <c r="P1518" s="160">
        <f>O1518*H1518</f>
        <v>0</v>
      </c>
      <c r="Q1518" s="160">
        <v>0</v>
      </c>
      <c r="R1518" s="160">
        <f>Q1518*H1518</f>
        <v>0</v>
      </c>
      <c r="S1518" s="160">
        <v>0</v>
      </c>
      <c r="T1518" s="161">
        <f>S1518*H1518</f>
        <v>0</v>
      </c>
      <c r="AR1518" s="99" t="s">
        <v>104</v>
      </c>
      <c r="AT1518" s="99" t="s">
        <v>99</v>
      </c>
      <c r="AU1518" s="99" t="s">
        <v>67</v>
      </c>
      <c r="AY1518" s="99" t="s">
        <v>105</v>
      </c>
      <c r="BE1518" s="162">
        <f>IF(N1518="základní",J1518,0)</f>
        <v>377</v>
      </c>
      <c r="BF1518" s="162">
        <f>IF(N1518="snížená",J1518,0)</f>
        <v>0</v>
      </c>
      <c r="BG1518" s="162">
        <f>IF(N1518="zákl. přenesená",J1518,0)</f>
        <v>0</v>
      </c>
      <c r="BH1518" s="162">
        <f>IF(N1518="sníž. přenesená",J1518,0)</f>
        <v>0</v>
      </c>
      <c r="BI1518" s="162">
        <f>IF(N1518="nulová",J1518,0)</f>
        <v>0</v>
      </c>
      <c r="BJ1518" s="99" t="s">
        <v>75</v>
      </c>
      <c r="BK1518" s="162">
        <f>ROUND(I1518*H1518,2)</f>
        <v>377</v>
      </c>
      <c r="BL1518" s="99" t="s">
        <v>104</v>
      </c>
      <c r="BM1518" s="99" t="s">
        <v>3708</v>
      </c>
    </row>
    <row r="1519" spans="2:65" s="108" customFormat="1" ht="29.25">
      <c r="B1519" s="109"/>
      <c r="D1519" s="163" t="s">
        <v>107</v>
      </c>
      <c r="F1519" s="164" t="s">
        <v>3709</v>
      </c>
      <c r="L1519" s="109"/>
      <c r="M1519" s="165"/>
      <c r="N1519" s="166"/>
      <c r="O1519" s="166"/>
      <c r="P1519" s="166"/>
      <c r="Q1519" s="166"/>
      <c r="R1519" s="166"/>
      <c r="S1519" s="166"/>
      <c r="T1519" s="167"/>
      <c r="AT1519" s="99" t="s">
        <v>107</v>
      </c>
      <c r="AU1519" s="99" t="s">
        <v>67</v>
      </c>
    </row>
    <row r="1520" spans="2:65" s="108" customFormat="1" ht="22.5" customHeight="1">
      <c r="B1520" s="109"/>
      <c r="C1520" s="152" t="s">
        <v>3710</v>
      </c>
      <c r="D1520" s="152" t="s">
        <v>99</v>
      </c>
      <c r="E1520" s="153" t="s">
        <v>3711</v>
      </c>
      <c r="F1520" s="154" t="s">
        <v>3712</v>
      </c>
      <c r="G1520" s="155" t="s">
        <v>306</v>
      </c>
      <c r="H1520" s="156">
        <v>1</v>
      </c>
      <c r="I1520" s="157">
        <v>550</v>
      </c>
      <c r="J1520" s="157">
        <f>ROUND(I1520*H1520,2)</f>
        <v>550</v>
      </c>
      <c r="K1520" s="154" t="s">
        <v>103</v>
      </c>
      <c r="L1520" s="109"/>
      <c r="M1520" s="158" t="s">
        <v>1</v>
      </c>
      <c r="N1520" s="159" t="s">
        <v>38</v>
      </c>
      <c r="O1520" s="160">
        <v>0</v>
      </c>
      <c r="P1520" s="160">
        <f>O1520*H1520</f>
        <v>0</v>
      </c>
      <c r="Q1520" s="160">
        <v>0</v>
      </c>
      <c r="R1520" s="160">
        <f>Q1520*H1520</f>
        <v>0</v>
      </c>
      <c r="S1520" s="160">
        <v>0</v>
      </c>
      <c r="T1520" s="161">
        <f>S1520*H1520</f>
        <v>0</v>
      </c>
      <c r="AR1520" s="99" t="s">
        <v>104</v>
      </c>
      <c r="AT1520" s="99" t="s">
        <v>99</v>
      </c>
      <c r="AU1520" s="99" t="s">
        <v>67</v>
      </c>
      <c r="AY1520" s="99" t="s">
        <v>105</v>
      </c>
      <c r="BE1520" s="162">
        <f>IF(N1520="základní",J1520,0)</f>
        <v>550</v>
      </c>
      <c r="BF1520" s="162">
        <f>IF(N1520="snížená",J1520,0)</f>
        <v>0</v>
      </c>
      <c r="BG1520" s="162">
        <f>IF(N1520="zákl. přenesená",J1520,0)</f>
        <v>0</v>
      </c>
      <c r="BH1520" s="162">
        <f>IF(N1520="sníž. přenesená",J1520,0)</f>
        <v>0</v>
      </c>
      <c r="BI1520" s="162">
        <f>IF(N1520="nulová",J1520,0)</f>
        <v>0</v>
      </c>
      <c r="BJ1520" s="99" t="s">
        <v>75</v>
      </c>
      <c r="BK1520" s="162">
        <f>ROUND(I1520*H1520,2)</f>
        <v>550</v>
      </c>
      <c r="BL1520" s="99" t="s">
        <v>104</v>
      </c>
      <c r="BM1520" s="99" t="s">
        <v>3713</v>
      </c>
    </row>
    <row r="1521" spans="2:65" s="108" customFormat="1" ht="29.25">
      <c r="B1521" s="109"/>
      <c r="D1521" s="163" t="s">
        <v>107</v>
      </c>
      <c r="F1521" s="164" t="s">
        <v>3714</v>
      </c>
      <c r="L1521" s="109"/>
      <c r="M1521" s="165"/>
      <c r="N1521" s="166"/>
      <c r="O1521" s="166"/>
      <c r="P1521" s="166"/>
      <c r="Q1521" s="166"/>
      <c r="R1521" s="166"/>
      <c r="S1521" s="166"/>
      <c r="T1521" s="167"/>
      <c r="AT1521" s="99" t="s">
        <v>107</v>
      </c>
      <c r="AU1521" s="99" t="s">
        <v>67</v>
      </c>
    </row>
    <row r="1522" spans="2:65" s="108" customFormat="1" ht="22.5" customHeight="1">
      <c r="B1522" s="109"/>
      <c r="C1522" s="152" t="s">
        <v>3715</v>
      </c>
      <c r="D1522" s="152" t="s">
        <v>99</v>
      </c>
      <c r="E1522" s="153" t="s">
        <v>3716</v>
      </c>
      <c r="F1522" s="154" t="s">
        <v>3717</v>
      </c>
      <c r="G1522" s="155" t="s">
        <v>306</v>
      </c>
      <c r="H1522" s="156">
        <v>1</v>
      </c>
      <c r="I1522" s="157">
        <v>634</v>
      </c>
      <c r="J1522" s="157">
        <f>ROUND(I1522*H1522,2)</f>
        <v>634</v>
      </c>
      <c r="K1522" s="154" t="s">
        <v>103</v>
      </c>
      <c r="L1522" s="109"/>
      <c r="M1522" s="158" t="s">
        <v>1</v>
      </c>
      <c r="N1522" s="159" t="s">
        <v>38</v>
      </c>
      <c r="O1522" s="160">
        <v>0</v>
      </c>
      <c r="P1522" s="160">
        <f>O1522*H1522</f>
        <v>0</v>
      </c>
      <c r="Q1522" s="160">
        <v>0</v>
      </c>
      <c r="R1522" s="160">
        <f>Q1522*H1522</f>
        <v>0</v>
      </c>
      <c r="S1522" s="160">
        <v>0</v>
      </c>
      <c r="T1522" s="161">
        <f>S1522*H1522</f>
        <v>0</v>
      </c>
      <c r="AR1522" s="99" t="s">
        <v>104</v>
      </c>
      <c r="AT1522" s="99" t="s">
        <v>99</v>
      </c>
      <c r="AU1522" s="99" t="s">
        <v>67</v>
      </c>
      <c r="AY1522" s="99" t="s">
        <v>105</v>
      </c>
      <c r="BE1522" s="162">
        <f>IF(N1522="základní",J1522,0)</f>
        <v>634</v>
      </c>
      <c r="BF1522" s="162">
        <f>IF(N1522="snížená",J1522,0)</f>
        <v>0</v>
      </c>
      <c r="BG1522" s="162">
        <f>IF(N1522="zákl. přenesená",J1522,0)</f>
        <v>0</v>
      </c>
      <c r="BH1522" s="162">
        <f>IF(N1522="sníž. přenesená",J1522,0)</f>
        <v>0</v>
      </c>
      <c r="BI1522" s="162">
        <f>IF(N1522="nulová",J1522,0)</f>
        <v>0</v>
      </c>
      <c r="BJ1522" s="99" t="s">
        <v>75</v>
      </c>
      <c r="BK1522" s="162">
        <f>ROUND(I1522*H1522,2)</f>
        <v>634</v>
      </c>
      <c r="BL1522" s="99" t="s">
        <v>104</v>
      </c>
      <c r="BM1522" s="99" t="s">
        <v>3718</v>
      </c>
    </row>
    <row r="1523" spans="2:65" s="108" customFormat="1" ht="29.25">
      <c r="B1523" s="109"/>
      <c r="D1523" s="163" t="s">
        <v>107</v>
      </c>
      <c r="F1523" s="164" t="s">
        <v>3719</v>
      </c>
      <c r="L1523" s="109"/>
      <c r="M1523" s="165"/>
      <c r="N1523" s="166"/>
      <c r="O1523" s="166"/>
      <c r="P1523" s="166"/>
      <c r="Q1523" s="166"/>
      <c r="R1523" s="166"/>
      <c r="S1523" s="166"/>
      <c r="T1523" s="167"/>
      <c r="AT1523" s="99" t="s">
        <v>107</v>
      </c>
      <c r="AU1523" s="99" t="s">
        <v>67</v>
      </c>
    </row>
    <row r="1524" spans="2:65" s="108" customFormat="1" ht="22.5" customHeight="1">
      <c r="B1524" s="109"/>
      <c r="C1524" s="152" t="s">
        <v>3720</v>
      </c>
      <c r="D1524" s="152" t="s">
        <v>99</v>
      </c>
      <c r="E1524" s="153" t="s">
        <v>3721</v>
      </c>
      <c r="F1524" s="154" t="s">
        <v>3722</v>
      </c>
      <c r="G1524" s="155" t="s">
        <v>136</v>
      </c>
      <c r="H1524" s="156">
        <v>1</v>
      </c>
      <c r="I1524" s="157">
        <v>219</v>
      </c>
      <c r="J1524" s="157">
        <f>ROUND(I1524*H1524,2)</f>
        <v>219</v>
      </c>
      <c r="K1524" s="154" t="s">
        <v>103</v>
      </c>
      <c r="L1524" s="109"/>
      <c r="M1524" s="158" t="s">
        <v>1</v>
      </c>
      <c r="N1524" s="159" t="s">
        <v>38</v>
      </c>
      <c r="O1524" s="160">
        <v>0</v>
      </c>
      <c r="P1524" s="160">
        <f>O1524*H1524</f>
        <v>0</v>
      </c>
      <c r="Q1524" s="160">
        <v>0</v>
      </c>
      <c r="R1524" s="160">
        <f>Q1524*H1524</f>
        <v>0</v>
      </c>
      <c r="S1524" s="160">
        <v>0</v>
      </c>
      <c r="T1524" s="161">
        <f>S1524*H1524</f>
        <v>0</v>
      </c>
      <c r="AR1524" s="99" t="s">
        <v>104</v>
      </c>
      <c r="AT1524" s="99" t="s">
        <v>99</v>
      </c>
      <c r="AU1524" s="99" t="s">
        <v>67</v>
      </c>
      <c r="AY1524" s="99" t="s">
        <v>105</v>
      </c>
      <c r="BE1524" s="162">
        <f>IF(N1524="základní",J1524,0)</f>
        <v>219</v>
      </c>
      <c r="BF1524" s="162">
        <f>IF(N1524="snížená",J1524,0)</f>
        <v>0</v>
      </c>
      <c r="BG1524" s="162">
        <f>IF(N1524="zákl. přenesená",J1524,0)</f>
        <v>0</v>
      </c>
      <c r="BH1524" s="162">
        <f>IF(N1524="sníž. přenesená",J1524,0)</f>
        <v>0</v>
      </c>
      <c r="BI1524" s="162">
        <f>IF(N1524="nulová",J1524,0)</f>
        <v>0</v>
      </c>
      <c r="BJ1524" s="99" t="s">
        <v>75</v>
      </c>
      <c r="BK1524" s="162">
        <f>ROUND(I1524*H1524,2)</f>
        <v>219</v>
      </c>
      <c r="BL1524" s="99" t="s">
        <v>104</v>
      </c>
      <c r="BM1524" s="99" t="s">
        <v>3723</v>
      </c>
    </row>
    <row r="1525" spans="2:65" s="108" customFormat="1" ht="29.25">
      <c r="B1525" s="109"/>
      <c r="D1525" s="163" t="s">
        <v>107</v>
      </c>
      <c r="F1525" s="164" t="s">
        <v>3724</v>
      </c>
      <c r="L1525" s="109"/>
      <c r="M1525" s="165"/>
      <c r="N1525" s="166"/>
      <c r="O1525" s="166"/>
      <c r="P1525" s="166"/>
      <c r="Q1525" s="166"/>
      <c r="R1525" s="166"/>
      <c r="S1525" s="166"/>
      <c r="T1525" s="167"/>
      <c r="AT1525" s="99" t="s">
        <v>107</v>
      </c>
      <c r="AU1525" s="99" t="s">
        <v>67</v>
      </c>
    </row>
    <row r="1526" spans="2:65" s="108" customFormat="1" ht="22.5" customHeight="1">
      <c r="B1526" s="109"/>
      <c r="C1526" s="152" t="s">
        <v>3725</v>
      </c>
      <c r="D1526" s="152" t="s">
        <v>99</v>
      </c>
      <c r="E1526" s="153" t="s">
        <v>3726</v>
      </c>
      <c r="F1526" s="154" t="s">
        <v>3727</v>
      </c>
      <c r="G1526" s="155" t="s">
        <v>255</v>
      </c>
      <c r="H1526" s="156">
        <v>1</v>
      </c>
      <c r="I1526" s="157">
        <v>492</v>
      </c>
      <c r="J1526" s="157">
        <f>ROUND(I1526*H1526,2)</f>
        <v>492</v>
      </c>
      <c r="K1526" s="154" t="s">
        <v>103</v>
      </c>
      <c r="L1526" s="109"/>
      <c r="M1526" s="158" t="s">
        <v>1</v>
      </c>
      <c r="N1526" s="159" t="s">
        <v>38</v>
      </c>
      <c r="O1526" s="160">
        <v>0</v>
      </c>
      <c r="P1526" s="160">
        <f>O1526*H1526</f>
        <v>0</v>
      </c>
      <c r="Q1526" s="160">
        <v>0</v>
      </c>
      <c r="R1526" s="160">
        <f>Q1526*H1526</f>
        <v>0</v>
      </c>
      <c r="S1526" s="160">
        <v>0</v>
      </c>
      <c r="T1526" s="161">
        <f>S1526*H1526</f>
        <v>0</v>
      </c>
      <c r="AR1526" s="99" t="s">
        <v>104</v>
      </c>
      <c r="AT1526" s="99" t="s">
        <v>99</v>
      </c>
      <c r="AU1526" s="99" t="s">
        <v>67</v>
      </c>
      <c r="AY1526" s="99" t="s">
        <v>105</v>
      </c>
      <c r="BE1526" s="162">
        <f>IF(N1526="základní",J1526,0)</f>
        <v>492</v>
      </c>
      <c r="BF1526" s="162">
        <f>IF(N1526="snížená",J1526,0)</f>
        <v>0</v>
      </c>
      <c r="BG1526" s="162">
        <f>IF(N1526="zákl. přenesená",J1526,0)</f>
        <v>0</v>
      </c>
      <c r="BH1526" s="162">
        <f>IF(N1526="sníž. přenesená",J1526,0)</f>
        <v>0</v>
      </c>
      <c r="BI1526" s="162">
        <f>IF(N1526="nulová",J1526,0)</f>
        <v>0</v>
      </c>
      <c r="BJ1526" s="99" t="s">
        <v>75</v>
      </c>
      <c r="BK1526" s="162">
        <f>ROUND(I1526*H1526,2)</f>
        <v>492</v>
      </c>
      <c r="BL1526" s="99" t="s">
        <v>104</v>
      </c>
      <c r="BM1526" s="99" t="s">
        <v>3728</v>
      </c>
    </row>
    <row r="1527" spans="2:65" s="108" customFormat="1" ht="29.25">
      <c r="B1527" s="109"/>
      <c r="D1527" s="163" t="s">
        <v>107</v>
      </c>
      <c r="F1527" s="164" t="s">
        <v>3729</v>
      </c>
      <c r="L1527" s="109"/>
      <c r="M1527" s="165"/>
      <c r="N1527" s="166"/>
      <c r="O1527" s="166"/>
      <c r="P1527" s="166"/>
      <c r="Q1527" s="166"/>
      <c r="R1527" s="166"/>
      <c r="S1527" s="166"/>
      <c r="T1527" s="167"/>
      <c r="AT1527" s="99" t="s">
        <v>107</v>
      </c>
      <c r="AU1527" s="99" t="s">
        <v>67</v>
      </c>
    </row>
    <row r="1528" spans="2:65" s="108" customFormat="1" ht="22.5" customHeight="1">
      <c r="B1528" s="109"/>
      <c r="C1528" s="152" t="s">
        <v>3730</v>
      </c>
      <c r="D1528" s="152" t="s">
        <v>99</v>
      </c>
      <c r="E1528" s="153" t="s">
        <v>3731</v>
      </c>
      <c r="F1528" s="154" t="s">
        <v>3732</v>
      </c>
      <c r="G1528" s="155" t="s">
        <v>136</v>
      </c>
      <c r="H1528" s="156">
        <v>1</v>
      </c>
      <c r="I1528" s="157">
        <v>258</v>
      </c>
      <c r="J1528" s="157">
        <f>ROUND(I1528*H1528,2)</f>
        <v>258</v>
      </c>
      <c r="K1528" s="154" t="s">
        <v>103</v>
      </c>
      <c r="L1528" s="109"/>
      <c r="M1528" s="158" t="s">
        <v>1</v>
      </c>
      <c r="N1528" s="159" t="s">
        <v>38</v>
      </c>
      <c r="O1528" s="160">
        <v>0</v>
      </c>
      <c r="P1528" s="160">
        <f>O1528*H1528</f>
        <v>0</v>
      </c>
      <c r="Q1528" s="160">
        <v>0</v>
      </c>
      <c r="R1528" s="160">
        <f>Q1528*H1528</f>
        <v>0</v>
      </c>
      <c r="S1528" s="160">
        <v>0</v>
      </c>
      <c r="T1528" s="161">
        <f>S1528*H1528</f>
        <v>0</v>
      </c>
      <c r="AR1528" s="99" t="s">
        <v>104</v>
      </c>
      <c r="AT1528" s="99" t="s">
        <v>99</v>
      </c>
      <c r="AU1528" s="99" t="s">
        <v>67</v>
      </c>
      <c r="AY1528" s="99" t="s">
        <v>105</v>
      </c>
      <c r="BE1528" s="162">
        <f>IF(N1528="základní",J1528,0)</f>
        <v>258</v>
      </c>
      <c r="BF1528" s="162">
        <f>IF(N1528="snížená",J1528,0)</f>
        <v>0</v>
      </c>
      <c r="BG1528" s="162">
        <f>IF(N1528="zákl. přenesená",J1528,0)</f>
        <v>0</v>
      </c>
      <c r="BH1528" s="162">
        <f>IF(N1528="sníž. přenesená",J1528,0)</f>
        <v>0</v>
      </c>
      <c r="BI1528" s="162">
        <f>IF(N1528="nulová",J1528,0)</f>
        <v>0</v>
      </c>
      <c r="BJ1528" s="99" t="s">
        <v>75</v>
      </c>
      <c r="BK1528" s="162">
        <f>ROUND(I1528*H1528,2)</f>
        <v>258</v>
      </c>
      <c r="BL1528" s="99" t="s">
        <v>104</v>
      </c>
      <c r="BM1528" s="99" t="s">
        <v>3733</v>
      </c>
    </row>
    <row r="1529" spans="2:65" s="108" customFormat="1" ht="19.5">
      <c r="B1529" s="109"/>
      <c r="D1529" s="163" t="s">
        <v>107</v>
      </c>
      <c r="F1529" s="164" t="s">
        <v>3734</v>
      </c>
      <c r="L1529" s="109"/>
      <c r="M1529" s="165"/>
      <c r="N1529" s="166"/>
      <c r="O1529" s="166"/>
      <c r="P1529" s="166"/>
      <c r="Q1529" s="166"/>
      <c r="R1529" s="166"/>
      <c r="S1529" s="166"/>
      <c r="T1529" s="167"/>
      <c r="AT1529" s="99" t="s">
        <v>107</v>
      </c>
      <c r="AU1529" s="99" t="s">
        <v>67</v>
      </c>
    </row>
    <row r="1530" spans="2:65" s="108" customFormat="1" ht="22.5" customHeight="1">
      <c r="B1530" s="109"/>
      <c r="C1530" s="152" t="s">
        <v>3735</v>
      </c>
      <c r="D1530" s="152" t="s">
        <v>99</v>
      </c>
      <c r="E1530" s="153" t="s">
        <v>3736</v>
      </c>
      <c r="F1530" s="154" t="s">
        <v>3737</v>
      </c>
      <c r="G1530" s="155" t="s">
        <v>306</v>
      </c>
      <c r="H1530" s="156">
        <v>1</v>
      </c>
      <c r="I1530" s="157">
        <v>330</v>
      </c>
      <c r="J1530" s="157">
        <f>ROUND(I1530*H1530,2)</f>
        <v>330</v>
      </c>
      <c r="K1530" s="154" t="s">
        <v>103</v>
      </c>
      <c r="L1530" s="109"/>
      <c r="M1530" s="158" t="s">
        <v>1</v>
      </c>
      <c r="N1530" s="159" t="s">
        <v>38</v>
      </c>
      <c r="O1530" s="160">
        <v>0</v>
      </c>
      <c r="P1530" s="160">
        <f>O1530*H1530</f>
        <v>0</v>
      </c>
      <c r="Q1530" s="160">
        <v>0</v>
      </c>
      <c r="R1530" s="160">
        <f>Q1530*H1530</f>
        <v>0</v>
      </c>
      <c r="S1530" s="160">
        <v>0</v>
      </c>
      <c r="T1530" s="161">
        <f>S1530*H1530</f>
        <v>0</v>
      </c>
      <c r="AR1530" s="99" t="s">
        <v>104</v>
      </c>
      <c r="AT1530" s="99" t="s">
        <v>99</v>
      </c>
      <c r="AU1530" s="99" t="s">
        <v>67</v>
      </c>
      <c r="AY1530" s="99" t="s">
        <v>105</v>
      </c>
      <c r="BE1530" s="162">
        <f>IF(N1530="základní",J1530,0)</f>
        <v>330</v>
      </c>
      <c r="BF1530" s="162">
        <f>IF(N1530="snížená",J1530,0)</f>
        <v>0</v>
      </c>
      <c r="BG1530" s="162">
        <f>IF(N1530="zákl. přenesená",J1530,0)</f>
        <v>0</v>
      </c>
      <c r="BH1530" s="162">
        <f>IF(N1530="sníž. přenesená",J1530,0)</f>
        <v>0</v>
      </c>
      <c r="BI1530" s="162">
        <f>IF(N1530="nulová",J1530,0)</f>
        <v>0</v>
      </c>
      <c r="BJ1530" s="99" t="s">
        <v>75</v>
      </c>
      <c r="BK1530" s="162">
        <f>ROUND(I1530*H1530,2)</f>
        <v>330</v>
      </c>
      <c r="BL1530" s="99" t="s">
        <v>104</v>
      </c>
      <c r="BM1530" s="99" t="s">
        <v>3738</v>
      </c>
    </row>
    <row r="1531" spans="2:65" s="108" customFormat="1" ht="19.5">
      <c r="B1531" s="109"/>
      <c r="D1531" s="163" t="s">
        <v>107</v>
      </c>
      <c r="F1531" s="164" t="s">
        <v>3739</v>
      </c>
      <c r="L1531" s="109"/>
      <c r="M1531" s="165"/>
      <c r="N1531" s="166"/>
      <c r="O1531" s="166"/>
      <c r="P1531" s="166"/>
      <c r="Q1531" s="166"/>
      <c r="R1531" s="166"/>
      <c r="S1531" s="166"/>
      <c r="T1531" s="167"/>
      <c r="AT1531" s="99" t="s">
        <v>107</v>
      </c>
      <c r="AU1531" s="99" t="s">
        <v>67</v>
      </c>
    </row>
    <row r="1532" spans="2:65" s="108" customFormat="1" ht="22.5" customHeight="1">
      <c r="B1532" s="109"/>
      <c r="C1532" s="152" t="s">
        <v>3740</v>
      </c>
      <c r="D1532" s="152" t="s">
        <v>99</v>
      </c>
      <c r="E1532" s="153" t="s">
        <v>3741</v>
      </c>
      <c r="F1532" s="154" t="s">
        <v>3742</v>
      </c>
      <c r="G1532" s="155" t="s">
        <v>306</v>
      </c>
      <c r="H1532" s="156">
        <v>1</v>
      </c>
      <c r="I1532" s="157">
        <v>224</v>
      </c>
      <c r="J1532" s="157">
        <f>ROUND(I1532*H1532,2)</f>
        <v>224</v>
      </c>
      <c r="K1532" s="154" t="s">
        <v>103</v>
      </c>
      <c r="L1532" s="109"/>
      <c r="M1532" s="158" t="s">
        <v>1</v>
      </c>
      <c r="N1532" s="159" t="s">
        <v>38</v>
      </c>
      <c r="O1532" s="160">
        <v>0</v>
      </c>
      <c r="P1532" s="160">
        <f>O1532*H1532</f>
        <v>0</v>
      </c>
      <c r="Q1532" s="160">
        <v>0</v>
      </c>
      <c r="R1532" s="160">
        <f>Q1532*H1532</f>
        <v>0</v>
      </c>
      <c r="S1532" s="160">
        <v>0</v>
      </c>
      <c r="T1532" s="161">
        <f>S1532*H1532</f>
        <v>0</v>
      </c>
      <c r="AR1532" s="99" t="s">
        <v>104</v>
      </c>
      <c r="AT1532" s="99" t="s">
        <v>99</v>
      </c>
      <c r="AU1532" s="99" t="s">
        <v>67</v>
      </c>
      <c r="AY1532" s="99" t="s">
        <v>105</v>
      </c>
      <c r="BE1532" s="162">
        <f>IF(N1532="základní",J1532,0)</f>
        <v>224</v>
      </c>
      <c r="BF1532" s="162">
        <f>IF(N1532="snížená",J1532,0)</f>
        <v>0</v>
      </c>
      <c r="BG1532" s="162">
        <f>IF(N1532="zákl. přenesená",J1532,0)</f>
        <v>0</v>
      </c>
      <c r="BH1532" s="162">
        <f>IF(N1532="sníž. přenesená",J1532,0)</f>
        <v>0</v>
      </c>
      <c r="BI1532" s="162">
        <f>IF(N1532="nulová",J1532,0)</f>
        <v>0</v>
      </c>
      <c r="BJ1532" s="99" t="s">
        <v>75</v>
      </c>
      <c r="BK1532" s="162">
        <f>ROUND(I1532*H1532,2)</f>
        <v>224</v>
      </c>
      <c r="BL1532" s="99" t="s">
        <v>104</v>
      </c>
      <c r="BM1532" s="99" t="s">
        <v>3743</v>
      </c>
    </row>
    <row r="1533" spans="2:65" s="108" customFormat="1" ht="19.5">
      <c r="B1533" s="109"/>
      <c r="D1533" s="163" t="s">
        <v>107</v>
      </c>
      <c r="F1533" s="164" t="s">
        <v>3744</v>
      </c>
      <c r="L1533" s="109"/>
      <c r="M1533" s="165"/>
      <c r="N1533" s="166"/>
      <c r="O1533" s="166"/>
      <c r="P1533" s="166"/>
      <c r="Q1533" s="166"/>
      <c r="R1533" s="166"/>
      <c r="S1533" s="166"/>
      <c r="T1533" s="167"/>
      <c r="AT1533" s="99" t="s">
        <v>107</v>
      </c>
      <c r="AU1533" s="99" t="s">
        <v>67</v>
      </c>
    </row>
    <row r="1534" spans="2:65" s="108" customFormat="1" ht="22.5" customHeight="1">
      <c r="B1534" s="109"/>
      <c r="C1534" s="152" t="s">
        <v>3745</v>
      </c>
      <c r="D1534" s="152" t="s">
        <v>99</v>
      </c>
      <c r="E1534" s="153" t="s">
        <v>3746</v>
      </c>
      <c r="F1534" s="154" t="s">
        <v>3747</v>
      </c>
      <c r="G1534" s="155" t="s">
        <v>111</v>
      </c>
      <c r="H1534" s="156">
        <v>1</v>
      </c>
      <c r="I1534" s="157">
        <v>293</v>
      </c>
      <c r="J1534" s="157">
        <f>ROUND(I1534*H1534,2)</f>
        <v>293</v>
      </c>
      <c r="K1534" s="154" t="s">
        <v>103</v>
      </c>
      <c r="L1534" s="109"/>
      <c r="M1534" s="158" t="s">
        <v>1</v>
      </c>
      <c r="N1534" s="159" t="s">
        <v>38</v>
      </c>
      <c r="O1534" s="160">
        <v>0</v>
      </c>
      <c r="P1534" s="160">
        <f>O1534*H1534</f>
        <v>0</v>
      </c>
      <c r="Q1534" s="160">
        <v>0</v>
      </c>
      <c r="R1534" s="160">
        <f>Q1534*H1534</f>
        <v>0</v>
      </c>
      <c r="S1534" s="160">
        <v>0</v>
      </c>
      <c r="T1534" s="161">
        <f>S1534*H1534</f>
        <v>0</v>
      </c>
      <c r="AR1534" s="99" t="s">
        <v>104</v>
      </c>
      <c r="AT1534" s="99" t="s">
        <v>99</v>
      </c>
      <c r="AU1534" s="99" t="s">
        <v>67</v>
      </c>
      <c r="AY1534" s="99" t="s">
        <v>105</v>
      </c>
      <c r="BE1534" s="162">
        <f>IF(N1534="základní",J1534,0)</f>
        <v>293</v>
      </c>
      <c r="BF1534" s="162">
        <f>IF(N1534="snížená",J1534,0)</f>
        <v>0</v>
      </c>
      <c r="BG1534" s="162">
        <f>IF(N1534="zákl. přenesená",J1534,0)</f>
        <v>0</v>
      </c>
      <c r="BH1534" s="162">
        <f>IF(N1534="sníž. přenesená",J1534,0)</f>
        <v>0</v>
      </c>
      <c r="BI1534" s="162">
        <f>IF(N1534="nulová",J1534,0)</f>
        <v>0</v>
      </c>
      <c r="BJ1534" s="99" t="s">
        <v>75</v>
      </c>
      <c r="BK1534" s="162">
        <f>ROUND(I1534*H1534,2)</f>
        <v>293</v>
      </c>
      <c r="BL1534" s="99" t="s">
        <v>104</v>
      </c>
      <c r="BM1534" s="99" t="s">
        <v>3748</v>
      </c>
    </row>
    <row r="1535" spans="2:65" s="108" customFormat="1" ht="19.5">
      <c r="B1535" s="109"/>
      <c r="D1535" s="163" t="s">
        <v>107</v>
      </c>
      <c r="F1535" s="164" t="s">
        <v>3749</v>
      </c>
      <c r="L1535" s="109"/>
      <c r="M1535" s="165"/>
      <c r="N1535" s="166"/>
      <c r="O1535" s="166"/>
      <c r="P1535" s="166"/>
      <c r="Q1535" s="166"/>
      <c r="R1535" s="166"/>
      <c r="S1535" s="166"/>
      <c r="T1535" s="167"/>
      <c r="AT1535" s="99" t="s">
        <v>107</v>
      </c>
      <c r="AU1535" s="99" t="s">
        <v>67</v>
      </c>
    </row>
    <row r="1536" spans="2:65" s="108" customFormat="1" ht="22.5" customHeight="1">
      <c r="B1536" s="109"/>
      <c r="C1536" s="152" t="s">
        <v>3750</v>
      </c>
      <c r="D1536" s="152" t="s">
        <v>99</v>
      </c>
      <c r="E1536" s="153" t="s">
        <v>3751</v>
      </c>
      <c r="F1536" s="154" t="s">
        <v>3752</v>
      </c>
      <c r="G1536" s="155" t="s">
        <v>111</v>
      </c>
      <c r="H1536" s="156">
        <v>1</v>
      </c>
      <c r="I1536" s="157">
        <v>1550</v>
      </c>
      <c r="J1536" s="157">
        <f>ROUND(I1536*H1536,2)</f>
        <v>1550</v>
      </c>
      <c r="K1536" s="154" t="s">
        <v>103</v>
      </c>
      <c r="L1536" s="109"/>
      <c r="M1536" s="158" t="s">
        <v>1</v>
      </c>
      <c r="N1536" s="159" t="s">
        <v>38</v>
      </c>
      <c r="O1536" s="160">
        <v>0</v>
      </c>
      <c r="P1536" s="160">
        <f>O1536*H1536</f>
        <v>0</v>
      </c>
      <c r="Q1536" s="160">
        <v>0</v>
      </c>
      <c r="R1536" s="160">
        <f>Q1536*H1536</f>
        <v>0</v>
      </c>
      <c r="S1536" s="160">
        <v>0</v>
      </c>
      <c r="T1536" s="161">
        <f>S1536*H1536</f>
        <v>0</v>
      </c>
      <c r="AR1536" s="99" t="s">
        <v>104</v>
      </c>
      <c r="AT1536" s="99" t="s">
        <v>99</v>
      </c>
      <c r="AU1536" s="99" t="s">
        <v>67</v>
      </c>
      <c r="AY1536" s="99" t="s">
        <v>105</v>
      </c>
      <c r="BE1536" s="162">
        <f>IF(N1536="základní",J1536,0)</f>
        <v>1550</v>
      </c>
      <c r="BF1536" s="162">
        <f>IF(N1536="snížená",J1536,0)</f>
        <v>0</v>
      </c>
      <c r="BG1536" s="162">
        <f>IF(N1536="zákl. přenesená",J1536,0)</f>
        <v>0</v>
      </c>
      <c r="BH1536" s="162">
        <f>IF(N1536="sníž. přenesená",J1536,0)</f>
        <v>0</v>
      </c>
      <c r="BI1536" s="162">
        <f>IF(N1536="nulová",J1536,0)</f>
        <v>0</v>
      </c>
      <c r="BJ1536" s="99" t="s">
        <v>75</v>
      </c>
      <c r="BK1536" s="162">
        <f>ROUND(I1536*H1536,2)</f>
        <v>1550</v>
      </c>
      <c r="BL1536" s="99" t="s">
        <v>104</v>
      </c>
      <c r="BM1536" s="99" t="s">
        <v>3753</v>
      </c>
    </row>
    <row r="1537" spans="2:65" s="108" customFormat="1" ht="19.5">
      <c r="B1537" s="109"/>
      <c r="D1537" s="163" t="s">
        <v>107</v>
      </c>
      <c r="F1537" s="164" t="s">
        <v>3754</v>
      </c>
      <c r="L1537" s="109"/>
      <c r="M1537" s="165"/>
      <c r="N1537" s="166"/>
      <c r="O1537" s="166"/>
      <c r="P1537" s="166"/>
      <c r="Q1537" s="166"/>
      <c r="R1537" s="166"/>
      <c r="S1537" s="166"/>
      <c r="T1537" s="167"/>
      <c r="AT1537" s="99" t="s">
        <v>107</v>
      </c>
      <c r="AU1537" s="99" t="s">
        <v>67</v>
      </c>
    </row>
    <row r="1538" spans="2:65" s="108" customFormat="1" ht="22.5" customHeight="1">
      <c r="B1538" s="109"/>
      <c r="C1538" s="152" t="s">
        <v>3755</v>
      </c>
      <c r="D1538" s="152" t="s">
        <v>99</v>
      </c>
      <c r="E1538" s="153" t="s">
        <v>3756</v>
      </c>
      <c r="F1538" s="154" t="s">
        <v>3757</v>
      </c>
      <c r="G1538" s="155" t="s">
        <v>111</v>
      </c>
      <c r="H1538" s="156">
        <v>1</v>
      </c>
      <c r="I1538" s="157">
        <v>1650</v>
      </c>
      <c r="J1538" s="157">
        <f>ROUND(I1538*H1538,2)</f>
        <v>1650</v>
      </c>
      <c r="K1538" s="154" t="s">
        <v>103</v>
      </c>
      <c r="L1538" s="109"/>
      <c r="M1538" s="158" t="s">
        <v>1</v>
      </c>
      <c r="N1538" s="159" t="s">
        <v>38</v>
      </c>
      <c r="O1538" s="160">
        <v>0</v>
      </c>
      <c r="P1538" s="160">
        <f>O1538*H1538</f>
        <v>0</v>
      </c>
      <c r="Q1538" s="160">
        <v>0</v>
      </c>
      <c r="R1538" s="160">
        <f>Q1538*H1538</f>
        <v>0</v>
      </c>
      <c r="S1538" s="160">
        <v>0</v>
      </c>
      <c r="T1538" s="161">
        <f>S1538*H1538</f>
        <v>0</v>
      </c>
      <c r="AR1538" s="99" t="s">
        <v>104</v>
      </c>
      <c r="AT1538" s="99" t="s">
        <v>99</v>
      </c>
      <c r="AU1538" s="99" t="s">
        <v>67</v>
      </c>
      <c r="AY1538" s="99" t="s">
        <v>105</v>
      </c>
      <c r="BE1538" s="162">
        <f>IF(N1538="základní",J1538,0)</f>
        <v>1650</v>
      </c>
      <c r="BF1538" s="162">
        <f>IF(N1538="snížená",J1538,0)</f>
        <v>0</v>
      </c>
      <c r="BG1538" s="162">
        <f>IF(N1538="zákl. přenesená",J1538,0)</f>
        <v>0</v>
      </c>
      <c r="BH1538" s="162">
        <f>IF(N1538="sníž. přenesená",J1538,0)</f>
        <v>0</v>
      </c>
      <c r="BI1538" s="162">
        <f>IF(N1538="nulová",J1538,0)</f>
        <v>0</v>
      </c>
      <c r="BJ1538" s="99" t="s">
        <v>75</v>
      </c>
      <c r="BK1538" s="162">
        <f>ROUND(I1538*H1538,2)</f>
        <v>1650</v>
      </c>
      <c r="BL1538" s="99" t="s">
        <v>104</v>
      </c>
      <c r="BM1538" s="99" t="s">
        <v>3758</v>
      </c>
    </row>
    <row r="1539" spans="2:65" s="108" customFormat="1" ht="19.5">
      <c r="B1539" s="109"/>
      <c r="D1539" s="163" t="s">
        <v>107</v>
      </c>
      <c r="F1539" s="164" t="s">
        <v>3759</v>
      </c>
      <c r="L1539" s="109"/>
      <c r="M1539" s="165"/>
      <c r="N1539" s="166"/>
      <c r="O1539" s="166"/>
      <c r="P1539" s="166"/>
      <c r="Q1539" s="166"/>
      <c r="R1539" s="166"/>
      <c r="S1539" s="166"/>
      <c r="T1539" s="167"/>
      <c r="AT1539" s="99" t="s">
        <v>107</v>
      </c>
      <c r="AU1539" s="99" t="s">
        <v>67</v>
      </c>
    </row>
    <row r="1540" spans="2:65" s="108" customFormat="1" ht="22.5" customHeight="1">
      <c r="B1540" s="109"/>
      <c r="C1540" s="152" t="s">
        <v>3760</v>
      </c>
      <c r="D1540" s="152" t="s">
        <v>99</v>
      </c>
      <c r="E1540" s="153" t="s">
        <v>3761</v>
      </c>
      <c r="F1540" s="154" t="s">
        <v>3762</v>
      </c>
      <c r="G1540" s="155" t="s">
        <v>111</v>
      </c>
      <c r="H1540" s="156">
        <v>1</v>
      </c>
      <c r="I1540" s="157">
        <v>254</v>
      </c>
      <c r="J1540" s="157">
        <f>ROUND(I1540*H1540,2)</f>
        <v>254</v>
      </c>
      <c r="K1540" s="154" t="s">
        <v>103</v>
      </c>
      <c r="L1540" s="109"/>
      <c r="M1540" s="158" t="s">
        <v>1</v>
      </c>
      <c r="N1540" s="159" t="s">
        <v>38</v>
      </c>
      <c r="O1540" s="160">
        <v>0</v>
      </c>
      <c r="P1540" s="160">
        <f>O1540*H1540</f>
        <v>0</v>
      </c>
      <c r="Q1540" s="160">
        <v>0</v>
      </c>
      <c r="R1540" s="160">
        <f>Q1540*H1540</f>
        <v>0</v>
      </c>
      <c r="S1540" s="160">
        <v>0</v>
      </c>
      <c r="T1540" s="161">
        <f>S1540*H1540</f>
        <v>0</v>
      </c>
      <c r="AR1540" s="99" t="s">
        <v>104</v>
      </c>
      <c r="AT1540" s="99" t="s">
        <v>99</v>
      </c>
      <c r="AU1540" s="99" t="s">
        <v>67</v>
      </c>
      <c r="AY1540" s="99" t="s">
        <v>105</v>
      </c>
      <c r="BE1540" s="162">
        <f>IF(N1540="základní",J1540,0)</f>
        <v>254</v>
      </c>
      <c r="BF1540" s="162">
        <f>IF(N1540="snížená",J1540,0)</f>
        <v>0</v>
      </c>
      <c r="BG1540" s="162">
        <f>IF(N1540="zákl. přenesená",J1540,0)</f>
        <v>0</v>
      </c>
      <c r="BH1540" s="162">
        <f>IF(N1540="sníž. přenesená",J1540,0)</f>
        <v>0</v>
      </c>
      <c r="BI1540" s="162">
        <f>IF(N1540="nulová",J1540,0)</f>
        <v>0</v>
      </c>
      <c r="BJ1540" s="99" t="s">
        <v>75</v>
      </c>
      <c r="BK1540" s="162">
        <f>ROUND(I1540*H1540,2)</f>
        <v>254</v>
      </c>
      <c r="BL1540" s="99" t="s">
        <v>104</v>
      </c>
      <c r="BM1540" s="99" t="s">
        <v>3763</v>
      </c>
    </row>
    <row r="1541" spans="2:65" s="108" customFormat="1" ht="19.5">
      <c r="B1541" s="109"/>
      <c r="D1541" s="163" t="s">
        <v>107</v>
      </c>
      <c r="F1541" s="164" t="s">
        <v>3764</v>
      </c>
      <c r="L1541" s="109"/>
      <c r="M1541" s="165"/>
      <c r="N1541" s="166"/>
      <c r="O1541" s="166"/>
      <c r="P1541" s="166"/>
      <c r="Q1541" s="166"/>
      <c r="R1541" s="166"/>
      <c r="S1541" s="166"/>
      <c r="T1541" s="167"/>
      <c r="AT1541" s="99" t="s">
        <v>107</v>
      </c>
      <c r="AU1541" s="99" t="s">
        <v>67</v>
      </c>
    </row>
    <row r="1542" spans="2:65" s="108" customFormat="1" ht="22.5" customHeight="1">
      <c r="B1542" s="109"/>
      <c r="C1542" s="152" t="s">
        <v>3765</v>
      </c>
      <c r="D1542" s="152" t="s">
        <v>99</v>
      </c>
      <c r="E1542" s="153" t="s">
        <v>3766</v>
      </c>
      <c r="F1542" s="154" t="s">
        <v>3767</v>
      </c>
      <c r="G1542" s="155" t="s">
        <v>306</v>
      </c>
      <c r="H1542" s="156">
        <v>1</v>
      </c>
      <c r="I1542" s="157">
        <v>258</v>
      </c>
      <c r="J1542" s="157">
        <f>ROUND(I1542*H1542,2)</f>
        <v>258</v>
      </c>
      <c r="K1542" s="154" t="s">
        <v>103</v>
      </c>
      <c r="L1542" s="109"/>
      <c r="M1542" s="158" t="s">
        <v>1</v>
      </c>
      <c r="N1542" s="159" t="s">
        <v>38</v>
      </c>
      <c r="O1542" s="160">
        <v>0</v>
      </c>
      <c r="P1542" s="160">
        <f>O1542*H1542</f>
        <v>0</v>
      </c>
      <c r="Q1542" s="160">
        <v>0</v>
      </c>
      <c r="R1542" s="160">
        <f>Q1542*H1542</f>
        <v>0</v>
      </c>
      <c r="S1542" s="160">
        <v>0</v>
      </c>
      <c r="T1542" s="161">
        <f>S1542*H1542</f>
        <v>0</v>
      </c>
      <c r="AR1542" s="99" t="s">
        <v>104</v>
      </c>
      <c r="AT1542" s="99" t="s">
        <v>99</v>
      </c>
      <c r="AU1542" s="99" t="s">
        <v>67</v>
      </c>
      <c r="AY1542" s="99" t="s">
        <v>105</v>
      </c>
      <c r="BE1542" s="162">
        <f>IF(N1542="základní",J1542,0)</f>
        <v>258</v>
      </c>
      <c r="BF1542" s="162">
        <f>IF(N1542="snížená",J1542,0)</f>
        <v>0</v>
      </c>
      <c r="BG1542" s="162">
        <f>IF(N1542="zákl. přenesená",J1542,0)</f>
        <v>0</v>
      </c>
      <c r="BH1542" s="162">
        <f>IF(N1542="sníž. přenesená",J1542,0)</f>
        <v>0</v>
      </c>
      <c r="BI1542" s="162">
        <f>IF(N1542="nulová",J1542,0)</f>
        <v>0</v>
      </c>
      <c r="BJ1542" s="99" t="s">
        <v>75</v>
      </c>
      <c r="BK1542" s="162">
        <f>ROUND(I1542*H1542,2)</f>
        <v>258</v>
      </c>
      <c r="BL1542" s="99" t="s">
        <v>104</v>
      </c>
      <c r="BM1542" s="99" t="s">
        <v>3768</v>
      </c>
    </row>
    <row r="1543" spans="2:65" s="108" customFormat="1" ht="19.5">
      <c r="B1543" s="109"/>
      <c r="D1543" s="163" t="s">
        <v>107</v>
      </c>
      <c r="F1543" s="164" t="s">
        <v>3769</v>
      </c>
      <c r="L1543" s="109"/>
      <c r="M1543" s="165"/>
      <c r="N1543" s="166"/>
      <c r="O1543" s="166"/>
      <c r="P1543" s="166"/>
      <c r="Q1543" s="166"/>
      <c r="R1543" s="166"/>
      <c r="S1543" s="166"/>
      <c r="T1543" s="167"/>
      <c r="AT1543" s="99" t="s">
        <v>107</v>
      </c>
      <c r="AU1543" s="99" t="s">
        <v>67</v>
      </c>
    </row>
    <row r="1544" spans="2:65" s="108" customFormat="1" ht="22.5" customHeight="1">
      <c r="B1544" s="109"/>
      <c r="C1544" s="152" t="s">
        <v>3770</v>
      </c>
      <c r="D1544" s="152" t="s">
        <v>99</v>
      </c>
      <c r="E1544" s="153" t="s">
        <v>3771</v>
      </c>
      <c r="F1544" s="154" t="s">
        <v>3772</v>
      </c>
      <c r="G1544" s="155" t="s">
        <v>306</v>
      </c>
      <c r="H1544" s="156">
        <v>1</v>
      </c>
      <c r="I1544" s="157">
        <v>211</v>
      </c>
      <c r="J1544" s="157">
        <f>ROUND(I1544*H1544,2)</f>
        <v>211</v>
      </c>
      <c r="K1544" s="154" t="s">
        <v>103</v>
      </c>
      <c r="L1544" s="109"/>
      <c r="M1544" s="158" t="s">
        <v>1</v>
      </c>
      <c r="N1544" s="159" t="s">
        <v>38</v>
      </c>
      <c r="O1544" s="160">
        <v>0</v>
      </c>
      <c r="P1544" s="160">
        <f>O1544*H1544</f>
        <v>0</v>
      </c>
      <c r="Q1544" s="160">
        <v>0</v>
      </c>
      <c r="R1544" s="160">
        <f>Q1544*H1544</f>
        <v>0</v>
      </c>
      <c r="S1544" s="160">
        <v>0</v>
      </c>
      <c r="T1544" s="161">
        <f>S1544*H1544</f>
        <v>0</v>
      </c>
      <c r="AR1544" s="99" t="s">
        <v>104</v>
      </c>
      <c r="AT1544" s="99" t="s">
        <v>99</v>
      </c>
      <c r="AU1544" s="99" t="s">
        <v>67</v>
      </c>
      <c r="AY1544" s="99" t="s">
        <v>105</v>
      </c>
      <c r="BE1544" s="162">
        <f>IF(N1544="základní",J1544,0)</f>
        <v>211</v>
      </c>
      <c r="BF1544" s="162">
        <f>IF(N1544="snížená",J1544,0)</f>
        <v>0</v>
      </c>
      <c r="BG1544" s="162">
        <f>IF(N1544="zákl. přenesená",J1544,0)</f>
        <v>0</v>
      </c>
      <c r="BH1544" s="162">
        <f>IF(N1544="sníž. přenesená",J1544,0)</f>
        <v>0</v>
      </c>
      <c r="BI1544" s="162">
        <f>IF(N1544="nulová",J1544,0)</f>
        <v>0</v>
      </c>
      <c r="BJ1544" s="99" t="s">
        <v>75</v>
      </c>
      <c r="BK1544" s="162">
        <f>ROUND(I1544*H1544,2)</f>
        <v>211</v>
      </c>
      <c r="BL1544" s="99" t="s">
        <v>104</v>
      </c>
      <c r="BM1544" s="99" t="s">
        <v>3773</v>
      </c>
    </row>
    <row r="1545" spans="2:65" s="108" customFormat="1" ht="19.5">
      <c r="B1545" s="109"/>
      <c r="D1545" s="163" t="s">
        <v>107</v>
      </c>
      <c r="F1545" s="164" t="s">
        <v>3774</v>
      </c>
      <c r="L1545" s="109"/>
      <c r="M1545" s="165"/>
      <c r="N1545" s="166"/>
      <c r="O1545" s="166"/>
      <c r="P1545" s="166"/>
      <c r="Q1545" s="166"/>
      <c r="R1545" s="166"/>
      <c r="S1545" s="166"/>
      <c r="T1545" s="167"/>
      <c r="AT1545" s="99" t="s">
        <v>107</v>
      </c>
      <c r="AU1545" s="99" t="s">
        <v>67</v>
      </c>
    </row>
    <row r="1546" spans="2:65" s="108" customFormat="1" ht="22.5" customHeight="1">
      <c r="B1546" s="109"/>
      <c r="C1546" s="152" t="s">
        <v>3775</v>
      </c>
      <c r="D1546" s="152" t="s">
        <v>99</v>
      </c>
      <c r="E1546" s="153" t="s">
        <v>3776</v>
      </c>
      <c r="F1546" s="154" t="s">
        <v>3777</v>
      </c>
      <c r="G1546" s="155" t="s">
        <v>306</v>
      </c>
      <c r="H1546" s="156">
        <v>1</v>
      </c>
      <c r="I1546" s="157">
        <v>388</v>
      </c>
      <c r="J1546" s="157">
        <f>ROUND(I1546*H1546,2)</f>
        <v>388</v>
      </c>
      <c r="K1546" s="154" t="s">
        <v>103</v>
      </c>
      <c r="L1546" s="109"/>
      <c r="M1546" s="158" t="s">
        <v>1</v>
      </c>
      <c r="N1546" s="159" t="s">
        <v>38</v>
      </c>
      <c r="O1546" s="160">
        <v>0</v>
      </c>
      <c r="P1546" s="160">
        <f>O1546*H1546</f>
        <v>0</v>
      </c>
      <c r="Q1546" s="160">
        <v>0</v>
      </c>
      <c r="R1546" s="160">
        <f>Q1546*H1546</f>
        <v>0</v>
      </c>
      <c r="S1546" s="160">
        <v>0</v>
      </c>
      <c r="T1546" s="161">
        <f>S1546*H1546</f>
        <v>0</v>
      </c>
      <c r="AR1546" s="99" t="s">
        <v>104</v>
      </c>
      <c r="AT1546" s="99" t="s">
        <v>99</v>
      </c>
      <c r="AU1546" s="99" t="s">
        <v>67</v>
      </c>
      <c r="AY1546" s="99" t="s">
        <v>105</v>
      </c>
      <c r="BE1546" s="162">
        <f>IF(N1546="základní",J1546,0)</f>
        <v>388</v>
      </c>
      <c r="BF1546" s="162">
        <f>IF(N1546="snížená",J1546,0)</f>
        <v>0</v>
      </c>
      <c r="BG1546" s="162">
        <f>IF(N1546="zákl. přenesená",J1546,0)</f>
        <v>0</v>
      </c>
      <c r="BH1546" s="162">
        <f>IF(N1546="sníž. přenesená",J1546,0)</f>
        <v>0</v>
      </c>
      <c r="BI1546" s="162">
        <f>IF(N1546="nulová",J1546,0)</f>
        <v>0</v>
      </c>
      <c r="BJ1546" s="99" t="s">
        <v>75</v>
      </c>
      <c r="BK1546" s="162">
        <f>ROUND(I1546*H1546,2)</f>
        <v>388</v>
      </c>
      <c r="BL1546" s="99" t="s">
        <v>104</v>
      </c>
      <c r="BM1546" s="99" t="s">
        <v>3778</v>
      </c>
    </row>
    <row r="1547" spans="2:65" s="108" customFormat="1" ht="19.5">
      <c r="B1547" s="109"/>
      <c r="D1547" s="163" t="s">
        <v>107</v>
      </c>
      <c r="F1547" s="164" t="s">
        <v>3779</v>
      </c>
      <c r="L1547" s="109"/>
      <c r="M1547" s="165"/>
      <c r="N1547" s="166"/>
      <c r="O1547" s="166"/>
      <c r="P1547" s="166"/>
      <c r="Q1547" s="166"/>
      <c r="R1547" s="166"/>
      <c r="S1547" s="166"/>
      <c r="T1547" s="167"/>
      <c r="AT1547" s="99" t="s">
        <v>107</v>
      </c>
      <c r="AU1547" s="99" t="s">
        <v>67</v>
      </c>
    </row>
    <row r="1548" spans="2:65" s="108" customFormat="1" ht="22.5" customHeight="1">
      <c r="B1548" s="109"/>
      <c r="C1548" s="152" t="s">
        <v>3780</v>
      </c>
      <c r="D1548" s="152" t="s">
        <v>99</v>
      </c>
      <c r="E1548" s="153" t="s">
        <v>3781</v>
      </c>
      <c r="F1548" s="154" t="s">
        <v>3782</v>
      </c>
      <c r="G1548" s="155" t="s">
        <v>306</v>
      </c>
      <c r="H1548" s="156">
        <v>1</v>
      </c>
      <c r="I1548" s="157">
        <v>695</v>
      </c>
      <c r="J1548" s="157">
        <f>ROUND(I1548*H1548,2)</f>
        <v>695</v>
      </c>
      <c r="K1548" s="154" t="s">
        <v>103</v>
      </c>
      <c r="L1548" s="109"/>
      <c r="M1548" s="158" t="s">
        <v>1</v>
      </c>
      <c r="N1548" s="159" t="s">
        <v>38</v>
      </c>
      <c r="O1548" s="160">
        <v>0</v>
      </c>
      <c r="P1548" s="160">
        <f>O1548*H1548</f>
        <v>0</v>
      </c>
      <c r="Q1548" s="160">
        <v>0</v>
      </c>
      <c r="R1548" s="160">
        <f>Q1548*H1548</f>
        <v>0</v>
      </c>
      <c r="S1548" s="160">
        <v>0</v>
      </c>
      <c r="T1548" s="161">
        <f>S1548*H1548</f>
        <v>0</v>
      </c>
      <c r="AR1548" s="99" t="s">
        <v>104</v>
      </c>
      <c r="AT1548" s="99" t="s">
        <v>99</v>
      </c>
      <c r="AU1548" s="99" t="s">
        <v>67</v>
      </c>
      <c r="AY1548" s="99" t="s">
        <v>105</v>
      </c>
      <c r="BE1548" s="162">
        <f>IF(N1548="základní",J1548,0)</f>
        <v>695</v>
      </c>
      <c r="BF1548" s="162">
        <f>IF(N1548="snížená",J1548,0)</f>
        <v>0</v>
      </c>
      <c r="BG1548" s="162">
        <f>IF(N1548="zákl. přenesená",J1548,0)</f>
        <v>0</v>
      </c>
      <c r="BH1548" s="162">
        <f>IF(N1548="sníž. přenesená",J1548,0)</f>
        <v>0</v>
      </c>
      <c r="BI1548" s="162">
        <f>IF(N1548="nulová",J1548,0)</f>
        <v>0</v>
      </c>
      <c r="BJ1548" s="99" t="s">
        <v>75</v>
      </c>
      <c r="BK1548" s="162">
        <f>ROUND(I1548*H1548,2)</f>
        <v>695</v>
      </c>
      <c r="BL1548" s="99" t="s">
        <v>104</v>
      </c>
      <c r="BM1548" s="99" t="s">
        <v>3783</v>
      </c>
    </row>
    <row r="1549" spans="2:65" s="108" customFormat="1" ht="19.5">
      <c r="B1549" s="109"/>
      <c r="D1549" s="163" t="s">
        <v>107</v>
      </c>
      <c r="F1549" s="164" t="s">
        <v>3784</v>
      </c>
      <c r="L1549" s="109"/>
      <c r="M1549" s="165"/>
      <c r="N1549" s="166"/>
      <c r="O1549" s="166"/>
      <c r="P1549" s="166"/>
      <c r="Q1549" s="166"/>
      <c r="R1549" s="166"/>
      <c r="S1549" s="166"/>
      <c r="T1549" s="167"/>
      <c r="AT1549" s="99" t="s">
        <v>107</v>
      </c>
      <c r="AU1549" s="99" t="s">
        <v>67</v>
      </c>
    </row>
    <row r="1550" spans="2:65" s="108" customFormat="1" ht="22.5" customHeight="1">
      <c r="B1550" s="109"/>
      <c r="C1550" s="152" t="s">
        <v>3785</v>
      </c>
      <c r="D1550" s="152" t="s">
        <v>99</v>
      </c>
      <c r="E1550" s="153" t="s">
        <v>3786</v>
      </c>
      <c r="F1550" s="154" t="s">
        <v>3787</v>
      </c>
      <c r="G1550" s="155" t="s">
        <v>306</v>
      </c>
      <c r="H1550" s="156">
        <v>1</v>
      </c>
      <c r="I1550" s="157">
        <v>525</v>
      </c>
      <c r="J1550" s="157">
        <f>ROUND(I1550*H1550,2)</f>
        <v>525</v>
      </c>
      <c r="K1550" s="154" t="s">
        <v>103</v>
      </c>
      <c r="L1550" s="109"/>
      <c r="M1550" s="158" t="s">
        <v>1</v>
      </c>
      <c r="N1550" s="159" t="s">
        <v>38</v>
      </c>
      <c r="O1550" s="160">
        <v>0</v>
      </c>
      <c r="P1550" s="160">
        <f>O1550*H1550</f>
        <v>0</v>
      </c>
      <c r="Q1550" s="160">
        <v>0</v>
      </c>
      <c r="R1550" s="160">
        <f>Q1550*H1550</f>
        <v>0</v>
      </c>
      <c r="S1550" s="160">
        <v>0</v>
      </c>
      <c r="T1550" s="161">
        <f>S1550*H1550</f>
        <v>0</v>
      </c>
      <c r="AR1550" s="99" t="s">
        <v>104</v>
      </c>
      <c r="AT1550" s="99" t="s">
        <v>99</v>
      </c>
      <c r="AU1550" s="99" t="s">
        <v>67</v>
      </c>
      <c r="AY1550" s="99" t="s">
        <v>105</v>
      </c>
      <c r="BE1550" s="162">
        <f>IF(N1550="základní",J1550,0)</f>
        <v>525</v>
      </c>
      <c r="BF1550" s="162">
        <f>IF(N1550="snížená",J1550,0)</f>
        <v>0</v>
      </c>
      <c r="BG1550" s="162">
        <f>IF(N1550="zákl. přenesená",J1550,0)</f>
        <v>0</v>
      </c>
      <c r="BH1550" s="162">
        <f>IF(N1550="sníž. přenesená",J1550,0)</f>
        <v>0</v>
      </c>
      <c r="BI1550" s="162">
        <f>IF(N1550="nulová",J1550,0)</f>
        <v>0</v>
      </c>
      <c r="BJ1550" s="99" t="s">
        <v>75</v>
      </c>
      <c r="BK1550" s="162">
        <f>ROUND(I1550*H1550,2)</f>
        <v>525</v>
      </c>
      <c r="BL1550" s="99" t="s">
        <v>104</v>
      </c>
      <c r="BM1550" s="99" t="s">
        <v>3788</v>
      </c>
    </row>
    <row r="1551" spans="2:65" s="108" customFormat="1" ht="19.5">
      <c r="B1551" s="109"/>
      <c r="D1551" s="163" t="s">
        <v>107</v>
      </c>
      <c r="F1551" s="164" t="s">
        <v>3789</v>
      </c>
      <c r="L1551" s="109"/>
      <c r="M1551" s="165"/>
      <c r="N1551" s="166"/>
      <c r="O1551" s="166"/>
      <c r="P1551" s="166"/>
      <c r="Q1551" s="166"/>
      <c r="R1551" s="166"/>
      <c r="S1551" s="166"/>
      <c r="T1551" s="167"/>
      <c r="AT1551" s="99" t="s">
        <v>107</v>
      </c>
      <c r="AU1551" s="99" t="s">
        <v>67</v>
      </c>
    </row>
    <row r="1552" spans="2:65" s="108" customFormat="1" ht="22.5" customHeight="1">
      <c r="B1552" s="109"/>
      <c r="C1552" s="152" t="s">
        <v>3790</v>
      </c>
      <c r="D1552" s="152" t="s">
        <v>99</v>
      </c>
      <c r="E1552" s="153" t="s">
        <v>3791</v>
      </c>
      <c r="F1552" s="154" t="s">
        <v>3792</v>
      </c>
      <c r="G1552" s="155" t="s">
        <v>306</v>
      </c>
      <c r="H1552" s="156">
        <v>1</v>
      </c>
      <c r="I1552" s="157">
        <v>1030</v>
      </c>
      <c r="J1552" s="157">
        <f>ROUND(I1552*H1552,2)</f>
        <v>1030</v>
      </c>
      <c r="K1552" s="154" t="s">
        <v>103</v>
      </c>
      <c r="L1552" s="109"/>
      <c r="M1552" s="158" t="s">
        <v>1</v>
      </c>
      <c r="N1552" s="159" t="s">
        <v>38</v>
      </c>
      <c r="O1552" s="160">
        <v>0</v>
      </c>
      <c r="P1552" s="160">
        <f>O1552*H1552</f>
        <v>0</v>
      </c>
      <c r="Q1552" s="160">
        <v>0</v>
      </c>
      <c r="R1552" s="160">
        <f>Q1552*H1552</f>
        <v>0</v>
      </c>
      <c r="S1552" s="160">
        <v>0</v>
      </c>
      <c r="T1552" s="161">
        <f>S1552*H1552</f>
        <v>0</v>
      </c>
      <c r="AR1552" s="99" t="s">
        <v>104</v>
      </c>
      <c r="AT1552" s="99" t="s">
        <v>99</v>
      </c>
      <c r="AU1552" s="99" t="s">
        <v>67</v>
      </c>
      <c r="AY1552" s="99" t="s">
        <v>105</v>
      </c>
      <c r="BE1552" s="162">
        <f>IF(N1552="základní",J1552,0)</f>
        <v>1030</v>
      </c>
      <c r="BF1552" s="162">
        <f>IF(N1552="snížená",J1552,0)</f>
        <v>0</v>
      </c>
      <c r="BG1552" s="162">
        <f>IF(N1552="zákl. přenesená",J1552,0)</f>
        <v>0</v>
      </c>
      <c r="BH1552" s="162">
        <f>IF(N1552="sníž. přenesená",J1552,0)</f>
        <v>0</v>
      </c>
      <c r="BI1552" s="162">
        <f>IF(N1552="nulová",J1552,0)</f>
        <v>0</v>
      </c>
      <c r="BJ1552" s="99" t="s">
        <v>75</v>
      </c>
      <c r="BK1552" s="162">
        <f>ROUND(I1552*H1552,2)</f>
        <v>1030</v>
      </c>
      <c r="BL1552" s="99" t="s">
        <v>104</v>
      </c>
      <c r="BM1552" s="99" t="s">
        <v>3793</v>
      </c>
    </row>
    <row r="1553" spans="2:65" s="108" customFormat="1" ht="19.5">
      <c r="B1553" s="109"/>
      <c r="D1553" s="163" t="s">
        <v>107</v>
      </c>
      <c r="F1553" s="164" t="s">
        <v>3794</v>
      </c>
      <c r="L1553" s="109"/>
      <c r="M1553" s="165"/>
      <c r="N1553" s="166"/>
      <c r="O1553" s="166"/>
      <c r="P1553" s="166"/>
      <c r="Q1553" s="166"/>
      <c r="R1553" s="166"/>
      <c r="S1553" s="166"/>
      <c r="T1553" s="167"/>
      <c r="AT1553" s="99" t="s">
        <v>107</v>
      </c>
      <c r="AU1553" s="99" t="s">
        <v>67</v>
      </c>
    </row>
    <row r="1554" spans="2:65" s="108" customFormat="1" ht="22.5" customHeight="1">
      <c r="B1554" s="109"/>
      <c r="C1554" s="152" t="s">
        <v>3795</v>
      </c>
      <c r="D1554" s="152" t="s">
        <v>99</v>
      </c>
      <c r="E1554" s="153" t="s">
        <v>3796</v>
      </c>
      <c r="F1554" s="154" t="s">
        <v>3797</v>
      </c>
      <c r="G1554" s="155" t="s">
        <v>306</v>
      </c>
      <c r="H1554" s="156">
        <v>1</v>
      </c>
      <c r="I1554" s="157">
        <v>1320</v>
      </c>
      <c r="J1554" s="157">
        <f>ROUND(I1554*H1554,2)</f>
        <v>1320</v>
      </c>
      <c r="K1554" s="154" t="s">
        <v>103</v>
      </c>
      <c r="L1554" s="109"/>
      <c r="M1554" s="158" t="s">
        <v>1</v>
      </c>
      <c r="N1554" s="159" t="s">
        <v>38</v>
      </c>
      <c r="O1554" s="160">
        <v>0</v>
      </c>
      <c r="P1554" s="160">
        <f>O1554*H1554</f>
        <v>0</v>
      </c>
      <c r="Q1554" s="160">
        <v>0</v>
      </c>
      <c r="R1554" s="160">
        <f>Q1554*H1554</f>
        <v>0</v>
      </c>
      <c r="S1554" s="160">
        <v>0</v>
      </c>
      <c r="T1554" s="161">
        <f>S1554*H1554</f>
        <v>0</v>
      </c>
      <c r="AR1554" s="99" t="s">
        <v>104</v>
      </c>
      <c r="AT1554" s="99" t="s">
        <v>99</v>
      </c>
      <c r="AU1554" s="99" t="s">
        <v>67</v>
      </c>
      <c r="AY1554" s="99" t="s">
        <v>105</v>
      </c>
      <c r="BE1554" s="162">
        <f>IF(N1554="základní",J1554,0)</f>
        <v>1320</v>
      </c>
      <c r="BF1554" s="162">
        <f>IF(N1554="snížená",J1554,0)</f>
        <v>0</v>
      </c>
      <c r="BG1554" s="162">
        <f>IF(N1554="zákl. přenesená",J1554,0)</f>
        <v>0</v>
      </c>
      <c r="BH1554" s="162">
        <f>IF(N1554="sníž. přenesená",J1554,0)</f>
        <v>0</v>
      </c>
      <c r="BI1554" s="162">
        <f>IF(N1554="nulová",J1554,0)</f>
        <v>0</v>
      </c>
      <c r="BJ1554" s="99" t="s">
        <v>75</v>
      </c>
      <c r="BK1554" s="162">
        <f>ROUND(I1554*H1554,2)</f>
        <v>1320</v>
      </c>
      <c r="BL1554" s="99" t="s">
        <v>104</v>
      </c>
      <c r="BM1554" s="99" t="s">
        <v>3798</v>
      </c>
    </row>
    <row r="1555" spans="2:65" s="108" customFormat="1" ht="19.5">
      <c r="B1555" s="109"/>
      <c r="D1555" s="163" t="s">
        <v>107</v>
      </c>
      <c r="F1555" s="164" t="s">
        <v>3799</v>
      </c>
      <c r="L1555" s="109"/>
      <c r="M1555" s="165"/>
      <c r="N1555" s="166"/>
      <c r="O1555" s="166"/>
      <c r="P1555" s="166"/>
      <c r="Q1555" s="166"/>
      <c r="R1555" s="166"/>
      <c r="S1555" s="166"/>
      <c r="T1555" s="167"/>
      <c r="AT1555" s="99" t="s">
        <v>107</v>
      </c>
      <c r="AU1555" s="99" t="s">
        <v>67</v>
      </c>
    </row>
    <row r="1556" spans="2:65" s="108" customFormat="1" ht="22.5" customHeight="1">
      <c r="B1556" s="109"/>
      <c r="C1556" s="152" t="s">
        <v>3800</v>
      </c>
      <c r="D1556" s="152" t="s">
        <v>99</v>
      </c>
      <c r="E1556" s="153" t="s">
        <v>3801</v>
      </c>
      <c r="F1556" s="154" t="s">
        <v>3802</v>
      </c>
      <c r="G1556" s="155" t="s">
        <v>306</v>
      </c>
      <c r="H1556" s="156">
        <v>1</v>
      </c>
      <c r="I1556" s="157">
        <v>1890</v>
      </c>
      <c r="J1556" s="157">
        <f>ROUND(I1556*H1556,2)</f>
        <v>1890</v>
      </c>
      <c r="K1556" s="154" t="s">
        <v>103</v>
      </c>
      <c r="L1556" s="109"/>
      <c r="M1556" s="158" t="s">
        <v>1</v>
      </c>
      <c r="N1556" s="159" t="s">
        <v>38</v>
      </c>
      <c r="O1556" s="160">
        <v>0</v>
      </c>
      <c r="P1556" s="160">
        <f>O1556*H1556</f>
        <v>0</v>
      </c>
      <c r="Q1556" s="160">
        <v>0</v>
      </c>
      <c r="R1556" s="160">
        <f>Q1556*H1556</f>
        <v>0</v>
      </c>
      <c r="S1556" s="160">
        <v>0</v>
      </c>
      <c r="T1556" s="161">
        <f>S1556*H1556</f>
        <v>0</v>
      </c>
      <c r="AR1556" s="99" t="s">
        <v>104</v>
      </c>
      <c r="AT1556" s="99" t="s">
        <v>99</v>
      </c>
      <c r="AU1556" s="99" t="s">
        <v>67</v>
      </c>
      <c r="AY1556" s="99" t="s">
        <v>105</v>
      </c>
      <c r="BE1556" s="162">
        <f>IF(N1556="základní",J1556,0)</f>
        <v>1890</v>
      </c>
      <c r="BF1556" s="162">
        <f>IF(N1556="snížená",J1556,0)</f>
        <v>0</v>
      </c>
      <c r="BG1556" s="162">
        <f>IF(N1556="zákl. přenesená",J1556,0)</f>
        <v>0</v>
      </c>
      <c r="BH1556" s="162">
        <f>IF(N1556="sníž. přenesená",J1556,0)</f>
        <v>0</v>
      </c>
      <c r="BI1556" s="162">
        <f>IF(N1556="nulová",J1556,0)</f>
        <v>0</v>
      </c>
      <c r="BJ1556" s="99" t="s">
        <v>75</v>
      </c>
      <c r="BK1556" s="162">
        <f>ROUND(I1556*H1556,2)</f>
        <v>1890</v>
      </c>
      <c r="BL1556" s="99" t="s">
        <v>104</v>
      </c>
      <c r="BM1556" s="99" t="s">
        <v>3803</v>
      </c>
    </row>
    <row r="1557" spans="2:65" s="108" customFormat="1" ht="19.5">
      <c r="B1557" s="109"/>
      <c r="D1557" s="163" t="s">
        <v>107</v>
      </c>
      <c r="F1557" s="164" t="s">
        <v>3804</v>
      </c>
      <c r="L1557" s="109"/>
      <c r="M1557" s="165"/>
      <c r="N1557" s="166"/>
      <c r="O1557" s="166"/>
      <c r="P1557" s="166"/>
      <c r="Q1557" s="166"/>
      <c r="R1557" s="166"/>
      <c r="S1557" s="166"/>
      <c r="T1557" s="167"/>
      <c r="AT1557" s="99" t="s">
        <v>107</v>
      </c>
      <c r="AU1557" s="99" t="s">
        <v>67</v>
      </c>
    </row>
    <row r="1558" spans="2:65" s="108" customFormat="1" ht="22.5" customHeight="1">
      <c r="B1558" s="109"/>
      <c r="C1558" s="152" t="s">
        <v>3805</v>
      </c>
      <c r="D1558" s="152" t="s">
        <v>99</v>
      </c>
      <c r="E1558" s="153" t="s">
        <v>3806</v>
      </c>
      <c r="F1558" s="154" t="s">
        <v>3807</v>
      </c>
      <c r="G1558" s="155" t="s">
        <v>306</v>
      </c>
      <c r="H1558" s="156">
        <v>1</v>
      </c>
      <c r="I1558" s="157">
        <v>2220</v>
      </c>
      <c r="J1558" s="157">
        <f>ROUND(I1558*H1558,2)</f>
        <v>2220</v>
      </c>
      <c r="K1558" s="154" t="s">
        <v>103</v>
      </c>
      <c r="L1558" s="109"/>
      <c r="M1558" s="158" t="s">
        <v>1</v>
      </c>
      <c r="N1558" s="159" t="s">
        <v>38</v>
      </c>
      <c r="O1558" s="160">
        <v>0</v>
      </c>
      <c r="P1558" s="160">
        <f>O1558*H1558</f>
        <v>0</v>
      </c>
      <c r="Q1558" s="160">
        <v>0</v>
      </c>
      <c r="R1558" s="160">
        <f>Q1558*H1558</f>
        <v>0</v>
      </c>
      <c r="S1558" s="160">
        <v>0</v>
      </c>
      <c r="T1558" s="161">
        <f>S1558*H1558</f>
        <v>0</v>
      </c>
      <c r="AR1558" s="99" t="s">
        <v>104</v>
      </c>
      <c r="AT1558" s="99" t="s">
        <v>99</v>
      </c>
      <c r="AU1558" s="99" t="s">
        <v>67</v>
      </c>
      <c r="AY1558" s="99" t="s">
        <v>105</v>
      </c>
      <c r="BE1558" s="162">
        <f>IF(N1558="základní",J1558,0)</f>
        <v>2220</v>
      </c>
      <c r="BF1558" s="162">
        <f>IF(N1558="snížená",J1558,0)</f>
        <v>0</v>
      </c>
      <c r="BG1558" s="162">
        <f>IF(N1558="zákl. přenesená",J1558,0)</f>
        <v>0</v>
      </c>
      <c r="BH1558" s="162">
        <f>IF(N1558="sníž. přenesená",J1558,0)</f>
        <v>0</v>
      </c>
      <c r="BI1558" s="162">
        <f>IF(N1558="nulová",J1558,0)</f>
        <v>0</v>
      </c>
      <c r="BJ1558" s="99" t="s">
        <v>75</v>
      </c>
      <c r="BK1558" s="162">
        <f>ROUND(I1558*H1558,2)</f>
        <v>2220</v>
      </c>
      <c r="BL1558" s="99" t="s">
        <v>104</v>
      </c>
      <c r="BM1558" s="99" t="s">
        <v>3808</v>
      </c>
    </row>
    <row r="1559" spans="2:65" s="108" customFormat="1" ht="19.5">
      <c r="B1559" s="109"/>
      <c r="D1559" s="163" t="s">
        <v>107</v>
      </c>
      <c r="F1559" s="164" t="s">
        <v>3809</v>
      </c>
      <c r="L1559" s="109"/>
      <c r="M1559" s="165"/>
      <c r="N1559" s="166"/>
      <c r="O1559" s="166"/>
      <c r="P1559" s="166"/>
      <c r="Q1559" s="166"/>
      <c r="R1559" s="166"/>
      <c r="S1559" s="166"/>
      <c r="T1559" s="167"/>
      <c r="AT1559" s="99" t="s">
        <v>107</v>
      </c>
      <c r="AU1559" s="99" t="s">
        <v>67</v>
      </c>
    </row>
    <row r="1560" spans="2:65" s="108" customFormat="1" ht="22.5" customHeight="1">
      <c r="B1560" s="109"/>
      <c r="C1560" s="152" t="s">
        <v>3810</v>
      </c>
      <c r="D1560" s="152" t="s">
        <v>99</v>
      </c>
      <c r="E1560" s="153" t="s">
        <v>3811</v>
      </c>
      <c r="F1560" s="154" t="s">
        <v>3812</v>
      </c>
      <c r="G1560" s="155" t="s">
        <v>111</v>
      </c>
      <c r="H1560" s="156">
        <v>1</v>
      </c>
      <c r="I1560" s="157">
        <v>1740</v>
      </c>
      <c r="J1560" s="157">
        <f>ROUND(I1560*H1560,2)</f>
        <v>1740</v>
      </c>
      <c r="K1560" s="154" t="s">
        <v>103</v>
      </c>
      <c r="L1560" s="109"/>
      <c r="M1560" s="158" t="s">
        <v>1</v>
      </c>
      <c r="N1560" s="159" t="s">
        <v>38</v>
      </c>
      <c r="O1560" s="160">
        <v>0</v>
      </c>
      <c r="P1560" s="160">
        <f>O1560*H1560</f>
        <v>0</v>
      </c>
      <c r="Q1560" s="160">
        <v>0</v>
      </c>
      <c r="R1560" s="160">
        <f>Q1560*H1560</f>
        <v>0</v>
      </c>
      <c r="S1560" s="160">
        <v>0</v>
      </c>
      <c r="T1560" s="161">
        <f>S1560*H1560</f>
        <v>0</v>
      </c>
      <c r="AR1560" s="99" t="s">
        <v>104</v>
      </c>
      <c r="AT1560" s="99" t="s">
        <v>99</v>
      </c>
      <c r="AU1560" s="99" t="s">
        <v>67</v>
      </c>
      <c r="AY1560" s="99" t="s">
        <v>105</v>
      </c>
      <c r="BE1560" s="162">
        <f>IF(N1560="základní",J1560,0)</f>
        <v>1740</v>
      </c>
      <c r="BF1560" s="162">
        <f>IF(N1560="snížená",J1560,0)</f>
        <v>0</v>
      </c>
      <c r="BG1560" s="162">
        <f>IF(N1560="zákl. přenesená",J1560,0)</f>
        <v>0</v>
      </c>
      <c r="BH1560" s="162">
        <f>IF(N1560="sníž. přenesená",J1560,0)</f>
        <v>0</v>
      </c>
      <c r="BI1560" s="162">
        <f>IF(N1560="nulová",J1560,0)</f>
        <v>0</v>
      </c>
      <c r="BJ1560" s="99" t="s">
        <v>75</v>
      </c>
      <c r="BK1560" s="162">
        <f>ROUND(I1560*H1560,2)</f>
        <v>1740</v>
      </c>
      <c r="BL1560" s="99" t="s">
        <v>104</v>
      </c>
      <c r="BM1560" s="99" t="s">
        <v>3813</v>
      </c>
    </row>
    <row r="1561" spans="2:65" s="108" customFormat="1" ht="19.5">
      <c r="B1561" s="109"/>
      <c r="D1561" s="163" t="s">
        <v>107</v>
      </c>
      <c r="F1561" s="164" t="s">
        <v>3814</v>
      </c>
      <c r="L1561" s="109"/>
      <c r="M1561" s="165"/>
      <c r="N1561" s="166"/>
      <c r="O1561" s="166"/>
      <c r="P1561" s="166"/>
      <c r="Q1561" s="166"/>
      <c r="R1561" s="166"/>
      <c r="S1561" s="166"/>
      <c r="T1561" s="167"/>
      <c r="AT1561" s="99" t="s">
        <v>107</v>
      </c>
      <c r="AU1561" s="99" t="s">
        <v>67</v>
      </c>
    </row>
    <row r="1562" spans="2:65" s="108" customFormat="1" ht="22.5" customHeight="1">
      <c r="B1562" s="109"/>
      <c r="C1562" s="152" t="s">
        <v>3815</v>
      </c>
      <c r="D1562" s="152" t="s">
        <v>99</v>
      </c>
      <c r="E1562" s="153" t="s">
        <v>3816</v>
      </c>
      <c r="F1562" s="154" t="s">
        <v>3817</v>
      </c>
      <c r="G1562" s="155" t="s">
        <v>111</v>
      </c>
      <c r="H1562" s="156">
        <v>1</v>
      </c>
      <c r="I1562" s="157">
        <v>1700</v>
      </c>
      <c r="J1562" s="157">
        <f>ROUND(I1562*H1562,2)</f>
        <v>1700</v>
      </c>
      <c r="K1562" s="154" t="s">
        <v>103</v>
      </c>
      <c r="L1562" s="109"/>
      <c r="M1562" s="158" t="s">
        <v>1</v>
      </c>
      <c r="N1562" s="159" t="s">
        <v>38</v>
      </c>
      <c r="O1562" s="160">
        <v>0</v>
      </c>
      <c r="P1562" s="160">
        <f>O1562*H1562</f>
        <v>0</v>
      </c>
      <c r="Q1562" s="160">
        <v>0</v>
      </c>
      <c r="R1562" s="160">
        <f>Q1562*H1562</f>
        <v>0</v>
      </c>
      <c r="S1562" s="160">
        <v>0</v>
      </c>
      <c r="T1562" s="161">
        <f>S1562*H1562</f>
        <v>0</v>
      </c>
      <c r="AR1562" s="99" t="s">
        <v>104</v>
      </c>
      <c r="AT1562" s="99" t="s">
        <v>99</v>
      </c>
      <c r="AU1562" s="99" t="s">
        <v>67</v>
      </c>
      <c r="AY1562" s="99" t="s">
        <v>105</v>
      </c>
      <c r="BE1562" s="162">
        <f>IF(N1562="základní",J1562,0)</f>
        <v>1700</v>
      </c>
      <c r="BF1562" s="162">
        <f>IF(N1562="snížená",J1562,0)</f>
        <v>0</v>
      </c>
      <c r="BG1562" s="162">
        <f>IF(N1562="zákl. přenesená",J1562,0)</f>
        <v>0</v>
      </c>
      <c r="BH1562" s="162">
        <f>IF(N1562="sníž. přenesená",J1562,0)</f>
        <v>0</v>
      </c>
      <c r="BI1562" s="162">
        <f>IF(N1562="nulová",J1562,0)</f>
        <v>0</v>
      </c>
      <c r="BJ1562" s="99" t="s">
        <v>75</v>
      </c>
      <c r="BK1562" s="162">
        <f>ROUND(I1562*H1562,2)</f>
        <v>1700</v>
      </c>
      <c r="BL1562" s="99" t="s">
        <v>104</v>
      </c>
      <c r="BM1562" s="99" t="s">
        <v>3818</v>
      </c>
    </row>
    <row r="1563" spans="2:65" s="108" customFormat="1" ht="19.5">
      <c r="B1563" s="109"/>
      <c r="D1563" s="163" t="s">
        <v>107</v>
      </c>
      <c r="F1563" s="164" t="s">
        <v>3819</v>
      </c>
      <c r="L1563" s="109"/>
      <c r="M1563" s="165"/>
      <c r="N1563" s="166"/>
      <c r="O1563" s="166"/>
      <c r="P1563" s="166"/>
      <c r="Q1563" s="166"/>
      <c r="R1563" s="166"/>
      <c r="S1563" s="166"/>
      <c r="T1563" s="167"/>
      <c r="AT1563" s="99" t="s">
        <v>107</v>
      </c>
      <c r="AU1563" s="99" t="s">
        <v>67</v>
      </c>
    </row>
    <row r="1564" spans="2:65" s="108" customFormat="1" ht="22.5" customHeight="1">
      <c r="B1564" s="109"/>
      <c r="C1564" s="152" t="s">
        <v>3820</v>
      </c>
      <c r="D1564" s="152" t="s">
        <v>99</v>
      </c>
      <c r="E1564" s="153" t="s">
        <v>3821</v>
      </c>
      <c r="F1564" s="154" t="s">
        <v>3822</v>
      </c>
      <c r="G1564" s="155" t="s">
        <v>111</v>
      </c>
      <c r="H1564" s="156">
        <v>1</v>
      </c>
      <c r="I1564" s="157">
        <v>2120</v>
      </c>
      <c r="J1564" s="157">
        <f>ROUND(I1564*H1564,2)</f>
        <v>2120</v>
      </c>
      <c r="K1564" s="154" t="s">
        <v>103</v>
      </c>
      <c r="L1564" s="109"/>
      <c r="M1564" s="158" t="s">
        <v>1</v>
      </c>
      <c r="N1564" s="159" t="s">
        <v>38</v>
      </c>
      <c r="O1564" s="160">
        <v>0</v>
      </c>
      <c r="P1564" s="160">
        <f>O1564*H1564</f>
        <v>0</v>
      </c>
      <c r="Q1564" s="160">
        <v>0</v>
      </c>
      <c r="R1564" s="160">
        <f>Q1564*H1564</f>
        <v>0</v>
      </c>
      <c r="S1564" s="160">
        <v>0</v>
      </c>
      <c r="T1564" s="161">
        <f>S1564*H1564</f>
        <v>0</v>
      </c>
      <c r="AR1564" s="99" t="s">
        <v>104</v>
      </c>
      <c r="AT1564" s="99" t="s">
        <v>99</v>
      </c>
      <c r="AU1564" s="99" t="s">
        <v>67</v>
      </c>
      <c r="AY1564" s="99" t="s">
        <v>105</v>
      </c>
      <c r="BE1564" s="162">
        <f>IF(N1564="základní",J1564,0)</f>
        <v>2120</v>
      </c>
      <c r="BF1564" s="162">
        <f>IF(N1564="snížená",J1564,0)</f>
        <v>0</v>
      </c>
      <c r="BG1564" s="162">
        <f>IF(N1564="zákl. přenesená",J1564,0)</f>
        <v>0</v>
      </c>
      <c r="BH1564" s="162">
        <f>IF(N1564="sníž. přenesená",J1564,0)</f>
        <v>0</v>
      </c>
      <c r="BI1564" s="162">
        <f>IF(N1564="nulová",J1564,0)</f>
        <v>0</v>
      </c>
      <c r="BJ1564" s="99" t="s">
        <v>75</v>
      </c>
      <c r="BK1564" s="162">
        <f>ROUND(I1564*H1564,2)</f>
        <v>2120</v>
      </c>
      <c r="BL1564" s="99" t="s">
        <v>104</v>
      </c>
      <c r="BM1564" s="99" t="s">
        <v>3823</v>
      </c>
    </row>
    <row r="1565" spans="2:65" s="108" customFormat="1" ht="19.5">
      <c r="B1565" s="109"/>
      <c r="D1565" s="163" t="s">
        <v>107</v>
      </c>
      <c r="F1565" s="164" t="s">
        <v>3824</v>
      </c>
      <c r="L1565" s="109"/>
      <c r="M1565" s="165"/>
      <c r="N1565" s="166"/>
      <c r="O1565" s="166"/>
      <c r="P1565" s="166"/>
      <c r="Q1565" s="166"/>
      <c r="R1565" s="166"/>
      <c r="S1565" s="166"/>
      <c r="T1565" s="167"/>
      <c r="AT1565" s="99" t="s">
        <v>107</v>
      </c>
      <c r="AU1565" s="99" t="s">
        <v>67</v>
      </c>
    </row>
    <row r="1566" spans="2:65" s="108" customFormat="1" ht="22.5" customHeight="1">
      <c r="B1566" s="109"/>
      <c r="C1566" s="152" t="s">
        <v>3825</v>
      </c>
      <c r="D1566" s="152" t="s">
        <v>99</v>
      </c>
      <c r="E1566" s="153" t="s">
        <v>3826</v>
      </c>
      <c r="F1566" s="154" t="s">
        <v>3827</v>
      </c>
      <c r="G1566" s="155" t="s">
        <v>111</v>
      </c>
      <c r="H1566" s="156">
        <v>1</v>
      </c>
      <c r="I1566" s="157">
        <v>2050</v>
      </c>
      <c r="J1566" s="157">
        <f>ROUND(I1566*H1566,2)</f>
        <v>2050</v>
      </c>
      <c r="K1566" s="154" t="s">
        <v>103</v>
      </c>
      <c r="L1566" s="109"/>
      <c r="M1566" s="158" t="s">
        <v>1</v>
      </c>
      <c r="N1566" s="159" t="s">
        <v>38</v>
      </c>
      <c r="O1566" s="160">
        <v>0</v>
      </c>
      <c r="P1566" s="160">
        <f>O1566*H1566</f>
        <v>0</v>
      </c>
      <c r="Q1566" s="160">
        <v>0</v>
      </c>
      <c r="R1566" s="160">
        <f>Q1566*H1566</f>
        <v>0</v>
      </c>
      <c r="S1566" s="160">
        <v>0</v>
      </c>
      <c r="T1566" s="161">
        <f>S1566*H1566</f>
        <v>0</v>
      </c>
      <c r="AR1566" s="99" t="s">
        <v>104</v>
      </c>
      <c r="AT1566" s="99" t="s">
        <v>99</v>
      </c>
      <c r="AU1566" s="99" t="s">
        <v>67</v>
      </c>
      <c r="AY1566" s="99" t="s">
        <v>105</v>
      </c>
      <c r="BE1566" s="162">
        <f>IF(N1566="základní",J1566,0)</f>
        <v>2050</v>
      </c>
      <c r="BF1566" s="162">
        <f>IF(N1566="snížená",J1566,0)</f>
        <v>0</v>
      </c>
      <c r="BG1566" s="162">
        <f>IF(N1566="zákl. přenesená",J1566,0)</f>
        <v>0</v>
      </c>
      <c r="BH1566" s="162">
        <f>IF(N1566="sníž. přenesená",J1566,0)</f>
        <v>0</v>
      </c>
      <c r="BI1566" s="162">
        <f>IF(N1566="nulová",J1566,0)</f>
        <v>0</v>
      </c>
      <c r="BJ1566" s="99" t="s">
        <v>75</v>
      </c>
      <c r="BK1566" s="162">
        <f>ROUND(I1566*H1566,2)</f>
        <v>2050</v>
      </c>
      <c r="BL1566" s="99" t="s">
        <v>104</v>
      </c>
      <c r="BM1566" s="99" t="s">
        <v>3828</v>
      </c>
    </row>
    <row r="1567" spans="2:65" s="108" customFormat="1" ht="19.5">
      <c r="B1567" s="109"/>
      <c r="D1567" s="163" t="s">
        <v>107</v>
      </c>
      <c r="F1567" s="164" t="s">
        <v>3829</v>
      </c>
      <c r="L1567" s="109"/>
      <c r="M1567" s="165"/>
      <c r="N1567" s="166"/>
      <c r="O1567" s="166"/>
      <c r="P1567" s="166"/>
      <c r="Q1567" s="166"/>
      <c r="R1567" s="166"/>
      <c r="S1567" s="166"/>
      <c r="T1567" s="167"/>
      <c r="AT1567" s="99" t="s">
        <v>107</v>
      </c>
      <c r="AU1567" s="99" t="s">
        <v>67</v>
      </c>
    </row>
    <row r="1568" spans="2:65" s="108" customFormat="1" ht="22.5" customHeight="1">
      <c r="B1568" s="109"/>
      <c r="C1568" s="152" t="s">
        <v>3830</v>
      </c>
      <c r="D1568" s="152" t="s">
        <v>99</v>
      </c>
      <c r="E1568" s="153" t="s">
        <v>3831</v>
      </c>
      <c r="F1568" s="154" t="s">
        <v>3832</v>
      </c>
      <c r="G1568" s="155" t="s">
        <v>136</v>
      </c>
      <c r="H1568" s="156">
        <v>1</v>
      </c>
      <c r="I1568" s="157">
        <v>482</v>
      </c>
      <c r="J1568" s="157">
        <f>ROUND(I1568*H1568,2)</f>
        <v>482</v>
      </c>
      <c r="K1568" s="154" t="s">
        <v>103</v>
      </c>
      <c r="L1568" s="109"/>
      <c r="M1568" s="158" t="s">
        <v>1</v>
      </c>
      <c r="N1568" s="159" t="s">
        <v>38</v>
      </c>
      <c r="O1568" s="160">
        <v>0</v>
      </c>
      <c r="P1568" s="160">
        <f>O1568*H1568</f>
        <v>0</v>
      </c>
      <c r="Q1568" s="160">
        <v>0</v>
      </c>
      <c r="R1568" s="160">
        <f>Q1568*H1568</f>
        <v>0</v>
      </c>
      <c r="S1568" s="160">
        <v>0</v>
      </c>
      <c r="T1568" s="161">
        <f>S1568*H1568</f>
        <v>0</v>
      </c>
      <c r="AR1568" s="99" t="s">
        <v>104</v>
      </c>
      <c r="AT1568" s="99" t="s">
        <v>99</v>
      </c>
      <c r="AU1568" s="99" t="s">
        <v>67</v>
      </c>
      <c r="AY1568" s="99" t="s">
        <v>105</v>
      </c>
      <c r="BE1568" s="162">
        <f>IF(N1568="základní",J1568,0)</f>
        <v>482</v>
      </c>
      <c r="BF1568" s="162">
        <f>IF(N1568="snížená",J1568,0)</f>
        <v>0</v>
      </c>
      <c r="BG1568" s="162">
        <f>IF(N1568="zákl. přenesená",J1568,0)</f>
        <v>0</v>
      </c>
      <c r="BH1568" s="162">
        <f>IF(N1568="sníž. přenesená",J1568,0)</f>
        <v>0</v>
      </c>
      <c r="BI1568" s="162">
        <f>IF(N1568="nulová",J1568,0)</f>
        <v>0</v>
      </c>
      <c r="BJ1568" s="99" t="s">
        <v>75</v>
      </c>
      <c r="BK1568" s="162">
        <f>ROUND(I1568*H1568,2)</f>
        <v>482</v>
      </c>
      <c r="BL1568" s="99" t="s">
        <v>104</v>
      </c>
      <c r="BM1568" s="99" t="s">
        <v>3833</v>
      </c>
    </row>
    <row r="1569" spans="2:65" s="108" customFormat="1" ht="19.5">
      <c r="B1569" s="109"/>
      <c r="D1569" s="163" t="s">
        <v>107</v>
      </c>
      <c r="F1569" s="164" t="s">
        <v>3834</v>
      </c>
      <c r="L1569" s="109"/>
      <c r="M1569" s="165"/>
      <c r="N1569" s="166"/>
      <c r="O1569" s="166"/>
      <c r="P1569" s="166"/>
      <c r="Q1569" s="166"/>
      <c r="R1569" s="166"/>
      <c r="S1569" s="166"/>
      <c r="T1569" s="167"/>
      <c r="AT1569" s="99" t="s">
        <v>107</v>
      </c>
      <c r="AU1569" s="99" t="s">
        <v>67</v>
      </c>
    </row>
    <row r="1570" spans="2:65" s="108" customFormat="1" ht="22.5" customHeight="1">
      <c r="B1570" s="109"/>
      <c r="C1570" s="152" t="s">
        <v>3835</v>
      </c>
      <c r="D1570" s="152" t="s">
        <v>99</v>
      </c>
      <c r="E1570" s="153" t="s">
        <v>3836</v>
      </c>
      <c r="F1570" s="154" t="s">
        <v>3837</v>
      </c>
      <c r="G1570" s="155" t="s">
        <v>136</v>
      </c>
      <c r="H1570" s="156">
        <v>1</v>
      </c>
      <c r="I1570" s="157">
        <v>1160</v>
      </c>
      <c r="J1570" s="157">
        <f>ROUND(I1570*H1570,2)</f>
        <v>1160</v>
      </c>
      <c r="K1570" s="154" t="s">
        <v>103</v>
      </c>
      <c r="L1570" s="109"/>
      <c r="M1570" s="158" t="s">
        <v>1</v>
      </c>
      <c r="N1570" s="159" t="s">
        <v>38</v>
      </c>
      <c r="O1570" s="160">
        <v>0</v>
      </c>
      <c r="P1570" s="160">
        <f>O1570*H1570</f>
        <v>0</v>
      </c>
      <c r="Q1570" s="160">
        <v>0</v>
      </c>
      <c r="R1570" s="160">
        <f>Q1570*H1570</f>
        <v>0</v>
      </c>
      <c r="S1570" s="160">
        <v>0</v>
      </c>
      <c r="T1570" s="161">
        <f>S1570*H1570</f>
        <v>0</v>
      </c>
      <c r="AR1570" s="99" t="s">
        <v>104</v>
      </c>
      <c r="AT1570" s="99" t="s">
        <v>99</v>
      </c>
      <c r="AU1570" s="99" t="s">
        <v>67</v>
      </c>
      <c r="AY1570" s="99" t="s">
        <v>105</v>
      </c>
      <c r="BE1570" s="162">
        <f>IF(N1570="základní",J1570,0)</f>
        <v>1160</v>
      </c>
      <c r="BF1570" s="162">
        <f>IF(N1570="snížená",J1570,0)</f>
        <v>0</v>
      </c>
      <c r="BG1570" s="162">
        <f>IF(N1570="zákl. přenesená",J1570,0)</f>
        <v>0</v>
      </c>
      <c r="BH1570" s="162">
        <f>IF(N1570="sníž. přenesená",J1570,0)</f>
        <v>0</v>
      </c>
      <c r="BI1570" s="162">
        <f>IF(N1570="nulová",J1570,0)</f>
        <v>0</v>
      </c>
      <c r="BJ1570" s="99" t="s">
        <v>75</v>
      </c>
      <c r="BK1570" s="162">
        <f>ROUND(I1570*H1570,2)</f>
        <v>1160</v>
      </c>
      <c r="BL1570" s="99" t="s">
        <v>104</v>
      </c>
      <c r="BM1570" s="99" t="s">
        <v>3838</v>
      </c>
    </row>
    <row r="1571" spans="2:65" s="108" customFormat="1" ht="19.5">
      <c r="B1571" s="109"/>
      <c r="D1571" s="163" t="s">
        <v>107</v>
      </c>
      <c r="F1571" s="164" t="s">
        <v>3839</v>
      </c>
      <c r="L1571" s="109"/>
      <c r="M1571" s="165"/>
      <c r="N1571" s="166"/>
      <c r="O1571" s="166"/>
      <c r="P1571" s="166"/>
      <c r="Q1571" s="166"/>
      <c r="R1571" s="166"/>
      <c r="S1571" s="166"/>
      <c r="T1571" s="167"/>
      <c r="AT1571" s="99" t="s">
        <v>107</v>
      </c>
      <c r="AU1571" s="99" t="s">
        <v>67</v>
      </c>
    </row>
    <row r="1572" spans="2:65" s="108" customFormat="1" ht="22.5" customHeight="1">
      <c r="B1572" s="109"/>
      <c r="C1572" s="152" t="s">
        <v>3840</v>
      </c>
      <c r="D1572" s="152" t="s">
        <v>99</v>
      </c>
      <c r="E1572" s="153" t="s">
        <v>3841</v>
      </c>
      <c r="F1572" s="154" t="s">
        <v>3842</v>
      </c>
      <c r="G1572" s="155" t="s">
        <v>255</v>
      </c>
      <c r="H1572" s="156">
        <v>1</v>
      </c>
      <c r="I1572" s="157">
        <v>1040</v>
      </c>
      <c r="J1572" s="157">
        <f>ROUND(I1572*H1572,2)</f>
        <v>1040</v>
      </c>
      <c r="K1572" s="154" t="s">
        <v>103</v>
      </c>
      <c r="L1572" s="109"/>
      <c r="M1572" s="158" t="s">
        <v>1</v>
      </c>
      <c r="N1572" s="159" t="s">
        <v>38</v>
      </c>
      <c r="O1572" s="160">
        <v>0</v>
      </c>
      <c r="P1572" s="160">
        <f>O1572*H1572</f>
        <v>0</v>
      </c>
      <c r="Q1572" s="160">
        <v>0</v>
      </c>
      <c r="R1572" s="160">
        <f>Q1572*H1572</f>
        <v>0</v>
      </c>
      <c r="S1572" s="160">
        <v>0</v>
      </c>
      <c r="T1572" s="161">
        <f>S1572*H1572</f>
        <v>0</v>
      </c>
      <c r="AR1572" s="99" t="s">
        <v>104</v>
      </c>
      <c r="AT1572" s="99" t="s">
        <v>99</v>
      </c>
      <c r="AU1572" s="99" t="s">
        <v>67</v>
      </c>
      <c r="AY1572" s="99" t="s">
        <v>105</v>
      </c>
      <c r="BE1572" s="162">
        <f>IF(N1572="základní",J1572,0)</f>
        <v>1040</v>
      </c>
      <c r="BF1572" s="162">
        <f>IF(N1572="snížená",J1572,0)</f>
        <v>0</v>
      </c>
      <c r="BG1572" s="162">
        <f>IF(N1572="zákl. přenesená",J1572,0)</f>
        <v>0</v>
      </c>
      <c r="BH1572" s="162">
        <f>IF(N1572="sníž. přenesená",J1572,0)</f>
        <v>0</v>
      </c>
      <c r="BI1572" s="162">
        <f>IF(N1572="nulová",J1572,0)</f>
        <v>0</v>
      </c>
      <c r="BJ1572" s="99" t="s">
        <v>75</v>
      </c>
      <c r="BK1572" s="162">
        <f>ROUND(I1572*H1572,2)</f>
        <v>1040</v>
      </c>
      <c r="BL1572" s="99" t="s">
        <v>104</v>
      </c>
      <c r="BM1572" s="99" t="s">
        <v>3843</v>
      </c>
    </row>
    <row r="1573" spans="2:65" s="108" customFormat="1" ht="19.5">
      <c r="B1573" s="109"/>
      <c r="D1573" s="163" t="s">
        <v>107</v>
      </c>
      <c r="F1573" s="164" t="s">
        <v>3844</v>
      </c>
      <c r="L1573" s="109"/>
      <c r="M1573" s="165"/>
      <c r="N1573" s="166"/>
      <c r="O1573" s="166"/>
      <c r="P1573" s="166"/>
      <c r="Q1573" s="166"/>
      <c r="R1573" s="166"/>
      <c r="S1573" s="166"/>
      <c r="T1573" s="167"/>
      <c r="AT1573" s="99" t="s">
        <v>107</v>
      </c>
      <c r="AU1573" s="99" t="s">
        <v>67</v>
      </c>
    </row>
    <row r="1574" spans="2:65" s="108" customFormat="1" ht="22.5" customHeight="1">
      <c r="B1574" s="109"/>
      <c r="C1574" s="152" t="s">
        <v>3845</v>
      </c>
      <c r="D1574" s="152" t="s">
        <v>99</v>
      </c>
      <c r="E1574" s="153" t="s">
        <v>3846</v>
      </c>
      <c r="F1574" s="154" t="s">
        <v>3847</v>
      </c>
      <c r="G1574" s="155" t="s">
        <v>255</v>
      </c>
      <c r="H1574" s="156">
        <v>1</v>
      </c>
      <c r="I1574" s="157">
        <v>1510</v>
      </c>
      <c r="J1574" s="157">
        <f>ROUND(I1574*H1574,2)</f>
        <v>1510</v>
      </c>
      <c r="K1574" s="154" t="s">
        <v>103</v>
      </c>
      <c r="L1574" s="109"/>
      <c r="M1574" s="158" t="s">
        <v>1</v>
      </c>
      <c r="N1574" s="159" t="s">
        <v>38</v>
      </c>
      <c r="O1574" s="160">
        <v>0</v>
      </c>
      <c r="P1574" s="160">
        <f>O1574*H1574</f>
        <v>0</v>
      </c>
      <c r="Q1574" s="160">
        <v>0</v>
      </c>
      <c r="R1574" s="160">
        <f>Q1574*H1574</f>
        <v>0</v>
      </c>
      <c r="S1574" s="160">
        <v>0</v>
      </c>
      <c r="T1574" s="161">
        <f>S1574*H1574</f>
        <v>0</v>
      </c>
      <c r="AR1574" s="99" t="s">
        <v>104</v>
      </c>
      <c r="AT1574" s="99" t="s">
        <v>99</v>
      </c>
      <c r="AU1574" s="99" t="s">
        <v>67</v>
      </c>
      <c r="AY1574" s="99" t="s">
        <v>105</v>
      </c>
      <c r="BE1574" s="162">
        <f>IF(N1574="základní",J1574,0)</f>
        <v>1510</v>
      </c>
      <c r="BF1574" s="162">
        <f>IF(N1574="snížená",J1574,0)</f>
        <v>0</v>
      </c>
      <c r="BG1574" s="162">
        <f>IF(N1574="zákl. přenesená",J1574,0)</f>
        <v>0</v>
      </c>
      <c r="BH1574" s="162">
        <f>IF(N1574="sníž. přenesená",J1574,0)</f>
        <v>0</v>
      </c>
      <c r="BI1574" s="162">
        <f>IF(N1574="nulová",J1574,0)</f>
        <v>0</v>
      </c>
      <c r="BJ1574" s="99" t="s">
        <v>75</v>
      </c>
      <c r="BK1574" s="162">
        <f>ROUND(I1574*H1574,2)</f>
        <v>1510</v>
      </c>
      <c r="BL1574" s="99" t="s">
        <v>104</v>
      </c>
      <c r="BM1574" s="99" t="s">
        <v>3848</v>
      </c>
    </row>
    <row r="1575" spans="2:65" s="108" customFormat="1" ht="19.5">
      <c r="B1575" s="109"/>
      <c r="D1575" s="163" t="s">
        <v>107</v>
      </c>
      <c r="F1575" s="164" t="s">
        <v>3849</v>
      </c>
      <c r="L1575" s="109"/>
      <c r="M1575" s="165"/>
      <c r="N1575" s="166"/>
      <c r="O1575" s="166"/>
      <c r="P1575" s="166"/>
      <c r="Q1575" s="166"/>
      <c r="R1575" s="166"/>
      <c r="S1575" s="166"/>
      <c r="T1575" s="167"/>
      <c r="AT1575" s="99" t="s">
        <v>107</v>
      </c>
      <c r="AU1575" s="99" t="s">
        <v>67</v>
      </c>
    </row>
    <row r="1576" spans="2:65" s="108" customFormat="1" ht="22.5" customHeight="1">
      <c r="B1576" s="109"/>
      <c r="C1576" s="152" t="s">
        <v>3850</v>
      </c>
      <c r="D1576" s="152" t="s">
        <v>99</v>
      </c>
      <c r="E1576" s="153" t="s">
        <v>3851</v>
      </c>
      <c r="F1576" s="154" t="s">
        <v>3852</v>
      </c>
      <c r="G1576" s="155" t="s">
        <v>255</v>
      </c>
      <c r="H1576" s="156">
        <v>1</v>
      </c>
      <c r="I1576" s="157">
        <v>361</v>
      </c>
      <c r="J1576" s="157">
        <f>ROUND(I1576*H1576,2)</f>
        <v>361</v>
      </c>
      <c r="K1576" s="154" t="s">
        <v>103</v>
      </c>
      <c r="L1576" s="109"/>
      <c r="M1576" s="158" t="s">
        <v>1</v>
      </c>
      <c r="N1576" s="159" t="s">
        <v>38</v>
      </c>
      <c r="O1576" s="160">
        <v>0</v>
      </c>
      <c r="P1576" s="160">
        <f>O1576*H1576</f>
        <v>0</v>
      </c>
      <c r="Q1576" s="160">
        <v>0</v>
      </c>
      <c r="R1576" s="160">
        <f>Q1576*H1576</f>
        <v>0</v>
      </c>
      <c r="S1576" s="160">
        <v>0</v>
      </c>
      <c r="T1576" s="161">
        <f>S1576*H1576</f>
        <v>0</v>
      </c>
      <c r="AR1576" s="99" t="s">
        <v>104</v>
      </c>
      <c r="AT1576" s="99" t="s">
        <v>99</v>
      </c>
      <c r="AU1576" s="99" t="s">
        <v>67</v>
      </c>
      <c r="AY1576" s="99" t="s">
        <v>105</v>
      </c>
      <c r="BE1576" s="162">
        <f>IF(N1576="základní",J1576,0)</f>
        <v>361</v>
      </c>
      <c r="BF1576" s="162">
        <f>IF(N1576="snížená",J1576,0)</f>
        <v>0</v>
      </c>
      <c r="BG1576" s="162">
        <f>IF(N1576="zákl. přenesená",J1576,0)</f>
        <v>0</v>
      </c>
      <c r="BH1576" s="162">
        <f>IF(N1576="sníž. přenesená",J1576,0)</f>
        <v>0</v>
      </c>
      <c r="BI1576" s="162">
        <f>IF(N1576="nulová",J1576,0)</f>
        <v>0</v>
      </c>
      <c r="BJ1576" s="99" t="s">
        <v>75</v>
      </c>
      <c r="BK1576" s="162">
        <f>ROUND(I1576*H1576,2)</f>
        <v>361</v>
      </c>
      <c r="BL1576" s="99" t="s">
        <v>104</v>
      </c>
      <c r="BM1576" s="99" t="s">
        <v>3853</v>
      </c>
    </row>
    <row r="1577" spans="2:65" s="108" customFormat="1" ht="19.5">
      <c r="B1577" s="109"/>
      <c r="D1577" s="163" t="s">
        <v>107</v>
      </c>
      <c r="F1577" s="164" t="s">
        <v>3854</v>
      </c>
      <c r="L1577" s="109"/>
      <c r="M1577" s="165"/>
      <c r="N1577" s="166"/>
      <c r="O1577" s="166"/>
      <c r="P1577" s="166"/>
      <c r="Q1577" s="166"/>
      <c r="R1577" s="166"/>
      <c r="S1577" s="166"/>
      <c r="T1577" s="167"/>
      <c r="AT1577" s="99" t="s">
        <v>107</v>
      </c>
      <c r="AU1577" s="99" t="s">
        <v>67</v>
      </c>
    </row>
    <row r="1578" spans="2:65" s="108" customFormat="1" ht="22.5" customHeight="1">
      <c r="B1578" s="109"/>
      <c r="C1578" s="152" t="s">
        <v>3855</v>
      </c>
      <c r="D1578" s="152" t="s">
        <v>99</v>
      </c>
      <c r="E1578" s="153" t="s">
        <v>3856</v>
      </c>
      <c r="F1578" s="154" t="s">
        <v>3857</v>
      </c>
      <c r="G1578" s="155" t="s">
        <v>255</v>
      </c>
      <c r="H1578" s="156">
        <v>1</v>
      </c>
      <c r="I1578" s="157">
        <v>545</v>
      </c>
      <c r="J1578" s="157">
        <f>ROUND(I1578*H1578,2)</f>
        <v>545</v>
      </c>
      <c r="K1578" s="154" t="s">
        <v>103</v>
      </c>
      <c r="L1578" s="109"/>
      <c r="M1578" s="158" t="s">
        <v>1</v>
      </c>
      <c r="N1578" s="159" t="s">
        <v>38</v>
      </c>
      <c r="O1578" s="160">
        <v>0</v>
      </c>
      <c r="P1578" s="160">
        <f>O1578*H1578</f>
        <v>0</v>
      </c>
      <c r="Q1578" s="160">
        <v>0</v>
      </c>
      <c r="R1578" s="160">
        <f>Q1578*H1578</f>
        <v>0</v>
      </c>
      <c r="S1578" s="160">
        <v>0</v>
      </c>
      <c r="T1578" s="161">
        <f>S1578*H1578</f>
        <v>0</v>
      </c>
      <c r="AR1578" s="99" t="s">
        <v>104</v>
      </c>
      <c r="AT1578" s="99" t="s">
        <v>99</v>
      </c>
      <c r="AU1578" s="99" t="s">
        <v>67</v>
      </c>
      <c r="AY1578" s="99" t="s">
        <v>105</v>
      </c>
      <c r="BE1578" s="162">
        <f>IF(N1578="základní",J1578,0)</f>
        <v>545</v>
      </c>
      <c r="BF1578" s="162">
        <f>IF(N1578="snížená",J1578,0)</f>
        <v>0</v>
      </c>
      <c r="BG1578" s="162">
        <f>IF(N1578="zákl. přenesená",J1578,0)</f>
        <v>0</v>
      </c>
      <c r="BH1578" s="162">
        <f>IF(N1578="sníž. přenesená",J1578,0)</f>
        <v>0</v>
      </c>
      <c r="BI1578" s="162">
        <f>IF(N1578="nulová",J1578,0)</f>
        <v>0</v>
      </c>
      <c r="BJ1578" s="99" t="s">
        <v>75</v>
      </c>
      <c r="BK1578" s="162">
        <f>ROUND(I1578*H1578,2)</f>
        <v>545</v>
      </c>
      <c r="BL1578" s="99" t="s">
        <v>104</v>
      </c>
      <c r="BM1578" s="99" t="s">
        <v>3858</v>
      </c>
    </row>
    <row r="1579" spans="2:65" s="108" customFormat="1" ht="19.5">
      <c r="B1579" s="109"/>
      <c r="D1579" s="163" t="s">
        <v>107</v>
      </c>
      <c r="F1579" s="164" t="s">
        <v>3859</v>
      </c>
      <c r="L1579" s="109"/>
      <c r="M1579" s="165"/>
      <c r="N1579" s="166"/>
      <c r="O1579" s="166"/>
      <c r="P1579" s="166"/>
      <c r="Q1579" s="166"/>
      <c r="R1579" s="166"/>
      <c r="S1579" s="166"/>
      <c r="T1579" s="167"/>
      <c r="AT1579" s="99" t="s">
        <v>107</v>
      </c>
      <c r="AU1579" s="99" t="s">
        <v>67</v>
      </c>
    </row>
    <row r="1580" spans="2:65" s="108" customFormat="1" ht="22.5" customHeight="1">
      <c r="B1580" s="109"/>
      <c r="C1580" s="152" t="s">
        <v>3860</v>
      </c>
      <c r="D1580" s="152" t="s">
        <v>99</v>
      </c>
      <c r="E1580" s="153" t="s">
        <v>3861</v>
      </c>
      <c r="F1580" s="154" t="s">
        <v>3862</v>
      </c>
      <c r="G1580" s="155" t="s">
        <v>136</v>
      </c>
      <c r="H1580" s="156">
        <v>1</v>
      </c>
      <c r="I1580" s="157">
        <v>149</v>
      </c>
      <c r="J1580" s="157">
        <f>ROUND(I1580*H1580,2)</f>
        <v>149</v>
      </c>
      <c r="K1580" s="154" t="s">
        <v>103</v>
      </c>
      <c r="L1580" s="109"/>
      <c r="M1580" s="158" t="s">
        <v>1</v>
      </c>
      <c r="N1580" s="159" t="s">
        <v>38</v>
      </c>
      <c r="O1580" s="160">
        <v>0</v>
      </c>
      <c r="P1580" s="160">
        <f>O1580*H1580</f>
        <v>0</v>
      </c>
      <c r="Q1580" s="160">
        <v>0</v>
      </c>
      <c r="R1580" s="160">
        <f>Q1580*H1580</f>
        <v>0</v>
      </c>
      <c r="S1580" s="160">
        <v>0</v>
      </c>
      <c r="T1580" s="161">
        <f>S1580*H1580</f>
        <v>0</v>
      </c>
      <c r="AR1580" s="99" t="s">
        <v>104</v>
      </c>
      <c r="AT1580" s="99" t="s">
        <v>99</v>
      </c>
      <c r="AU1580" s="99" t="s">
        <v>67</v>
      </c>
      <c r="AY1580" s="99" t="s">
        <v>105</v>
      </c>
      <c r="BE1580" s="162">
        <f>IF(N1580="základní",J1580,0)</f>
        <v>149</v>
      </c>
      <c r="BF1580" s="162">
        <f>IF(N1580="snížená",J1580,0)</f>
        <v>0</v>
      </c>
      <c r="BG1580" s="162">
        <f>IF(N1580="zákl. přenesená",J1580,0)</f>
        <v>0</v>
      </c>
      <c r="BH1580" s="162">
        <f>IF(N1580="sníž. přenesená",J1580,0)</f>
        <v>0</v>
      </c>
      <c r="BI1580" s="162">
        <f>IF(N1580="nulová",J1580,0)</f>
        <v>0</v>
      </c>
      <c r="BJ1580" s="99" t="s">
        <v>75</v>
      </c>
      <c r="BK1580" s="162">
        <f>ROUND(I1580*H1580,2)</f>
        <v>149</v>
      </c>
      <c r="BL1580" s="99" t="s">
        <v>104</v>
      </c>
      <c r="BM1580" s="99" t="s">
        <v>3863</v>
      </c>
    </row>
    <row r="1581" spans="2:65" s="108" customFormat="1" ht="19.5">
      <c r="B1581" s="109"/>
      <c r="D1581" s="163" t="s">
        <v>107</v>
      </c>
      <c r="F1581" s="164" t="s">
        <v>3864</v>
      </c>
      <c r="L1581" s="109"/>
      <c r="M1581" s="165"/>
      <c r="N1581" s="166"/>
      <c r="O1581" s="166"/>
      <c r="P1581" s="166"/>
      <c r="Q1581" s="166"/>
      <c r="R1581" s="166"/>
      <c r="S1581" s="166"/>
      <c r="T1581" s="167"/>
      <c r="AT1581" s="99" t="s">
        <v>107</v>
      </c>
      <c r="AU1581" s="99" t="s">
        <v>67</v>
      </c>
    </row>
    <row r="1582" spans="2:65" s="108" customFormat="1" ht="22.5" customHeight="1">
      <c r="B1582" s="109"/>
      <c r="C1582" s="152" t="s">
        <v>3865</v>
      </c>
      <c r="D1582" s="152" t="s">
        <v>99</v>
      </c>
      <c r="E1582" s="153" t="s">
        <v>3866</v>
      </c>
      <c r="F1582" s="154" t="s">
        <v>3867</v>
      </c>
      <c r="G1582" s="155" t="s">
        <v>136</v>
      </c>
      <c r="H1582" s="156">
        <v>1</v>
      </c>
      <c r="I1582" s="157">
        <v>308</v>
      </c>
      <c r="J1582" s="157">
        <f>ROUND(I1582*H1582,2)</f>
        <v>308</v>
      </c>
      <c r="K1582" s="154" t="s">
        <v>103</v>
      </c>
      <c r="L1582" s="109"/>
      <c r="M1582" s="158" t="s">
        <v>1</v>
      </c>
      <c r="N1582" s="159" t="s">
        <v>38</v>
      </c>
      <c r="O1582" s="160">
        <v>0</v>
      </c>
      <c r="P1582" s="160">
        <f>O1582*H1582</f>
        <v>0</v>
      </c>
      <c r="Q1582" s="160">
        <v>0</v>
      </c>
      <c r="R1582" s="160">
        <f>Q1582*H1582</f>
        <v>0</v>
      </c>
      <c r="S1582" s="160">
        <v>0</v>
      </c>
      <c r="T1582" s="161">
        <f>S1582*H1582</f>
        <v>0</v>
      </c>
      <c r="AR1582" s="99" t="s">
        <v>104</v>
      </c>
      <c r="AT1582" s="99" t="s">
        <v>99</v>
      </c>
      <c r="AU1582" s="99" t="s">
        <v>67</v>
      </c>
      <c r="AY1582" s="99" t="s">
        <v>105</v>
      </c>
      <c r="BE1582" s="162">
        <f>IF(N1582="základní",J1582,0)</f>
        <v>308</v>
      </c>
      <c r="BF1582" s="162">
        <f>IF(N1582="snížená",J1582,0)</f>
        <v>0</v>
      </c>
      <c r="BG1582" s="162">
        <f>IF(N1582="zákl. přenesená",J1582,0)</f>
        <v>0</v>
      </c>
      <c r="BH1582" s="162">
        <f>IF(N1582="sníž. přenesená",J1582,0)</f>
        <v>0</v>
      </c>
      <c r="BI1582" s="162">
        <f>IF(N1582="nulová",J1582,0)</f>
        <v>0</v>
      </c>
      <c r="BJ1582" s="99" t="s">
        <v>75</v>
      </c>
      <c r="BK1582" s="162">
        <f>ROUND(I1582*H1582,2)</f>
        <v>308</v>
      </c>
      <c r="BL1582" s="99" t="s">
        <v>104</v>
      </c>
      <c r="BM1582" s="99" t="s">
        <v>3868</v>
      </c>
    </row>
    <row r="1583" spans="2:65" s="108" customFormat="1" ht="19.5">
      <c r="B1583" s="109"/>
      <c r="D1583" s="163" t="s">
        <v>107</v>
      </c>
      <c r="F1583" s="164" t="s">
        <v>3869</v>
      </c>
      <c r="L1583" s="109"/>
      <c r="M1583" s="165"/>
      <c r="N1583" s="166"/>
      <c r="O1583" s="166"/>
      <c r="P1583" s="166"/>
      <c r="Q1583" s="166"/>
      <c r="R1583" s="166"/>
      <c r="S1583" s="166"/>
      <c r="T1583" s="167"/>
      <c r="AT1583" s="99" t="s">
        <v>107</v>
      </c>
      <c r="AU1583" s="99" t="s">
        <v>67</v>
      </c>
    </row>
    <row r="1584" spans="2:65" s="108" customFormat="1" ht="22.5" customHeight="1">
      <c r="B1584" s="109"/>
      <c r="C1584" s="152" t="s">
        <v>3870</v>
      </c>
      <c r="D1584" s="152" t="s">
        <v>99</v>
      </c>
      <c r="E1584" s="153" t="s">
        <v>3871</v>
      </c>
      <c r="F1584" s="154" t="s">
        <v>3872</v>
      </c>
      <c r="G1584" s="155" t="s">
        <v>255</v>
      </c>
      <c r="H1584" s="156">
        <v>1</v>
      </c>
      <c r="I1584" s="157">
        <v>3370</v>
      </c>
      <c r="J1584" s="157">
        <f>ROUND(I1584*H1584,2)</f>
        <v>3370</v>
      </c>
      <c r="K1584" s="154" t="s">
        <v>103</v>
      </c>
      <c r="L1584" s="109"/>
      <c r="M1584" s="158" t="s">
        <v>1</v>
      </c>
      <c r="N1584" s="159" t="s">
        <v>38</v>
      </c>
      <c r="O1584" s="160">
        <v>0</v>
      </c>
      <c r="P1584" s="160">
        <f>O1584*H1584</f>
        <v>0</v>
      </c>
      <c r="Q1584" s="160">
        <v>0</v>
      </c>
      <c r="R1584" s="160">
        <f>Q1584*H1584</f>
        <v>0</v>
      </c>
      <c r="S1584" s="160">
        <v>0</v>
      </c>
      <c r="T1584" s="161">
        <f>S1584*H1584</f>
        <v>0</v>
      </c>
      <c r="AR1584" s="99" t="s">
        <v>104</v>
      </c>
      <c r="AT1584" s="99" t="s">
        <v>99</v>
      </c>
      <c r="AU1584" s="99" t="s">
        <v>67</v>
      </c>
      <c r="AY1584" s="99" t="s">
        <v>105</v>
      </c>
      <c r="BE1584" s="162">
        <f>IF(N1584="základní",J1584,0)</f>
        <v>3370</v>
      </c>
      <c r="BF1584" s="162">
        <f>IF(N1584="snížená",J1584,0)</f>
        <v>0</v>
      </c>
      <c r="BG1584" s="162">
        <f>IF(N1584="zákl. přenesená",J1584,0)</f>
        <v>0</v>
      </c>
      <c r="BH1584" s="162">
        <f>IF(N1584="sníž. přenesená",J1584,0)</f>
        <v>0</v>
      </c>
      <c r="BI1584" s="162">
        <f>IF(N1584="nulová",J1584,0)</f>
        <v>0</v>
      </c>
      <c r="BJ1584" s="99" t="s">
        <v>75</v>
      </c>
      <c r="BK1584" s="162">
        <f>ROUND(I1584*H1584,2)</f>
        <v>3370</v>
      </c>
      <c r="BL1584" s="99" t="s">
        <v>104</v>
      </c>
      <c r="BM1584" s="99" t="s">
        <v>3873</v>
      </c>
    </row>
    <row r="1585" spans="2:65" s="108" customFormat="1" ht="19.5">
      <c r="B1585" s="109"/>
      <c r="D1585" s="163" t="s">
        <v>107</v>
      </c>
      <c r="F1585" s="164" t="s">
        <v>3874</v>
      </c>
      <c r="L1585" s="109"/>
      <c r="M1585" s="165"/>
      <c r="N1585" s="166"/>
      <c r="O1585" s="166"/>
      <c r="P1585" s="166"/>
      <c r="Q1585" s="166"/>
      <c r="R1585" s="166"/>
      <c r="S1585" s="166"/>
      <c r="T1585" s="167"/>
      <c r="AT1585" s="99" t="s">
        <v>107</v>
      </c>
      <c r="AU1585" s="99" t="s">
        <v>67</v>
      </c>
    </row>
    <row r="1586" spans="2:65" s="108" customFormat="1" ht="22.5" customHeight="1">
      <c r="B1586" s="109"/>
      <c r="C1586" s="152" t="s">
        <v>3875</v>
      </c>
      <c r="D1586" s="152" t="s">
        <v>99</v>
      </c>
      <c r="E1586" s="153" t="s">
        <v>3876</v>
      </c>
      <c r="F1586" s="154" t="s">
        <v>3877</v>
      </c>
      <c r="G1586" s="155" t="s">
        <v>136</v>
      </c>
      <c r="H1586" s="156">
        <v>1</v>
      </c>
      <c r="I1586" s="157">
        <v>43.1</v>
      </c>
      <c r="J1586" s="157">
        <f>ROUND(I1586*H1586,2)</f>
        <v>43.1</v>
      </c>
      <c r="K1586" s="154" t="s">
        <v>103</v>
      </c>
      <c r="L1586" s="109"/>
      <c r="M1586" s="158" t="s">
        <v>1</v>
      </c>
      <c r="N1586" s="159" t="s">
        <v>38</v>
      </c>
      <c r="O1586" s="160">
        <v>0</v>
      </c>
      <c r="P1586" s="160">
        <f>O1586*H1586</f>
        <v>0</v>
      </c>
      <c r="Q1586" s="160">
        <v>0</v>
      </c>
      <c r="R1586" s="160">
        <f>Q1586*H1586</f>
        <v>0</v>
      </c>
      <c r="S1586" s="160">
        <v>0</v>
      </c>
      <c r="T1586" s="161">
        <f>S1586*H1586</f>
        <v>0</v>
      </c>
      <c r="AR1586" s="99" t="s">
        <v>104</v>
      </c>
      <c r="AT1586" s="99" t="s">
        <v>99</v>
      </c>
      <c r="AU1586" s="99" t="s">
        <v>67</v>
      </c>
      <c r="AY1586" s="99" t="s">
        <v>105</v>
      </c>
      <c r="BE1586" s="162">
        <f>IF(N1586="základní",J1586,0)</f>
        <v>43.1</v>
      </c>
      <c r="BF1586" s="162">
        <f>IF(N1586="snížená",J1586,0)</f>
        <v>0</v>
      </c>
      <c r="BG1586" s="162">
        <f>IF(N1586="zákl. přenesená",J1586,0)</f>
        <v>0</v>
      </c>
      <c r="BH1586" s="162">
        <f>IF(N1586="sníž. přenesená",J1586,0)</f>
        <v>0</v>
      </c>
      <c r="BI1586" s="162">
        <f>IF(N1586="nulová",J1586,0)</f>
        <v>0</v>
      </c>
      <c r="BJ1586" s="99" t="s">
        <v>75</v>
      </c>
      <c r="BK1586" s="162">
        <f>ROUND(I1586*H1586,2)</f>
        <v>43.1</v>
      </c>
      <c r="BL1586" s="99" t="s">
        <v>104</v>
      </c>
      <c r="BM1586" s="99" t="s">
        <v>3878</v>
      </c>
    </row>
    <row r="1587" spans="2:65" s="108" customFormat="1" ht="19.5">
      <c r="B1587" s="109"/>
      <c r="D1587" s="163" t="s">
        <v>107</v>
      </c>
      <c r="F1587" s="164" t="s">
        <v>3879</v>
      </c>
      <c r="L1587" s="109"/>
      <c r="M1587" s="165"/>
      <c r="N1587" s="166"/>
      <c r="O1587" s="166"/>
      <c r="P1587" s="166"/>
      <c r="Q1587" s="166"/>
      <c r="R1587" s="166"/>
      <c r="S1587" s="166"/>
      <c r="T1587" s="167"/>
      <c r="AT1587" s="99" t="s">
        <v>107</v>
      </c>
      <c r="AU1587" s="99" t="s">
        <v>67</v>
      </c>
    </row>
    <row r="1588" spans="2:65" s="108" customFormat="1" ht="22.5" customHeight="1">
      <c r="B1588" s="109"/>
      <c r="C1588" s="152" t="s">
        <v>3880</v>
      </c>
      <c r="D1588" s="152" t="s">
        <v>99</v>
      </c>
      <c r="E1588" s="153" t="s">
        <v>3881</v>
      </c>
      <c r="F1588" s="154" t="s">
        <v>3882</v>
      </c>
      <c r="G1588" s="155" t="s">
        <v>136</v>
      </c>
      <c r="H1588" s="156">
        <v>1</v>
      </c>
      <c r="I1588" s="157">
        <v>64.7</v>
      </c>
      <c r="J1588" s="157">
        <f>ROUND(I1588*H1588,2)</f>
        <v>64.7</v>
      </c>
      <c r="K1588" s="154" t="s">
        <v>103</v>
      </c>
      <c r="L1588" s="109"/>
      <c r="M1588" s="158" t="s">
        <v>1</v>
      </c>
      <c r="N1588" s="159" t="s">
        <v>38</v>
      </c>
      <c r="O1588" s="160">
        <v>0</v>
      </c>
      <c r="P1588" s="160">
        <f>O1588*H1588</f>
        <v>0</v>
      </c>
      <c r="Q1588" s="160">
        <v>0</v>
      </c>
      <c r="R1588" s="160">
        <f>Q1588*H1588</f>
        <v>0</v>
      </c>
      <c r="S1588" s="160">
        <v>0</v>
      </c>
      <c r="T1588" s="161">
        <f>S1588*H1588</f>
        <v>0</v>
      </c>
      <c r="AR1588" s="99" t="s">
        <v>104</v>
      </c>
      <c r="AT1588" s="99" t="s">
        <v>99</v>
      </c>
      <c r="AU1588" s="99" t="s">
        <v>67</v>
      </c>
      <c r="AY1588" s="99" t="s">
        <v>105</v>
      </c>
      <c r="BE1588" s="162">
        <f>IF(N1588="základní",J1588,0)</f>
        <v>64.7</v>
      </c>
      <c r="BF1588" s="162">
        <f>IF(N1588="snížená",J1588,0)</f>
        <v>0</v>
      </c>
      <c r="BG1588" s="162">
        <f>IF(N1588="zákl. přenesená",J1588,0)</f>
        <v>0</v>
      </c>
      <c r="BH1588" s="162">
        <f>IF(N1588="sníž. přenesená",J1588,0)</f>
        <v>0</v>
      </c>
      <c r="BI1588" s="162">
        <f>IF(N1588="nulová",J1588,0)</f>
        <v>0</v>
      </c>
      <c r="BJ1588" s="99" t="s">
        <v>75</v>
      </c>
      <c r="BK1588" s="162">
        <f>ROUND(I1588*H1588,2)</f>
        <v>64.7</v>
      </c>
      <c r="BL1588" s="99" t="s">
        <v>104</v>
      </c>
      <c r="BM1588" s="99" t="s">
        <v>3883</v>
      </c>
    </row>
    <row r="1589" spans="2:65" s="108" customFormat="1" ht="29.25">
      <c r="B1589" s="109"/>
      <c r="D1589" s="163" t="s">
        <v>107</v>
      </c>
      <c r="F1589" s="164" t="s">
        <v>3884</v>
      </c>
      <c r="L1589" s="109"/>
      <c r="M1589" s="165"/>
      <c r="N1589" s="166"/>
      <c r="O1589" s="166"/>
      <c r="P1589" s="166"/>
      <c r="Q1589" s="166"/>
      <c r="R1589" s="166"/>
      <c r="S1589" s="166"/>
      <c r="T1589" s="167"/>
      <c r="AT1589" s="99" t="s">
        <v>107</v>
      </c>
      <c r="AU1589" s="99" t="s">
        <v>67</v>
      </c>
    </row>
    <row r="1590" spans="2:65" s="108" customFormat="1" ht="22.5" customHeight="1">
      <c r="B1590" s="109"/>
      <c r="C1590" s="152" t="s">
        <v>3885</v>
      </c>
      <c r="D1590" s="152" t="s">
        <v>99</v>
      </c>
      <c r="E1590" s="153" t="s">
        <v>3886</v>
      </c>
      <c r="F1590" s="154" t="s">
        <v>3887</v>
      </c>
      <c r="G1590" s="155" t="s">
        <v>136</v>
      </c>
      <c r="H1590" s="156">
        <v>1</v>
      </c>
      <c r="I1590" s="157">
        <v>111</v>
      </c>
      <c r="J1590" s="157">
        <f>ROUND(I1590*H1590,2)</f>
        <v>111</v>
      </c>
      <c r="K1590" s="154" t="s">
        <v>103</v>
      </c>
      <c r="L1590" s="109"/>
      <c r="M1590" s="158" t="s">
        <v>1</v>
      </c>
      <c r="N1590" s="159" t="s">
        <v>38</v>
      </c>
      <c r="O1590" s="160">
        <v>0</v>
      </c>
      <c r="P1590" s="160">
        <f>O1590*H1590</f>
        <v>0</v>
      </c>
      <c r="Q1590" s="160">
        <v>0</v>
      </c>
      <c r="R1590" s="160">
        <f>Q1590*H1590</f>
        <v>0</v>
      </c>
      <c r="S1590" s="160">
        <v>0</v>
      </c>
      <c r="T1590" s="161">
        <f>S1590*H1590</f>
        <v>0</v>
      </c>
      <c r="AR1590" s="99" t="s">
        <v>104</v>
      </c>
      <c r="AT1590" s="99" t="s">
        <v>99</v>
      </c>
      <c r="AU1590" s="99" t="s">
        <v>67</v>
      </c>
      <c r="AY1590" s="99" t="s">
        <v>105</v>
      </c>
      <c r="BE1590" s="162">
        <f>IF(N1590="základní",J1590,0)</f>
        <v>111</v>
      </c>
      <c r="BF1590" s="162">
        <f>IF(N1590="snížená",J1590,0)</f>
        <v>0</v>
      </c>
      <c r="BG1590" s="162">
        <f>IF(N1590="zákl. přenesená",J1590,0)</f>
        <v>0</v>
      </c>
      <c r="BH1590" s="162">
        <f>IF(N1590="sníž. přenesená",J1590,0)</f>
        <v>0</v>
      </c>
      <c r="BI1590" s="162">
        <f>IF(N1590="nulová",J1590,0)</f>
        <v>0</v>
      </c>
      <c r="BJ1590" s="99" t="s">
        <v>75</v>
      </c>
      <c r="BK1590" s="162">
        <f>ROUND(I1590*H1590,2)</f>
        <v>111</v>
      </c>
      <c r="BL1590" s="99" t="s">
        <v>104</v>
      </c>
      <c r="BM1590" s="99" t="s">
        <v>3888</v>
      </c>
    </row>
    <row r="1591" spans="2:65" s="108" customFormat="1" ht="19.5">
      <c r="B1591" s="109"/>
      <c r="D1591" s="163" t="s">
        <v>107</v>
      </c>
      <c r="F1591" s="164" t="s">
        <v>3889</v>
      </c>
      <c r="L1591" s="109"/>
      <c r="M1591" s="165"/>
      <c r="N1591" s="166"/>
      <c r="O1591" s="166"/>
      <c r="P1591" s="166"/>
      <c r="Q1591" s="166"/>
      <c r="R1591" s="166"/>
      <c r="S1591" s="166"/>
      <c r="T1591" s="167"/>
      <c r="AT1591" s="99" t="s">
        <v>107</v>
      </c>
      <c r="AU1591" s="99" t="s">
        <v>67</v>
      </c>
    </row>
    <row r="1592" spans="2:65" s="108" customFormat="1" ht="22.5" customHeight="1">
      <c r="B1592" s="109"/>
      <c r="C1592" s="152" t="s">
        <v>3890</v>
      </c>
      <c r="D1592" s="152" t="s">
        <v>99</v>
      </c>
      <c r="E1592" s="153" t="s">
        <v>3891</v>
      </c>
      <c r="F1592" s="154" t="s">
        <v>3892</v>
      </c>
      <c r="G1592" s="155" t="s">
        <v>102</v>
      </c>
      <c r="H1592" s="156">
        <v>1</v>
      </c>
      <c r="I1592" s="157">
        <v>359</v>
      </c>
      <c r="J1592" s="157">
        <f>ROUND(I1592*H1592,2)</f>
        <v>359</v>
      </c>
      <c r="K1592" s="154" t="s">
        <v>103</v>
      </c>
      <c r="L1592" s="109"/>
      <c r="M1592" s="158" t="s">
        <v>1</v>
      </c>
      <c r="N1592" s="159" t="s">
        <v>38</v>
      </c>
      <c r="O1592" s="160">
        <v>0</v>
      </c>
      <c r="P1592" s="160">
        <f>O1592*H1592</f>
        <v>0</v>
      </c>
      <c r="Q1592" s="160">
        <v>0</v>
      </c>
      <c r="R1592" s="160">
        <f>Q1592*H1592</f>
        <v>0</v>
      </c>
      <c r="S1592" s="160">
        <v>0</v>
      </c>
      <c r="T1592" s="161">
        <f>S1592*H1592</f>
        <v>0</v>
      </c>
      <c r="AR1592" s="99" t="s">
        <v>104</v>
      </c>
      <c r="AT1592" s="99" t="s">
        <v>99</v>
      </c>
      <c r="AU1592" s="99" t="s">
        <v>67</v>
      </c>
      <c r="AY1592" s="99" t="s">
        <v>105</v>
      </c>
      <c r="BE1592" s="162">
        <f>IF(N1592="základní",J1592,0)</f>
        <v>359</v>
      </c>
      <c r="BF1592" s="162">
        <f>IF(N1592="snížená",J1592,0)</f>
        <v>0</v>
      </c>
      <c r="BG1592" s="162">
        <f>IF(N1592="zákl. přenesená",J1592,0)</f>
        <v>0</v>
      </c>
      <c r="BH1592" s="162">
        <f>IF(N1592="sníž. přenesená",J1592,0)</f>
        <v>0</v>
      </c>
      <c r="BI1592" s="162">
        <f>IF(N1592="nulová",J1592,0)</f>
        <v>0</v>
      </c>
      <c r="BJ1592" s="99" t="s">
        <v>75</v>
      </c>
      <c r="BK1592" s="162">
        <f>ROUND(I1592*H1592,2)</f>
        <v>359</v>
      </c>
      <c r="BL1592" s="99" t="s">
        <v>104</v>
      </c>
      <c r="BM1592" s="99" t="s">
        <v>3893</v>
      </c>
    </row>
    <row r="1593" spans="2:65" s="108" customFormat="1" ht="29.25">
      <c r="B1593" s="109"/>
      <c r="D1593" s="163" t="s">
        <v>107</v>
      </c>
      <c r="F1593" s="164" t="s">
        <v>3894</v>
      </c>
      <c r="L1593" s="109"/>
      <c r="M1593" s="165"/>
      <c r="N1593" s="166"/>
      <c r="O1593" s="166"/>
      <c r="P1593" s="166"/>
      <c r="Q1593" s="166"/>
      <c r="R1593" s="166"/>
      <c r="S1593" s="166"/>
      <c r="T1593" s="167"/>
      <c r="AT1593" s="99" t="s">
        <v>107</v>
      </c>
      <c r="AU1593" s="99" t="s">
        <v>67</v>
      </c>
    </row>
    <row r="1594" spans="2:65" s="108" customFormat="1" ht="22.5" customHeight="1">
      <c r="B1594" s="109"/>
      <c r="C1594" s="152" t="s">
        <v>3895</v>
      </c>
      <c r="D1594" s="152" t="s">
        <v>99</v>
      </c>
      <c r="E1594" s="153" t="s">
        <v>3896</v>
      </c>
      <c r="F1594" s="154" t="s">
        <v>3897</v>
      </c>
      <c r="G1594" s="155" t="s">
        <v>111</v>
      </c>
      <c r="H1594" s="156">
        <v>1</v>
      </c>
      <c r="I1594" s="157">
        <v>39.5</v>
      </c>
      <c r="J1594" s="157">
        <f>ROUND(I1594*H1594,2)</f>
        <v>39.5</v>
      </c>
      <c r="K1594" s="154" t="s">
        <v>103</v>
      </c>
      <c r="L1594" s="109"/>
      <c r="M1594" s="158" t="s">
        <v>1</v>
      </c>
      <c r="N1594" s="159" t="s">
        <v>38</v>
      </c>
      <c r="O1594" s="160">
        <v>0</v>
      </c>
      <c r="P1594" s="160">
        <f>O1594*H1594</f>
        <v>0</v>
      </c>
      <c r="Q1594" s="160">
        <v>0</v>
      </c>
      <c r="R1594" s="160">
        <f>Q1594*H1594</f>
        <v>0</v>
      </c>
      <c r="S1594" s="160">
        <v>0</v>
      </c>
      <c r="T1594" s="161">
        <f>S1594*H1594</f>
        <v>0</v>
      </c>
      <c r="AR1594" s="99" t="s">
        <v>104</v>
      </c>
      <c r="AT1594" s="99" t="s">
        <v>99</v>
      </c>
      <c r="AU1594" s="99" t="s">
        <v>67</v>
      </c>
      <c r="AY1594" s="99" t="s">
        <v>105</v>
      </c>
      <c r="BE1594" s="162">
        <f>IF(N1594="základní",J1594,0)</f>
        <v>39.5</v>
      </c>
      <c r="BF1594" s="162">
        <f>IF(N1594="snížená",J1594,0)</f>
        <v>0</v>
      </c>
      <c r="BG1594" s="162">
        <f>IF(N1594="zákl. přenesená",J1594,0)</f>
        <v>0</v>
      </c>
      <c r="BH1594" s="162">
        <f>IF(N1594="sníž. přenesená",J1594,0)</f>
        <v>0</v>
      </c>
      <c r="BI1594" s="162">
        <f>IF(N1594="nulová",J1594,0)</f>
        <v>0</v>
      </c>
      <c r="BJ1594" s="99" t="s">
        <v>75</v>
      </c>
      <c r="BK1594" s="162">
        <f>ROUND(I1594*H1594,2)</f>
        <v>39.5</v>
      </c>
      <c r="BL1594" s="99" t="s">
        <v>104</v>
      </c>
      <c r="BM1594" s="99" t="s">
        <v>3898</v>
      </c>
    </row>
    <row r="1595" spans="2:65" s="108" customFormat="1" ht="29.25">
      <c r="B1595" s="109"/>
      <c r="D1595" s="163" t="s">
        <v>107</v>
      </c>
      <c r="F1595" s="164" t="s">
        <v>3899</v>
      </c>
      <c r="L1595" s="109"/>
      <c r="M1595" s="165"/>
      <c r="N1595" s="166"/>
      <c r="O1595" s="166"/>
      <c r="P1595" s="166"/>
      <c r="Q1595" s="166"/>
      <c r="R1595" s="166"/>
      <c r="S1595" s="166"/>
      <c r="T1595" s="167"/>
      <c r="AT1595" s="99" t="s">
        <v>107</v>
      </c>
      <c r="AU1595" s="99" t="s">
        <v>67</v>
      </c>
    </row>
    <row r="1596" spans="2:65" s="108" customFormat="1" ht="22.5" customHeight="1">
      <c r="B1596" s="109"/>
      <c r="C1596" s="152" t="s">
        <v>3900</v>
      </c>
      <c r="D1596" s="152" t="s">
        <v>99</v>
      </c>
      <c r="E1596" s="153" t="s">
        <v>3901</v>
      </c>
      <c r="F1596" s="154" t="s">
        <v>3902</v>
      </c>
      <c r="G1596" s="155" t="s">
        <v>306</v>
      </c>
      <c r="H1596" s="156">
        <v>1</v>
      </c>
      <c r="I1596" s="157">
        <v>434</v>
      </c>
      <c r="J1596" s="157">
        <f>ROUND(I1596*H1596,2)</f>
        <v>434</v>
      </c>
      <c r="K1596" s="154" t="s">
        <v>103</v>
      </c>
      <c r="L1596" s="109"/>
      <c r="M1596" s="158" t="s">
        <v>1</v>
      </c>
      <c r="N1596" s="159" t="s">
        <v>38</v>
      </c>
      <c r="O1596" s="160">
        <v>0</v>
      </c>
      <c r="P1596" s="160">
        <f>O1596*H1596</f>
        <v>0</v>
      </c>
      <c r="Q1596" s="160">
        <v>0</v>
      </c>
      <c r="R1596" s="160">
        <f>Q1596*H1596</f>
        <v>0</v>
      </c>
      <c r="S1596" s="160">
        <v>0</v>
      </c>
      <c r="T1596" s="161">
        <f>S1596*H1596</f>
        <v>0</v>
      </c>
      <c r="AR1596" s="99" t="s">
        <v>104</v>
      </c>
      <c r="AT1596" s="99" t="s">
        <v>99</v>
      </c>
      <c r="AU1596" s="99" t="s">
        <v>67</v>
      </c>
      <c r="AY1596" s="99" t="s">
        <v>105</v>
      </c>
      <c r="BE1596" s="162">
        <f>IF(N1596="základní",J1596,0)</f>
        <v>434</v>
      </c>
      <c r="BF1596" s="162">
        <f>IF(N1596="snížená",J1596,0)</f>
        <v>0</v>
      </c>
      <c r="BG1596" s="162">
        <f>IF(N1596="zákl. přenesená",J1596,0)</f>
        <v>0</v>
      </c>
      <c r="BH1596" s="162">
        <f>IF(N1596="sníž. přenesená",J1596,0)</f>
        <v>0</v>
      </c>
      <c r="BI1596" s="162">
        <f>IF(N1596="nulová",J1596,0)</f>
        <v>0</v>
      </c>
      <c r="BJ1596" s="99" t="s">
        <v>75</v>
      </c>
      <c r="BK1596" s="162">
        <f>ROUND(I1596*H1596,2)</f>
        <v>434</v>
      </c>
      <c r="BL1596" s="99" t="s">
        <v>104</v>
      </c>
      <c r="BM1596" s="99" t="s">
        <v>3903</v>
      </c>
    </row>
    <row r="1597" spans="2:65" s="108" customFormat="1" ht="19.5">
      <c r="B1597" s="109"/>
      <c r="D1597" s="163" t="s">
        <v>107</v>
      </c>
      <c r="F1597" s="164" t="s">
        <v>3904</v>
      </c>
      <c r="L1597" s="109"/>
      <c r="M1597" s="165"/>
      <c r="N1597" s="166"/>
      <c r="O1597" s="166"/>
      <c r="P1597" s="166"/>
      <c r="Q1597" s="166"/>
      <c r="R1597" s="166"/>
      <c r="S1597" s="166"/>
      <c r="T1597" s="167"/>
      <c r="AT1597" s="99" t="s">
        <v>107</v>
      </c>
      <c r="AU1597" s="99" t="s">
        <v>67</v>
      </c>
    </row>
    <row r="1598" spans="2:65" s="108" customFormat="1" ht="22.5" customHeight="1">
      <c r="B1598" s="109"/>
      <c r="C1598" s="152" t="s">
        <v>3905</v>
      </c>
      <c r="D1598" s="152" t="s">
        <v>99</v>
      </c>
      <c r="E1598" s="153" t="s">
        <v>3906</v>
      </c>
      <c r="F1598" s="154" t="s">
        <v>3907</v>
      </c>
      <c r="G1598" s="155" t="s">
        <v>306</v>
      </c>
      <c r="H1598" s="156">
        <v>1</v>
      </c>
      <c r="I1598" s="157">
        <v>174</v>
      </c>
      <c r="J1598" s="157">
        <f>ROUND(I1598*H1598,2)</f>
        <v>174</v>
      </c>
      <c r="K1598" s="154" t="s">
        <v>103</v>
      </c>
      <c r="L1598" s="109"/>
      <c r="M1598" s="158" t="s">
        <v>1</v>
      </c>
      <c r="N1598" s="159" t="s">
        <v>38</v>
      </c>
      <c r="O1598" s="160">
        <v>0</v>
      </c>
      <c r="P1598" s="160">
        <f>O1598*H1598</f>
        <v>0</v>
      </c>
      <c r="Q1598" s="160">
        <v>0</v>
      </c>
      <c r="R1598" s="160">
        <f>Q1598*H1598</f>
        <v>0</v>
      </c>
      <c r="S1598" s="160">
        <v>0</v>
      </c>
      <c r="T1598" s="161">
        <f>S1598*H1598</f>
        <v>0</v>
      </c>
      <c r="AR1598" s="99" t="s">
        <v>104</v>
      </c>
      <c r="AT1598" s="99" t="s">
        <v>99</v>
      </c>
      <c r="AU1598" s="99" t="s">
        <v>67</v>
      </c>
      <c r="AY1598" s="99" t="s">
        <v>105</v>
      </c>
      <c r="BE1598" s="162">
        <f>IF(N1598="základní",J1598,0)</f>
        <v>174</v>
      </c>
      <c r="BF1598" s="162">
        <f>IF(N1598="snížená",J1598,0)</f>
        <v>0</v>
      </c>
      <c r="BG1598" s="162">
        <f>IF(N1598="zákl. přenesená",J1598,0)</f>
        <v>0</v>
      </c>
      <c r="BH1598" s="162">
        <f>IF(N1598="sníž. přenesená",J1598,0)</f>
        <v>0</v>
      </c>
      <c r="BI1598" s="162">
        <f>IF(N1598="nulová",J1598,0)</f>
        <v>0</v>
      </c>
      <c r="BJ1598" s="99" t="s">
        <v>75</v>
      </c>
      <c r="BK1598" s="162">
        <f>ROUND(I1598*H1598,2)</f>
        <v>174</v>
      </c>
      <c r="BL1598" s="99" t="s">
        <v>104</v>
      </c>
      <c r="BM1598" s="99" t="s">
        <v>3908</v>
      </c>
    </row>
    <row r="1599" spans="2:65" s="108" customFormat="1" ht="19.5">
      <c r="B1599" s="109"/>
      <c r="D1599" s="163" t="s">
        <v>107</v>
      </c>
      <c r="F1599" s="164" t="s">
        <v>3909</v>
      </c>
      <c r="L1599" s="109"/>
      <c r="M1599" s="165"/>
      <c r="N1599" s="166"/>
      <c r="O1599" s="166"/>
      <c r="P1599" s="166"/>
      <c r="Q1599" s="166"/>
      <c r="R1599" s="166"/>
      <c r="S1599" s="166"/>
      <c r="T1599" s="167"/>
      <c r="AT1599" s="99" t="s">
        <v>107</v>
      </c>
      <c r="AU1599" s="99" t="s">
        <v>67</v>
      </c>
    </row>
    <row r="1600" spans="2:65" s="108" customFormat="1" ht="22.5" customHeight="1">
      <c r="B1600" s="109"/>
      <c r="C1600" s="152" t="s">
        <v>3910</v>
      </c>
      <c r="D1600" s="152" t="s">
        <v>99</v>
      </c>
      <c r="E1600" s="153" t="s">
        <v>3911</v>
      </c>
      <c r="F1600" s="154" t="s">
        <v>3912</v>
      </c>
      <c r="G1600" s="155" t="s">
        <v>306</v>
      </c>
      <c r="H1600" s="156">
        <v>1</v>
      </c>
      <c r="I1600" s="157">
        <v>261</v>
      </c>
      <c r="J1600" s="157">
        <f>ROUND(I1600*H1600,2)</f>
        <v>261</v>
      </c>
      <c r="K1600" s="154" t="s">
        <v>103</v>
      </c>
      <c r="L1600" s="109"/>
      <c r="M1600" s="158" t="s">
        <v>1</v>
      </c>
      <c r="N1600" s="159" t="s">
        <v>38</v>
      </c>
      <c r="O1600" s="160">
        <v>0</v>
      </c>
      <c r="P1600" s="160">
        <f>O1600*H1600</f>
        <v>0</v>
      </c>
      <c r="Q1600" s="160">
        <v>0</v>
      </c>
      <c r="R1600" s="160">
        <f>Q1600*H1600</f>
        <v>0</v>
      </c>
      <c r="S1600" s="160">
        <v>0</v>
      </c>
      <c r="T1600" s="161">
        <f>S1600*H1600</f>
        <v>0</v>
      </c>
      <c r="AR1600" s="99" t="s">
        <v>104</v>
      </c>
      <c r="AT1600" s="99" t="s">
        <v>99</v>
      </c>
      <c r="AU1600" s="99" t="s">
        <v>67</v>
      </c>
      <c r="AY1600" s="99" t="s">
        <v>105</v>
      </c>
      <c r="BE1600" s="162">
        <f>IF(N1600="základní",J1600,0)</f>
        <v>261</v>
      </c>
      <c r="BF1600" s="162">
        <f>IF(N1600="snížená",J1600,0)</f>
        <v>0</v>
      </c>
      <c r="BG1600" s="162">
        <f>IF(N1600="zákl. přenesená",J1600,0)</f>
        <v>0</v>
      </c>
      <c r="BH1600" s="162">
        <f>IF(N1600="sníž. přenesená",J1600,0)</f>
        <v>0</v>
      </c>
      <c r="BI1600" s="162">
        <f>IF(N1600="nulová",J1600,0)</f>
        <v>0</v>
      </c>
      <c r="BJ1600" s="99" t="s">
        <v>75</v>
      </c>
      <c r="BK1600" s="162">
        <f>ROUND(I1600*H1600,2)</f>
        <v>261</v>
      </c>
      <c r="BL1600" s="99" t="s">
        <v>104</v>
      </c>
      <c r="BM1600" s="99" t="s">
        <v>3913</v>
      </c>
    </row>
    <row r="1601" spans="2:65" s="108" customFormat="1" ht="19.5">
      <c r="B1601" s="109"/>
      <c r="D1601" s="163" t="s">
        <v>107</v>
      </c>
      <c r="F1601" s="164" t="s">
        <v>3914</v>
      </c>
      <c r="L1601" s="109"/>
      <c r="M1601" s="165"/>
      <c r="N1601" s="166"/>
      <c r="O1601" s="166"/>
      <c r="P1601" s="166"/>
      <c r="Q1601" s="166"/>
      <c r="R1601" s="166"/>
      <c r="S1601" s="166"/>
      <c r="T1601" s="167"/>
      <c r="AT1601" s="99" t="s">
        <v>107</v>
      </c>
      <c r="AU1601" s="99" t="s">
        <v>67</v>
      </c>
    </row>
    <row r="1602" spans="2:65" s="108" customFormat="1" ht="22.5" customHeight="1">
      <c r="B1602" s="109"/>
      <c r="C1602" s="152" t="s">
        <v>3915</v>
      </c>
      <c r="D1602" s="152" t="s">
        <v>99</v>
      </c>
      <c r="E1602" s="153" t="s">
        <v>3916</v>
      </c>
      <c r="F1602" s="154" t="s">
        <v>3917</v>
      </c>
      <c r="G1602" s="155" t="s">
        <v>306</v>
      </c>
      <c r="H1602" s="156">
        <v>1</v>
      </c>
      <c r="I1602" s="157">
        <v>506</v>
      </c>
      <c r="J1602" s="157">
        <f>ROUND(I1602*H1602,2)</f>
        <v>506</v>
      </c>
      <c r="K1602" s="154" t="s">
        <v>103</v>
      </c>
      <c r="L1602" s="109"/>
      <c r="M1602" s="158" t="s">
        <v>1</v>
      </c>
      <c r="N1602" s="159" t="s">
        <v>38</v>
      </c>
      <c r="O1602" s="160">
        <v>0</v>
      </c>
      <c r="P1602" s="160">
        <f>O1602*H1602</f>
        <v>0</v>
      </c>
      <c r="Q1602" s="160">
        <v>0</v>
      </c>
      <c r="R1602" s="160">
        <f>Q1602*H1602</f>
        <v>0</v>
      </c>
      <c r="S1602" s="160">
        <v>0</v>
      </c>
      <c r="T1602" s="161">
        <f>S1602*H1602</f>
        <v>0</v>
      </c>
      <c r="AR1602" s="99" t="s">
        <v>104</v>
      </c>
      <c r="AT1602" s="99" t="s">
        <v>99</v>
      </c>
      <c r="AU1602" s="99" t="s">
        <v>67</v>
      </c>
      <c r="AY1602" s="99" t="s">
        <v>105</v>
      </c>
      <c r="BE1602" s="162">
        <f>IF(N1602="základní",J1602,0)</f>
        <v>506</v>
      </c>
      <c r="BF1602" s="162">
        <f>IF(N1602="snížená",J1602,0)</f>
        <v>0</v>
      </c>
      <c r="BG1602" s="162">
        <f>IF(N1602="zákl. přenesená",J1602,0)</f>
        <v>0</v>
      </c>
      <c r="BH1602" s="162">
        <f>IF(N1602="sníž. přenesená",J1602,0)</f>
        <v>0</v>
      </c>
      <c r="BI1602" s="162">
        <f>IF(N1602="nulová",J1602,0)</f>
        <v>0</v>
      </c>
      <c r="BJ1602" s="99" t="s">
        <v>75</v>
      </c>
      <c r="BK1602" s="162">
        <f>ROUND(I1602*H1602,2)</f>
        <v>506</v>
      </c>
      <c r="BL1602" s="99" t="s">
        <v>104</v>
      </c>
      <c r="BM1602" s="99" t="s">
        <v>3918</v>
      </c>
    </row>
    <row r="1603" spans="2:65" s="108" customFormat="1" ht="19.5">
      <c r="B1603" s="109"/>
      <c r="D1603" s="163" t="s">
        <v>107</v>
      </c>
      <c r="F1603" s="164" t="s">
        <v>3919</v>
      </c>
      <c r="L1603" s="109"/>
      <c r="M1603" s="165"/>
      <c r="N1603" s="166"/>
      <c r="O1603" s="166"/>
      <c r="P1603" s="166"/>
      <c r="Q1603" s="166"/>
      <c r="R1603" s="166"/>
      <c r="S1603" s="166"/>
      <c r="T1603" s="167"/>
      <c r="AT1603" s="99" t="s">
        <v>107</v>
      </c>
      <c r="AU1603" s="99" t="s">
        <v>67</v>
      </c>
    </row>
    <row r="1604" spans="2:65" s="108" customFormat="1" ht="22.5" customHeight="1">
      <c r="B1604" s="109"/>
      <c r="C1604" s="152" t="s">
        <v>3920</v>
      </c>
      <c r="D1604" s="152" t="s">
        <v>99</v>
      </c>
      <c r="E1604" s="153" t="s">
        <v>3921</v>
      </c>
      <c r="F1604" s="154" t="s">
        <v>3922</v>
      </c>
      <c r="G1604" s="155" t="s">
        <v>2631</v>
      </c>
      <c r="H1604" s="156">
        <v>1</v>
      </c>
      <c r="I1604" s="157">
        <v>808</v>
      </c>
      <c r="J1604" s="157">
        <f>ROUND(I1604*H1604,2)</f>
        <v>808</v>
      </c>
      <c r="K1604" s="154" t="s">
        <v>103</v>
      </c>
      <c r="L1604" s="109"/>
      <c r="M1604" s="158" t="s">
        <v>1</v>
      </c>
      <c r="N1604" s="159" t="s">
        <v>38</v>
      </c>
      <c r="O1604" s="160">
        <v>0</v>
      </c>
      <c r="P1604" s="160">
        <f>O1604*H1604</f>
        <v>0</v>
      </c>
      <c r="Q1604" s="160">
        <v>0</v>
      </c>
      <c r="R1604" s="160">
        <f>Q1604*H1604</f>
        <v>0</v>
      </c>
      <c r="S1604" s="160">
        <v>0</v>
      </c>
      <c r="T1604" s="161">
        <f>S1604*H1604</f>
        <v>0</v>
      </c>
      <c r="AR1604" s="99" t="s">
        <v>104</v>
      </c>
      <c r="AT1604" s="99" t="s">
        <v>99</v>
      </c>
      <c r="AU1604" s="99" t="s">
        <v>67</v>
      </c>
      <c r="AY1604" s="99" t="s">
        <v>105</v>
      </c>
      <c r="BE1604" s="162">
        <f>IF(N1604="základní",J1604,0)</f>
        <v>808</v>
      </c>
      <c r="BF1604" s="162">
        <f>IF(N1604="snížená",J1604,0)</f>
        <v>0</v>
      </c>
      <c r="BG1604" s="162">
        <f>IF(N1604="zákl. přenesená",J1604,0)</f>
        <v>0</v>
      </c>
      <c r="BH1604" s="162">
        <f>IF(N1604="sníž. přenesená",J1604,0)</f>
        <v>0</v>
      </c>
      <c r="BI1604" s="162">
        <f>IF(N1604="nulová",J1604,0)</f>
        <v>0</v>
      </c>
      <c r="BJ1604" s="99" t="s">
        <v>75</v>
      </c>
      <c r="BK1604" s="162">
        <f>ROUND(I1604*H1604,2)</f>
        <v>808</v>
      </c>
      <c r="BL1604" s="99" t="s">
        <v>104</v>
      </c>
      <c r="BM1604" s="99" t="s">
        <v>3923</v>
      </c>
    </row>
    <row r="1605" spans="2:65" s="108" customFormat="1" ht="19.5">
      <c r="B1605" s="109"/>
      <c r="D1605" s="163" t="s">
        <v>107</v>
      </c>
      <c r="F1605" s="164" t="s">
        <v>3924</v>
      </c>
      <c r="L1605" s="109"/>
      <c r="M1605" s="165"/>
      <c r="N1605" s="166"/>
      <c r="O1605" s="166"/>
      <c r="P1605" s="166"/>
      <c r="Q1605" s="166"/>
      <c r="R1605" s="166"/>
      <c r="S1605" s="166"/>
      <c r="T1605" s="167"/>
      <c r="AT1605" s="99" t="s">
        <v>107</v>
      </c>
      <c r="AU1605" s="99" t="s">
        <v>67</v>
      </c>
    </row>
    <row r="1606" spans="2:65" s="108" customFormat="1" ht="22.5" customHeight="1">
      <c r="B1606" s="109"/>
      <c r="C1606" s="152" t="s">
        <v>3925</v>
      </c>
      <c r="D1606" s="152" t="s">
        <v>99</v>
      </c>
      <c r="E1606" s="153" t="s">
        <v>3926</v>
      </c>
      <c r="F1606" s="154" t="s">
        <v>3927</v>
      </c>
      <c r="G1606" s="155" t="s">
        <v>2631</v>
      </c>
      <c r="H1606" s="156">
        <v>1</v>
      </c>
      <c r="I1606" s="157">
        <v>575</v>
      </c>
      <c r="J1606" s="157">
        <f>ROUND(I1606*H1606,2)</f>
        <v>575</v>
      </c>
      <c r="K1606" s="154" t="s">
        <v>103</v>
      </c>
      <c r="L1606" s="109"/>
      <c r="M1606" s="158" t="s">
        <v>1</v>
      </c>
      <c r="N1606" s="159" t="s">
        <v>38</v>
      </c>
      <c r="O1606" s="160">
        <v>0</v>
      </c>
      <c r="P1606" s="160">
        <f>O1606*H1606</f>
        <v>0</v>
      </c>
      <c r="Q1606" s="160">
        <v>0</v>
      </c>
      <c r="R1606" s="160">
        <f>Q1606*H1606</f>
        <v>0</v>
      </c>
      <c r="S1606" s="160">
        <v>0</v>
      </c>
      <c r="T1606" s="161">
        <f>S1606*H1606</f>
        <v>0</v>
      </c>
      <c r="AR1606" s="99" t="s">
        <v>104</v>
      </c>
      <c r="AT1606" s="99" t="s">
        <v>99</v>
      </c>
      <c r="AU1606" s="99" t="s">
        <v>67</v>
      </c>
      <c r="AY1606" s="99" t="s">
        <v>105</v>
      </c>
      <c r="BE1606" s="162">
        <f>IF(N1606="základní",J1606,0)</f>
        <v>575</v>
      </c>
      <c r="BF1606" s="162">
        <f>IF(N1606="snížená",J1606,0)</f>
        <v>0</v>
      </c>
      <c r="BG1606" s="162">
        <f>IF(N1606="zákl. přenesená",J1606,0)</f>
        <v>0</v>
      </c>
      <c r="BH1606" s="162">
        <f>IF(N1606="sníž. přenesená",J1606,0)</f>
        <v>0</v>
      </c>
      <c r="BI1606" s="162">
        <f>IF(N1606="nulová",J1606,0)</f>
        <v>0</v>
      </c>
      <c r="BJ1606" s="99" t="s">
        <v>75</v>
      </c>
      <c r="BK1606" s="162">
        <f>ROUND(I1606*H1606,2)</f>
        <v>575</v>
      </c>
      <c r="BL1606" s="99" t="s">
        <v>104</v>
      </c>
      <c r="BM1606" s="99" t="s">
        <v>3928</v>
      </c>
    </row>
    <row r="1607" spans="2:65" s="108" customFormat="1" ht="19.5">
      <c r="B1607" s="109"/>
      <c r="D1607" s="163" t="s">
        <v>107</v>
      </c>
      <c r="F1607" s="164" t="s">
        <v>3929</v>
      </c>
      <c r="L1607" s="109"/>
      <c r="M1607" s="165"/>
      <c r="N1607" s="166"/>
      <c r="O1607" s="166"/>
      <c r="P1607" s="166"/>
      <c r="Q1607" s="166"/>
      <c r="R1607" s="166"/>
      <c r="S1607" s="166"/>
      <c r="T1607" s="167"/>
      <c r="AT1607" s="99" t="s">
        <v>107</v>
      </c>
      <c r="AU1607" s="99" t="s">
        <v>67</v>
      </c>
    </row>
    <row r="1608" spans="2:65" s="108" customFormat="1" ht="22.5" customHeight="1">
      <c r="B1608" s="109"/>
      <c r="C1608" s="152" t="s">
        <v>3930</v>
      </c>
      <c r="D1608" s="152" t="s">
        <v>99</v>
      </c>
      <c r="E1608" s="153" t="s">
        <v>3931</v>
      </c>
      <c r="F1608" s="154" t="s">
        <v>3932</v>
      </c>
      <c r="G1608" s="155" t="s">
        <v>2631</v>
      </c>
      <c r="H1608" s="156">
        <v>1</v>
      </c>
      <c r="I1608" s="157">
        <v>1090</v>
      </c>
      <c r="J1608" s="157">
        <f>ROUND(I1608*H1608,2)</f>
        <v>1090</v>
      </c>
      <c r="K1608" s="154" t="s">
        <v>103</v>
      </c>
      <c r="L1608" s="109"/>
      <c r="M1608" s="158" t="s">
        <v>1</v>
      </c>
      <c r="N1608" s="159" t="s">
        <v>38</v>
      </c>
      <c r="O1608" s="160">
        <v>0</v>
      </c>
      <c r="P1608" s="160">
        <f>O1608*H1608</f>
        <v>0</v>
      </c>
      <c r="Q1608" s="160">
        <v>0</v>
      </c>
      <c r="R1608" s="160">
        <f>Q1608*H1608</f>
        <v>0</v>
      </c>
      <c r="S1608" s="160">
        <v>0</v>
      </c>
      <c r="T1608" s="161">
        <f>S1608*H1608</f>
        <v>0</v>
      </c>
      <c r="AR1608" s="99" t="s">
        <v>104</v>
      </c>
      <c r="AT1608" s="99" t="s">
        <v>99</v>
      </c>
      <c r="AU1608" s="99" t="s">
        <v>67</v>
      </c>
      <c r="AY1608" s="99" t="s">
        <v>105</v>
      </c>
      <c r="BE1608" s="162">
        <f>IF(N1608="základní",J1608,0)</f>
        <v>1090</v>
      </c>
      <c r="BF1608" s="162">
        <f>IF(N1608="snížená",J1608,0)</f>
        <v>0</v>
      </c>
      <c r="BG1608" s="162">
        <f>IF(N1608="zákl. přenesená",J1608,0)</f>
        <v>0</v>
      </c>
      <c r="BH1608" s="162">
        <f>IF(N1608="sníž. přenesená",J1608,0)</f>
        <v>0</v>
      </c>
      <c r="BI1608" s="162">
        <f>IF(N1608="nulová",J1608,0)</f>
        <v>0</v>
      </c>
      <c r="BJ1608" s="99" t="s">
        <v>75</v>
      </c>
      <c r="BK1608" s="162">
        <f>ROUND(I1608*H1608,2)</f>
        <v>1090</v>
      </c>
      <c r="BL1608" s="99" t="s">
        <v>104</v>
      </c>
      <c r="BM1608" s="99" t="s">
        <v>3933</v>
      </c>
    </row>
    <row r="1609" spans="2:65" s="108" customFormat="1">
      <c r="B1609" s="109"/>
      <c r="D1609" s="163" t="s">
        <v>107</v>
      </c>
      <c r="F1609" s="164" t="s">
        <v>3934</v>
      </c>
      <c r="L1609" s="109"/>
      <c r="M1609" s="165"/>
      <c r="N1609" s="166"/>
      <c r="O1609" s="166"/>
      <c r="P1609" s="166"/>
      <c r="Q1609" s="166"/>
      <c r="R1609" s="166"/>
      <c r="S1609" s="166"/>
      <c r="T1609" s="167"/>
      <c r="AT1609" s="99" t="s">
        <v>107</v>
      </c>
      <c r="AU1609" s="99" t="s">
        <v>67</v>
      </c>
    </row>
    <row r="1610" spans="2:65" s="108" customFormat="1" ht="22.5" customHeight="1">
      <c r="B1610" s="109"/>
      <c r="C1610" s="152" t="s">
        <v>3935</v>
      </c>
      <c r="D1610" s="152" t="s">
        <v>99</v>
      </c>
      <c r="E1610" s="153" t="s">
        <v>3936</v>
      </c>
      <c r="F1610" s="154" t="s">
        <v>3937</v>
      </c>
      <c r="G1610" s="155" t="s">
        <v>2631</v>
      </c>
      <c r="H1610" s="156">
        <v>1</v>
      </c>
      <c r="I1610" s="157">
        <v>791</v>
      </c>
      <c r="J1610" s="157">
        <f>ROUND(I1610*H1610,2)</f>
        <v>791</v>
      </c>
      <c r="K1610" s="154" t="s">
        <v>103</v>
      </c>
      <c r="L1610" s="109"/>
      <c r="M1610" s="158" t="s">
        <v>1</v>
      </c>
      <c r="N1610" s="159" t="s">
        <v>38</v>
      </c>
      <c r="O1610" s="160">
        <v>0</v>
      </c>
      <c r="P1610" s="160">
        <f>O1610*H1610</f>
        <v>0</v>
      </c>
      <c r="Q1610" s="160">
        <v>0</v>
      </c>
      <c r="R1610" s="160">
        <f>Q1610*H1610</f>
        <v>0</v>
      </c>
      <c r="S1610" s="160">
        <v>0</v>
      </c>
      <c r="T1610" s="161">
        <f>S1610*H1610</f>
        <v>0</v>
      </c>
      <c r="AR1610" s="99" t="s">
        <v>104</v>
      </c>
      <c r="AT1610" s="99" t="s">
        <v>99</v>
      </c>
      <c r="AU1610" s="99" t="s">
        <v>67</v>
      </c>
      <c r="AY1610" s="99" t="s">
        <v>105</v>
      </c>
      <c r="BE1610" s="162">
        <f>IF(N1610="základní",J1610,0)</f>
        <v>791</v>
      </c>
      <c r="BF1610" s="162">
        <f>IF(N1610="snížená",J1610,0)</f>
        <v>0</v>
      </c>
      <c r="BG1610" s="162">
        <f>IF(N1610="zákl. přenesená",J1610,0)</f>
        <v>0</v>
      </c>
      <c r="BH1610" s="162">
        <f>IF(N1610="sníž. přenesená",J1610,0)</f>
        <v>0</v>
      </c>
      <c r="BI1610" s="162">
        <f>IF(N1610="nulová",J1610,0)</f>
        <v>0</v>
      </c>
      <c r="BJ1610" s="99" t="s">
        <v>75</v>
      </c>
      <c r="BK1610" s="162">
        <f>ROUND(I1610*H1610,2)</f>
        <v>791</v>
      </c>
      <c r="BL1610" s="99" t="s">
        <v>104</v>
      </c>
      <c r="BM1610" s="99" t="s">
        <v>3938</v>
      </c>
    </row>
    <row r="1611" spans="2:65" s="108" customFormat="1" ht="19.5">
      <c r="B1611" s="109"/>
      <c r="D1611" s="163" t="s">
        <v>107</v>
      </c>
      <c r="F1611" s="164" t="s">
        <v>3939</v>
      </c>
      <c r="L1611" s="109"/>
      <c r="M1611" s="165"/>
      <c r="N1611" s="166"/>
      <c r="O1611" s="166"/>
      <c r="P1611" s="166"/>
      <c r="Q1611" s="166"/>
      <c r="R1611" s="166"/>
      <c r="S1611" s="166"/>
      <c r="T1611" s="167"/>
      <c r="AT1611" s="99" t="s">
        <v>107</v>
      </c>
      <c r="AU1611" s="99" t="s">
        <v>67</v>
      </c>
    </row>
    <row r="1612" spans="2:65" s="108" customFormat="1" ht="22.5" customHeight="1">
      <c r="B1612" s="109"/>
      <c r="C1612" s="152" t="s">
        <v>3940</v>
      </c>
      <c r="D1612" s="152" t="s">
        <v>99</v>
      </c>
      <c r="E1612" s="153" t="s">
        <v>3941</v>
      </c>
      <c r="F1612" s="154" t="s">
        <v>3942</v>
      </c>
      <c r="G1612" s="155" t="s">
        <v>2631</v>
      </c>
      <c r="H1612" s="156">
        <v>1</v>
      </c>
      <c r="I1612" s="157">
        <v>465</v>
      </c>
      <c r="J1612" s="157">
        <f>ROUND(I1612*H1612,2)</f>
        <v>465</v>
      </c>
      <c r="K1612" s="154" t="s">
        <v>103</v>
      </c>
      <c r="L1612" s="109"/>
      <c r="M1612" s="158" t="s">
        <v>1</v>
      </c>
      <c r="N1612" s="159" t="s">
        <v>38</v>
      </c>
      <c r="O1612" s="160">
        <v>0</v>
      </c>
      <c r="P1612" s="160">
        <f>O1612*H1612</f>
        <v>0</v>
      </c>
      <c r="Q1612" s="160">
        <v>0</v>
      </c>
      <c r="R1612" s="160">
        <f>Q1612*H1612</f>
        <v>0</v>
      </c>
      <c r="S1612" s="160">
        <v>0</v>
      </c>
      <c r="T1612" s="161">
        <f>S1612*H1612</f>
        <v>0</v>
      </c>
      <c r="AR1612" s="99" t="s">
        <v>104</v>
      </c>
      <c r="AT1612" s="99" t="s">
        <v>99</v>
      </c>
      <c r="AU1612" s="99" t="s">
        <v>67</v>
      </c>
      <c r="AY1612" s="99" t="s">
        <v>105</v>
      </c>
      <c r="BE1612" s="162">
        <f>IF(N1612="základní",J1612,0)</f>
        <v>465</v>
      </c>
      <c r="BF1612" s="162">
        <f>IF(N1612="snížená",J1612,0)</f>
        <v>0</v>
      </c>
      <c r="BG1612" s="162">
        <f>IF(N1612="zákl. přenesená",J1612,0)</f>
        <v>0</v>
      </c>
      <c r="BH1612" s="162">
        <f>IF(N1612="sníž. přenesená",J1612,0)</f>
        <v>0</v>
      </c>
      <c r="BI1612" s="162">
        <f>IF(N1612="nulová",J1612,0)</f>
        <v>0</v>
      </c>
      <c r="BJ1612" s="99" t="s">
        <v>75</v>
      </c>
      <c r="BK1612" s="162">
        <f>ROUND(I1612*H1612,2)</f>
        <v>465</v>
      </c>
      <c r="BL1612" s="99" t="s">
        <v>104</v>
      </c>
      <c r="BM1612" s="99" t="s">
        <v>3943</v>
      </c>
    </row>
    <row r="1613" spans="2:65" s="108" customFormat="1" ht="29.25">
      <c r="B1613" s="109"/>
      <c r="D1613" s="163" t="s">
        <v>107</v>
      </c>
      <c r="F1613" s="164" t="s">
        <v>3944</v>
      </c>
      <c r="L1613" s="109"/>
      <c r="M1613" s="165"/>
      <c r="N1613" s="166"/>
      <c r="O1613" s="166"/>
      <c r="P1613" s="166"/>
      <c r="Q1613" s="166"/>
      <c r="R1613" s="166"/>
      <c r="S1613" s="166"/>
      <c r="T1613" s="167"/>
      <c r="AT1613" s="99" t="s">
        <v>107</v>
      </c>
      <c r="AU1613" s="99" t="s">
        <v>67</v>
      </c>
    </row>
    <row r="1614" spans="2:65" s="108" customFormat="1" ht="22.5" customHeight="1">
      <c r="B1614" s="109"/>
      <c r="C1614" s="152" t="s">
        <v>3945</v>
      </c>
      <c r="D1614" s="152" t="s">
        <v>99</v>
      </c>
      <c r="E1614" s="153" t="s">
        <v>3946</v>
      </c>
      <c r="F1614" s="154" t="s">
        <v>3947</v>
      </c>
      <c r="G1614" s="155" t="s">
        <v>2631</v>
      </c>
      <c r="H1614" s="156">
        <v>1</v>
      </c>
      <c r="I1614" s="157">
        <v>274</v>
      </c>
      <c r="J1614" s="157">
        <f>ROUND(I1614*H1614,2)</f>
        <v>274</v>
      </c>
      <c r="K1614" s="154" t="s">
        <v>103</v>
      </c>
      <c r="L1614" s="109"/>
      <c r="M1614" s="158" t="s">
        <v>1</v>
      </c>
      <c r="N1614" s="159" t="s">
        <v>38</v>
      </c>
      <c r="O1614" s="160">
        <v>0</v>
      </c>
      <c r="P1614" s="160">
        <f>O1614*H1614</f>
        <v>0</v>
      </c>
      <c r="Q1614" s="160">
        <v>0</v>
      </c>
      <c r="R1614" s="160">
        <f>Q1614*H1614</f>
        <v>0</v>
      </c>
      <c r="S1614" s="160">
        <v>0</v>
      </c>
      <c r="T1614" s="161">
        <f>S1614*H1614</f>
        <v>0</v>
      </c>
      <c r="AR1614" s="99" t="s">
        <v>104</v>
      </c>
      <c r="AT1614" s="99" t="s">
        <v>99</v>
      </c>
      <c r="AU1614" s="99" t="s">
        <v>67</v>
      </c>
      <c r="AY1614" s="99" t="s">
        <v>105</v>
      </c>
      <c r="BE1614" s="162">
        <f>IF(N1614="základní",J1614,0)</f>
        <v>274</v>
      </c>
      <c r="BF1614" s="162">
        <f>IF(N1614="snížená",J1614,0)</f>
        <v>0</v>
      </c>
      <c r="BG1614" s="162">
        <f>IF(N1614="zákl. přenesená",J1614,0)</f>
        <v>0</v>
      </c>
      <c r="BH1614" s="162">
        <f>IF(N1614="sníž. přenesená",J1614,0)</f>
        <v>0</v>
      </c>
      <c r="BI1614" s="162">
        <f>IF(N1614="nulová",J1614,0)</f>
        <v>0</v>
      </c>
      <c r="BJ1614" s="99" t="s">
        <v>75</v>
      </c>
      <c r="BK1614" s="162">
        <f>ROUND(I1614*H1614,2)</f>
        <v>274</v>
      </c>
      <c r="BL1614" s="99" t="s">
        <v>104</v>
      </c>
      <c r="BM1614" s="99" t="s">
        <v>3948</v>
      </c>
    </row>
    <row r="1615" spans="2:65" s="108" customFormat="1" ht="29.25">
      <c r="B1615" s="109"/>
      <c r="D1615" s="163" t="s">
        <v>107</v>
      </c>
      <c r="F1615" s="164" t="s">
        <v>3949</v>
      </c>
      <c r="L1615" s="109"/>
      <c r="M1615" s="165"/>
      <c r="N1615" s="166"/>
      <c r="O1615" s="166"/>
      <c r="P1615" s="166"/>
      <c r="Q1615" s="166"/>
      <c r="R1615" s="166"/>
      <c r="S1615" s="166"/>
      <c r="T1615" s="167"/>
      <c r="AT1615" s="99" t="s">
        <v>107</v>
      </c>
      <c r="AU1615" s="99" t="s">
        <v>67</v>
      </c>
    </row>
    <row r="1616" spans="2:65" s="108" customFormat="1" ht="22.5" customHeight="1">
      <c r="B1616" s="109"/>
      <c r="C1616" s="152" t="s">
        <v>3950</v>
      </c>
      <c r="D1616" s="152" t="s">
        <v>99</v>
      </c>
      <c r="E1616" s="153" t="s">
        <v>3951</v>
      </c>
      <c r="F1616" s="154" t="s">
        <v>3952</v>
      </c>
      <c r="G1616" s="155" t="s">
        <v>2631</v>
      </c>
      <c r="H1616" s="156">
        <v>1</v>
      </c>
      <c r="I1616" s="157">
        <v>150</v>
      </c>
      <c r="J1616" s="157">
        <f>ROUND(I1616*H1616,2)</f>
        <v>150</v>
      </c>
      <c r="K1616" s="154" t="s">
        <v>103</v>
      </c>
      <c r="L1616" s="109"/>
      <c r="M1616" s="158" t="s">
        <v>1</v>
      </c>
      <c r="N1616" s="159" t="s">
        <v>38</v>
      </c>
      <c r="O1616" s="160">
        <v>0</v>
      </c>
      <c r="P1616" s="160">
        <f>O1616*H1616</f>
        <v>0</v>
      </c>
      <c r="Q1616" s="160">
        <v>0</v>
      </c>
      <c r="R1616" s="160">
        <f>Q1616*H1616</f>
        <v>0</v>
      </c>
      <c r="S1616" s="160">
        <v>0</v>
      </c>
      <c r="T1616" s="161">
        <f>S1616*H1616</f>
        <v>0</v>
      </c>
      <c r="AR1616" s="99" t="s">
        <v>104</v>
      </c>
      <c r="AT1616" s="99" t="s">
        <v>99</v>
      </c>
      <c r="AU1616" s="99" t="s">
        <v>67</v>
      </c>
      <c r="AY1616" s="99" t="s">
        <v>105</v>
      </c>
      <c r="BE1616" s="162">
        <f>IF(N1616="základní",J1616,0)</f>
        <v>150</v>
      </c>
      <c r="BF1616" s="162">
        <f>IF(N1616="snížená",J1616,0)</f>
        <v>0</v>
      </c>
      <c r="BG1616" s="162">
        <f>IF(N1616="zákl. přenesená",J1616,0)</f>
        <v>0</v>
      </c>
      <c r="BH1616" s="162">
        <f>IF(N1616="sníž. přenesená",J1616,0)</f>
        <v>0</v>
      </c>
      <c r="BI1616" s="162">
        <f>IF(N1616="nulová",J1616,0)</f>
        <v>0</v>
      </c>
      <c r="BJ1616" s="99" t="s">
        <v>75</v>
      </c>
      <c r="BK1616" s="162">
        <f>ROUND(I1616*H1616,2)</f>
        <v>150</v>
      </c>
      <c r="BL1616" s="99" t="s">
        <v>104</v>
      </c>
      <c r="BM1616" s="99" t="s">
        <v>3953</v>
      </c>
    </row>
    <row r="1617" spans="2:65" s="108" customFormat="1" ht="29.25">
      <c r="B1617" s="109"/>
      <c r="D1617" s="163" t="s">
        <v>107</v>
      </c>
      <c r="F1617" s="164" t="s">
        <v>3954</v>
      </c>
      <c r="L1617" s="109"/>
      <c r="M1617" s="165"/>
      <c r="N1617" s="166"/>
      <c r="O1617" s="166"/>
      <c r="P1617" s="166"/>
      <c r="Q1617" s="166"/>
      <c r="R1617" s="166"/>
      <c r="S1617" s="166"/>
      <c r="T1617" s="167"/>
      <c r="AT1617" s="99" t="s">
        <v>107</v>
      </c>
      <c r="AU1617" s="99" t="s">
        <v>67</v>
      </c>
    </row>
    <row r="1618" spans="2:65" s="108" customFormat="1" ht="22.5" customHeight="1">
      <c r="B1618" s="109"/>
      <c r="C1618" s="152" t="s">
        <v>3955</v>
      </c>
      <c r="D1618" s="152" t="s">
        <v>99</v>
      </c>
      <c r="E1618" s="153" t="s">
        <v>3956</v>
      </c>
      <c r="F1618" s="154" t="s">
        <v>3957</v>
      </c>
      <c r="G1618" s="155" t="s">
        <v>2631</v>
      </c>
      <c r="H1618" s="156">
        <v>1</v>
      </c>
      <c r="I1618" s="157">
        <v>728</v>
      </c>
      <c r="J1618" s="157">
        <f>ROUND(I1618*H1618,2)</f>
        <v>728</v>
      </c>
      <c r="K1618" s="154" t="s">
        <v>103</v>
      </c>
      <c r="L1618" s="109"/>
      <c r="M1618" s="158" t="s">
        <v>1</v>
      </c>
      <c r="N1618" s="159" t="s">
        <v>38</v>
      </c>
      <c r="O1618" s="160">
        <v>0</v>
      </c>
      <c r="P1618" s="160">
        <f>O1618*H1618</f>
        <v>0</v>
      </c>
      <c r="Q1618" s="160">
        <v>0</v>
      </c>
      <c r="R1618" s="160">
        <f>Q1618*H1618</f>
        <v>0</v>
      </c>
      <c r="S1618" s="160">
        <v>0</v>
      </c>
      <c r="T1618" s="161">
        <f>S1618*H1618</f>
        <v>0</v>
      </c>
      <c r="AR1618" s="99" t="s">
        <v>104</v>
      </c>
      <c r="AT1618" s="99" t="s">
        <v>99</v>
      </c>
      <c r="AU1618" s="99" t="s">
        <v>67</v>
      </c>
      <c r="AY1618" s="99" t="s">
        <v>105</v>
      </c>
      <c r="BE1618" s="162">
        <f>IF(N1618="základní",J1618,0)</f>
        <v>728</v>
      </c>
      <c r="BF1618" s="162">
        <f>IF(N1618="snížená",J1618,0)</f>
        <v>0</v>
      </c>
      <c r="BG1618" s="162">
        <f>IF(N1618="zákl. přenesená",J1618,0)</f>
        <v>0</v>
      </c>
      <c r="BH1618" s="162">
        <f>IF(N1618="sníž. přenesená",J1618,0)</f>
        <v>0</v>
      </c>
      <c r="BI1618" s="162">
        <f>IF(N1618="nulová",J1618,0)</f>
        <v>0</v>
      </c>
      <c r="BJ1618" s="99" t="s">
        <v>75</v>
      </c>
      <c r="BK1618" s="162">
        <f>ROUND(I1618*H1618,2)</f>
        <v>728</v>
      </c>
      <c r="BL1618" s="99" t="s">
        <v>104</v>
      </c>
      <c r="BM1618" s="99" t="s">
        <v>3958</v>
      </c>
    </row>
    <row r="1619" spans="2:65" s="108" customFormat="1" ht="19.5">
      <c r="B1619" s="109"/>
      <c r="D1619" s="163" t="s">
        <v>107</v>
      </c>
      <c r="F1619" s="164" t="s">
        <v>3959</v>
      </c>
      <c r="L1619" s="109"/>
      <c r="M1619" s="165"/>
      <c r="N1619" s="166"/>
      <c r="O1619" s="166"/>
      <c r="P1619" s="166"/>
      <c r="Q1619" s="166"/>
      <c r="R1619" s="166"/>
      <c r="S1619" s="166"/>
      <c r="T1619" s="167"/>
      <c r="AT1619" s="99" t="s">
        <v>107</v>
      </c>
      <c r="AU1619" s="99" t="s">
        <v>67</v>
      </c>
    </row>
    <row r="1620" spans="2:65" s="108" customFormat="1" ht="22.5" customHeight="1">
      <c r="B1620" s="109"/>
      <c r="C1620" s="152" t="s">
        <v>3960</v>
      </c>
      <c r="D1620" s="152" t="s">
        <v>99</v>
      </c>
      <c r="E1620" s="153" t="s">
        <v>3961</v>
      </c>
      <c r="F1620" s="154" t="s">
        <v>3962</v>
      </c>
      <c r="G1620" s="155" t="s">
        <v>2631</v>
      </c>
      <c r="H1620" s="156">
        <v>1</v>
      </c>
      <c r="I1620" s="157">
        <v>359</v>
      </c>
      <c r="J1620" s="157">
        <f>ROUND(I1620*H1620,2)</f>
        <v>359</v>
      </c>
      <c r="K1620" s="154" t="s">
        <v>103</v>
      </c>
      <c r="L1620" s="109"/>
      <c r="M1620" s="158" t="s">
        <v>1</v>
      </c>
      <c r="N1620" s="159" t="s">
        <v>38</v>
      </c>
      <c r="O1620" s="160">
        <v>0</v>
      </c>
      <c r="P1620" s="160">
        <f>O1620*H1620</f>
        <v>0</v>
      </c>
      <c r="Q1620" s="160">
        <v>0</v>
      </c>
      <c r="R1620" s="160">
        <f>Q1620*H1620</f>
        <v>0</v>
      </c>
      <c r="S1620" s="160">
        <v>0</v>
      </c>
      <c r="T1620" s="161">
        <f>S1620*H1620</f>
        <v>0</v>
      </c>
      <c r="AR1620" s="99" t="s">
        <v>104</v>
      </c>
      <c r="AT1620" s="99" t="s">
        <v>99</v>
      </c>
      <c r="AU1620" s="99" t="s">
        <v>67</v>
      </c>
      <c r="AY1620" s="99" t="s">
        <v>105</v>
      </c>
      <c r="BE1620" s="162">
        <f>IF(N1620="základní",J1620,0)</f>
        <v>359</v>
      </c>
      <c r="BF1620" s="162">
        <f>IF(N1620="snížená",J1620,0)</f>
        <v>0</v>
      </c>
      <c r="BG1620" s="162">
        <f>IF(N1620="zákl. přenesená",J1620,0)</f>
        <v>0</v>
      </c>
      <c r="BH1620" s="162">
        <f>IF(N1620="sníž. přenesená",J1620,0)</f>
        <v>0</v>
      </c>
      <c r="BI1620" s="162">
        <f>IF(N1620="nulová",J1620,0)</f>
        <v>0</v>
      </c>
      <c r="BJ1620" s="99" t="s">
        <v>75</v>
      </c>
      <c r="BK1620" s="162">
        <f>ROUND(I1620*H1620,2)</f>
        <v>359</v>
      </c>
      <c r="BL1620" s="99" t="s">
        <v>104</v>
      </c>
      <c r="BM1620" s="99" t="s">
        <v>3963</v>
      </c>
    </row>
    <row r="1621" spans="2:65" s="108" customFormat="1" ht="19.5">
      <c r="B1621" s="109"/>
      <c r="D1621" s="163" t="s">
        <v>107</v>
      </c>
      <c r="F1621" s="164" t="s">
        <v>3964</v>
      </c>
      <c r="L1621" s="109"/>
      <c r="M1621" s="165"/>
      <c r="N1621" s="166"/>
      <c r="O1621" s="166"/>
      <c r="P1621" s="166"/>
      <c r="Q1621" s="166"/>
      <c r="R1621" s="166"/>
      <c r="S1621" s="166"/>
      <c r="T1621" s="167"/>
      <c r="AT1621" s="99" t="s">
        <v>107</v>
      </c>
      <c r="AU1621" s="99" t="s">
        <v>67</v>
      </c>
    </row>
    <row r="1622" spans="2:65" s="108" customFormat="1" ht="22.5" customHeight="1">
      <c r="B1622" s="109"/>
      <c r="C1622" s="152" t="s">
        <v>3965</v>
      </c>
      <c r="D1622" s="152" t="s">
        <v>99</v>
      </c>
      <c r="E1622" s="153" t="s">
        <v>3966</v>
      </c>
      <c r="F1622" s="154" t="s">
        <v>3967</v>
      </c>
      <c r="G1622" s="155" t="s">
        <v>2631</v>
      </c>
      <c r="H1622" s="156">
        <v>1</v>
      </c>
      <c r="I1622" s="157">
        <v>249</v>
      </c>
      <c r="J1622" s="157">
        <f>ROUND(I1622*H1622,2)</f>
        <v>249</v>
      </c>
      <c r="K1622" s="154" t="s">
        <v>103</v>
      </c>
      <c r="L1622" s="109"/>
      <c r="M1622" s="158" t="s">
        <v>1</v>
      </c>
      <c r="N1622" s="159" t="s">
        <v>38</v>
      </c>
      <c r="O1622" s="160">
        <v>0</v>
      </c>
      <c r="P1622" s="160">
        <f>O1622*H1622</f>
        <v>0</v>
      </c>
      <c r="Q1622" s="160">
        <v>0</v>
      </c>
      <c r="R1622" s="160">
        <f>Q1622*H1622</f>
        <v>0</v>
      </c>
      <c r="S1622" s="160">
        <v>0</v>
      </c>
      <c r="T1622" s="161">
        <f>S1622*H1622</f>
        <v>0</v>
      </c>
      <c r="AR1622" s="99" t="s">
        <v>104</v>
      </c>
      <c r="AT1622" s="99" t="s">
        <v>99</v>
      </c>
      <c r="AU1622" s="99" t="s">
        <v>67</v>
      </c>
      <c r="AY1622" s="99" t="s">
        <v>105</v>
      </c>
      <c r="BE1622" s="162">
        <f>IF(N1622="základní",J1622,0)</f>
        <v>249</v>
      </c>
      <c r="BF1622" s="162">
        <f>IF(N1622="snížená",J1622,0)</f>
        <v>0</v>
      </c>
      <c r="BG1622" s="162">
        <f>IF(N1622="zákl. přenesená",J1622,0)</f>
        <v>0</v>
      </c>
      <c r="BH1622" s="162">
        <f>IF(N1622="sníž. přenesená",J1622,0)</f>
        <v>0</v>
      </c>
      <c r="BI1622" s="162">
        <f>IF(N1622="nulová",J1622,0)</f>
        <v>0</v>
      </c>
      <c r="BJ1622" s="99" t="s">
        <v>75</v>
      </c>
      <c r="BK1622" s="162">
        <f>ROUND(I1622*H1622,2)</f>
        <v>249</v>
      </c>
      <c r="BL1622" s="99" t="s">
        <v>104</v>
      </c>
      <c r="BM1622" s="99" t="s">
        <v>3968</v>
      </c>
    </row>
    <row r="1623" spans="2:65" s="108" customFormat="1" ht="19.5">
      <c r="B1623" s="109"/>
      <c r="D1623" s="163" t="s">
        <v>107</v>
      </c>
      <c r="F1623" s="164" t="s">
        <v>3969</v>
      </c>
      <c r="L1623" s="109"/>
      <c r="M1623" s="165"/>
      <c r="N1623" s="166"/>
      <c r="O1623" s="166"/>
      <c r="P1623" s="166"/>
      <c r="Q1623" s="166"/>
      <c r="R1623" s="166"/>
      <c r="S1623" s="166"/>
      <c r="T1623" s="167"/>
      <c r="AT1623" s="99" t="s">
        <v>107</v>
      </c>
      <c r="AU1623" s="99" t="s">
        <v>67</v>
      </c>
    </row>
    <row r="1624" spans="2:65" s="108" customFormat="1" ht="22.5" customHeight="1">
      <c r="B1624" s="109"/>
      <c r="C1624" s="152" t="s">
        <v>3970</v>
      </c>
      <c r="D1624" s="152" t="s">
        <v>99</v>
      </c>
      <c r="E1624" s="153" t="s">
        <v>3971</v>
      </c>
      <c r="F1624" s="154" t="s">
        <v>3972</v>
      </c>
      <c r="G1624" s="155" t="s">
        <v>111</v>
      </c>
      <c r="H1624" s="156">
        <v>1</v>
      </c>
      <c r="I1624" s="157">
        <v>194</v>
      </c>
      <c r="J1624" s="157">
        <f>ROUND(I1624*H1624,2)</f>
        <v>194</v>
      </c>
      <c r="K1624" s="154" t="s">
        <v>103</v>
      </c>
      <c r="L1624" s="109"/>
      <c r="M1624" s="158" t="s">
        <v>1</v>
      </c>
      <c r="N1624" s="159" t="s">
        <v>38</v>
      </c>
      <c r="O1624" s="160">
        <v>0</v>
      </c>
      <c r="P1624" s="160">
        <f>O1624*H1624</f>
        <v>0</v>
      </c>
      <c r="Q1624" s="160">
        <v>0</v>
      </c>
      <c r="R1624" s="160">
        <f>Q1624*H1624</f>
        <v>0</v>
      </c>
      <c r="S1624" s="160">
        <v>0</v>
      </c>
      <c r="T1624" s="161">
        <f>S1624*H1624</f>
        <v>0</v>
      </c>
      <c r="AR1624" s="99" t="s">
        <v>3973</v>
      </c>
      <c r="AT1624" s="99" t="s">
        <v>99</v>
      </c>
      <c r="AU1624" s="99" t="s">
        <v>67</v>
      </c>
      <c r="AY1624" s="99" t="s">
        <v>105</v>
      </c>
      <c r="BE1624" s="162">
        <f>IF(N1624="základní",J1624,0)</f>
        <v>194</v>
      </c>
      <c r="BF1624" s="162">
        <f>IF(N1624="snížená",J1624,0)</f>
        <v>0</v>
      </c>
      <c r="BG1624" s="162">
        <f>IF(N1624="zákl. přenesená",J1624,0)</f>
        <v>0</v>
      </c>
      <c r="BH1624" s="162">
        <f>IF(N1624="sníž. přenesená",J1624,0)</f>
        <v>0</v>
      </c>
      <c r="BI1624" s="162">
        <f>IF(N1624="nulová",J1624,0)</f>
        <v>0</v>
      </c>
      <c r="BJ1624" s="99" t="s">
        <v>75</v>
      </c>
      <c r="BK1624" s="162">
        <f>ROUND(I1624*H1624,2)</f>
        <v>194</v>
      </c>
      <c r="BL1624" s="99" t="s">
        <v>3973</v>
      </c>
      <c r="BM1624" s="99" t="s">
        <v>3974</v>
      </c>
    </row>
    <row r="1625" spans="2:65" s="108" customFormat="1" ht="58.5">
      <c r="B1625" s="109"/>
      <c r="D1625" s="163" t="s">
        <v>107</v>
      </c>
      <c r="F1625" s="164" t="s">
        <v>3975</v>
      </c>
      <c r="L1625" s="109"/>
      <c r="M1625" s="165"/>
      <c r="N1625" s="166"/>
      <c r="O1625" s="166"/>
      <c r="P1625" s="166"/>
      <c r="Q1625" s="166"/>
      <c r="R1625" s="166"/>
      <c r="S1625" s="166"/>
      <c r="T1625" s="167"/>
      <c r="AT1625" s="99" t="s">
        <v>107</v>
      </c>
      <c r="AU1625" s="99" t="s">
        <v>67</v>
      </c>
    </row>
    <row r="1626" spans="2:65" s="108" customFormat="1" ht="22.5" customHeight="1">
      <c r="B1626" s="109"/>
      <c r="C1626" s="152" t="s">
        <v>3976</v>
      </c>
      <c r="D1626" s="152" t="s">
        <v>99</v>
      </c>
      <c r="E1626" s="153" t="s">
        <v>3977</v>
      </c>
      <c r="F1626" s="154" t="s">
        <v>3978</v>
      </c>
      <c r="G1626" s="155" t="s">
        <v>111</v>
      </c>
      <c r="H1626" s="156">
        <v>1</v>
      </c>
      <c r="I1626" s="157">
        <v>342</v>
      </c>
      <c r="J1626" s="157">
        <f>ROUND(I1626*H1626,2)</f>
        <v>342</v>
      </c>
      <c r="K1626" s="154" t="s">
        <v>103</v>
      </c>
      <c r="L1626" s="109"/>
      <c r="M1626" s="158" t="s">
        <v>1</v>
      </c>
      <c r="N1626" s="159" t="s">
        <v>38</v>
      </c>
      <c r="O1626" s="160">
        <v>0</v>
      </c>
      <c r="P1626" s="160">
        <f>O1626*H1626</f>
        <v>0</v>
      </c>
      <c r="Q1626" s="160">
        <v>0</v>
      </c>
      <c r="R1626" s="160">
        <f>Q1626*H1626</f>
        <v>0</v>
      </c>
      <c r="S1626" s="160">
        <v>0</v>
      </c>
      <c r="T1626" s="161">
        <f>S1626*H1626</f>
        <v>0</v>
      </c>
      <c r="AR1626" s="99" t="s">
        <v>3973</v>
      </c>
      <c r="AT1626" s="99" t="s">
        <v>99</v>
      </c>
      <c r="AU1626" s="99" t="s">
        <v>67</v>
      </c>
      <c r="AY1626" s="99" t="s">
        <v>105</v>
      </c>
      <c r="BE1626" s="162">
        <f>IF(N1626="základní",J1626,0)</f>
        <v>342</v>
      </c>
      <c r="BF1626" s="162">
        <f>IF(N1626="snížená",J1626,0)</f>
        <v>0</v>
      </c>
      <c r="BG1626" s="162">
        <f>IF(N1626="zákl. přenesená",J1626,0)</f>
        <v>0</v>
      </c>
      <c r="BH1626" s="162">
        <f>IF(N1626="sníž. přenesená",J1626,0)</f>
        <v>0</v>
      </c>
      <c r="BI1626" s="162">
        <f>IF(N1626="nulová",J1626,0)</f>
        <v>0</v>
      </c>
      <c r="BJ1626" s="99" t="s">
        <v>75</v>
      </c>
      <c r="BK1626" s="162">
        <f>ROUND(I1626*H1626,2)</f>
        <v>342</v>
      </c>
      <c r="BL1626" s="99" t="s">
        <v>3973</v>
      </c>
      <c r="BM1626" s="99" t="s">
        <v>3979</v>
      </c>
    </row>
    <row r="1627" spans="2:65" s="108" customFormat="1" ht="58.5">
      <c r="B1627" s="109"/>
      <c r="D1627" s="163" t="s">
        <v>107</v>
      </c>
      <c r="F1627" s="164" t="s">
        <v>3980</v>
      </c>
      <c r="L1627" s="109"/>
      <c r="M1627" s="165"/>
      <c r="N1627" s="166"/>
      <c r="O1627" s="166"/>
      <c r="P1627" s="166"/>
      <c r="Q1627" s="166"/>
      <c r="R1627" s="166"/>
      <c r="S1627" s="166"/>
      <c r="T1627" s="167"/>
      <c r="AT1627" s="99" t="s">
        <v>107</v>
      </c>
      <c r="AU1627" s="99" t="s">
        <v>67</v>
      </c>
    </row>
    <row r="1628" spans="2:65" s="108" customFormat="1" ht="22.5" customHeight="1">
      <c r="B1628" s="109"/>
      <c r="C1628" s="152" t="s">
        <v>3981</v>
      </c>
      <c r="D1628" s="152" t="s">
        <v>99</v>
      </c>
      <c r="E1628" s="153" t="s">
        <v>3982</v>
      </c>
      <c r="F1628" s="154" t="s">
        <v>3983</v>
      </c>
      <c r="G1628" s="155" t="s">
        <v>111</v>
      </c>
      <c r="H1628" s="156">
        <v>1</v>
      </c>
      <c r="I1628" s="157">
        <v>495</v>
      </c>
      <c r="J1628" s="157">
        <f>ROUND(I1628*H1628,2)</f>
        <v>495</v>
      </c>
      <c r="K1628" s="154" t="s">
        <v>103</v>
      </c>
      <c r="L1628" s="109"/>
      <c r="M1628" s="158" t="s">
        <v>1</v>
      </c>
      <c r="N1628" s="159" t="s">
        <v>38</v>
      </c>
      <c r="O1628" s="160">
        <v>0</v>
      </c>
      <c r="P1628" s="160">
        <f>O1628*H1628</f>
        <v>0</v>
      </c>
      <c r="Q1628" s="160">
        <v>0</v>
      </c>
      <c r="R1628" s="160">
        <f>Q1628*H1628</f>
        <v>0</v>
      </c>
      <c r="S1628" s="160">
        <v>0</v>
      </c>
      <c r="T1628" s="161">
        <f>S1628*H1628</f>
        <v>0</v>
      </c>
      <c r="AR1628" s="99" t="s">
        <v>3973</v>
      </c>
      <c r="AT1628" s="99" t="s">
        <v>99</v>
      </c>
      <c r="AU1628" s="99" t="s">
        <v>67</v>
      </c>
      <c r="AY1628" s="99" t="s">
        <v>105</v>
      </c>
      <c r="BE1628" s="162">
        <f>IF(N1628="základní",J1628,0)</f>
        <v>495</v>
      </c>
      <c r="BF1628" s="162">
        <f>IF(N1628="snížená",J1628,0)</f>
        <v>0</v>
      </c>
      <c r="BG1628" s="162">
        <f>IF(N1628="zákl. přenesená",J1628,0)</f>
        <v>0</v>
      </c>
      <c r="BH1628" s="162">
        <f>IF(N1628="sníž. přenesená",J1628,0)</f>
        <v>0</v>
      </c>
      <c r="BI1628" s="162">
        <f>IF(N1628="nulová",J1628,0)</f>
        <v>0</v>
      </c>
      <c r="BJ1628" s="99" t="s">
        <v>75</v>
      </c>
      <c r="BK1628" s="162">
        <f>ROUND(I1628*H1628,2)</f>
        <v>495</v>
      </c>
      <c r="BL1628" s="99" t="s">
        <v>3973</v>
      </c>
      <c r="BM1628" s="99" t="s">
        <v>3984</v>
      </c>
    </row>
    <row r="1629" spans="2:65" s="108" customFormat="1" ht="58.5">
      <c r="B1629" s="109"/>
      <c r="D1629" s="163" t="s">
        <v>107</v>
      </c>
      <c r="F1629" s="164" t="s">
        <v>3985</v>
      </c>
      <c r="L1629" s="109"/>
      <c r="M1629" s="165"/>
      <c r="N1629" s="166"/>
      <c r="O1629" s="166"/>
      <c r="P1629" s="166"/>
      <c r="Q1629" s="166"/>
      <c r="R1629" s="166"/>
      <c r="S1629" s="166"/>
      <c r="T1629" s="167"/>
      <c r="AT1629" s="99" t="s">
        <v>107</v>
      </c>
      <c r="AU1629" s="99" t="s">
        <v>67</v>
      </c>
    </row>
    <row r="1630" spans="2:65" s="108" customFormat="1" ht="22.5" customHeight="1">
      <c r="B1630" s="109"/>
      <c r="C1630" s="152" t="s">
        <v>3986</v>
      </c>
      <c r="D1630" s="152" t="s">
        <v>99</v>
      </c>
      <c r="E1630" s="153" t="s">
        <v>3987</v>
      </c>
      <c r="F1630" s="154" t="s">
        <v>3988</v>
      </c>
      <c r="G1630" s="155" t="s">
        <v>111</v>
      </c>
      <c r="H1630" s="156">
        <v>1</v>
      </c>
      <c r="I1630" s="157">
        <v>652</v>
      </c>
      <c r="J1630" s="157">
        <f>ROUND(I1630*H1630,2)</f>
        <v>652</v>
      </c>
      <c r="K1630" s="154" t="s">
        <v>103</v>
      </c>
      <c r="L1630" s="109"/>
      <c r="M1630" s="158" t="s">
        <v>1</v>
      </c>
      <c r="N1630" s="159" t="s">
        <v>38</v>
      </c>
      <c r="O1630" s="160">
        <v>0</v>
      </c>
      <c r="P1630" s="160">
        <f>O1630*H1630</f>
        <v>0</v>
      </c>
      <c r="Q1630" s="160">
        <v>0</v>
      </c>
      <c r="R1630" s="160">
        <f>Q1630*H1630</f>
        <v>0</v>
      </c>
      <c r="S1630" s="160">
        <v>0</v>
      </c>
      <c r="T1630" s="161">
        <f>S1630*H1630</f>
        <v>0</v>
      </c>
      <c r="AR1630" s="99" t="s">
        <v>3973</v>
      </c>
      <c r="AT1630" s="99" t="s">
        <v>99</v>
      </c>
      <c r="AU1630" s="99" t="s">
        <v>67</v>
      </c>
      <c r="AY1630" s="99" t="s">
        <v>105</v>
      </c>
      <c r="BE1630" s="162">
        <f>IF(N1630="základní",J1630,0)</f>
        <v>652</v>
      </c>
      <c r="BF1630" s="162">
        <f>IF(N1630="snížená",J1630,0)</f>
        <v>0</v>
      </c>
      <c r="BG1630" s="162">
        <f>IF(N1630="zákl. přenesená",J1630,0)</f>
        <v>0</v>
      </c>
      <c r="BH1630" s="162">
        <f>IF(N1630="sníž. přenesená",J1630,0)</f>
        <v>0</v>
      </c>
      <c r="BI1630" s="162">
        <f>IF(N1630="nulová",J1630,0)</f>
        <v>0</v>
      </c>
      <c r="BJ1630" s="99" t="s">
        <v>75</v>
      </c>
      <c r="BK1630" s="162">
        <f>ROUND(I1630*H1630,2)</f>
        <v>652</v>
      </c>
      <c r="BL1630" s="99" t="s">
        <v>3973</v>
      </c>
      <c r="BM1630" s="99" t="s">
        <v>3989</v>
      </c>
    </row>
    <row r="1631" spans="2:65" s="108" customFormat="1" ht="58.5">
      <c r="B1631" s="109"/>
      <c r="D1631" s="163" t="s">
        <v>107</v>
      </c>
      <c r="F1631" s="164" t="s">
        <v>3990</v>
      </c>
      <c r="L1631" s="109"/>
      <c r="M1631" s="165"/>
      <c r="N1631" s="166"/>
      <c r="O1631" s="166"/>
      <c r="P1631" s="166"/>
      <c r="Q1631" s="166"/>
      <c r="R1631" s="166"/>
      <c r="S1631" s="166"/>
      <c r="T1631" s="167"/>
      <c r="AT1631" s="99" t="s">
        <v>107</v>
      </c>
      <c r="AU1631" s="99" t="s">
        <v>67</v>
      </c>
    </row>
    <row r="1632" spans="2:65" s="108" customFormat="1" ht="22.5" customHeight="1">
      <c r="B1632" s="109"/>
      <c r="C1632" s="152" t="s">
        <v>3991</v>
      </c>
      <c r="D1632" s="152" t="s">
        <v>99</v>
      </c>
      <c r="E1632" s="153" t="s">
        <v>3992</v>
      </c>
      <c r="F1632" s="154" t="s">
        <v>3993</v>
      </c>
      <c r="G1632" s="155" t="s">
        <v>111</v>
      </c>
      <c r="H1632" s="156">
        <v>1</v>
      </c>
      <c r="I1632" s="157">
        <v>806</v>
      </c>
      <c r="J1632" s="157">
        <f>ROUND(I1632*H1632,2)</f>
        <v>806</v>
      </c>
      <c r="K1632" s="154" t="s">
        <v>103</v>
      </c>
      <c r="L1632" s="109"/>
      <c r="M1632" s="158" t="s">
        <v>1</v>
      </c>
      <c r="N1632" s="159" t="s">
        <v>38</v>
      </c>
      <c r="O1632" s="160">
        <v>0</v>
      </c>
      <c r="P1632" s="160">
        <f>O1632*H1632</f>
        <v>0</v>
      </c>
      <c r="Q1632" s="160">
        <v>0</v>
      </c>
      <c r="R1632" s="160">
        <f>Q1632*H1632</f>
        <v>0</v>
      </c>
      <c r="S1632" s="160">
        <v>0</v>
      </c>
      <c r="T1632" s="161">
        <f>S1632*H1632</f>
        <v>0</v>
      </c>
      <c r="AR1632" s="99" t="s">
        <v>3973</v>
      </c>
      <c r="AT1632" s="99" t="s">
        <v>99</v>
      </c>
      <c r="AU1632" s="99" t="s">
        <v>67</v>
      </c>
      <c r="AY1632" s="99" t="s">
        <v>105</v>
      </c>
      <c r="BE1632" s="162">
        <f>IF(N1632="základní",J1632,0)</f>
        <v>806</v>
      </c>
      <c r="BF1632" s="162">
        <f>IF(N1632="snížená",J1632,0)</f>
        <v>0</v>
      </c>
      <c r="BG1632" s="162">
        <f>IF(N1632="zákl. přenesená",J1632,0)</f>
        <v>0</v>
      </c>
      <c r="BH1632" s="162">
        <f>IF(N1632="sníž. přenesená",J1632,0)</f>
        <v>0</v>
      </c>
      <c r="BI1632" s="162">
        <f>IF(N1632="nulová",J1632,0)</f>
        <v>0</v>
      </c>
      <c r="BJ1632" s="99" t="s">
        <v>75</v>
      </c>
      <c r="BK1632" s="162">
        <f>ROUND(I1632*H1632,2)</f>
        <v>806</v>
      </c>
      <c r="BL1632" s="99" t="s">
        <v>3973</v>
      </c>
      <c r="BM1632" s="99" t="s">
        <v>3994</v>
      </c>
    </row>
    <row r="1633" spans="2:65" s="108" customFormat="1" ht="58.5">
      <c r="B1633" s="109"/>
      <c r="D1633" s="163" t="s">
        <v>107</v>
      </c>
      <c r="F1633" s="164" t="s">
        <v>3995</v>
      </c>
      <c r="L1633" s="109"/>
      <c r="M1633" s="165"/>
      <c r="N1633" s="166"/>
      <c r="O1633" s="166"/>
      <c r="P1633" s="166"/>
      <c r="Q1633" s="166"/>
      <c r="R1633" s="166"/>
      <c r="S1633" s="166"/>
      <c r="T1633" s="167"/>
      <c r="AT1633" s="99" t="s">
        <v>107</v>
      </c>
      <c r="AU1633" s="99" t="s">
        <v>67</v>
      </c>
    </row>
    <row r="1634" spans="2:65" s="108" customFormat="1" ht="22.5" customHeight="1">
      <c r="B1634" s="109"/>
      <c r="C1634" s="152" t="s">
        <v>3996</v>
      </c>
      <c r="D1634" s="152" t="s">
        <v>99</v>
      </c>
      <c r="E1634" s="153" t="s">
        <v>3997</v>
      </c>
      <c r="F1634" s="154" t="s">
        <v>3998</v>
      </c>
      <c r="G1634" s="155" t="s">
        <v>111</v>
      </c>
      <c r="H1634" s="156">
        <v>1</v>
      </c>
      <c r="I1634" s="157">
        <v>1190</v>
      </c>
      <c r="J1634" s="157">
        <f>ROUND(I1634*H1634,2)</f>
        <v>1190</v>
      </c>
      <c r="K1634" s="154" t="s">
        <v>103</v>
      </c>
      <c r="L1634" s="109"/>
      <c r="M1634" s="158" t="s">
        <v>1</v>
      </c>
      <c r="N1634" s="159" t="s">
        <v>38</v>
      </c>
      <c r="O1634" s="160">
        <v>0</v>
      </c>
      <c r="P1634" s="160">
        <f>O1634*H1634</f>
        <v>0</v>
      </c>
      <c r="Q1634" s="160">
        <v>0</v>
      </c>
      <c r="R1634" s="160">
        <f>Q1634*H1634</f>
        <v>0</v>
      </c>
      <c r="S1634" s="160">
        <v>0</v>
      </c>
      <c r="T1634" s="161">
        <f>S1634*H1634</f>
        <v>0</v>
      </c>
      <c r="AR1634" s="99" t="s">
        <v>3973</v>
      </c>
      <c r="AT1634" s="99" t="s">
        <v>99</v>
      </c>
      <c r="AU1634" s="99" t="s">
        <v>67</v>
      </c>
      <c r="AY1634" s="99" t="s">
        <v>105</v>
      </c>
      <c r="BE1634" s="162">
        <f>IF(N1634="základní",J1634,0)</f>
        <v>1190</v>
      </c>
      <c r="BF1634" s="162">
        <f>IF(N1634="snížená",J1634,0)</f>
        <v>0</v>
      </c>
      <c r="BG1634" s="162">
        <f>IF(N1634="zákl. přenesená",J1634,0)</f>
        <v>0</v>
      </c>
      <c r="BH1634" s="162">
        <f>IF(N1634="sníž. přenesená",J1634,0)</f>
        <v>0</v>
      </c>
      <c r="BI1634" s="162">
        <f>IF(N1634="nulová",J1634,0)</f>
        <v>0</v>
      </c>
      <c r="BJ1634" s="99" t="s">
        <v>75</v>
      </c>
      <c r="BK1634" s="162">
        <f>ROUND(I1634*H1634,2)</f>
        <v>1190</v>
      </c>
      <c r="BL1634" s="99" t="s">
        <v>3973</v>
      </c>
      <c r="BM1634" s="99" t="s">
        <v>3999</v>
      </c>
    </row>
    <row r="1635" spans="2:65" s="108" customFormat="1" ht="58.5">
      <c r="B1635" s="109"/>
      <c r="D1635" s="163" t="s">
        <v>107</v>
      </c>
      <c r="F1635" s="164" t="s">
        <v>4000</v>
      </c>
      <c r="L1635" s="109"/>
      <c r="M1635" s="165"/>
      <c r="N1635" s="166"/>
      <c r="O1635" s="166"/>
      <c r="P1635" s="166"/>
      <c r="Q1635" s="166"/>
      <c r="R1635" s="166"/>
      <c r="S1635" s="166"/>
      <c r="T1635" s="167"/>
      <c r="AT1635" s="99" t="s">
        <v>107</v>
      </c>
      <c r="AU1635" s="99" t="s">
        <v>67</v>
      </c>
    </row>
    <row r="1636" spans="2:65" s="108" customFormat="1" ht="22.5" customHeight="1">
      <c r="B1636" s="109"/>
      <c r="C1636" s="152" t="s">
        <v>4001</v>
      </c>
      <c r="D1636" s="152" t="s">
        <v>99</v>
      </c>
      <c r="E1636" s="153" t="s">
        <v>4002</v>
      </c>
      <c r="F1636" s="154" t="s">
        <v>4003</v>
      </c>
      <c r="G1636" s="155" t="s">
        <v>111</v>
      </c>
      <c r="H1636" s="156">
        <v>1</v>
      </c>
      <c r="I1636" s="157">
        <v>1580</v>
      </c>
      <c r="J1636" s="157">
        <f>ROUND(I1636*H1636,2)</f>
        <v>1580</v>
      </c>
      <c r="K1636" s="154" t="s">
        <v>103</v>
      </c>
      <c r="L1636" s="109"/>
      <c r="M1636" s="158" t="s">
        <v>1</v>
      </c>
      <c r="N1636" s="159" t="s">
        <v>38</v>
      </c>
      <c r="O1636" s="160">
        <v>0</v>
      </c>
      <c r="P1636" s="160">
        <f>O1636*H1636</f>
        <v>0</v>
      </c>
      <c r="Q1636" s="160">
        <v>0</v>
      </c>
      <c r="R1636" s="160">
        <f>Q1636*H1636</f>
        <v>0</v>
      </c>
      <c r="S1636" s="160">
        <v>0</v>
      </c>
      <c r="T1636" s="161">
        <f>S1636*H1636</f>
        <v>0</v>
      </c>
      <c r="AR1636" s="99" t="s">
        <v>3973</v>
      </c>
      <c r="AT1636" s="99" t="s">
        <v>99</v>
      </c>
      <c r="AU1636" s="99" t="s">
        <v>67</v>
      </c>
      <c r="AY1636" s="99" t="s">
        <v>105</v>
      </c>
      <c r="BE1636" s="162">
        <f>IF(N1636="základní",J1636,0)</f>
        <v>1580</v>
      </c>
      <c r="BF1636" s="162">
        <f>IF(N1636="snížená",J1636,0)</f>
        <v>0</v>
      </c>
      <c r="BG1636" s="162">
        <f>IF(N1636="zákl. přenesená",J1636,0)</f>
        <v>0</v>
      </c>
      <c r="BH1636" s="162">
        <f>IF(N1636="sníž. přenesená",J1636,0)</f>
        <v>0</v>
      </c>
      <c r="BI1636" s="162">
        <f>IF(N1636="nulová",J1636,0)</f>
        <v>0</v>
      </c>
      <c r="BJ1636" s="99" t="s">
        <v>75</v>
      </c>
      <c r="BK1636" s="162">
        <f>ROUND(I1636*H1636,2)</f>
        <v>1580</v>
      </c>
      <c r="BL1636" s="99" t="s">
        <v>3973</v>
      </c>
      <c r="BM1636" s="99" t="s">
        <v>4004</v>
      </c>
    </row>
    <row r="1637" spans="2:65" s="108" customFormat="1" ht="58.5">
      <c r="B1637" s="109"/>
      <c r="D1637" s="163" t="s">
        <v>107</v>
      </c>
      <c r="F1637" s="164" t="s">
        <v>4005</v>
      </c>
      <c r="L1637" s="109"/>
      <c r="M1637" s="165"/>
      <c r="N1637" s="166"/>
      <c r="O1637" s="166"/>
      <c r="P1637" s="166"/>
      <c r="Q1637" s="166"/>
      <c r="R1637" s="166"/>
      <c r="S1637" s="166"/>
      <c r="T1637" s="167"/>
      <c r="AT1637" s="99" t="s">
        <v>107</v>
      </c>
      <c r="AU1637" s="99" t="s">
        <v>67</v>
      </c>
    </row>
    <row r="1638" spans="2:65" s="108" customFormat="1" ht="22.5" customHeight="1">
      <c r="B1638" s="109"/>
      <c r="C1638" s="152" t="s">
        <v>4006</v>
      </c>
      <c r="D1638" s="152" t="s">
        <v>99</v>
      </c>
      <c r="E1638" s="153" t="s">
        <v>4007</v>
      </c>
      <c r="F1638" s="154" t="s">
        <v>4008</v>
      </c>
      <c r="G1638" s="155" t="s">
        <v>2631</v>
      </c>
      <c r="H1638" s="156">
        <v>1</v>
      </c>
      <c r="I1638" s="157">
        <v>469</v>
      </c>
      <c r="J1638" s="157">
        <f>ROUND(I1638*H1638,2)</f>
        <v>469</v>
      </c>
      <c r="K1638" s="154" t="s">
        <v>103</v>
      </c>
      <c r="L1638" s="109"/>
      <c r="M1638" s="158" t="s">
        <v>1</v>
      </c>
      <c r="N1638" s="159" t="s">
        <v>38</v>
      </c>
      <c r="O1638" s="160">
        <v>0</v>
      </c>
      <c r="P1638" s="160">
        <f>O1638*H1638</f>
        <v>0</v>
      </c>
      <c r="Q1638" s="160">
        <v>0</v>
      </c>
      <c r="R1638" s="160">
        <f>Q1638*H1638</f>
        <v>0</v>
      </c>
      <c r="S1638" s="160">
        <v>0</v>
      </c>
      <c r="T1638" s="161">
        <f>S1638*H1638</f>
        <v>0</v>
      </c>
      <c r="AR1638" s="99" t="s">
        <v>3973</v>
      </c>
      <c r="AT1638" s="99" t="s">
        <v>99</v>
      </c>
      <c r="AU1638" s="99" t="s">
        <v>67</v>
      </c>
      <c r="AY1638" s="99" t="s">
        <v>105</v>
      </c>
      <c r="BE1638" s="162">
        <f>IF(N1638="základní",J1638,0)</f>
        <v>469</v>
      </c>
      <c r="BF1638" s="162">
        <f>IF(N1638="snížená",J1638,0)</f>
        <v>0</v>
      </c>
      <c r="BG1638" s="162">
        <f>IF(N1638="zákl. přenesená",J1638,0)</f>
        <v>0</v>
      </c>
      <c r="BH1638" s="162">
        <f>IF(N1638="sníž. přenesená",J1638,0)</f>
        <v>0</v>
      </c>
      <c r="BI1638" s="162">
        <f>IF(N1638="nulová",J1638,0)</f>
        <v>0</v>
      </c>
      <c r="BJ1638" s="99" t="s">
        <v>75</v>
      </c>
      <c r="BK1638" s="162">
        <f>ROUND(I1638*H1638,2)</f>
        <v>469</v>
      </c>
      <c r="BL1638" s="99" t="s">
        <v>3973</v>
      </c>
      <c r="BM1638" s="99" t="s">
        <v>4009</v>
      </c>
    </row>
    <row r="1639" spans="2:65" s="108" customFormat="1" ht="58.5">
      <c r="B1639" s="109"/>
      <c r="D1639" s="163" t="s">
        <v>107</v>
      </c>
      <c r="F1639" s="164" t="s">
        <v>4010</v>
      </c>
      <c r="L1639" s="109"/>
      <c r="M1639" s="165"/>
      <c r="N1639" s="166"/>
      <c r="O1639" s="166"/>
      <c r="P1639" s="166"/>
      <c r="Q1639" s="166"/>
      <c r="R1639" s="166"/>
      <c r="S1639" s="166"/>
      <c r="T1639" s="167"/>
      <c r="AT1639" s="99" t="s">
        <v>107</v>
      </c>
      <c r="AU1639" s="99" t="s">
        <v>67</v>
      </c>
    </row>
    <row r="1640" spans="2:65" s="108" customFormat="1" ht="22.5" customHeight="1">
      <c r="B1640" s="109"/>
      <c r="C1640" s="152" t="s">
        <v>4011</v>
      </c>
      <c r="D1640" s="152" t="s">
        <v>99</v>
      </c>
      <c r="E1640" s="153" t="s">
        <v>4012</v>
      </c>
      <c r="F1640" s="154" t="s">
        <v>4013</v>
      </c>
      <c r="G1640" s="155" t="s">
        <v>2631</v>
      </c>
      <c r="H1640" s="156">
        <v>1</v>
      </c>
      <c r="I1640" s="157">
        <v>711</v>
      </c>
      <c r="J1640" s="157">
        <f>ROUND(I1640*H1640,2)</f>
        <v>711</v>
      </c>
      <c r="K1640" s="154" t="s">
        <v>103</v>
      </c>
      <c r="L1640" s="109"/>
      <c r="M1640" s="158" t="s">
        <v>1</v>
      </c>
      <c r="N1640" s="159" t="s">
        <v>38</v>
      </c>
      <c r="O1640" s="160">
        <v>0</v>
      </c>
      <c r="P1640" s="160">
        <f>O1640*H1640</f>
        <v>0</v>
      </c>
      <c r="Q1640" s="160">
        <v>0</v>
      </c>
      <c r="R1640" s="160">
        <f>Q1640*H1640</f>
        <v>0</v>
      </c>
      <c r="S1640" s="160">
        <v>0</v>
      </c>
      <c r="T1640" s="161">
        <f>S1640*H1640</f>
        <v>0</v>
      </c>
      <c r="AR1640" s="99" t="s">
        <v>3973</v>
      </c>
      <c r="AT1640" s="99" t="s">
        <v>99</v>
      </c>
      <c r="AU1640" s="99" t="s">
        <v>67</v>
      </c>
      <c r="AY1640" s="99" t="s">
        <v>105</v>
      </c>
      <c r="BE1640" s="162">
        <f>IF(N1640="základní",J1640,0)</f>
        <v>711</v>
      </c>
      <c r="BF1640" s="162">
        <f>IF(N1640="snížená",J1640,0)</f>
        <v>0</v>
      </c>
      <c r="BG1640" s="162">
        <f>IF(N1640="zákl. přenesená",J1640,0)</f>
        <v>0</v>
      </c>
      <c r="BH1640" s="162">
        <f>IF(N1640="sníž. přenesená",J1640,0)</f>
        <v>0</v>
      </c>
      <c r="BI1640" s="162">
        <f>IF(N1640="nulová",J1640,0)</f>
        <v>0</v>
      </c>
      <c r="BJ1640" s="99" t="s">
        <v>75</v>
      </c>
      <c r="BK1640" s="162">
        <f>ROUND(I1640*H1640,2)</f>
        <v>711</v>
      </c>
      <c r="BL1640" s="99" t="s">
        <v>3973</v>
      </c>
      <c r="BM1640" s="99" t="s">
        <v>4014</v>
      </c>
    </row>
    <row r="1641" spans="2:65" s="108" customFormat="1" ht="58.5">
      <c r="B1641" s="109"/>
      <c r="D1641" s="163" t="s">
        <v>107</v>
      </c>
      <c r="F1641" s="164" t="s">
        <v>4015</v>
      </c>
      <c r="L1641" s="109"/>
      <c r="M1641" s="165"/>
      <c r="N1641" s="166"/>
      <c r="O1641" s="166"/>
      <c r="P1641" s="166"/>
      <c r="Q1641" s="166"/>
      <c r="R1641" s="166"/>
      <c r="S1641" s="166"/>
      <c r="T1641" s="167"/>
      <c r="AT1641" s="99" t="s">
        <v>107</v>
      </c>
      <c r="AU1641" s="99" t="s">
        <v>67</v>
      </c>
    </row>
    <row r="1642" spans="2:65" s="108" customFormat="1" ht="22.5" customHeight="1">
      <c r="B1642" s="109"/>
      <c r="C1642" s="152" t="s">
        <v>4016</v>
      </c>
      <c r="D1642" s="152" t="s">
        <v>99</v>
      </c>
      <c r="E1642" s="153" t="s">
        <v>4017</v>
      </c>
      <c r="F1642" s="154" t="s">
        <v>4018</v>
      </c>
      <c r="G1642" s="155" t="s">
        <v>2631</v>
      </c>
      <c r="H1642" s="156">
        <v>1</v>
      </c>
      <c r="I1642" s="157">
        <v>953</v>
      </c>
      <c r="J1642" s="157">
        <f>ROUND(I1642*H1642,2)</f>
        <v>953</v>
      </c>
      <c r="K1642" s="154" t="s">
        <v>103</v>
      </c>
      <c r="L1642" s="109"/>
      <c r="M1642" s="158" t="s">
        <v>1</v>
      </c>
      <c r="N1642" s="159" t="s">
        <v>38</v>
      </c>
      <c r="O1642" s="160">
        <v>0</v>
      </c>
      <c r="P1642" s="160">
        <f>O1642*H1642</f>
        <v>0</v>
      </c>
      <c r="Q1642" s="160">
        <v>0</v>
      </c>
      <c r="R1642" s="160">
        <f>Q1642*H1642</f>
        <v>0</v>
      </c>
      <c r="S1642" s="160">
        <v>0</v>
      </c>
      <c r="T1642" s="161">
        <f>S1642*H1642</f>
        <v>0</v>
      </c>
      <c r="AR1642" s="99" t="s">
        <v>3973</v>
      </c>
      <c r="AT1642" s="99" t="s">
        <v>99</v>
      </c>
      <c r="AU1642" s="99" t="s">
        <v>67</v>
      </c>
      <c r="AY1642" s="99" t="s">
        <v>105</v>
      </c>
      <c r="BE1642" s="162">
        <f>IF(N1642="základní",J1642,0)</f>
        <v>953</v>
      </c>
      <c r="BF1642" s="162">
        <f>IF(N1642="snížená",J1642,0)</f>
        <v>0</v>
      </c>
      <c r="BG1642" s="162">
        <f>IF(N1642="zákl. přenesená",J1642,0)</f>
        <v>0</v>
      </c>
      <c r="BH1642" s="162">
        <f>IF(N1642="sníž. přenesená",J1642,0)</f>
        <v>0</v>
      </c>
      <c r="BI1642" s="162">
        <f>IF(N1642="nulová",J1642,0)</f>
        <v>0</v>
      </c>
      <c r="BJ1642" s="99" t="s">
        <v>75</v>
      </c>
      <c r="BK1642" s="162">
        <f>ROUND(I1642*H1642,2)</f>
        <v>953</v>
      </c>
      <c r="BL1642" s="99" t="s">
        <v>3973</v>
      </c>
      <c r="BM1642" s="99" t="s">
        <v>4019</v>
      </c>
    </row>
    <row r="1643" spans="2:65" s="108" customFormat="1" ht="58.5">
      <c r="B1643" s="109"/>
      <c r="D1643" s="163" t="s">
        <v>107</v>
      </c>
      <c r="F1643" s="164" t="s">
        <v>4020</v>
      </c>
      <c r="L1643" s="109"/>
      <c r="M1643" s="165"/>
      <c r="N1643" s="166"/>
      <c r="O1643" s="166"/>
      <c r="P1643" s="166"/>
      <c r="Q1643" s="166"/>
      <c r="R1643" s="166"/>
      <c r="S1643" s="166"/>
      <c r="T1643" s="167"/>
      <c r="AT1643" s="99" t="s">
        <v>107</v>
      </c>
      <c r="AU1643" s="99" t="s">
        <v>67</v>
      </c>
    </row>
    <row r="1644" spans="2:65" s="108" customFormat="1" ht="22.5" customHeight="1">
      <c r="B1644" s="109"/>
      <c r="C1644" s="152" t="s">
        <v>4021</v>
      </c>
      <c r="D1644" s="152" t="s">
        <v>99</v>
      </c>
      <c r="E1644" s="153" t="s">
        <v>4022</v>
      </c>
      <c r="F1644" s="154" t="s">
        <v>4023</v>
      </c>
      <c r="G1644" s="155" t="s">
        <v>2631</v>
      </c>
      <c r="H1644" s="156">
        <v>1</v>
      </c>
      <c r="I1644" s="157">
        <v>1200</v>
      </c>
      <c r="J1644" s="157">
        <f>ROUND(I1644*H1644,2)</f>
        <v>1200</v>
      </c>
      <c r="K1644" s="154" t="s">
        <v>103</v>
      </c>
      <c r="L1644" s="109"/>
      <c r="M1644" s="158" t="s">
        <v>1</v>
      </c>
      <c r="N1644" s="159" t="s">
        <v>38</v>
      </c>
      <c r="O1644" s="160">
        <v>0</v>
      </c>
      <c r="P1644" s="160">
        <f>O1644*H1644</f>
        <v>0</v>
      </c>
      <c r="Q1644" s="160">
        <v>0</v>
      </c>
      <c r="R1644" s="160">
        <f>Q1644*H1644</f>
        <v>0</v>
      </c>
      <c r="S1644" s="160">
        <v>0</v>
      </c>
      <c r="T1644" s="161">
        <f>S1644*H1644</f>
        <v>0</v>
      </c>
      <c r="AR1644" s="99" t="s">
        <v>3973</v>
      </c>
      <c r="AT1644" s="99" t="s">
        <v>99</v>
      </c>
      <c r="AU1644" s="99" t="s">
        <v>67</v>
      </c>
      <c r="AY1644" s="99" t="s">
        <v>105</v>
      </c>
      <c r="BE1644" s="162">
        <f>IF(N1644="základní",J1644,0)</f>
        <v>1200</v>
      </c>
      <c r="BF1644" s="162">
        <f>IF(N1644="snížená",J1644,0)</f>
        <v>0</v>
      </c>
      <c r="BG1644" s="162">
        <f>IF(N1644="zákl. přenesená",J1644,0)</f>
        <v>0</v>
      </c>
      <c r="BH1644" s="162">
        <f>IF(N1644="sníž. přenesená",J1644,0)</f>
        <v>0</v>
      </c>
      <c r="BI1644" s="162">
        <f>IF(N1644="nulová",J1644,0)</f>
        <v>0</v>
      </c>
      <c r="BJ1644" s="99" t="s">
        <v>75</v>
      </c>
      <c r="BK1644" s="162">
        <f>ROUND(I1644*H1644,2)</f>
        <v>1200</v>
      </c>
      <c r="BL1644" s="99" t="s">
        <v>3973</v>
      </c>
      <c r="BM1644" s="99" t="s">
        <v>4024</v>
      </c>
    </row>
    <row r="1645" spans="2:65" s="108" customFormat="1" ht="58.5">
      <c r="B1645" s="109"/>
      <c r="D1645" s="163" t="s">
        <v>107</v>
      </c>
      <c r="F1645" s="164" t="s">
        <v>4025</v>
      </c>
      <c r="L1645" s="109"/>
      <c r="M1645" s="165"/>
      <c r="N1645" s="166"/>
      <c r="O1645" s="166"/>
      <c r="P1645" s="166"/>
      <c r="Q1645" s="166"/>
      <c r="R1645" s="166"/>
      <c r="S1645" s="166"/>
      <c r="T1645" s="167"/>
      <c r="AT1645" s="99" t="s">
        <v>107</v>
      </c>
      <c r="AU1645" s="99" t="s">
        <v>67</v>
      </c>
    </row>
    <row r="1646" spans="2:65" s="108" customFormat="1" ht="22.5" customHeight="1">
      <c r="B1646" s="109"/>
      <c r="C1646" s="152" t="s">
        <v>4026</v>
      </c>
      <c r="D1646" s="152" t="s">
        <v>99</v>
      </c>
      <c r="E1646" s="153" t="s">
        <v>4027</v>
      </c>
      <c r="F1646" s="154" t="s">
        <v>4028</v>
      </c>
      <c r="G1646" s="155" t="s">
        <v>2631</v>
      </c>
      <c r="H1646" s="156">
        <v>1</v>
      </c>
      <c r="I1646" s="157">
        <v>1440</v>
      </c>
      <c r="J1646" s="157">
        <f>ROUND(I1646*H1646,2)</f>
        <v>1440</v>
      </c>
      <c r="K1646" s="154" t="s">
        <v>103</v>
      </c>
      <c r="L1646" s="109"/>
      <c r="M1646" s="158" t="s">
        <v>1</v>
      </c>
      <c r="N1646" s="159" t="s">
        <v>38</v>
      </c>
      <c r="O1646" s="160">
        <v>0</v>
      </c>
      <c r="P1646" s="160">
        <f>O1646*H1646</f>
        <v>0</v>
      </c>
      <c r="Q1646" s="160">
        <v>0</v>
      </c>
      <c r="R1646" s="160">
        <f>Q1646*H1646</f>
        <v>0</v>
      </c>
      <c r="S1646" s="160">
        <v>0</v>
      </c>
      <c r="T1646" s="161">
        <f>S1646*H1646</f>
        <v>0</v>
      </c>
      <c r="AR1646" s="99" t="s">
        <v>3973</v>
      </c>
      <c r="AT1646" s="99" t="s">
        <v>99</v>
      </c>
      <c r="AU1646" s="99" t="s">
        <v>67</v>
      </c>
      <c r="AY1646" s="99" t="s">
        <v>105</v>
      </c>
      <c r="BE1646" s="162">
        <f>IF(N1646="základní",J1646,0)</f>
        <v>1440</v>
      </c>
      <c r="BF1646" s="162">
        <f>IF(N1646="snížená",J1646,0)</f>
        <v>0</v>
      </c>
      <c r="BG1646" s="162">
        <f>IF(N1646="zákl. přenesená",J1646,0)</f>
        <v>0</v>
      </c>
      <c r="BH1646" s="162">
        <f>IF(N1646="sníž. přenesená",J1646,0)</f>
        <v>0</v>
      </c>
      <c r="BI1646" s="162">
        <f>IF(N1646="nulová",J1646,0)</f>
        <v>0</v>
      </c>
      <c r="BJ1646" s="99" t="s">
        <v>75</v>
      </c>
      <c r="BK1646" s="162">
        <f>ROUND(I1646*H1646,2)</f>
        <v>1440</v>
      </c>
      <c r="BL1646" s="99" t="s">
        <v>3973</v>
      </c>
      <c r="BM1646" s="99" t="s">
        <v>4029</v>
      </c>
    </row>
    <row r="1647" spans="2:65" s="108" customFormat="1" ht="58.5">
      <c r="B1647" s="109"/>
      <c r="D1647" s="163" t="s">
        <v>107</v>
      </c>
      <c r="F1647" s="164" t="s">
        <v>4030</v>
      </c>
      <c r="L1647" s="109"/>
      <c r="M1647" s="165"/>
      <c r="N1647" s="166"/>
      <c r="O1647" s="166"/>
      <c r="P1647" s="166"/>
      <c r="Q1647" s="166"/>
      <c r="R1647" s="166"/>
      <c r="S1647" s="166"/>
      <c r="T1647" s="167"/>
      <c r="AT1647" s="99" t="s">
        <v>107</v>
      </c>
      <c r="AU1647" s="99" t="s">
        <v>67</v>
      </c>
    </row>
    <row r="1648" spans="2:65" s="108" customFormat="1" ht="22.5" customHeight="1">
      <c r="B1648" s="109"/>
      <c r="C1648" s="152" t="s">
        <v>4031</v>
      </c>
      <c r="D1648" s="152" t="s">
        <v>99</v>
      </c>
      <c r="E1648" s="153" t="s">
        <v>4032</v>
      </c>
      <c r="F1648" s="154" t="s">
        <v>4033</v>
      </c>
      <c r="G1648" s="155" t="s">
        <v>2631</v>
      </c>
      <c r="H1648" s="156">
        <v>1</v>
      </c>
      <c r="I1648" s="157">
        <v>2040</v>
      </c>
      <c r="J1648" s="157">
        <f>ROUND(I1648*H1648,2)</f>
        <v>2040</v>
      </c>
      <c r="K1648" s="154" t="s">
        <v>103</v>
      </c>
      <c r="L1648" s="109"/>
      <c r="M1648" s="158" t="s">
        <v>1</v>
      </c>
      <c r="N1648" s="159" t="s">
        <v>38</v>
      </c>
      <c r="O1648" s="160">
        <v>0</v>
      </c>
      <c r="P1648" s="160">
        <f>O1648*H1648</f>
        <v>0</v>
      </c>
      <c r="Q1648" s="160">
        <v>0</v>
      </c>
      <c r="R1648" s="160">
        <f>Q1648*H1648</f>
        <v>0</v>
      </c>
      <c r="S1648" s="160">
        <v>0</v>
      </c>
      <c r="T1648" s="161">
        <f>S1648*H1648</f>
        <v>0</v>
      </c>
      <c r="AR1648" s="99" t="s">
        <v>3973</v>
      </c>
      <c r="AT1648" s="99" t="s">
        <v>99</v>
      </c>
      <c r="AU1648" s="99" t="s">
        <v>67</v>
      </c>
      <c r="AY1648" s="99" t="s">
        <v>105</v>
      </c>
      <c r="BE1648" s="162">
        <f>IF(N1648="základní",J1648,0)</f>
        <v>2040</v>
      </c>
      <c r="BF1648" s="162">
        <f>IF(N1648="snížená",J1648,0)</f>
        <v>0</v>
      </c>
      <c r="BG1648" s="162">
        <f>IF(N1648="zákl. přenesená",J1648,0)</f>
        <v>0</v>
      </c>
      <c r="BH1648" s="162">
        <f>IF(N1648="sníž. přenesená",J1648,0)</f>
        <v>0</v>
      </c>
      <c r="BI1648" s="162">
        <f>IF(N1648="nulová",J1648,0)</f>
        <v>0</v>
      </c>
      <c r="BJ1648" s="99" t="s">
        <v>75</v>
      </c>
      <c r="BK1648" s="162">
        <f>ROUND(I1648*H1648,2)</f>
        <v>2040</v>
      </c>
      <c r="BL1648" s="99" t="s">
        <v>3973</v>
      </c>
      <c r="BM1648" s="99" t="s">
        <v>4034</v>
      </c>
    </row>
    <row r="1649" spans="2:65" s="108" customFormat="1" ht="58.5">
      <c r="B1649" s="109"/>
      <c r="D1649" s="163" t="s">
        <v>107</v>
      </c>
      <c r="F1649" s="164" t="s">
        <v>4035</v>
      </c>
      <c r="L1649" s="109"/>
      <c r="M1649" s="165"/>
      <c r="N1649" s="166"/>
      <c r="O1649" s="166"/>
      <c r="P1649" s="166"/>
      <c r="Q1649" s="166"/>
      <c r="R1649" s="166"/>
      <c r="S1649" s="166"/>
      <c r="T1649" s="167"/>
      <c r="AT1649" s="99" t="s">
        <v>107</v>
      </c>
      <c r="AU1649" s="99" t="s">
        <v>67</v>
      </c>
    </row>
    <row r="1650" spans="2:65" s="108" customFormat="1" ht="22.5" customHeight="1">
      <c r="B1650" s="109"/>
      <c r="C1650" s="152" t="s">
        <v>4036</v>
      </c>
      <c r="D1650" s="152" t="s">
        <v>99</v>
      </c>
      <c r="E1650" s="153" t="s">
        <v>4037</v>
      </c>
      <c r="F1650" s="154" t="s">
        <v>4038</v>
      </c>
      <c r="G1650" s="155" t="s">
        <v>2631</v>
      </c>
      <c r="H1650" s="156">
        <v>1</v>
      </c>
      <c r="I1650" s="157">
        <v>2650</v>
      </c>
      <c r="J1650" s="157">
        <f>ROUND(I1650*H1650,2)</f>
        <v>2650</v>
      </c>
      <c r="K1650" s="154" t="s">
        <v>103</v>
      </c>
      <c r="L1650" s="109"/>
      <c r="M1650" s="158" t="s">
        <v>1</v>
      </c>
      <c r="N1650" s="159" t="s">
        <v>38</v>
      </c>
      <c r="O1650" s="160">
        <v>0</v>
      </c>
      <c r="P1650" s="160">
        <f>O1650*H1650</f>
        <v>0</v>
      </c>
      <c r="Q1650" s="160">
        <v>0</v>
      </c>
      <c r="R1650" s="160">
        <f>Q1650*H1650</f>
        <v>0</v>
      </c>
      <c r="S1650" s="160">
        <v>0</v>
      </c>
      <c r="T1650" s="161">
        <f>S1650*H1650</f>
        <v>0</v>
      </c>
      <c r="AR1650" s="99" t="s">
        <v>3973</v>
      </c>
      <c r="AT1650" s="99" t="s">
        <v>99</v>
      </c>
      <c r="AU1650" s="99" t="s">
        <v>67</v>
      </c>
      <c r="AY1650" s="99" t="s">
        <v>105</v>
      </c>
      <c r="BE1650" s="162">
        <f>IF(N1650="základní",J1650,0)</f>
        <v>2650</v>
      </c>
      <c r="BF1650" s="162">
        <f>IF(N1650="snížená",J1650,0)</f>
        <v>0</v>
      </c>
      <c r="BG1650" s="162">
        <f>IF(N1650="zákl. přenesená",J1650,0)</f>
        <v>0</v>
      </c>
      <c r="BH1650" s="162">
        <f>IF(N1650="sníž. přenesená",J1650,0)</f>
        <v>0</v>
      </c>
      <c r="BI1650" s="162">
        <f>IF(N1650="nulová",J1650,0)</f>
        <v>0</v>
      </c>
      <c r="BJ1650" s="99" t="s">
        <v>75</v>
      </c>
      <c r="BK1650" s="162">
        <f>ROUND(I1650*H1650,2)</f>
        <v>2650</v>
      </c>
      <c r="BL1650" s="99" t="s">
        <v>3973</v>
      </c>
      <c r="BM1650" s="99" t="s">
        <v>4039</v>
      </c>
    </row>
    <row r="1651" spans="2:65" s="108" customFormat="1" ht="58.5">
      <c r="B1651" s="109"/>
      <c r="D1651" s="163" t="s">
        <v>107</v>
      </c>
      <c r="F1651" s="164" t="s">
        <v>4040</v>
      </c>
      <c r="L1651" s="109"/>
      <c r="M1651" s="165"/>
      <c r="N1651" s="166"/>
      <c r="O1651" s="166"/>
      <c r="P1651" s="166"/>
      <c r="Q1651" s="166"/>
      <c r="R1651" s="166"/>
      <c r="S1651" s="166"/>
      <c r="T1651" s="167"/>
      <c r="AT1651" s="99" t="s">
        <v>107</v>
      </c>
      <c r="AU1651" s="99" t="s">
        <v>67</v>
      </c>
    </row>
    <row r="1652" spans="2:65" s="108" customFormat="1" ht="22.5" customHeight="1">
      <c r="B1652" s="109"/>
      <c r="C1652" s="152" t="s">
        <v>4041</v>
      </c>
      <c r="D1652" s="152" t="s">
        <v>99</v>
      </c>
      <c r="E1652" s="153" t="s">
        <v>4042</v>
      </c>
      <c r="F1652" s="154" t="s">
        <v>4043</v>
      </c>
      <c r="G1652" s="155" t="s">
        <v>2631</v>
      </c>
      <c r="H1652" s="156">
        <v>1</v>
      </c>
      <c r="I1652" s="157">
        <v>783</v>
      </c>
      <c r="J1652" s="157">
        <f>ROUND(I1652*H1652,2)</f>
        <v>783</v>
      </c>
      <c r="K1652" s="154" t="s">
        <v>103</v>
      </c>
      <c r="L1652" s="109"/>
      <c r="M1652" s="158" t="s">
        <v>1</v>
      </c>
      <c r="N1652" s="159" t="s">
        <v>38</v>
      </c>
      <c r="O1652" s="160">
        <v>0</v>
      </c>
      <c r="P1652" s="160">
        <f>O1652*H1652</f>
        <v>0</v>
      </c>
      <c r="Q1652" s="160">
        <v>0</v>
      </c>
      <c r="R1652" s="160">
        <f>Q1652*H1652</f>
        <v>0</v>
      </c>
      <c r="S1652" s="160">
        <v>0</v>
      </c>
      <c r="T1652" s="161">
        <f>S1652*H1652</f>
        <v>0</v>
      </c>
      <c r="AR1652" s="99" t="s">
        <v>3973</v>
      </c>
      <c r="AT1652" s="99" t="s">
        <v>99</v>
      </c>
      <c r="AU1652" s="99" t="s">
        <v>67</v>
      </c>
      <c r="AY1652" s="99" t="s">
        <v>105</v>
      </c>
      <c r="BE1652" s="162">
        <f>IF(N1652="základní",J1652,0)</f>
        <v>783</v>
      </c>
      <c r="BF1652" s="162">
        <f>IF(N1652="snížená",J1652,0)</f>
        <v>0</v>
      </c>
      <c r="BG1652" s="162">
        <f>IF(N1652="zákl. přenesená",J1652,0)</f>
        <v>0</v>
      </c>
      <c r="BH1652" s="162">
        <f>IF(N1652="sníž. přenesená",J1652,0)</f>
        <v>0</v>
      </c>
      <c r="BI1652" s="162">
        <f>IF(N1652="nulová",J1652,0)</f>
        <v>0</v>
      </c>
      <c r="BJ1652" s="99" t="s">
        <v>75</v>
      </c>
      <c r="BK1652" s="162">
        <f>ROUND(I1652*H1652,2)</f>
        <v>783</v>
      </c>
      <c r="BL1652" s="99" t="s">
        <v>3973</v>
      </c>
      <c r="BM1652" s="99" t="s">
        <v>4044</v>
      </c>
    </row>
    <row r="1653" spans="2:65" s="108" customFormat="1" ht="58.5">
      <c r="B1653" s="109"/>
      <c r="D1653" s="163" t="s">
        <v>107</v>
      </c>
      <c r="F1653" s="164" t="s">
        <v>4045</v>
      </c>
      <c r="L1653" s="109"/>
      <c r="M1653" s="165"/>
      <c r="N1653" s="166"/>
      <c r="O1653" s="166"/>
      <c r="P1653" s="166"/>
      <c r="Q1653" s="166"/>
      <c r="R1653" s="166"/>
      <c r="S1653" s="166"/>
      <c r="T1653" s="167"/>
      <c r="AT1653" s="99" t="s">
        <v>107</v>
      </c>
      <c r="AU1653" s="99" t="s">
        <v>67</v>
      </c>
    </row>
    <row r="1654" spans="2:65" s="108" customFormat="1" ht="22.5" customHeight="1">
      <c r="B1654" s="109"/>
      <c r="C1654" s="152" t="s">
        <v>4046</v>
      </c>
      <c r="D1654" s="152" t="s">
        <v>99</v>
      </c>
      <c r="E1654" s="153" t="s">
        <v>4047</v>
      </c>
      <c r="F1654" s="154" t="s">
        <v>4048</v>
      </c>
      <c r="G1654" s="155" t="s">
        <v>2631</v>
      </c>
      <c r="H1654" s="156">
        <v>1</v>
      </c>
      <c r="I1654" s="157">
        <v>1030</v>
      </c>
      <c r="J1654" s="157">
        <f>ROUND(I1654*H1654,2)</f>
        <v>1030</v>
      </c>
      <c r="K1654" s="154" t="s">
        <v>103</v>
      </c>
      <c r="L1654" s="109"/>
      <c r="M1654" s="158" t="s">
        <v>1</v>
      </c>
      <c r="N1654" s="159" t="s">
        <v>38</v>
      </c>
      <c r="O1654" s="160">
        <v>0</v>
      </c>
      <c r="P1654" s="160">
        <f>O1654*H1654</f>
        <v>0</v>
      </c>
      <c r="Q1654" s="160">
        <v>0</v>
      </c>
      <c r="R1654" s="160">
        <f>Q1654*H1654</f>
        <v>0</v>
      </c>
      <c r="S1654" s="160">
        <v>0</v>
      </c>
      <c r="T1654" s="161">
        <f>S1654*H1654</f>
        <v>0</v>
      </c>
      <c r="AR1654" s="99" t="s">
        <v>3973</v>
      </c>
      <c r="AT1654" s="99" t="s">
        <v>99</v>
      </c>
      <c r="AU1654" s="99" t="s">
        <v>67</v>
      </c>
      <c r="AY1654" s="99" t="s">
        <v>105</v>
      </c>
      <c r="BE1654" s="162">
        <f>IF(N1654="základní",J1654,0)</f>
        <v>1030</v>
      </c>
      <c r="BF1654" s="162">
        <f>IF(N1654="snížená",J1654,0)</f>
        <v>0</v>
      </c>
      <c r="BG1654" s="162">
        <f>IF(N1654="zákl. přenesená",J1654,0)</f>
        <v>0</v>
      </c>
      <c r="BH1654" s="162">
        <f>IF(N1654="sníž. přenesená",J1654,0)</f>
        <v>0</v>
      </c>
      <c r="BI1654" s="162">
        <f>IF(N1654="nulová",J1654,0)</f>
        <v>0</v>
      </c>
      <c r="BJ1654" s="99" t="s">
        <v>75</v>
      </c>
      <c r="BK1654" s="162">
        <f>ROUND(I1654*H1654,2)</f>
        <v>1030</v>
      </c>
      <c r="BL1654" s="99" t="s">
        <v>3973</v>
      </c>
      <c r="BM1654" s="99" t="s">
        <v>4049</v>
      </c>
    </row>
    <row r="1655" spans="2:65" s="108" customFormat="1" ht="58.5">
      <c r="B1655" s="109"/>
      <c r="D1655" s="163" t="s">
        <v>107</v>
      </c>
      <c r="F1655" s="164" t="s">
        <v>4050</v>
      </c>
      <c r="L1655" s="109"/>
      <c r="M1655" s="165"/>
      <c r="N1655" s="166"/>
      <c r="O1655" s="166"/>
      <c r="P1655" s="166"/>
      <c r="Q1655" s="166"/>
      <c r="R1655" s="166"/>
      <c r="S1655" s="166"/>
      <c r="T1655" s="167"/>
      <c r="AT1655" s="99" t="s">
        <v>107</v>
      </c>
      <c r="AU1655" s="99" t="s">
        <v>67</v>
      </c>
    </row>
    <row r="1656" spans="2:65" s="108" customFormat="1" ht="22.5" customHeight="1">
      <c r="B1656" s="109"/>
      <c r="C1656" s="152" t="s">
        <v>4051</v>
      </c>
      <c r="D1656" s="152" t="s">
        <v>99</v>
      </c>
      <c r="E1656" s="153" t="s">
        <v>4052</v>
      </c>
      <c r="F1656" s="154" t="s">
        <v>4053</v>
      </c>
      <c r="G1656" s="155" t="s">
        <v>2631</v>
      </c>
      <c r="H1656" s="156">
        <v>1</v>
      </c>
      <c r="I1656" s="157">
        <v>1270</v>
      </c>
      <c r="J1656" s="157">
        <f>ROUND(I1656*H1656,2)</f>
        <v>1270</v>
      </c>
      <c r="K1656" s="154" t="s">
        <v>103</v>
      </c>
      <c r="L1656" s="109"/>
      <c r="M1656" s="158" t="s">
        <v>1</v>
      </c>
      <c r="N1656" s="159" t="s">
        <v>38</v>
      </c>
      <c r="O1656" s="160">
        <v>0</v>
      </c>
      <c r="P1656" s="160">
        <f>O1656*H1656</f>
        <v>0</v>
      </c>
      <c r="Q1656" s="160">
        <v>0</v>
      </c>
      <c r="R1656" s="160">
        <f>Q1656*H1656</f>
        <v>0</v>
      </c>
      <c r="S1656" s="160">
        <v>0</v>
      </c>
      <c r="T1656" s="161">
        <f>S1656*H1656</f>
        <v>0</v>
      </c>
      <c r="AR1656" s="99" t="s">
        <v>3973</v>
      </c>
      <c r="AT1656" s="99" t="s">
        <v>99</v>
      </c>
      <c r="AU1656" s="99" t="s">
        <v>67</v>
      </c>
      <c r="AY1656" s="99" t="s">
        <v>105</v>
      </c>
      <c r="BE1656" s="162">
        <f>IF(N1656="základní",J1656,0)</f>
        <v>1270</v>
      </c>
      <c r="BF1656" s="162">
        <f>IF(N1656="snížená",J1656,0)</f>
        <v>0</v>
      </c>
      <c r="BG1656" s="162">
        <f>IF(N1656="zákl. přenesená",J1656,0)</f>
        <v>0</v>
      </c>
      <c r="BH1656" s="162">
        <f>IF(N1656="sníž. přenesená",J1656,0)</f>
        <v>0</v>
      </c>
      <c r="BI1656" s="162">
        <f>IF(N1656="nulová",J1656,0)</f>
        <v>0</v>
      </c>
      <c r="BJ1656" s="99" t="s">
        <v>75</v>
      </c>
      <c r="BK1656" s="162">
        <f>ROUND(I1656*H1656,2)</f>
        <v>1270</v>
      </c>
      <c r="BL1656" s="99" t="s">
        <v>3973</v>
      </c>
      <c r="BM1656" s="99" t="s">
        <v>4054</v>
      </c>
    </row>
    <row r="1657" spans="2:65" s="108" customFormat="1" ht="58.5">
      <c r="B1657" s="109"/>
      <c r="D1657" s="163" t="s">
        <v>107</v>
      </c>
      <c r="F1657" s="164" t="s">
        <v>4055</v>
      </c>
      <c r="L1657" s="109"/>
      <c r="M1657" s="165"/>
      <c r="N1657" s="166"/>
      <c r="O1657" s="166"/>
      <c r="P1657" s="166"/>
      <c r="Q1657" s="166"/>
      <c r="R1657" s="166"/>
      <c r="S1657" s="166"/>
      <c r="T1657" s="167"/>
      <c r="AT1657" s="99" t="s">
        <v>107</v>
      </c>
      <c r="AU1657" s="99" t="s">
        <v>67</v>
      </c>
    </row>
    <row r="1658" spans="2:65" s="108" customFormat="1" ht="22.5" customHeight="1">
      <c r="B1658" s="109"/>
      <c r="C1658" s="152" t="s">
        <v>4056</v>
      </c>
      <c r="D1658" s="152" t="s">
        <v>99</v>
      </c>
      <c r="E1658" s="153" t="s">
        <v>4057</v>
      </c>
      <c r="F1658" s="154" t="s">
        <v>4058</v>
      </c>
      <c r="G1658" s="155" t="s">
        <v>2631</v>
      </c>
      <c r="H1658" s="156">
        <v>1</v>
      </c>
      <c r="I1658" s="157">
        <v>1510</v>
      </c>
      <c r="J1658" s="157">
        <f>ROUND(I1658*H1658,2)</f>
        <v>1510</v>
      </c>
      <c r="K1658" s="154" t="s">
        <v>103</v>
      </c>
      <c r="L1658" s="109"/>
      <c r="M1658" s="158" t="s">
        <v>1</v>
      </c>
      <c r="N1658" s="159" t="s">
        <v>38</v>
      </c>
      <c r="O1658" s="160">
        <v>0</v>
      </c>
      <c r="P1658" s="160">
        <f>O1658*H1658</f>
        <v>0</v>
      </c>
      <c r="Q1658" s="160">
        <v>0</v>
      </c>
      <c r="R1658" s="160">
        <f>Q1658*H1658</f>
        <v>0</v>
      </c>
      <c r="S1658" s="160">
        <v>0</v>
      </c>
      <c r="T1658" s="161">
        <f>S1658*H1658</f>
        <v>0</v>
      </c>
      <c r="AR1658" s="99" t="s">
        <v>3973</v>
      </c>
      <c r="AT1658" s="99" t="s">
        <v>99</v>
      </c>
      <c r="AU1658" s="99" t="s">
        <v>67</v>
      </c>
      <c r="AY1658" s="99" t="s">
        <v>105</v>
      </c>
      <c r="BE1658" s="162">
        <f>IF(N1658="základní",J1658,0)</f>
        <v>1510</v>
      </c>
      <c r="BF1658" s="162">
        <f>IF(N1658="snížená",J1658,0)</f>
        <v>0</v>
      </c>
      <c r="BG1658" s="162">
        <f>IF(N1658="zákl. přenesená",J1658,0)</f>
        <v>0</v>
      </c>
      <c r="BH1658" s="162">
        <f>IF(N1658="sníž. přenesená",J1658,0)</f>
        <v>0</v>
      </c>
      <c r="BI1658" s="162">
        <f>IF(N1658="nulová",J1658,0)</f>
        <v>0</v>
      </c>
      <c r="BJ1658" s="99" t="s">
        <v>75</v>
      </c>
      <c r="BK1658" s="162">
        <f>ROUND(I1658*H1658,2)</f>
        <v>1510</v>
      </c>
      <c r="BL1658" s="99" t="s">
        <v>3973</v>
      </c>
      <c r="BM1658" s="99" t="s">
        <v>4059</v>
      </c>
    </row>
    <row r="1659" spans="2:65" s="108" customFormat="1" ht="58.5">
      <c r="B1659" s="109"/>
      <c r="D1659" s="163" t="s">
        <v>107</v>
      </c>
      <c r="F1659" s="164" t="s">
        <v>4060</v>
      </c>
      <c r="L1659" s="109"/>
      <c r="M1659" s="165"/>
      <c r="N1659" s="166"/>
      <c r="O1659" s="166"/>
      <c r="P1659" s="166"/>
      <c r="Q1659" s="166"/>
      <c r="R1659" s="166"/>
      <c r="S1659" s="166"/>
      <c r="T1659" s="167"/>
      <c r="AT1659" s="99" t="s">
        <v>107</v>
      </c>
      <c r="AU1659" s="99" t="s">
        <v>67</v>
      </c>
    </row>
    <row r="1660" spans="2:65" s="108" customFormat="1" ht="22.5" customHeight="1">
      <c r="B1660" s="109"/>
      <c r="C1660" s="152" t="s">
        <v>4061</v>
      </c>
      <c r="D1660" s="152" t="s">
        <v>99</v>
      </c>
      <c r="E1660" s="153" t="s">
        <v>4062</v>
      </c>
      <c r="F1660" s="154" t="s">
        <v>4063</v>
      </c>
      <c r="G1660" s="155" t="s">
        <v>2631</v>
      </c>
      <c r="H1660" s="156">
        <v>1</v>
      </c>
      <c r="I1660" s="157">
        <v>1750</v>
      </c>
      <c r="J1660" s="157">
        <f>ROUND(I1660*H1660,2)</f>
        <v>1750</v>
      </c>
      <c r="K1660" s="154" t="s">
        <v>103</v>
      </c>
      <c r="L1660" s="109"/>
      <c r="M1660" s="158" t="s">
        <v>1</v>
      </c>
      <c r="N1660" s="159" t="s">
        <v>38</v>
      </c>
      <c r="O1660" s="160">
        <v>0</v>
      </c>
      <c r="P1660" s="160">
        <f>O1660*H1660</f>
        <v>0</v>
      </c>
      <c r="Q1660" s="160">
        <v>0</v>
      </c>
      <c r="R1660" s="160">
        <f>Q1660*H1660</f>
        <v>0</v>
      </c>
      <c r="S1660" s="160">
        <v>0</v>
      </c>
      <c r="T1660" s="161">
        <f>S1660*H1660</f>
        <v>0</v>
      </c>
      <c r="AR1660" s="99" t="s">
        <v>3973</v>
      </c>
      <c r="AT1660" s="99" t="s">
        <v>99</v>
      </c>
      <c r="AU1660" s="99" t="s">
        <v>67</v>
      </c>
      <c r="AY1660" s="99" t="s">
        <v>105</v>
      </c>
      <c r="BE1660" s="162">
        <f>IF(N1660="základní",J1660,0)</f>
        <v>1750</v>
      </c>
      <c r="BF1660" s="162">
        <f>IF(N1660="snížená",J1660,0)</f>
        <v>0</v>
      </c>
      <c r="BG1660" s="162">
        <f>IF(N1660="zákl. přenesená",J1660,0)</f>
        <v>0</v>
      </c>
      <c r="BH1660" s="162">
        <f>IF(N1660="sníž. přenesená",J1660,0)</f>
        <v>0</v>
      </c>
      <c r="BI1660" s="162">
        <f>IF(N1660="nulová",J1660,0)</f>
        <v>0</v>
      </c>
      <c r="BJ1660" s="99" t="s">
        <v>75</v>
      </c>
      <c r="BK1660" s="162">
        <f>ROUND(I1660*H1660,2)</f>
        <v>1750</v>
      </c>
      <c r="BL1660" s="99" t="s">
        <v>3973</v>
      </c>
      <c r="BM1660" s="99" t="s">
        <v>4064</v>
      </c>
    </row>
    <row r="1661" spans="2:65" s="108" customFormat="1" ht="58.5">
      <c r="B1661" s="109"/>
      <c r="D1661" s="163" t="s">
        <v>107</v>
      </c>
      <c r="F1661" s="164" t="s">
        <v>4065</v>
      </c>
      <c r="L1661" s="109"/>
      <c r="M1661" s="165"/>
      <c r="N1661" s="166"/>
      <c r="O1661" s="166"/>
      <c r="P1661" s="166"/>
      <c r="Q1661" s="166"/>
      <c r="R1661" s="166"/>
      <c r="S1661" s="166"/>
      <c r="T1661" s="167"/>
      <c r="AT1661" s="99" t="s">
        <v>107</v>
      </c>
      <c r="AU1661" s="99" t="s">
        <v>67</v>
      </c>
    </row>
    <row r="1662" spans="2:65" s="108" customFormat="1" ht="22.5" customHeight="1">
      <c r="B1662" s="109"/>
      <c r="C1662" s="152" t="s">
        <v>4066</v>
      </c>
      <c r="D1662" s="152" t="s">
        <v>99</v>
      </c>
      <c r="E1662" s="153" t="s">
        <v>4067</v>
      </c>
      <c r="F1662" s="154" t="s">
        <v>4068</v>
      </c>
      <c r="G1662" s="155" t="s">
        <v>2631</v>
      </c>
      <c r="H1662" s="156">
        <v>1</v>
      </c>
      <c r="I1662" s="157">
        <v>2360</v>
      </c>
      <c r="J1662" s="157">
        <f>ROUND(I1662*H1662,2)</f>
        <v>2360</v>
      </c>
      <c r="K1662" s="154" t="s">
        <v>103</v>
      </c>
      <c r="L1662" s="109"/>
      <c r="M1662" s="158" t="s">
        <v>1</v>
      </c>
      <c r="N1662" s="159" t="s">
        <v>38</v>
      </c>
      <c r="O1662" s="160">
        <v>0</v>
      </c>
      <c r="P1662" s="160">
        <f>O1662*H1662</f>
        <v>0</v>
      </c>
      <c r="Q1662" s="160">
        <v>0</v>
      </c>
      <c r="R1662" s="160">
        <f>Q1662*H1662</f>
        <v>0</v>
      </c>
      <c r="S1662" s="160">
        <v>0</v>
      </c>
      <c r="T1662" s="161">
        <f>S1662*H1662</f>
        <v>0</v>
      </c>
      <c r="AR1662" s="99" t="s">
        <v>3973</v>
      </c>
      <c r="AT1662" s="99" t="s">
        <v>99</v>
      </c>
      <c r="AU1662" s="99" t="s">
        <v>67</v>
      </c>
      <c r="AY1662" s="99" t="s">
        <v>105</v>
      </c>
      <c r="BE1662" s="162">
        <f>IF(N1662="základní",J1662,0)</f>
        <v>2360</v>
      </c>
      <c r="BF1662" s="162">
        <f>IF(N1662="snížená",J1662,0)</f>
        <v>0</v>
      </c>
      <c r="BG1662" s="162">
        <f>IF(N1662="zákl. přenesená",J1662,0)</f>
        <v>0</v>
      </c>
      <c r="BH1662" s="162">
        <f>IF(N1662="sníž. přenesená",J1662,0)</f>
        <v>0</v>
      </c>
      <c r="BI1662" s="162">
        <f>IF(N1662="nulová",J1662,0)</f>
        <v>0</v>
      </c>
      <c r="BJ1662" s="99" t="s">
        <v>75</v>
      </c>
      <c r="BK1662" s="162">
        <f>ROUND(I1662*H1662,2)</f>
        <v>2360</v>
      </c>
      <c r="BL1662" s="99" t="s">
        <v>3973</v>
      </c>
      <c r="BM1662" s="99" t="s">
        <v>4069</v>
      </c>
    </row>
    <row r="1663" spans="2:65" s="108" customFormat="1" ht="58.5">
      <c r="B1663" s="109"/>
      <c r="D1663" s="163" t="s">
        <v>107</v>
      </c>
      <c r="F1663" s="164" t="s">
        <v>4070</v>
      </c>
      <c r="L1663" s="109"/>
      <c r="M1663" s="165"/>
      <c r="N1663" s="166"/>
      <c r="O1663" s="166"/>
      <c r="P1663" s="166"/>
      <c r="Q1663" s="166"/>
      <c r="R1663" s="166"/>
      <c r="S1663" s="166"/>
      <c r="T1663" s="167"/>
      <c r="AT1663" s="99" t="s">
        <v>107</v>
      </c>
      <c r="AU1663" s="99" t="s">
        <v>67</v>
      </c>
    </row>
    <row r="1664" spans="2:65" s="108" customFormat="1" ht="22.5" customHeight="1">
      <c r="B1664" s="109"/>
      <c r="C1664" s="152" t="s">
        <v>4071</v>
      </c>
      <c r="D1664" s="152" t="s">
        <v>99</v>
      </c>
      <c r="E1664" s="153" t="s">
        <v>4072</v>
      </c>
      <c r="F1664" s="154" t="s">
        <v>4073</v>
      </c>
      <c r="G1664" s="155" t="s">
        <v>2631</v>
      </c>
      <c r="H1664" s="156">
        <v>1</v>
      </c>
      <c r="I1664" s="157">
        <v>2960</v>
      </c>
      <c r="J1664" s="157">
        <f>ROUND(I1664*H1664,2)</f>
        <v>2960</v>
      </c>
      <c r="K1664" s="154" t="s">
        <v>103</v>
      </c>
      <c r="L1664" s="109"/>
      <c r="M1664" s="158" t="s">
        <v>1</v>
      </c>
      <c r="N1664" s="159" t="s">
        <v>38</v>
      </c>
      <c r="O1664" s="160">
        <v>0</v>
      </c>
      <c r="P1664" s="160">
        <f>O1664*H1664</f>
        <v>0</v>
      </c>
      <c r="Q1664" s="160">
        <v>0</v>
      </c>
      <c r="R1664" s="160">
        <f>Q1664*H1664</f>
        <v>0</v>
      </c>
      <c r="S1664" s="160">
        <v>0</v>
      </c>
      <c r="T1664" s="161">
        <f>S1664*H1664</f>
        <v>0</v>
      </c>
      <c r="AR1664" s="99" t="s">
        <v>3973</v>
      </c>
      <c r="AT1664" s="99" t="s">
        <v>99</v>
      </c>
      <c r="AU1664" s="99" t="s">
        <v>67</v>
      </c>
      <c r="AY1664" s="99" t="s">
        <v>105</v>
      </c>
      <c r="BE1664" s="162">
        <f>IF(N1664="základní",J1664,0)</f>
        <v>2960</v>
      </c>
      <c r="BF1664" s="162">
        <f>IF(N1664="snížená",J1664,0)</f>
        <v>0</v>
      </c>
      <c r="BG1664" s="162">
        <f>IF(N1664="zákl. přenesená",J1664,0)</f>
        <v>0</v>
      </c>
      <c r="BH1664" s="162">
        <f>IF(N1664="sníž. přenesená",J1664,0)</f>
        <v>0</v>
      </c>
      <c r="BI1664" s="162">
        <f>IF(N1664="nulová",J1664,0)</f>
        <v>0</v>
      </c>
      <c r="BJ1664" s="99" t="s">
        <v>75</v>
      </c>
      <c r="BK1664" s="162">
        <f>ROUND(I1664*H1664,2)</f>
        <v>2960</v>
      </c>
      <c r="BL1664" s="99" t="s">
        <v>3973</v>
      </c>
      <c r="BM1664" s="99" t="s">
        <v>4074</v>
      </c>
    </row>
    <row r="1665" spans="2:65" s="108" customFormat="1" ht="58.5">
      <c r="B1665" s="109"/>
      <c r="D1665" s="163" t="s">
        <v>107</v>
      </c>
      <c r="F1665" s="164" t="s">
        <v>4075</v>
      </c>
      <c r="L1665" s="109"/>
      <c r="M1665" s="165"/>
      <c r="N1665" s="166"/>
      <c r="O1665" s="166"/>
      <c r="P1665" s="166"/>
      <c r="Q1665" s="166"/>
      <c r="R1665" s="166"/>
      <c r="S1665" s="166"/>
      <c r="T1665" s="167"/>
      <c r="AT1665" s="99" t="s">
        <v>107</v>
      </c>
      <c r="AU1665" s="99" t="s">
        <v>67</v>
      </c>
    </row>
    <row r="1666" spans="2:65" s="108" customFormat="1" ht="22.5" customHeight="1">
      <c r="B1666" s="109"/>
      <c r="C1666" s="152" t="s">
        <v>4076</v>
      </c>
      <c r="D1666" s="152" t="s">
        <v>99</v>
      </c>
      <c r="E1666" s="153" t="s">
        <v>4077</v>
      </c>
      <c r="F1666" s="154" t="s">
        <v>4078</v>
      </c>
      <c r="G1666" s="155" t="s">
        <v>2631</v>
      </c>
      <c r="H1666" s="156">
        <v>1</v>
      </c>
      <c r="I1666" s="157">
        <v>287</v>
      </c>
      <c r="J1666" s="157">
        <f>ROUND(I1666*H1666,2)</f>
        <v>287</v>
      </c>
      <c r="K1666" s="154" t="s">
        <v>103</v>
      </c>
      <c r="L1666" s="109"/>
      <c r="M1666" s="158" t="s">
        <v>1</v>
      </c>
      <c r="N1666" s="159" t="s">
        <v>38</v>
      </c>
      <c r="O1666" s="160">
        <v>0</v>
      </c>
      <c r="P1666" s="160">
        <f>O1666*H1666</f>
        <v>0</v>
      </c>
      <c r="Q1666" s="160">
        <v>0</v>
      </c>
      <c r="R1666" s="160">
        <f>Q1666*H1666</f>
        <v>0</v>
      </c>
      <c r="S1666" s="160">
        <v>0</v>
      </c>
      <c r="T1666" s="161">
        <f>S1666*H1666</f>
        <v>0</v>
      </c>
      <c r="AR1666" s="99" t="s">
        <v>3973</v>
      </c>
      <c r="AT1666" s="99" t="s">
        <v>99</v>
      </c>
      <c r="AU1666" s="99" t="s">
        <v>67</v>
      </c>
      <c r="AY1666" s="99" t="s">
        <v>105</v>
      </c>
      <c r="BE1666" s="162">
        <f>IF(N1666="základní",J1666,0)</f>
        <v>287</v>
      </c>
      <c r="BF1666" s="162">
        <f>IF(N1666="snížená",J1666,0)</f>
        <v>0</v>
      </c>
      <c r="BG1666" s="162">
        <f>IF(N1666="zákl. přenesená",J1666,0)</f>
        <v>0</v>
      </c>
      <c r="BH1666" s="162">
        <f>IF(N1666="sníž. přenesená",J1666,0)</f>
        <v>0</v>
      </c>
      <c r="BI1666" s="162">
        <f>IF(N1666="nulová",J1666,0)</f>
        <v>0</v>
      </c>
      <c r="BJ1666" s="99" t="s">
        <v>75</v>
      </c>
      <c r="BK1666" s="162">
        <f>ROUND(I1666*H1666,2)</f>
        <v>287</v>
      </c>
      <c r="BL1666" s="99" t="s">
        <v>3973</v>
      </c>
      <c r="BM1666" s="99" t="s">
        <v>4079</v>
      </c>
    </row>
    <row r="1667" spans="2:65" s="108" customFormat="1" ht="29.25">
      <c r="B1667" s="109"/>
      <c r="D1667" s="163" t="s">
        <v>107</v>
      </c>
      <c r="F1667" s="164" t="s">
        <v>4080</v>
      </c>
      <c r="L1667" s="109"/>
      <c r="M1667" s="165"/>
      <c r="N1667" s="166"/>
      <c r="O1667" s="166"/>
      <c r="P1667" s="166"/>
      <c r="Q1667" s="166"/>
      <c r="R1667" s="166"/>
      <c r="S1667" s="166"/>
      <c r="T1667" s="167"/>
      <c r="AT1667" s="99" t="s">
        <v>107</v>
      </c>
      <c r="AU1667" s="99" t="s">
        <v>67</v>
      </c>
    </row>
    <row r="1668" spans="2:65" s="108" customFormat="1" ht="22.5" customHeight="1">
      <c r="B1668" s="109"/>
      <c r="C1668" s="152" t="s">
        <v>4081</v>
      </c>
      <c r="D1668" s="152" t="s">
        <v>99</v>
      </c>
      <c r="E1668" s="153" t="s">
        <v>4082</v>
      </c>
      <c r="F1668" s="154" t="s">
        <v>4083</v>
      </c>
      <c r="G1668" s="155" t="s">
        <v>2631</v>
      </c>
      <c r="H1668" s="156">
        <v>1</v>
      </c>
      <c r="I1668" s="157">
        <v>733</v>
      </c>
      <c r="J1668" s="157">
        <f>ROUND(I1668*H1668,2)</f>
        <v>733</v>
      </c>
      <c r="K1668" s="154" t="s">
        <v>103</v>
      </c>
      <c r="L1668" s="109"/>
      <c r="M1668" s="158" t="s">
        <v>1</v>
      </c>
      <c r="N1668" s="159" t="s">
        <v>38</v>
      </c>
      <c r="O1668" s="160">
        <v>0</v>
      </c>
      <c r="P1668" s="160">
        <f>O1668*H1668</f>
        <v>0</v>
      </c>
      <c r="Q1668" s="160">
        <v>0</v>
      </c>
      <c r="R1668" s="160">
        <f>Q1668*H1668</f>
        <v>0</v>
      </c>
      <c r="S1668" s="160">
        <v>0</v>
      </c>
      <c r="T1668" s="161">
        <f>S1668*H1668</f>
        <v>0</v>
      </c>
      <c r="AR1668" s="99" t="s">
        <v>3973</v>
      </c>
      <c r="AT1668" s="99" t="s">
        <v>99</v>
      </c>
      <c r="AU1668" s="99" t="s">
        <v>67</v>
      </c>
      <c r="AY1668" s="99" t="s">
        <v>105</v>
      </c>
      <c r="BE1668" s="162">
        <f>IF(N1668="základní",J1668,0)</f>
        <v>733</v>
      </c>
      <c r="BF1668" s="162">
        <f>IF(N1668="snížená",J1668,0)</f>
        <v>0</v>
      </c>
      <c r="BG1668" s="162">
        <f>IF(N1668="zákl. přenesená",J1668,0)</f>
        <v>0</v>
      </c>
      <c r="BH1668" s="162">
        <f>IF(N1668="sníž. přenesená",J1668,0)</f>
        <v>0</v>
      </c>
      <c r="BI1668" s="162">
        <f>IF(N1668="nulová",J1668,0)</f>
        <v>0</v>
      </c>
      <c r="BJ1668" s="99" t="s">
        <v>75</v>
      </c>
      <c r="BK1668" s="162">
        <f>ROUND(I1668*H1668,2)</f>
        <v>733</v>
      </c>
      <c r="BL1668" s="99" t="s">
        <v>3973</v>
      </c>
      <c r="BM1668" s="99" t="s">
        <v>4084</v>
      </c>
    </row>
    <row r="1669" spans="2:65" s="108" customFormat="1" ht="29.25">
      <c r="B1669" s="109"/>
      <c r="D1669" s="163" t="s">
        <v>107</v>
      </c>
      <c r="F1669" s="164" t="s">
        <v>4085</v>
      </c>
      <c r="L1669" s="109"/>
      <c r="M1669" s="165"/>
      <c r="N1669" s="166"/>
      <c r="O1669" s="166"/>
      <c r="P1669" s="166"/>
      <c r="Q1669" s="166"/>
      <c r="R1669" s="166"/>
      <c r="S1669" s="166"/>
      <c r="T1669" s="167"/>
      <c r="AT1669" s="99" t="s">
        <v>107</v>
      </c>
      <c r="AU1669" s="99" t="s">
        <v>67</v>
      </c>
    </row>
    <row r="1670" spans="2:65" s="108" customFormat="1" ht="22.5" customHeight="1">
      <c r="B1670" s="109"/>
      <c r="C1670" s="152" t="s">
        <v>4086</v>
      </c>
      <c r="D1670" s="152" t="s">
        <v>99</v>
      </c>
      <c r="E1670" s="153" t="s">
        <v>4087</v>
      </c>
      <c r="F1670" s="154" t="s">
        <v>4088</v>
      </c>
      <c r="G1670" s="155" t="s">
        <v>111</v>
      </c>
      <c r="H1670" s="156">
        <v>1</v>
      </c>
      <c r="I1670" s="157">
        <v>3420</v>
      </c>
      <c r="J1670" s="157">
        <f>ROUND(I1670*H1670,2)</f>
        <v>3420</v>
      </c>
      <c r="K1670" s="154" t="s">
        <v>103</v>
      </c>
      <c r="L1670" s="109"/>
      <c r="M1670" s="158" t="s">
        <v>1</v>
      </c>
      <c r="N1670" s="159" t="s">
        <v>38</v>
      </c>
      <c r="O1670" s="160">
        <v>0</v>
      </c>
      <c r="P1670" s="160">
        <f>O1670*H1670</f>
        <v>0</v>
      </c>
      <c r="Q1670" s="160">
        <v>0</v>
      </c>
      <c r="R1670" s="160">
        <f>Q1670*H1670</f>
        <v>0</v>
      </c>
      <c r="S1670" s="160">
        <v>0</v>
      </c>
      <c r="T1670" s="161">
        <f>S1670*H1670</f>
        <v>0</v>
      </c>
      <c r="AR1670" s="99" t="s">
        <v>3973</v>
      </c>
      <c r="AT1670" s="99" t="s">
        <v>99</v>
      </c>
      <c r="AU1670" s="99" t="s">
        <v>67</v>
      </c>
      <c r="AY1670" s="99" t="s">
        <v>105</v>
      </c>
      <c r="BE1670" s="162">
        <f>IF(N1670="základní",J1670,0)</f>
        <v>3420</v>
      </c>
      <c r="BF1670" s="162">
        <f>IF(N1670="snížená",J1670,0)</f>
        <v>0</v>
      </c>
      <c r="BG1670" s="162">
        <f>IF(N1670="zákl. přenesená",J1670,0)</f>
        <v>0</v>
      </c>
      <c r="BH1670" s="162">
        <f>IF(N1670="sníž. přenesená",J1670,0)</f>
        <v>0</v>
      </c>
      <c r="BI1670" s="162">
        <f>IF(N1670="nulová",J1670,0)</f>
        <v>0</v>
      </c>
      <c r="BJ1670" s="99" t="s">
        <v>75</v>
      </c>
      <c r="BK1670" s="162">
        <f>ROUND(I1670*H1670,2)</f>
        <v>3420</v>
      </c>
      <c r="BL1670" s="99" t="s">
        <v>3973</v>
      </c>
      <c r="BM1670" s="99" t="s">
        <v>4089</v>
      </c>
    </row>
    <row r="1671" spans="2:65" s="108" customFormat="1" ht="29.25">
      <c r="B1671" s="109"/>
      <c r="D1671" s="163" t="s">
        <v>107</v>
      </c>
      <c r="F1671" s="164" t="s">
        <v>4090</v>
      </c>
      <c r="L1671" s="109"/>
      <c r="M1671" s="165"/>
      <c r="N1671" s="166"/>
      <c r="O1671" s="166"/>
      <c r="P1671" s="166"/>
      <c r="Q1671" s="166"/>
      <c r="R1671" s="166"/>
      <c r="S1671" s="166"/>
      <c r="T1671" s="167"/>
      <c r="AT1671" s="99" t="s">
        <v>107</v>
      </c>
      <c r="AU1671" s="99" t="s">
        <v>67</v>
      </c>
    </row>
    <row r="1672" spans="2:65" s="108" customFormat="1" ht="22.5" customHeight="1">
      <c r="B1672" s="109"/>
      <c r="C1672" s="152" t="s">
        <v>4091</v>
      </c>
      <c r="D1672" s="152" t="s">
        <v>99</v>
      </c>
      <c r="E1672" s="153" t="s">
        <v>4092</v>
      </c>
      <c r="F1672" s="154" t="s">
        <v>4093</v>
      </c>
      <c r="G1672" s="155" t="s">
        <v>111</v>
      </c>
      <c r="H1672" s="156">
        <v>1</v>
      </c>
      <c r="I1672" s="157">
        <v>29600</v>
      </c>
      <c r="J1672" s="157">
        <f>ROUND(I1672*H1672,2)</f>
        <v>29600</v>
      </c>
      <c r="K1672" s="154" t="s">
        <v>103</v>
      </c>
      <c r="L1672" s="109"/>
      <c r="M1672" s="158" t="s">
        <v>1</v>
      </c>
      <c r="N1672" s="159" t="s">
        <v>38</v>
      </c>
      <c r="O1672" s="160">
        <v>0</v>
      </c>
      <c r="P1672" s="160">
        <f>O1672*H1672</f>
        <v>0</v>
      </c>
      <c r="Q1672" s="160">
        <v>0</v>
      </c>
      <c r="R1672" s="160">
        <f>Q1672*H1672</f>
        <v>0</v>
      </c>
      <c r="S1672" s="160">
        <v>0</v>
      </c>
      <c r="T1672" s="161">
        <f>S1672*H1672</f>
        <v>0</v>
      </c>
      <c r="AR1672" s="99" t="s">
        <v>3973</v>
      </c>
      <c r="AT1672" s="99" t="s">
        <v>99</v>
      </c>
      <c r="AU1672" s="99" t="s">
        <v>67</v>
      </c>
      <c r="AY1672" s="99" t="s">
        <v>105</v>
      </c>
      <c r="BE1672" s="162">
        <f>IF(N1672="základní",J1672,0)</f>
        <v>29600</v>
      </c>
      <c r="BF1672" s="162">
        <f>IF(N1672="snížená",J1672,0)</f>
        <v>0</v>
      </c>
      <c r="BG1672" s="162">
        <f>IF(N1672="zákl. přenesená",J1672,0)</f>
        <v>0</v>
      </c>
      <c r="BH1672" s="162">
        <f>IF(N1672="sníž. přenesená",J1672,0)</f>
        <v>0</v>
      </c>
      <c r="BI1672" s="162">
        <f>IF(N1672="nulová",J1672,0)</f>
        <v>0</v>
      </c>
      <c r="BJ1672" s="99" t="s">
        <v>75</v>
      </c>
      <c r="BK1672" s="162">
        <f>ROUND(I1672*H1672,2)</f>
        <v>29600</v>
      </c>
      <c r="BL1672" s="99" t="s">
        <v>3973</v>
      </c>
      <c r="BM1672" s="99" t="s">
        <v>4094</v>
      </c>
    </row>
    <row r="1673" spans="2:65" s="108" customFormat="1" ht="29.25">
      <c r="B1673" s="109"/>
      <c r="D1673" s="163" t="s">
        <v>107</v>
      </c>
      <c r="F1673" s="164" t="s">
        <v>4095</v>
      </c>
      <c r="L1673" s="109"/>
      <c r="M1673" s="165"/>
      <c r="N1673" s="166"/>
      <c r="O1673" s="166"/>
      <c r="P1673" s="166"/>
      <c r="Q1673" s="166"/>
      <c r="R1673" s="166"/>
      <c r="S1673" s="166"/>
      <c r="T1673" s="167"/>
      <c r="AT1673" s="99" t="s">
        <v>107</v>
      </c>
      <c r="AU1673" s="99" t="s">
        <v>67</v>
      </c>
    </row>
    <row r="1674" spans="2:65" s="108" customFormat="1" ht="22.5" customHeight="1">
      <c r="B1674" s="109"/>
      <c r="C1674" s="152" t="s">
        <v>4096</v>
      </c>
      <c r="D1674" s="152" t="s">
        <v>99</v>
      </c>
      <c r="E1674" s="153" t="s">
        <v>4097</v>
      </c>
      <c r="F1674" s="154" t="s">
        <v>4098</v>
      </c>
      <c r="G1674" s="155" t="s">
        <v>2631</v>
      </c>
      <c r="H1674" s="156">
        <v>1</v>
      </c>
      <c r="I1674" s="157">
        <v>1140</v>
      </c>
      <c r="J1674" s="157">
        <f>ROUND(I1674*H1674,2)</f>
        <v>1140</v>
      </c>
      <c r="K1674" s="154" t="s">
        <v>103</v>
      </c>
      <c r="L1674" s="109"/>
      <c r="M1674" s="158" t="s">
        <v>1</v>
      </c>
      <c r="N1674" s="159" t="s">
        <v>38</v>
      </c>
      <c r="O1674" s="160">
        <v>0</v>
      </c>
      <c r="P1674" s="160">
        <f>O1674*H1674</f>
        <v>0</v>
      </c>
      <c r="Q1674" s="160">
        <v>0</v>
      </c>
      <c r="R1674" s="160">
        <f>Q1674*H1674</f>
        <v>0</v>
      </c>
      <c r="S1674" s="160">
        <v>0</v>
      </c>
      <c r="T1674" s="161">
        <f>S1674*H1674</f>
        <v>0</v>
      </c>
      <c r="AR1674" s="99" t="s">
        <v>3973</v>
      </c>
      <c r="AT1674" s="99" t="s">
        <v>99</v>
      </c>
      <c r="AU1674" s="99" t="s">
        <v>67</v>
      </c>
      <c r="AY1674" s="99" t="s">
        <v>105</v>
      </c>
      <c r="BE1674" s="162">
        <f>IF(N1674="základní",J1674,0)</f>
        <v>1140</v>
      </c>
      <c r="BF1674" s="162">
        <f>IF(N1674="snížená",J1674,0)</f>
        <v>0</v>
      </c>
      <c r="BG1674" s="162">
        <f>IF(N1674="zákl. přenesená",J1674,0)</f>
        <v>0</v>
      </c>
      <c r="BH1674" s="162">
        <f>IF(N1674="sníž. přenesená",J1674,0)</f>
        <v>0</v>
      </c>
      <c r="BI1674" s="162">
        <f>IF(N1674="nulová",J1674,0)</f>
        <v>0</v>
      </c>
      <c r="BJ1674" s="99" t="s">
        <v>75</v>
      </c>
      <c r="BK1674" s="162">
        <f>ROUND(I1674*H1674,2)</f>
        <v>1140</v>
      </c>
      <c r="BL1674" s="99" t="s">
        <v>3973</v>
      </c>
      <c r="BM1674" s="99" t="s">
        <v>4099</v>
      </c>
    </row>
    <row r="1675" spans="2:65" s="108" customFormat="1" ht="29.25">
      <c r="B1675" s="109"/>
      <c r="D1675" s="163" t="s">
        <v>107</v>
      </c>
      <c r="F1675" s="164" t="s">
        <v>4100</v>
      </c>
      <c r="L1675" s="109"/>
      <c r="M1675" s="165"/>
      <c r="N1675" s="166"/>
      <c r="O1675" s="166"/>
      <c r="P1675" s="166"/>
      <c r="Q1675" s="166"/>
      <c r="R1675" s="166"/>
      <c r="S1675" s="166"/>
      <c r="T1675" s="167"/>
      <c r="AT1675" s="99" t="s">
        <v>107</v>
      </c>
      <c r="AU1675" s="99" t="s">
        <v>67</v>
      </c>
    </row>
    <row r="1676" spans="2:65" s="108" customFormat="1" ht="22.5" customHeight="1">
      <c r="B1676" s="109"/>
      <c r="C1676" s="152" t="s">
        <v>4101</v>
      </c>
      <c r="D1676" s="152" t="s">
        <v>99</v>
      </c>
      <c r="E1676" s="153" t="s">
        <v>4102</v>
      </c>
      <c r="F1676" s="154" t="s">
        <v>4103</v>
      </c>
      <c r="G1676" s="155" t="s">
        <v>2631</v>
      </c>
      <c r="H1676" s="156">
        <v>1</v>
      </c>
      <c r="I1676" s="157">
        <v>2250</v>
      </c>
      <c r="J1676" s="157">
        <f>ROUND(I1676*H1676,2)</f>
        <v>2250</v>
      </c>
      <c r="K1676" s="154" t="s">
        <v>103</v>
      </c>
      <c r="L1676" s="109"/>
      <c r="M1676" s="158" t="s">
        <v>1</v>
      </c>
      <c r="N1676" s="159" t="s">
        <v>38</v>
      </c>
      <c r="O1676" s="160">
        <v>0</v>
      </c>
      <c r="P1676" s="160">
        <f>O1676*H1676</f>
        <v>0</v>
      </c>
      <c r="Q1676" s="160">
        <v>0</v>
      </c>
      <c r="R1676" s="160">
        <f>Q1676*H1676</f>
        <v>0</v>
      </c>
      <c r="S1676" s="160">
        <v>0</v>
      </c>
      <c r="T1676" s="161">
        <f>S1676*H1676</f>
        <v>0</v>
      </c>
      <c r="AR1676" s="99" t="s">
        <v>3973</v>
      </c>
      <c r="AT1676" s="99" t="s">
        <v>99</v>
      </c>
      <c r="AU1676" s="99" t="s">
        <v>67</v>
      </c>
      <c r="AY1676" s="99" t="s">
        <v>105</v>
      </c>
      <c r="BE1676" s="162">
        <f>IF(N1676="základní",J1676,0)</f>
        <v>2250</v>
      </c>
      <c r="BF1676" s="162">
        <f>IF(N1676="snížená",J1676,0)</f>
        <v>0</v>
      </c>
      <c r="BG1676" s="162">
        <f>IF(N1676="zákl. přenesená",J1676,0)</f>
        <v>0</v>
      </c>
      <c r="BH1676" s="162">
        <f>IF(N1676="sníž. přenesená",J1676,0)</f>
        <v>0</v>
      </c>
      <c r="BI1676" s="162">
        <f>IF(N1676="nulová",J1676,0)</f>
        <v>0</v>
      </c>
      <c r="BJ1676" s="99" t="s">
        <v>75</v>
      </c>
      <c r="BK1676" s="162">
        <f>ROUND(I1676*H1676,2)</f>
        <v>2250</v>
      </c>
      <c r="BL1676" s="99" t="s">
        <v>3973</v>
      </c>
      <c r="BM1676" s="99" t="s">
        <v>4104</v>
      </c>
    </row>
    <row r="1677" spans="2:65" s="108" customFormat="1" ht="29.25">
      <c r="B1677" s="109"/>
      <c r="D1677" s="163" t="s">
        <v>107</v>
      </c>
      <c r="F1677" s="164" t="s">
        <v>4105</v>
      </c>
      <c r="L1677" s="109"/>
      <c r="M1677" s="165"/>
      <c r="N1677" s="166"/>
      <c r="O1677" s="166"/>
      <c r="P1677" s="166"/>
      <c r="Q1677" s="166"/>
      <c r="R1677" s="166"/>
      <c r="S1677" s="166"/>
      <c r="T1677" s="167"/>
      <c r="AT1677" s="99" t="s">
        <v>107</v>
      </c>
      <c r="AU1677" s="99" t="s">
        <v>67</v>
      </c>
    </row>
    <row r="1678" spans="2:65" s="108" customFormat="1" ht="22.5" customHeight="1">
      <c r="B1678" s="109"/>
      <c r="C1678" s="152" t="s">
        <v>4106</v>
      </c>
      <c r="D1678" s="152" t="s">
        <v>99</v>
      </c>
      <c r="E1678" s="153" t="s">
        <v>4107</v>
      </c>
      <c r="F1678" s="154" t="s">
        <v>4108</v>
      </c>
      <c r="G1678" s="155" t="s">
        <v>2631</v>
      </c>
      <c r="H1678" s="156">
        <v>1</v>
      </c>
      <c r="I1678" s="157">
        <v>1750</v>
      </c>
      <c r="J1678" s="157">
        <f>ROUND(I1678*H1678,2)</f>
        <v>1750</v>
      </c>
      <c r="K1678" s="154" t="s">
        <v>103</v>
      </c>
      <c r="L1678" s="109"/>
      <c r="M1678" s="158" t="s">
        <v>1</v>
      </c>
      <c r="N1678" s="159" t="s">
        <v>38</v>
      </c>
      <c r="O1678" s="160">
        <v>0</v>
      </c>
      <c r="P1678" s="160">
        <f>O1678*H1678</f>
        <v>0</v>
      </c>
      <c r="Q1678" s="160">
        <v>0</v>
      </c>
      <c r="R1678" s="160">
        <f>Q1678*H1678</f>
        <v>0</v>
      </c>
      <c r="S1678" s="160">
        <v>0</v>
      </c>
      <c r="T1678" s="161">
        <f>S1678*H1678</f>
        <v>0</v>
      </c>
      <c r="AR1678" s="99" t="s">
        <v>3973</v>
      </c>
      <c r="AT1678" s="99" t="s">
        <v>99</v>
      </c>
      <c r="AU1678" s="99" t="s">
        <v>67</v>
      </c>
      <c r="AY1678" s="99" t="s">
        <v>105</v>
      </c>
      <c r="BE1678" s="162">
        <f>IF(N1678="základní",J1678,0)</f>
        <v>1750</v>
      </c>
      <c r="BF1678" s="162">
        <f>IF(N1678="snížená",J1678,0)</f>
        <v>0</v>
      </c>
      <c r="BG1678" s="162">
        <f>IF(N1678="zákl. přenesená",J1678,0)</f>
        <v>0</v>
      </c>
      <c r="BH1678" s="162">
        <f>IF(N1678="sníž. přenesená",J1678,0)</f>
        <v>0</v>
      </c>
      <c r="BI1678" s="162">
        <f>IF(N1678="nulová",J1678,0)</f>
        <v>0</v>
      </c>
      <c r="BJ1678" s="99" t="s">
        <v>75</v>
      </c>
      <c r="BK1678" s="162">
        <f>ROUND(I1678*H1678,2)</f>
        <v>1750</v>
      </c>
      <c r="BL1678" s="99" t="s">
        <v>3973</v>
      </c>
      <c r="BM1678" s="99" t="s">
        <v>4109</v>
      </c>
    </row>
    <row r="1679" spans="2:65" s="108" customFormat="1" ht="29.25">
      <c r="B1679" s="109"/>
      <c r="D1679" s="163" t="s">
        <v>107</v>
      </c>
      <c r="F1679" s="164" t="s">
        <v>4110</v>
      </c>
      <c r="L1679" s="109"/>
      <c r="M1679" s="165"/>
      <c r="N1679" s="166"/>
      <c r="O1679" s="166"/>
      <c r="P1679" s="166"/>
      <c r="Q1679" s="166"/>
      <c r="R1679" s="166"/>
      <c r="S1679" s="166"/>
      <c r="T1679" s="167"/>
      <c r="AT1679" s="99" t="s">
        <v>107</v>
      </c>
      <c r="AU1679" s="99" t="s">
        <v>67</v>
      </c>
    </row>
    <row r="1680" spans="2:65" s="108" customFormat="1" ht="22.5" customHeight="1">
      <c r="B1680" s="109"/>
      <c r="C1680" s="152" t="s">
        <v>4111</v>
      </c>
      <c r="D1680" s="152" t="s">
        <v>99</v>
      </c>
      <c r="E1680" s="153" t="s">
        <v>4112</v>
      </c>
      <c r="F1680" s="154" t="s">
        <v>4113</v>
      </c>
      <c r="G1680" s="155" t="s">
        <v>2631</v>
      </c>
      <c r="H1680" s="156">
        <v>1</v>
      </c>
      <c r="I1680" s="157">
        <v>935</v>
      </c>
      <c r="J1680" s="157">
        <f>ROUND(I1680*H1680,2)</f>
        <v>935</v>
      </c>
      <c r="K1680" s="154" t="s">
        <v>103</v>
      </c>
      <c r="L1680" s="109"/>
      <c r="M1680" s="158" t="s">
        <v>1</v>
      </c>
      <c r="N1680" s="159" t="s">
        <v>38</v>
      </c>
      <c r="O1680" s="160">
        <v>0</v>
      </c>
      <c r="P1680" s="160">
        <f>O1680*H1680</f>
        <v>0</v>
      </c>
      <c r="Q1680" s="160">
        <v>0</v>
      </c>
      <c r="R1680" s="160">
        <f>Q1680*H1680</f>
        <v>0</v>
      </c>
      <c r="S1680" s="160">
        <v>0</v>
      </c>
      <c r="T1680" s="161">
        <f>S1680*H1680</f>
        <v>0</v>
      </c>
      <c r="AR1680" s="99" t="s">
        <v>3973</v>
      </c>
      <c r="AT1680" s="99" t="s">
        <v>99</v>
      </c>
      <c r="AU1680" s="99" t="s">
        <v>67</v>
      </c>
      <c r="AY1680" s="99" t="s">
        <v>105</v>
      </c>
      <c r="BE1680" s="162">
        <f>IF(N1680="základní",J1680,0)</f>
        <v>935</v>
      </c>
      <c r="BF1680" s="162">
        <f>IF(N1680="snížená",J1680,0)</f>
        <v>0</v>
      </c>
      <c r="BG1680" s="162">
        <f>IF(N1680="zákl. přenesená",J1680,0)</f>
        <v>0</v>
      </c>
      <c r="BH1680" s="162">
        <f>IF(N1680="sníž. přenesená",J1680,0)</f>
        <v>0</v>
      </c>
      <c r="BI1680" s="162">
        <f>IF(N1680="nulová",J1680,0)</f>
        <v>0</v>
      </c>
      <c r="BJ1680" s="99" t="s">
        <v>75</v>
      </c>
      <c r="BK1680" s="162">
        <f>ROUND(I1680*H1680,2)</f>
        <v>935</v>
      </c>
      <c r="BL1680" s="99" t="s">
        <v>3973</v>
      </c>
      <c r="BM1680" s="99" t="s">
        <v>4114</v>
      </c>
    </row>
    <row r="1681" spans="2:65" s="108" customFormat="1" ht="29.25">
      <c r="B1681" s="109"/>
      <c r="D1681" s="163" t="s">
        <v>107</v>
      </c>
      <c r="F1681" s="164" t="s">
        <v>4115</v>
      </c>
      <c r="L1681" s="109"/>
      <c r="M1681" s="165"/>
      <c r="N1681" s="166"/>
      <c r="O1681" s="166"/>
      <c r="P1681" s="166"/>
      <c r="Q1681" s="166"/>
      <c r="R1681" s="166"/>
      <c r="S1681" s="166"/>
      <c r="T1681" s="167"/>
      <c r="AT1681" s="99" t="s">
        <v>107</v>
      </c>
      <c r="AU1681" s="99" t="s">
        <v>67</v>
      </c>
    </row>
    <row r="1682" spans="2:65" s="108" customFormat="1" ht="22.5" customHeight="1">
      <c r="B1682" s="109"/>
      <c r="C1682" s="152" t="s">
        <v>4116</v>
      </c>
      <c r="D1682" s="152" t="s">
        <v>99</v>
      </c>
      <c r="E1682" s="153" t="s">
        <v>4117</v>
      </c>
      <c r="F1682" s="154" t="s">
        <v>4118</v>
      </c>
      <c r="G1682" s="155" t="s">
        <v>2631</v>
      </c>
      <c r="H1682" s="156">
        <v>1</v>
      </c>
      <c r="I1682" s="157">
        <v>650</v>
      </c>
      <c r="J1682" s="157">
        <f>ROUND(I1682*H1682,2)</f>
        <v>650</v>
      </c>
      <c r="K1682" s="154" t="s">
        <v>103</v>
      </c>
      <c r="L1682" s="109"/>
      <c r="M1682" s="158" t="s">
        <v>1</v>
      </c>
      <c r="N1682" s="159" t="s">
        <v>38</v>
      </c>
      <c r="O1682" s="160">
        <v>0</v>
      </c>
      <c r="P1682" s="160">
        <f>O1682*H1682</f>
        <v>0</v>
      </c>
      <c r="Q1682" s="160">
        <v>0</v>
      </c>
      <c r="R1682" s="160">
        <f>Q1682*H1682</f>
        <v>0</v>
      </c>
      <c r="S1682" s="160">
        <v>0</v>
      </c>
      <c r="T1682" s="161">
        <f>S1682*H1682</f>
        <v>0</v>
      </c>
      <c r="AR1682" s="99" t="s">
        <v>3973</v>
      </c>
      <c r="AT1682" s="99" t="s">
        <v>99</v>
      </c>
      <c r="AU1682" s="99" t="s">
        <v>67</v>
      </c>
      <c r="AY1682" s="99" t="s">
        <v>105</v>
      </c>
      <c r="BE1682" s="162">
        <f>IF(N1682="základní",J1682,0)</f>
        <v>650</v>
      </c>
      <c r="BF1682" s="162">
        <f>IF(N1682="snížená",J1682,0)</f>
        <v>0</v>
      </c>
      <c r="BG1682" s="162">
        <f>IF(N1682="zákl. přenesená",J1682,0)</f>
        <v>0</v>
      </c>
      <c r="BH1682" s="162">
        <f>IF(N1682="sníž. přenesená",J1682,0)</f>
        <v>0</v>
      </c>
      <c r="BI1682" s="162">
        <f>IF(N1682="nulová",J1682,0)</f>
        <v>0</v>
      </c>
      <c r="BJ1682" s="99" t="s">
        <v>75</v>
      </c>
      <c r="BK1682" s="162">
        <f>ROUND(I1682*H1682,2)</f>
        <v>650</v>
      </c>
      <c r="BL1682" s="99" t="s">
        <v>3973</v>
      </c>
      <c r="BM1682" s="99" t="s">
        <v>4119</v>
      </c>
    </row>
    <row r="1683" spans="2:65" s="108" customFormat="1" ht="29.25">
      <c r="B1683" s="109"/>
      <c r="D1683" s="163" t="s">
        <v>107</v>
      </c>
      <c r="F1683" s="164" t="s">
        <v>4120</v>
      </c>
      <c r="L1683" s="109"/>
      <c r="M1683" s="165"/>
      <c r="N1683" s="166"/>
      <c r="O1683" s="166"/>
      <c r="P1683" s="166"/>
      <c r="Q1683" s="166"/>
      <c r="R1683" s="166"/>
      <c r="S1683" s="166"/>
      <c r="T1683" s="167"/>
      <c r="AT1683" s="99" t="s">
        <v>107</v>
      </c>
      <c r="AU1683" s="99" t="s">
        <v>67</v>
      </c>
    </row>
    <row r="1684" spans="2:65" s="108" customFormat="1" ht="22.5" customHeight="1">
      <c r="B1684" s="109"/>
      <c r="C1684" s="152" t="s">
        <v>4121</v>
      </c>
      <c r="D1684" s="152" t="s">
        <v>99</v>
      </c>
      <c r="E1684" s="153" t="s">
        <v>4122</v>
      </c>
      <c r="F1684" s="154" t="s">
        <v>4123</v>
      </c>
      <c r="G1684" s="155" t="s">
        <v>2631</v>
      </c>
      <c r="H1684" s="156">
        <v>1</v>
      </c>
      <c r="I1684" s="157">
        <v>138</v>
      </c>
      <c r="J1684" s="157">
        <f>ROUND(I1684*H1684,2)</f>
        <v>138</v>
      </c>
      <c r="K1684" s="154" t="s">
        <v>103</v>
      </c>
      <c r="L1684" s="109"/>
      <c r="M1684" s="158" t="s">
        <v>1</v>
      </c>
      <c r="N1684" s="159" t="s">
        <v>38</v>
      </c>
      <c r="O1684" s="160">
        <v>0</v>
      </c>
      <c r="P1684" s="160">
        <f>O1684*H1684</f>
        <v>0</v>
      </c>
      <c r="Q1684" s="160">
        <v>0</v>
      </c>
      <c r="R1684" s="160">
        <f>Q1684*H1684</f>
        <v>0</v>
      </c>
      <c r="S1684" s="160">
        <v>0</v>
      </c>
      <c r="T1684" s="161">
        <f>S1684*H1684</f>
        <v>0</v>
      </c>
      <c r="AR1684" s="99" t="s">
        <v>3973</v>
      </c>
      <c r="AT1684" s="99" t="s">
        <v>99</v>
      </c>
      <c r="AU1684" s="99" t="s">
        <v>67</v>
      </c>
      <c r="AY1684" s="99" t="s">
        <v>105</v>
      </c>
      <c r="BE1684" s="162">
        <f>IF(N1684="základní",J1684,0)</f>
        <v>138</v>
      </c>
      <c r="BF1684" s="162">
        <f>IF(N1684="snížená",J1684,0)</f>
        <v>0</v>
      </c>
      <c r="BG1684" s="162">
        <f>IF(N1684="zákl. přenesená",J1684,0)</f>
        <v>0</v>
      </c>
      <c r="BH1684" s="162">
        <f>IF(N1684="sníž. přenesená",J1684,0)</f>
        <v>0</v>
      </c>
      <c r="BI1684" s="162">
        <f>IF(N1684="nulová",J1684,0)</f>
        <v>0</v>
      </c>
      <c r="BJ1684" s="99" t="s">
        <v>75</v>
      </c>
      <c r="BK1684" s="162">
        <f>ROUND(I1684*H1684,2)</f>
        <v>138</v>
      </c>
      <c r="BL1684" s="99" t="s">
        <v>3973</v>
      </c>
      <c r="BM1684" s="99" t="s">
        <v>4124</v>
      </c>
    </row>
    <row r="1685" spans="2:65" s="108" customFormat="1" ht="29.25">
      <c r="B1685" s="109"/>
      <c r="D1685" s="163" t="s">
        <v>107</v>
      </c>
      <c r="F1685" s="164" t="s">
        <v>4125</v>
      </c>
      <c r="L1685" s="109"/>
      <c r="M1685" s="165"/>
      <c r="N1685" s="166"/>
      <c r="O1685" s="166"/>
      <c r="P1685" s="166"/>
      <c r="Q1685" s="166"/>
      <c r="R1685" s="166"/>
      <c r="S1685" s="166"/>
      <c r="T1685" s="167"/>
      <c r="AT1685" s="99" t="s">
        <v>107</v>
      </c>
      <c r="AU1685" s="99" t="s">
        <v>67</v>
      </c>
    </row>
    <row r="1686" spans="2:65" s="108" customFormat="1" ht="22.5" customHeight="1">
      <c r="B1686" s="109"/>
      <c r="C1686" s="152" t="s">
        <v>4126</v>
      </c>
      <c r="D1686" s="152" t="s">
        <v>99</v>
      </c>
      <c r="E1686" s="153" t="s">
        <v>4127</v>
      </c>
      <c r="F1686" s="154" t="s">
        <v>4128</v>
      </c>
      <c r="G1686" s="155" t="s">
        <v>111</v>
      </c>
      <c r="H1686" s="156">
        <v>1</v>
      </c>
      <c r="I1686" s="157">
        <v>10000</v>
      </c>
      <c r="J1686" s="157">
        <f>ROUND(I1686*H1686,2)</f>
        <v>10000</v>
      </c>
      <c r="K1686" s="154" t="s">
        <v>103</v>
      </c>
      <c r="L1686" s="109"/>
      <c r="M1686" s="158" t="s">
        <v>1</v>
      </c>
      <c r="N1686" s="159" t="s">
        <v>38</v>
      </c>
      <c r="O1686" s="160">
        <v>0</v>
      </c>
      <c r="P1686" s="160">
        <f>O1686*H1686</f>
        <v>0</v>
      </c>
      <c r="Q1686" s="160">
        <v>0</v>
      </c>
      <c r="R1686" s="160">
        <f>Q1686*H1686</f>
        <v>0</v>
      </c>
      <c r="S1686" s="160">
        <v>0</v>
      </c>
      <c r="T1686" s="161">
        <f>S1686*H1686</f>
        <v>0</v>
      </c>
      <c r="AR1686" s="99" t="s">
        <v>4129</v>
      </c>
      <c r="AT1686" s="99" t="s">
        <v>99</v>
      </c>
      <c r="AU1686" s="99" t="s">
        <v>67</v>
      </c>
      <c r="AY1686" s="99" t="s">
        <v>105</v>
      </c>
      <c r="BE1686" s="162">
        <f>IF(N1686="základní",J1686,0)</f>
        <v>10000</v>
      </c>
      <c r="BF1686" s="162">
        <f>IF(N1686="snížená",J1686,0)</f>
        <v>0</v>
      </c>
      <c r="BG1686" s="162">
        <f>IF(N1686="zákl. přenesená",J1686,0)</f>
        <v>0</v>
      </c>
      <c r="BH1686" s="162">
        <f>IF(N1686="sníž. přenesená",J1686,0)</f>
        <v>0</v>
      </c>
      <c r="BI1686" s="162">
        <f>IF(N1686="nulová",J1686,0)</f>
        <v>0</v>
      </c>
      <c r="BJ1686" s="99" t="s">
        <v>75</v>
      </c>
      <c r="BK1686" s="162">
        <f>ROUND(I1686*H1686,2)</f>
        <v>10000</v>
      </c>
      <c r="BL1686" s="99" t="s">
        <v>4129</v>
      </c>
      <c r="BM1686" s="99" t="s">
        <v>4130</v>
      </c>
    </row>
    <row r="1687" spans="2:65" s="108" customFormat="1" ht="29.25">
      <c r="B1687" s="109"/>
      <c r="D1687" s="163" t="s">
        <v>107</v>
      </c>
      <c r="F1687" s="164" t="s">
        <v>4131</v>
      </c>
      <c r="L1687" s="109"/>
      <c r="M1687" s="165"/>
      <c r="N1687" s="166"/>
      <c r="O1687" s="166"/>
      <c r="P1687" s="166"/>
      <c r="Q1687" s="166"/>
      <c r="R1687" s="166"/>
      <c r="S1687" s="166"/>
      <c r="T1687" s="167"/>
      <c r="AT1687" s="99" t="s">
        <v>107</v>
      </c>
      <c r="AU1687" s="99" t="s">
        <v>67</v>
      </c>
    </row>
    <row r="1688" spans="2:65" s="108" customFormat="1" ht="22.5" customHeight="1">
      <c r="B1688" s="109"/>
      <c r="C1688" s="152" t="s">
        <v>4132</v>
      </c>
      <c r="D1688" s="152" t="s">
        <v>99</v>
      </c>
      <c r="E1688" s="153" t="s">
        <v>4133</v>
      </c>
      <c r="F1688" s="154" t="s">
        <v>4134</v>
      </c>
      <c r="G1688" s="155" t="s">
        <v>4135</v>
      </c>
      <c r="H1688" s="156">
        <v>0</v>
      </c>
      <c r="I1688" s="157">
        <v>0</v>
      </c>
      <c r="J1688" s="157">
        <f>ROUND(I1688*H1688,2)</f>
        <v>0</v>
      </c>
      <c r="K1688" s="154" t="s">
        <v>103</v>
      </c>
      <c r="L1688" s="109"/>
      <c r="M1688" s="158" t="s">
        <v>1</v>
      </c>
      <c r="N1688" s="159" t="s">
        <v>38</v>
      </c>
      <c r="O1688" s="160">
        <v>0</v>
      </c>
      <c r="P1688" s="160">
        <f>O1688*H1688</f>
        <v>0</v>
      </c>
      <c r="Q1688" s="160">
        <v>0</v>
      </c>
      <c r="R1688" s="160">
        <f>Q1688*H1688</f>
        <v>0</v>
      </c>
      <c r="S1688" s="160">
        <v>0</v>
      </c>
      <c r="T1688" s="161">
        <f>S1688*H1688</f>
        <v>0</v>
      </c>
      <c r="AR1688" s="99" t="s">
        <v>4129</v>
      </c>
      <c r="AT1688" s="99" t="s">
        <v>99</v>
      </c>
      <c r="AU1688" s="99" t="s">
        <v>67</v>
      </c>
      <c r="AY1688" s="99" t="s">
        <v>105</v>
      </c>
      <c r="BE1688" s="162">
        <f>IF(N1688="základní",J1688,0)</f>
        <v>0</v>
      </c>
      <c r="BF1688" s="162">
        <f>IF(N1688="snížená",J1688,0)</f>
        <v>0</v>
      </c>
      <c r="BG1688" s="162">
        <f>IF(N1688="zákl. přenesená",J1688,0)</f>
        <v>0</v>
      </c>
      <c r="BH1688" s="162">
        <f>IF(N1688="sníž. přenesená",J1688,0)</f>
        <v>0</v>
      </c>
      <c r="BI1688" s="162">
        <f>IF(N1688="nulová",J1688,0)</f>
        <v>0</v>
      </c>
      <c r="BJ1688" s="99" t="s">
        <v>75</v>
      </c>
      <c r="BK1688" s="162">
        <f>ROUND(I1688*H1688,2)</f>
        <v>0</v>
      </c>
      <c r="BL1688" s="99" t="s">
        <v>4129</v>
      </c>
      <c r="BM1688" s="99" t="s">
        <v>4136</v>
      </c>
    </row>
    <row r="1689" spans="2:65" s="108" customFormat="1">
      <c r="B1689" s="109"/>
      <c r="D1689" s="163" t="s">
        <v>107</v>
      </c>
      <c r="F1689" s="164" t="s">
        <v>4134</v>
      </c>
      <c r="L1689" s="109"/>
      <c r="M1689" s="165"/>
      <c r="N1689" s="166"/>
      <c r="O1689" s="166"/>
      <c r="P1689" s="166"/>
      <c r="Q1689" s="166"/>
      <c r="R1689" s="166"/>
      <c r="S1689" s="166"/>
      <c r="T1689" s="167"/>
      <c r="AT1689" s="99" t="s">
        <v>107</v>
      </c>
      <c r="AU1689" s="99" t="s">
        <v>67</v>
      </c>
    </row>
    <row r="1690" spans="2:65" s="108" customFormat="1" ht="22.5" customHeight="1">
      <c r="B1690" s="109"/>
      <c r="C1690" s="152" t="s">
        <v>4137</v>
      </c>
      <c r="D1690" s="152" t="s">
        <v>99</v>
      </c>
      <c r="E1690" s="153" t="s">
        <v>4138</v>
      </c>
      <c r="F1690" s="154" t="s">
        <v>4139</v>
      </c>
      <c r="G1690" s="155" t="s">
        <v>4135</v>
      </c>
      <c r="H1690" s="156">
        <v>0</v>
      </c>
      <c r="I1690" s="157">
        <v>0</v>
      </c>
      <c r="J1690" s="157">
        <f>ROUND(I1690*H1690,2)</f>
        <v>0</v>
      </c>
      <c r="K1690" s="154" t="s">
        <v>103</v>
      </c>
      <c r="L1690" s="109"/>
      <c r="M1690" s="158" t="s">
        <v>1</v>
      </c>
      <c r="N1690" s="159" t="s">
        <v>38</v>
      </c>
      <c r="O1690" s="160">
        <v>0</v>
      </c>
      <c r="P1690" s="160">
        <f>O1690*H1690</f>
        <v>0</v>
      </c>
      <c r="Q1690" s="160">
        <v>0</v>
      </c>
      <c r="R1690" s="160">
        <f>Q1690*H1690</f>
        <v>0</v>
      </c>
      <c r="S1690" s="160">
        <v>0</v>
      </c>
      <c r="T1690" s="161">
        <f>S1690*H1690</f>
        <v>0</v>
      </c>
      <c r="AR1690" s="99" t="s">
        <v>4129</v>
      </c>
      <c r="AT1690" s="99" t="s">
        <v>99</v>
      </c>
      <c r="AU1690" s="99" t="s">
        <v>67</v>
      </c>
      <c r="AY1690" s="99" t="s">
        <v>105</v>
      </c>
      <c r="BE1690" s="162">
        <f>IF(N1690="základní",J1690,0)</f>
        <v>0</v>
      </c>
      <c r="BF1690" s="162">
        <f>IF(N1690="snížená",J1690,0)</f>
        <v>0</v>
      </c>
      <c r="BG1690" s="162">
        <f>IF(N1690="zákl. přenesená",J1690,0)</f>
        <v>0</v>
      </c>
      <c r="BH1690" s="162">
        <f>IF(N1690="sníž. přenesená",J1690,0)</f>
        <v>0</v>
      </c>
      <c r="BI1690" s="162">
        <f>IF(N1690="nulová",J1690,0)</f>
        <v>0</v>
      </c>
      <c r="BJ1690" s="99" t="s">
        <v>75</v>
      </c>
      <c r="BK1690" s="162">
        <f>ROUND(I1690*H1690,2)</f>
        <v>0</v>
      </c>
      <c r="BL1690" s="99" t="s">
        <v>4129</v>
      </c>
      <c r="BM1690" s="99" t="s">
        <v>4140</v>
      </c>
    </row>
    <row r="1691" spans="2:65" s="108" customFormat="1">
      <c r="B1691" s="109"/>
      <c r="D1691" s="163" t="s">
        <v>107</v>
      </c>
      <c r="F1691" s="164" t="s">
        <v>4139</v>
      </c>
      <c r="L1691" s="109"/>
      <c r="M1691" s="165"/>
      <c r="N1691" s="166"/>
      <c r="O1691" s="166"/>
      <c r="P1691" s="166"/>
      <c r="Q1691" s="166"/>
      <c r="R1691" s="166"/>
      <c r="S1691" s="166"/>
      <c r="T1691" s="167"/>
      <c r="AT1691" s="99" t="s">
        <v>107</v>
      </c>
      <c r="AU1691" s="99" t="s">
        <v>67</v>
      </c>
    </row>
    <row r="1692" spans="2:65" s="108" customFormat="1" ht="22.5" customHeight="1">
      <c r="B1692" s="109"/>
      <c r="C1692" s="152" t="s">
        <v>4141</v>
      </c>
      <c r="D1692" s="152" t="s">
        <v>99</v>
      </c>
      <c r="E1692" s="153" t="s">
        <v>4142</v>
      </c>
      <c r="F1692" s="154" t="s">
        <v>4143</v>
      </c>
      <c r="G1692" s="155" t="s">
        <v>4135</v>
      </c>
      <c r="H1692" s="156">
        <v>0</v>
      </c>
      <c r="I1692" s="157">
        <v>0</v>
      </c>
      <c r="J1692" s="157">
        <f>ROUND(I1692*H1692,2)</f>
        <v>0</v>
      </c>
      <c r="K1692" s="154" t="s">
        <v>103</v>
      </c>
      <c r="L1692" s="109"/>
      <c r="M1692" s="158" t="s">
        <v>1</v>
      </c>
      <c r="N1692" s="159" t="s">
        <v>38</v>
      </c>
      <c r="O1692" s="160">
        <v>0</v>
      </c>
      <c r="P1692" s="160">
        <f>O1692*H1692</f>
        <v>0</v>
      </c>
      <c r="Q1692" s="160">
        <v>0</v>
      </c>
      <c r="R1692" s="160">
        <f>Q1692*H1692</f>
        <v>0</v>
      </c>
      <c r="S1692" s="160">
        <v>0</v>
      </c>
      <c r="T1692" s="161">
        <f>S1692*H1692</f>
        <v>0</v>
      </c>
      <c r="AR1692" s="99" t="s">
        <v>4129</v>
      </c>
      <c r="AT1692" s="99" t="s">
        <v>99</v>
      </c>
      <c r="AU1692" s="99" t="s">
        <v>67</v>
      </c>
      <c r="AY1692" s="99" t="s">
        <v>105</v>
      </c>
      <c r="BE1692" s="162">
        <f>IF(N1692="základní",J1692,0)</f>
        <v>0</v>
      </c>
      <c r="BF1692" s="162">
        <f>IF(N1692="snížená",J1692,0)</f>
        <v>0</v>
      </c>
      <c r="BG1692" s="162">
        <f>IF(N1692="zákl. přenesená",J1692,0)</f>
        <v>0</v>
      </c>
      <c r="BH1692" s="162">
        <f>IF(N1692="sníž. přenesená",J1692,0)</f>
        <v>0</v>
      </c>
      <c r="BI1692" s="162">
        <f>IF(N1692="nulová",J1692,0)</f>
        <v>0</v>
      </c>
      <c r="BJ1692" s="99" t="s">
        <v>75</v>
      </c>
      <c r="BK1692" s="162">
        <f>ROUND(I1692*H1692,2)</f>
        <v>0</v>
      </c>
      <c r="BL1692" s="99" t="s">
        <v>4129</v>
      </c>
      <c r="BM1692" s="99" t="s">
        <v>4144</v>
      </c>
    </row>
    <row r="1693" spans="2:65" s="108" customFormat="1">
      <c r="B1693" s="109"/>
      <c r="D1693" s="163" t="s">
        <v>107</v>
      </c>
      <c r="F1693" s="164" t="s">
        <v>4143</v>
      </c>
      <c r="L1693" s="109"/>
      <c r="M1693" s="165"/>
      <c r="N1693" s="166"/>
      <c r="O1693" s="166"/>
      <c r="P1693" s="166"/>
      <c r="Q1693" s="166"/>
      <c r="R1693" s="166"/>
      <c r="S1693" s="166"/>
      <c r="T1693" s="167"/>
      <c r="AT1693" s="99" t="s">
        <v>107</v>
      </c>
      <c r="AU1693" s="99" t="s">
        <v>67</v>
      </c>
    </row>
    <row r="1694" spans="2:65" s="108" customFormat="1" ht="22.5" customHeight="1">
      <c r="B1694" s="109"/>
      <c r="C1694" s="152" t="s">
        <v>4145</v>
      </c>
      <c r="D1694" s="152" t="s">
        <v>99</v>
      </c>
      <c r="E1694" s="153" t="s">
        <v>4146</v>
      </c>
      <c r="F1694" s="154" t="s">
        <v>4147</v>
      </c>
      <c r="G1694" s="155" t="s">
        <v>4135</v>
      </c>
      <c r="H1694" s="156">
        <v>0</v>
      </c>
      <c r="I1694" s="157">
        <v>1</v>
      </c>
      <c r="J1694" s="157">
        <f>ROUND(I1694*H1694,2)</f>
        <v>0</v>
      </c>
      <c r="K1694" s="154" t="s">
        <v>103</v>
      </c>
      <c r="L1694" s="109"/>
      <c r="M1694" s="158" t="s">
        <v>1</v>
      </c>
      <c r="N1694" s="159" t="s">
        <v>38</v>
      </c>
      <c r="O1694" s="160">
        <v>0</v>
      </c>
      <c r="P1694" s="160">
        <f>O1694*H1694</f>
        <v>0</v>
      </c>
      <c r="Q1694" s="160">
        <v>0</v>
      </c>
      <c r="R1694" s="160">
        <f>Q1694*H1694</f>
        <v>0</v>
      </c>
      <c r="S1694" s="160">
        <v>0</v>
      </c>
      <c r="T1694" s="161">
        <f>S1694*H1694</f>
        <v>0</v>
      </c>
      <c r="AR1694" s="99" t="s">
        <v>4129</v>
      </c>
      <c r="AT1694" s="99" t="s">
        <v>99</v>
      </c>
      <c r="AU1694" s="99" t="s">
        <v>67</v>
      </c>
      <c r="AY1694" s="99" t="s">
        <v>105</v>
      </c>
      <c r="BE1694" s="162">
        <f>IF(N1694="základní",J1694,0)</f>
        <v>0</v>
      </c>
      <c r="BF1694" s="162">
        <f>IF(N1694="snížená",J1694,0)</f>
        <v>0</v>
      </c>
      <c r="BG1694" s="162">
        <f>IF(N1694="zákl. přenesená",J1694,0)</f>
        <v>0</v>
      </c>
      <c r="BH1694" s="162">
        <f>IF(N1694="sníž. přenesená",J1694,0)</f>
        <v>0</v>
      </c>
      <c r="BI1694" s="162">
        <f>IF(N1694="nulová",J1694,0)</f>
        <v>0</v>
      </c>
      <c r="BJ1694" s="99" t="s">
        <v>75</v>
      </c>
      <c r="BK1694" s="162">
        <f>ROUND(I1694*H1694,2)</f>
        <v>0</v>
      </c>
      <c r="BL1694" s="99" t="s">
        <v>4129</v>
      </c>
      <c r="BM1694" s="99" t="s">
        <v>4148</v>
      </c>
    </row>
    <row r="1695" spans="2:65" s="108" customFormat="1" ht="29.25">
      <c r="B1695" s="109"/>
      <c r="D1695" s="163" t="s">
        <v>107</v>
      </c>
      <c r="F1695" s="164" t="s">
        <v>4149</v>
      </c>
      <c r="L1695" s="109"/>
      <c r="M1695" s="165"/>
      <c r="N1695" s="166"/>
      <c r="O1695" s="166"/>
      <c r="P1695" s="166"/>
      <c r="Q1695" s="166"/>
      <c r="R1695" s="166"/>
      <c r="S1695" s="166"/>
      <c r="T1695" s="167"/>
      <c r="AT1695" s="99" t="s">
        <v>107</v>
      </c>
      <c r="AU1695" s="99" t="s">
        <v>67</v>
      </c>
    </row>
    <row r="1696" spans="2:65" s="108" customFormat="1" ht="22.5" customHeight="1">
      <c r="B1696" s="109"/>
      <c r="C1696" s="152" t="s">
        <v>4150</v>
      </c>
      <c r="D1696" s="152" t="s">
        <v>99</v>
      </c>
      <c r="E1696" s="153" t="s">
        <v>4151</v>
      </c>
      <c r="F1696" s="154" t="s">
        <v>4152</v>
      </c>
      <c r="G1696" s="155" t="s">
        <v>4135</v>
      </c>
      <c r="H1696" s="156">
        <v>0</v>
      </c>
      <c r="I1696" s="157">
        <v>5.2</v>
      </c>
      <c r="J1696" s="157">
        <f>ROUND(I1696*H1696,2)</f>
        <v>0</v>
      </c>
      <c r="K1696" s="154" t="s">
        <v>103</v>
      </c>
      <c r="L1696" s="109"/>
      <c r="M1696" s="158" t="s">
        <v>1</v>
      </c>
      <c r="N1696" s="159" t="s">
        <v>38</v>
      </c>
      <c r="O1696" s="160">
        <v>0</v>
      </c>
      <c r="P1696" s="160">
        <f>O1696*H1696</f>
        <v>0</v>
      </c>
      <c r="Q1696" s="160">
        <v>0</v>
      </c>
      <c r="R1696" s="160">
        <f>Q1696*H1696</f>
        <v>0</v>
      </c>
      <c r="S1696" s="160">
        <v>0</v>
      </c>
      <c r="T1696" s="161">
        <f>S1696*H1696</f>
        <v>0</v>
      </c>
      <c r="AR1696" s="99" t="s">
        <v>4129</v>
      </c>
      <c r="AT1696" s="99" t="s">
        <v>99</v>
      </c>
      <c r="AU1696" s="99" t="s">
        <v>67</v>
      </c>
      <c r="AY1696" s="99" t="s">
        <v>105</v>
      </c>
      <c r="BE1696" s="162">
        <f>IF(N1696="základní",J1696,0)</f>
        <v>0</v>
      </c>
      <c r="BF1696" s="162">
        <f>IF(N1696="snížená",J1696,0)</f>
        <v>0</v>
      </c>
      <c r="BG1696" s="162">
        <f>IF(N1696="zákl. přenesená",J1696,0)</f>
        <v>0</v>
      </c>
      <c r="BH1696" s="162">
        <f>IF(N1696="sníž. přenesená",J1696,0)</f>
        <v>0</v>
      </c>
      <c r="BI1696" s="162">
        <f>IF(N1696="nulová",J1696,0)</f>
        <v>0</v>
      </c>
      <c r="BJ1696" s="99" t="s">
        <v>75</v>
      </c>
      <c r="BK1696" s="162">
        <f>ROUND(I1696*H1696,2)</f>
        <v>0</v>
      </c>
      <c r="BL1696" s="99" t="s">
        <v>4129</v>
      </c>
      <c r="BM1696" s="99" t="s">
        <v>4153</v>
      </c>
    </row>
    <row r="1697" spans="2:65" s="108" customFormat="1">
      <c r="B1697" s="109"/>
      <c r="D1697" s="163" t="s">
        <v>107</v>
      </c>
      <c r="F1697" s="164" t="s">
        <v>4152</v>
      </c>
      <c r="L1697" s="109"/>
      <c r="M1697" s="165"/>
      <c r="N1697" s="166"/>
      <c r="O1697" s="166"/>
      <c r="P1697" s="166"/>
      <c r="Q1697" s="166"/>
      <c r="R1697" s="166"/>
      <c r="S1697" s="166"/>
      <c r="T1697" s="167"/>
      <c r="AT1697" s="99" t="s">
        <v>107</v>
      </c>
      <c r="AU1697" s="99" t="s">
        <v>67</v>
      </c>
    </row>
    <row r="1698" spans="2:65" s="108" customFormat="1" ht="22.5" customHeight="1">
      <c r="B1698" s="109"/>
      <c r="C1698" s="152" t="s">
        <v>4154</v>
      </c>
      <c r="D1698" s="152" t="s">
        <v>99</v>
      </c>
      <c r="E1698" s="153" t="s">
        <v>4155</v>
      </c>
      <c r="F1698" s="154" t="s">
        <v>4156</v>
      </c>
      <c r="G1698" s="155" t="s">
        <v>4135</v>
      </c>
      <c r="H1698" s="156">
        <v>0</v>
      </c>
      <c r="I1698" s="157">
        <v>13.5</v>
      </c>
      <c r="J1698" s="157">
        <f>ROUND(I1698*H1698,2)</f>
        <v>0</v>
      </c>
      <c r="K1698" s="154" t="s">
        <v>103</v>
      </c>
      <c r="L1698" s="109"/>
      <c r="M1698" s="158" t="s">
        <v>1</v>
      </c>
      <c r="N1698" s="159" t="s">
        <v>38</v>
      </c>
      <c r="O1698" s="160">
        <v>0</v>
      </c>
      <c r="P1698" s="160">
        <f>O1698*H1698</f>
        <v>0</v>
      </c>
      <c r="Q1698" s="160">
        <v>0</v>
      </c>
      <c r="R1698" s="160">
        <f>Q1698*H1698</f>
        <v>0</v>
      </c>
      <c r="S1698" s="160">
        <v>0</v>
      </c>
      <c r="T1698" s="161">
        <f>S1698*H1698</f>
        <v>0</v>
      </c>
      <c r="AR1698" s="99" t="s">
        <v>4129</v>
      </c>
      <c r="AT1698" s="99" t="s">
        <v>99</v>
      </c>
      <c r="AU1698" s="99" t="s">
        <v>67</v>
      </c>
      <c r="AY1698" s="99" t="s">
        <v>105</v>
      </c>
      <c r="BE1698" s="162">
        <f>IF(N1698="základní",J1698,0)</f>
        <v>0</v>
      </c>
      <c r="BF1698" s="162">
        <f>IF(N1698="snížená",J1698,0)</f>
        <v>0</v>
      </c>
      <c r="BG1698" s="162">
        <f>IF(N1698="zákl. přenesená",J1698,0)</f>
        <v>0</v>
      </c>
      <c r="BH1698" s="162">
        <f>IF(N1698="sníž. přenesená",J1698,0)</f>
        <v>0</v>
      </c>
      <c r="BI1698" s="162">
        <f>IF(N1698="nulová",J1698,0)</f>
        <v>0</v>
      </c>
      <c r="BJ1698" s="99" t="s">
        <v>75</v>
      </c>
      <c r="BK1698" s="162">
        <f>ROUND(I1698*H1698,2)</f>
        <v>0</v>
      </c>
      <c r="BL1698" s="99" t="s">
        <v>4129</v>
      </c>
      <c r="BM1698" s="99" t="s">
        <v>4157</v>
      </c>
    </row>
    <row r="1699" spans="2:65" s="108" customFormat="1">
      <c r="B1699" s="109"/>
      <c r="D1699" s="163" t="s">
        <v>107</v>
      </c>
      <c r="F1699" s="164" t="s">
        <v>4156</v>
      </c>
      <c r="L1699" s="109"/>
      <c r="M1699" s="165"/>
      <c r="N1699" s="166"/>
      <c r="O1699" s="166"/>
      <c r="P1699" s="166"/>
      <c r="Q1699" s="166"/>
      <c r="R1699" s="166"/>
      <c r="S1699" s="166"/>
      <c r="T1699" s="167"/>
      <c r="AT1699" s="99" t="s">
        <v>107</v>
      </c>
      <c r="AU1699" s="99" t="s">
        <v>67</v>
      </c>
    </row>
    <row r="1700" spans="2:65" s="108" customFormat="1" ht="22.5" customHeight="1">
      <c r="B1700" s="109"/>
      <c r="C1700" s="152" t="s">
        <v>4158</v>
      </c>
      <c r="D1700" s="152" t="s">
        <v>99</v>
      </c>
      <c r="E1700" s="153" t="s">
        <v>4159</v>
      </c>
      <c r="F1700" s="154" t="s">
        <v>4160</v>
      </c>
      <c r="G1700" s="155" t="s">
        <v>4135</v>
      </c>
      <c r="H1700" s="156">
        <v>0</v>
      </c>
      <c r="I1700" s="157">
        <v>5</v>
      </c>
      <c r="J1700" s="157">
        <f>ROUND(I1700*H1700,2)</f>
        <v>0</v>
      </c>
      <c r="K1700" s="154" t="s">
        <v>103</v>
      </c>
      <c r="L1700" s="109"/>
      <c r="M1700" s="158" t="s">
        <v>1</v>
      </c>
      <c r="N1700" s="159" t="s">
        <v>38</v>
      </c>
      <c r="O1700" s="160">
        <v>0</v>
      </c>
      <c r="P1700" s="160">
        <f>O1700*H1700</f>
        <v>0</v>
      </c>
      <c r="Q1700" s="160">
        <v>0</v>
      </c>
      <c r="R1700" s="160">
        <f>Q1700*H1700</f>
        <v>0</v>
      </c>
      <c r="S1700" s="160">
        <v>0</v>
      </c>
      <c r="T1700" s="161">
        <f>S1700*H1700</f>
        <v>0</v>
      </c>
      <c r="AR1700" s="99" t="s">
        <v>4129</v>
      </c>
      <c r="AT1700" s="99" t="s">
        <v>99</v>
      </c>
      <c r="AU1700" s="99" t="s">
        <v>67</v>
      </c>
      <c r="AY1700" s="99" t="s">
        <v>105</v>
      </c>
      <c r="BE1700" s="162">
        <f>IF(N1700="základní",J1700,0)</f>
        <v>0</v>
      </c>
      <c r="BF1700" s="162">
        <f>IF(N1700="snížená",J1700,0)</f>
        <v>0</v>
      </c>
      <c r="BG1700" s="162">
        <f>IF(N1700="zákl. přenesená",J1700,0)</f>
        <v>0</v>
      </c>
      <c r="BH1700" s="162">
        <f>IF(N1700="sníž. přenesená",J1700,0)</f>
        <v>0</v>
      </c>
      <c r="BI1700" s="162">
        <f>IF(N1700="nulová",J1700,0)</f>
        <v>0</v>
      </c>
      <c r="BJ1700" s="99" t="s">
        <v>75</v>
      </c>
      <c r="BK1700" s="162">
        <f>ROUND(I1700*H1700,2)</f>
        <v>0</v>
      </c>
      <c r="BL1700" s="99" t="s">
        <v>4129</v>
      </c>
      <c r="BM1700" s="99" t="s">
        <v>4161</v>
      </c>
    </row>
    <row r="1701" spans="2:65" s="108" customFormat="1" ht="19.5">
      <c r="B1701" s="109"/>
      <c r="D1701" s="163" t="s">
        <v>107</v>
      </c>
      <c r="F1701" s="164" t="s">
        <v>4160</v>
      </c>
      <c r="L1701" s="109"/>
      <c r="M1701" s="165"/>
      <c r="N1701" s="166"/>
      <c r="O1701" s="166"/>
      <c r="P1701" s="166"/>
      <c r="Q1701" s="166"/>
      <c r="R1701" s="166"/>
      <c r="S1701" s="166"/>
      <c r="T1701" s="167"/>
      <c r="AT1701" s="99" t="s">
        <v>107</v>
      </c>
      <c r="AU1701" s="99" t="s">
        <v>67</v>
      </c>
    </row>
    <row r="1702" spans="2:65" s="108" customFormat="1" ht="22.5" customHeight="1">
      <c r="B1702" s="109"/>
      <c r="C1702" s="152" t="s">
        <v>4162</v>
      </c>
      <c r="D1702" s="152" t="s">
        <v>99</v>
      </c>
      <c r="E1702" s="153" t="s">
        <v>4163</v>
      </c>
      <c r="F1702" s="154" t="s">
        <v>4164</v>
      </c>
      <c r="G1702" s="155" t="s">
        <v>4135</v>
      </c>
      <c r="H1702" s="156">
        <v>0</v>
      </c>
      <c r="I1702" s="157">
        <v>15</v>
      </c>
      <c r="J1702" s="157">
        <f>ROUND(I1702*H1702,2)</f>
        <v>0</v>
      </c>
      <c r="K1702" s="154" t="s">
        <v>103</v>
      </c>
      <c r="L1702" s="109"/>
      <c r="M1702" s="158" t="s">
        <v>1</v>
      </c>
      <c r="N1702" s="159" t="s">
        <v>38</v>
      </c>
      <c r="O1702" s="160">
        <v>0</v>
      </c>
      <c r="P1702" s="160">
        <f>O1702*H1702</f>
        <v>0</v>
      </c>
      <c r="Q1702" s="160">
        <v>0</v>
      </c>
      <c r="R1702" s="160">
        <f>Q1702*H1702</f>
        <v>0</v>
      </c>
      <c r="S1702" s="160">
        <v>0</v>
      </c>
      <c r="T1702" s="161">
        <f>S1702*H1702</f>
        <v>0</v>
      </c>
      <c r="AR1702" s="99" t="s">
        <v>4129</v>
      </c>
      <c r="AT1702" s="99" t="s">
        <v>99</v>
      </c>
      <c r="AU1702" s="99" t="s">
        <v>67</v>
      </c>
      <c r="AY1702" s="99" t="s">
        <v>105</v>
      </c>
      <c r="BE1702" s="162">
        <f>IF(N1702="základní",J1702,0)</f>
        <v>0</v>
      </c>
      <c r="BF1702" s="162">
        <f>IF(N1702="snížená",J1702,0)</f>
        <v>0</v>
      </c>
      <c r="BG1702" s="162">
        <f>IF(N1702="zákl. přenesená",J1702,0)</f>
        <v>0</v>
      </c>
      <c r="BH1702" s="162">
        <f>IF(N1702="sníž. přenesená",J1702,0)</f>
        <v>0</v>
      </c>
      <c r="BI1702" s="162">
        <f>IF(N1702="nulová",J1702,0)</f>
        <v>0</v>
      </c>
      <c r="BJ1702" s="99" t="s">
        <v>75</v>
      </c>
      <c r="BK1702" s="162">
        <f>ROUND(I1702*H1702,2)</f>
        <v>0</v>
      </c>
      <c r="BL1702" s="99" t="s">
        <v>4129</v>
      </c>
      <c r="BM1702" s="99" t="s">
        <v>4165</v>
      </c>
    </row>
    <row r="1703" spans="2:65" s="108" customFormat="1" ht="19.5">
      <c r="B1703" s="109"/>
      <c r="D1703" s="163" t="s">
        <v>107</v>
      </c>
      <c r="F1703" s="164" t="s">
        <v>4164</v>
      </c>
      <c r="L1703" s="109"/>
      <c r="M1703" s="165"/>
      <c r="N1703" s="166"/>
      <c r="O1703" s="166"/>
      <c r="P1703" s="166"/>
      <c r="Q1703" s="166"/>
      <c r="R1703" s="166"/>
      <c r="S1703" s="166"/>
      <c r="T1703" s="167"/>
      <c r="AT1703" s="99" t="s">
        <v>107</v>
      </c>
      <c r="AU1703" s="99" t="s">
        <v>67</v>
      </c>
    </row>
    <row r="1704" spans="2:65" s="108" customFormat="1" ht="22.5" customHeight="1">
      <c r="B1704" s="109"/>
      <c r="C1704" s="152" t="s">
        <v>4166</v>
      </c>
      <c r="D1704" s="152" t="s">
        <v>99</v>
      </c>
      <c r="E1704" s="153" t="s">
        <v>4167</v>
      </c>
      <c r="F1704" s="154" t="s">
        <v>4168</v>
      </c>
      <c r="G1704" s="155" t="s">
        <v>4135</v>
      </c>
      <c r="H1704" s="156">
        <v>0</v>
      </c>
      <c r="I1704" s="157">
        <v>35</v>
      </c>
      <c r="J1704" s="157">
        <f>ROUND(I1704*H1704,2)</f>
        <v>0</v>
      </c>
      <c r="K1704" s="154" t="s">
        <v>103</v>
      </c>
      <c r="L1704" s="109"/>
      <c r="M1704" s="158" t="s">
        <v>1</v>
      </c>
      <c r="N1704" s="159" t="s">
        <v>38</v>
      </c>
      <c r="O1704" s="160">
        <v>0</v>
      </c>
      <c r="P1704" s="160">
        <f>O1704*H1704</f>
        <v>0</v>
      </c>
      <c r="Q1704" s="160">
        <v>0</v>
      </c>
      <c r="R1704" s="160">
        <f>Q1704*H1704</f>
        <v>0</v>
      </c>
      <c r="S1704" s="160">
        <v>0</v>
      </c>
      <c r="T1704" s="161">
        <f>S1704*H1704</f>
        <v>0</v>
      </c>
      <c r="AR1704" s="99" t="s">
        <v>4129</v>
      </c>
      <c r="AT1704" s="99" t="s">
        <v>99</v>
      </c>
      <c r="AU1704" s="99" t="s">
        <v>67</v>
      </c>
      <c r="AY1704" s="99" t="s">
        <v>105</v>
      </c>
      <c r="BE1704" s="162">
        <f>IF(N1704="základní",J1704,0)</f>
        <v>0</v>
      </c>
      <c r="BF1704" s="162">
        <f>IF(N1704="snížená",J1704,0)</f>
        <v>0</v>
      </c>
      <c r="BG1704" s="162">
        <f>IF(N1704="zákl. přenesená",J1704,0)</f>
        <v>0</v>
      </c>
      <c r="BH1704" s="162">
        <f>IF(N1704="sníž. přenesená",J1704,0)</f>
        <v>0</v>
      </c>
      <c r="BI1704" s="162">
        <f>IF(N1704="nulová",J1704,0)</f>
        <v>0</v>
      </c>
      <c r="BJ1704" s="99" t="s">
        <v>75</v>
      </c>
      <c r="BK1704" s="162">
        <f>ROUND(I1704*H1704,2)</f>
        <v>0</v>
      </c>
      <c r="BL1704" s="99" t="s">
        <v>4129</v>
      </c>
      <c r="BM1704" s="99" t="s">
        <v>4169</v>
      </c>
    </row>
    <row r="1705" spans="2:65" s="108" customFormat="1" ht="19.5">
      <c r="B1705" s="109"/>
      <c r="D1705" s="163" t="s">
        <v>107</v>
      </c>
      <c r="F1705" s="164" t="s">
        <v>4168</v>
      </c>
      <c r="L1705" s="109"/>
      <c r="M1705" s="165"/>
      <c r="N1705" s="166"/>
      <c r="O1705" s="166"/>
      <c r="P1705" s="166"/>
      <c r="Q1705" s="166"/>
      <c r="R1705" s="166"/>
      <c r="S1705" s="166"/>
      <c r="T1705" s="167"/>
      <c r="AT1705" s="99" t="s">
        <v>107</v>
      </c>
      <c r="AU1705" s="99" t="s">
        <v>67</v>
      </c>
    </row>
    <row r="1706" spans="2:65" s="108" customFormat="1" ht="22.5" customHeight="1">
      <c r="B1706" s="109"/>
      <c r="C1706" s="152" t="s">
        <v>4170</v>
      </c>
      <c r="D1706" s="152" t="s">
        <v>99</v>
      </c>
      <c r="E1706" s="153" t="s">
        <v>4171</v>
      </c>
      <c r="F1706" s="154" t="s">
        <v>4172</v>
      </c>
      <c r="G1706" s="155" t="s">
        <v>306</v>
      </c>
      <c r="H1706" s="156">
        <v>1</v>
      </c>
      <c r="I1706" s="157">
        <v>5</v>
      </c>
      <c r="J1706" s="157">
        <f>ROUND(I1706*H1706,2)</f>
        <v>5</v>
      </c>
      <c r="K1706" s="154" t="s">
        <v>103</v>
      </c>
      <c r="L1706" s="109"/>
      <c r="M1706" s="158" t="s">
        <v>1</v>
      </c>
      <c r="N1706" s="159" t="s">
        <v>38</v>
      </c>
      <c r="O1706" s="160">
        <v>0</v>
      </c>
      <c r="P1706" s="160">
        <f>O1706*H1706</f>
        <v>0</v>
      </c>
      <c r="Q1706" s="160">
        <v>0</v>
      </c>
      <c r="R1706" s="160">
        <f>Q1706*H1706</f>
        <v>0</v>
      </c>
      <c r="S1706" s="160">
        <v>0</v>
      </c>
      <c r="T1706" s="161">
        <f>S1706*H1706</f>
        <v>0</v>
      </c>
      <c r="AR1706" s="99" t="s">
        <v>4129</v>
      </c>
      <c r="AT1706" s="99" t="s">
        <v>99</v>
      </c>
      <c r="AU1706" s="99" t="s">
        <v>67</v>
      </c>
      <c r="AY1706" s="99" t="s">
        <v>105</v>
      </c>
      <c r="BE1706" s="162">
        <f>IF(N1706="základní",J1706,0)</f>
        <v>5</v>
      </c>
      <c r="BF1706" s="162">
        <f>IF(N1706="snížená",J1706,0)</f>
        <v>0</v>
      </c>
      <c r="BG1706" s="162">
        <f>IF(N1706="zákl. přenesená",J1706,0)</f>
        <v>0</v>
      </c>
      <c r="BH1706" s="162">
        <f>IF(N1706="sníž. přenesená",J1706,0)</f>
        <v>0</v>
      </c>
      <c r="BI1706" s="162">
        <f>IF(N1706="nulová",J1706,0)</f>
        <v>0</v>
      </c>
      <c r="BJ1706" s="99" t="s">
        <v>75</v>
      </c>
      <c r="BK1706" s="162">
        <f>ROUND(I1706*H1706,2)</f>
        <v>5</v>
      </c>
      <c r="BL1706" s="99" t="s">
        <v>4129</v>
      </c>
      <c r="BM1706" s="99" t="s">
        <v>4173</v>
      </c>
    </row>
    <row r="1707" spans="2:65" s="108" customFormat="1" ht="29.25">
      <c r="B1707" s="109"/>
      <c r="D1707" s="163" t="s">
        <v>107</v>
      </c>
      <c r="F1707" s="164" t="s">
        <v>4174</v>
      </c>
      <c r="L1707" s="109"/>
      <c r="M1707" s="165"/>
      <c r="N1707" s="166"/>
      <c r="O1707" s="166"/>
      <c r="P1707" s="166"/>
      <c r="Q1707" s="166"/>
      <c r="R1707" s="166"/>
      <c r="S1707" s="166"/>
      <c r="T1707" s="167"/>
      <c r="AT1707" s="99" t="s">
        <v>107</v>
      </c>
      <c r="AU1707" s="99" t="s">
        <v>67</v>
      </c>
    </row>
    <row r="1708" spans="2:65" s="108" customFormat="1" ht="22.5" customHeight="1">
      <c r="B1708" s="109"/>
      <c r="C1708" s="152" t="s">
        <v>4175</v>
      </c>
      <c r="D1708" s="152" t="s">
        <v>99</v>
      </c>
      <c r="E1708" s="153" t="s">
        <v>4176</v>
      </c>
      <c r="F1708" s="154" t="s">
        <v>4177</v>
      </c>
      <c r="G1708" s="155" t="s">
        <v>4178</v>
      </c>
      <c r="H1708" s="156">
        <v>1</v>
      </c>
      <c r="I1708" s="157">
        <v>20</v>
      </c>
      <c r="J1708" s="157">
        <f>ROUND(I1708*H1708,2)</f>
        <v>20</v>
      </c>
      <c r="K1708" s="154" t="s">
        <v>103</v>
      </c>
      <c r="L1708" s="109"/>
      <c r="M1708" s="158" t="s">
        <v>1</v>
      </c>
      <c r="N1708" s="159" t="s">
        <v>38</v>
      </c>
      <c r="O1708" s="160">
        <v>0</v>
      </c>
      <c r="P1708" s="160">
        <f>O1708*H1708</f>
        <v>0</v>
      </c>
      <c r="Q1708" s="160">
        <v>0</v>
      </c>
      <c r="R1708" s="160">
        <f>Q1708*H1708</f>
        <v>0</v>
      </c>
      <c r="S1708" s="160">
        <v>0</v>
      </c>
      <c r="T1708" s="161">
        <f>S1708*H1708</f>
        <v>0</v>
      </c>
      <c r="AR1708" s="99" t="s">
        <v>4129</v>
      </c>
      <c r="AT1708" s="99" t="s">
        <v>99</v>
      </c>
      <c r="AU1708" s="99" t="s">
        <v>67</v>
      </c>
      <c r="AY1708" s="99" t="s">
        <v>105</v>
      </c>
      <c r="BE1708" s="162">
        <f>IF(N1708="základní",J1708,0)</f>
        <v>20</v>
      </c>
      <c r="BF1708" s="162">
        <f>IF(N1708="snížená",J1708,0)</f>
        <v>0</v>
      </c>
      <c r="BG1708" s="162">
        <f>IF(N1708="zákl. přenesená",J1708,0)</f>
        <v>0</v>
      </c>
      <c r="BH1708" s="162">
        <f>IF(N1708="sníž. přenesená",J1708,0)</f>
        <v>0</v>
      </c>
      <c r="BI1708" s="162">
        <f>IF(N1708="nulová",J1708,0)</f>
        <v>0</v>
      </c>
      <c r="BJ1708" s="99" t="s">
        <v>75</v>
      </c>
      <c r="BK1708" s="162">
        <f>ROUND(I1708*H1708,2)</f>
        <v>20</v>
      </c>
      <c r="BL1708" s="99" t="s">
        <v>4129</v>
      </c>
      <c r="BM1708" s="99" t="s">
        <v>4179</v>
      </c>
    </row>
    <row r="1709" spans="2:65" s="108" customFormat="1">
      <c r="B1709" s="109"/>
      <c r="D1709" s="163" t="s">
        <v>107</v>
      </c>
      <c r="F1709" s="164" t="s">
        <v>4177</v>
      </c>
      <c r="L1709" s="109"/>
      <c r="M1709" s="165"/>
      <c r="N1709" s="166"/>
      <c r="O1709" s="166"/>
      <c r="P1709" s="166"/>
      <c r="Q1709" s="166"/>
      <c r="R1709" s="166"/>
      <c r="S1709" s="166"/>
      <c r="T1709" s="167"/>
      <c r="AT1709" s="99" t="s">
        <v>107</v>
      </c>
      <c r="AU1709" s="99" t="s">
        <v>67</v>
      </c>
    </row>
    <row r="1710" spans="2:65" s="108" customFormat="1" ht="22.5" customHeight="1">
      <c r="B1710" s="109"/>
      <c r="C1710" s="152" t="s">
        <v>4180</v>
      </c>
      <c r="D1710" s="152" t="s">
        <v>99</v>
      </c>
      <c r="E1710" s="153" t="s">
        <v>4181</v>
      </c>
      <c r="F1710" s="154" t="s">
        <v>4182</v>
      </c>
      <c r="G1710" s="155" t="s">
        <v>4178</v>
      </c>
      <c r="H1710" s="156">
        <v>1</v>
      </c>
      <c r="I1710" s="157">
        <v>20</v>
      </c>
      <c r="J1710" s="157">
        <f>ROUND(I1710*H1710,2)</f>
        <v>20</v>
      </c>
      <c r="K1710" s="154" t="s">
        <v>103</v>
      </c>
      <c r="L1710" s="109"/>
      <c r="M1710" s="158" t="s">
        <v>1</v>
      </c>
      <c r="N1710" s="159" t="s">
        <v>38</v>
      </c>
      <c r="O1710" s="160">
        <v>0</v>
      </c>
      <c r="P1710" s="160">
        <f>O1710*H1710</f>
        <v>0</v>
      </c>
      <c r="Q1710" s="160">
        <v>0</v>
      </c>
      <c r="R1710" s="160">
        <f>Q1710*H1710</f>
        <v>0</v>
      </c>
      <c r="S1710" s="160">
        <v>0</v>
      </c>
      <c r="T1710" s="161">
        <f>S1710*H1710</f>
        <v>0</v>
      </c>
      <c r="AR1710" s="99" t="s">
        <v>4129</v>
      </c>
      <c r="AT1710" s="99" t="s">
        <v>99</v>
      </c>
      <c r="AU1710" s="99" t="s">
        <v>67</v>
      </c>
      <c r="AY1710" s="99" t="s">
        <v>105</v>
      </c>
      <c r="BE1710" s="162">
        <f>IF(N1710="základní",J1710,0)</f>
        <v>20</v>
      </c>
      <c r="BF1710" s="162">
        <f>IF(N1710="snížená",J1710,0)</f>
        <v>0</v>
      </c>
      <c r="BG1710" s="162">
        <f>IF(N1710="zákl. přenesená",J1710,0)</f>
        <v>0</v>
      </c>
      <c r="BH1710" s="162">
        <f>IF(N1710="sníž. přenesená",J1710,0)</f>
        <v>0</v>
      </c>
      <c r="BI1710" s="162">
        <f>IF(N1710="nulová",J1710,0)</f>
        <v>0</v>
      </c>
      <c r="BJ1710" s="99" t="s">
        <v>75</v>
      </c>
      <c r="BK1710" s="162">
        <f>ROUND(I1710*H1710,2)</f>
        <v>20</v>
      </c>
      <c r="BL1710" s="99" t="s">
        <v>4129</v>
      </c>
      <c r="BM1710" s="99" t="s">
        <v>4183</v>
      </c>
    </row>
    <row r="1711" spans="2:65" s="108" customFormat="1">
      <c r="B1711" s="109"/>
      <c r="D1711" s="163" t="s">
        <v>107</v>
      </c>
      <c r="F1711" s="164" t="s">
        <v>4182</v>
      </c>
      <c r="L1711" s="109"/>
      <c r="M1711" s="165"/>
      <c r="N1711" s="166"/>
      <c r="O1711" s="166"/>
      <c r="P1711" s="166"/>
      <c r="Q1711" s="166"/>
      <c r="R1711" s="166"/>
      <c r="S1711" s="166"/>
      <c r="T1711" s="167"/>
      <c r="AT1711" s="99" t="s">
        <v>107</v>
      </c>
      <c r="AU1711" s="99" t="s">
        <v>67</v>
      </c>
    </row>
    <row r="1712" spans="2:65" s="108" customFormat="1" ht="22.5" customHeight="1">
      <c r="B1712" s="109"/>
      <c r="C1712" s="168" t="s">
        <v>4184</v>
      </c>
      <c r="D1712" s="168" t="s">
        <v>4185</v>
      </c>
      <c r="E1712" s="169" t="s">
        <v>4186</v>
      </c>
      <c r="F1712" s="170" t="s">
        <v>4187</v>
      </c>
      <c r="G1712" s="171" t="s">
        <v>2631</v>
      </c>
      <c r="H1712" s="172">
        <v>1</v>
      </c>
      <c r="I1712" s="173">
        <v>398</v>
      </c>
      <c r="J1712" s="173">
        <f>ROUND(I1712*H1712,2)</f>
        <v>398</v>
      </c>
      <c r="K1712" s="170" t="s">
        <v>103</v>
      </c>
      <c r="L1712" s="174"/>
      <c r="M1712" s="175" t="s">
        <v>1</v>
      </c>
      <c r="N1712" s="176" t="s">
        <v>38</v>
      </c>
      <c r="O1712" s="160">
        <v>0</v>
      </c>
      <c r="P1712" s="160">
        <f>O1712*H1712</f>
        <v>0</v>
      </c>
      <c r="Q1712" s="160">
        <v>1</v>
      </c>
      <c r="R1712" s="160">
        <f>Q1712*H1712</f>
        <v>1</v>
      </c>
      <c r="S1712" s="160">
        <v>0</v>
      </c>
      <c r="T1712" s="161">
        <f>S1712*H1712</f>
        <v>0</v>
      </c>
      <c r="AR1712" s="99" t="s">
        <v>740</v>
      </c>
      <c r="AT1712" s="99" t="s">
        <v>4185</v>
      </c>
      <c r="AU1712" s="99" t="s">
        <v>67</v>
      </c>
      <c r="AY1712" s="99" t="s">
        <v>105</v>
      </c>
      <c r="BE1712" s="162">
        <f>IF(N1712="základní",J1712,0)</f>
        <v>398</v>
      </c>
      <c r="BF1712" s="162">
        <f>IF(N1712="snížená",J1712,0)</f>
        <v>0</v>
      </c>
      <c r="BG1712" s="162">
        <f>IF(N1712="zákl. přenesená",J1712,0)</f>
        <v>0</v>
      </c>
      <c r="BH1712" s="162">
        <f>IF(N1712="sníž. přenesená",J1712,0)</f>
        <v>0</v>
      </c>
      <c r="BI1712" s="162">
        <f>IF(N1712="nulová",J1712,0)</f>
        <v>0</v>
      </c>
      <c r="BJ1712" s="99" t="s">
        <v>75</v>
      </c>
      <c r="BK1712" s="162">
        <f>ROUND(I1712*H1712,2)</f>
        <v>398</v>
      </c>
      <c r="BL1712" s="99" t="s">
        <v>740</v>
      </c>
      <c r="BM1712" s="99" t="s">
        <v>4188</v>
      </c>
    </row>
    <row r="1713" spans="2:65" s="108" customFormat="1">
      <c r="B1713" s="109"/>
      <c r="D1713" s="163" t="s">
        <v>107</v>
      </c>
      <c r="F1713" s="164" t="s">
        <v>4187</v>
      </c>
      <c r="L1713" s="109"/>
      <c r="M1713" s="165"/>
      <c r="N1713" s="166"/>
      <c r="O1713" s="166"/>
      <c r="P1713" s="166"/>
      <c r="Q1713" s="166"/>
      <c r="R1713" s="166"/>
      <c r="S1713" s="166"/>
      <c r="T1713" s="167"/>
      <c r="AT1713" s="99" t="s">
        <v>107</v>
      </c>
      <c r="AU1713" s="99" t="s">
        <v>67</v>
      </c>
    </row>
    <row r="1714" spans="2:65" s="108" customFormat="1" ht="22.5" customHeight="1">
      <c r="B1714" s="109"/>
      <c r="C1714" s="168" t="s">
        <v>4189</v>
      </c>
      <c r="D1714" s="168" t="s">
        <v>4185</v>
      </c>
      <c r="E1714" s="169" t="s">
        <v>4190</v>
      </c>
      <c r="F1714" s="170" t="s">
        <v>4191</v>
      </c>
      <c r="G1714" s="171" t="s">
        <v>2631</v>
      </c>
      <c r="H1714" s="172">
        <v>1</v>
      </c>
      <c r="I1714" s="173">
        <v>267</v>
      </c>
      <c r="J1714" s="173">
        <f>ROUND(I1714*H1714,2)</f>
        <v>267</v>
      </c>
      <c r="K1714" s="170" t="s">
        <v>103</v>
      </c>
      <c r="L1714" s="174"/>
      <c r="M1714" s="175" t="s">
        <v>1</v>
      </c>
      <c r="N1714" s="176" t="s">
        <v>38</v>
      </c>
      <c r="O1714" s="160">
        <v>0</v>
      </c>
      <c r="P1714" s="160">
        <f>O1714*H1714</f>
        <v>0</v>
      </c>
      <c r="Q1714" s="160">
        <v>1</v>
      </c>
      <c r="R1714" s="160">
        <f>Q1714*H1714</f>
        <v>1</v>
      </c>
      <c r="S1714" s="160">
        <v>0</v>
      </c>
      <c r="T1714" s="161">
        <f>S1714*H1714</f>
        <v>0</v>
      </c>
      <c r="AR1714" s="99" t="s">
        <v>740</v>
      </c>
      <c r="AT1714" s="99" t="s">
        <v>4185</v>
      </c>
      <c r="AU1714" s="99" t="s">
        <v>67</v>
      </c>
      <c r="AY1714" s="99" t="s">
        <v>105</v>
      </c>
      <c r="BE1714" s="162">
        <f>IF(N1714="základní",J1714,0)</f>
        <v>267</v>
      </c>
      <c r="BF1714" s="162">
        <f>IF(N1714="snížená",J1714,0)</f>
        <v>0</v>
      </c>
      <c r="BG1714" s="162">
        <f>IF(N1714="zákl. přenesená",J1714,0)</f>
        <v>0</v>
      </c>
      <c r="BH1714" s="162">
        <f>IF(N1714="sníž. přenesená",J1714,0)</f>
        <v>0</v>
      </c>
      <c r="BI1714" s="162">
        <f>IF(N1714="nulová",J1714,0)</f>
        <v>0</v>
      </c>
      <c r="BJ1714" s="99" t="s">
        <v>75</v>
      </c>
      <c r="BK1714" s="162">
        <f>ROUND(I1714*H1714,2)</f>
        <v>267</v>
      </c>
      <c r="BL1714" s="99" t="s">
        <v>740</v>
      </c>
      <c r="BM1714" s="99" t="s">
        <v>4192</v>
      </c>
    </row>
    <row r="1715" spans="2:65" s="108" customFormat="1">
      <c r="B1715" s="109"/>
      <c r="D1715" s="163" t="s">
        <v>107</v>
      </c>
      <c r="F1715" s="164" t="s">
        <v>4191</v>
      </c>
      <c r="L1715" s="109"/>
      <c r="M1715" s="165"/>
      <c r="N1715" s="166"/>
      <c r="O1715" s="166"/>
      <c r="P1715" s="166"/>
      <c r="Q1715" s="166"/>
      <c r="R1715" s="166"/>
      <c r="S1715" s="166"/>
      <c r="T1715" s="167"/>
      <c r="AT1715" s="99" t="s">
        <v>107</v>
      </c>
      <c r="AU1715" s="99" t="s">
        <v>67</v>
      </c>
    </row>
    <row r="1716" spans="2:65" s="108" customFormat="1" ht="22.5" customHeight="1">
      <c r="B1716" s="109"/>
      <c r="C1716" s="168" t="s">
        <v>4193</v>
      </c>
      <c r="D1716" s="168" t="s">
        <v>4185</v>
      </c>
      <c r="E1716" s="169" t="s">
        <v>4194</v>
      </c>
      <c r="F1716" s="170" t="s">
        <v>4195</v>
      </c>
      <c r="G1716" s="171" t="s">
        <v>2631</v>
      </c>
      <c r="H1716" s="172">
        <v>1</v>
      </c>
      <c r="I1716" s="173">
        <v>191</v>
      </c>
      <c r="J1716" s="173">
        <f>ROUND(I1716*H1716,2)</f>
        <v>191</v>
      </c>
      <c r="K1716" s="170" t="s">
        <v>103</v>
      </c>
      <c r="L1716" s="174"/>
      <c r="M1716" s="175" t="s">
        <v>1</v>
      </c>
      <c r="N1716" s="176" t="s">
        <v>38</v>
      </c>
      <c r="O1716" s="160">
        <v>0</v>
      </c>
      <c r="P1716" s="160">
        <f>O1716*H1716</f>
        <v>0</v>
      </c>
      <c r="Q1716" s="160">
        <v>1</v>
      </c>
      <c r="R1716" s="160">
        <f>Q1716*H1716</f>
        <v>1</v>
      </c>
      <c r="S1716" s="160">
        <v>0</v>
      </c>
      <c r="T1716" s="161">
        <f>S1716*H1716</f>
        <v>0</v>
      </c>
      <c r="AR1716" s="99" t="s">
        <v>740</v>
      </c>
      <c r="AT1716" s="99" t="s">
        <v>4185</v>
      </c>
      <c r="AU1716" s="99" t="s">
        <v>67</v>
      </c>
      <c r="AY1716" s="99" t="s">
        <v>105</v>
      </c>
      <c r="BE1716" s="162">
        <f>IF(N1716="základní",J1716,0)</f>
        <v>191</v>
      </c>
      <c r="BF1716" s="162">
        <f>IF(N1716="snížená",J1716,0)</f>
        <v>0</v>
      </c>
      <c r="BG1716" s="162">
        <f>IF(N1716="zákl. přenesená",J1716,0)</f>
        <v>0</v>
      </c>
      <c r="BH1716" s="162">
        <f>IF(N1716="sníž. přenesená",J1716,0)</f>
        <v>0</v>
      </c>
      <c r="BI1716" s="162">
        <f>IF(N1716="nulová",J1716,0)</f>
        <v>0</v>
      </c>
      <c r="BJ1716" s="99" t="s">
        <v>75</v>
      </c>
      <c r="BK1716" s="162">
        <f>ROUND(I1716*H1716,2)</f>
        <v>191</v>
      </c>
      <c r="BL1716" s="99" t="s">
        <v>740</v>
      </c>
      <c r="BM1716" s="99" t="s">
        <v>4196</v>
      </c>
    </row>
    <row r="1717" spans="2:65" s="108" customFormat="1">
      <c r="B1717" s="109"/>
      <c r="D1717" s="163" t="s">
        <v>107</v>
      </c>
      <c r="F1717" s="164" t="s">
        <v>4195</v>
      </c>
      <c r="L1717" s="109"/>
      <c r="M1717" s="165"/>
      <c r="N1717" s="166"/>
      <c r="O1717" s="166"/>
      <c r="P1717" s="166"/>
      <c r="Q1717" s="166"/>
      <c r="R1717" s="166"/>
      <c r="S1717" s="166"/>
      <c r="T1717" s="167"/>
      <c r="AT1717" s="99" t="s">
        <v>107</v>
      </c>
      <c r="AU1717" s="99" t="s">
        <v>67</v>
      </c>
    </row>
    <row r="1718" spans="2:65" s="108" customFormat="1" ht="22.5" customHeight="1">
      <c r="B1718" s="109"/>
      <c r="C1718" s="168" t="s">
        <v>4197</v>
      </c>
      <c r="D1718" s="168" t="s">
        <v>4185</v>
      </c>
      <c r="E1718" s="169" t="s">
        <v>4198</v>
      </c>
      <c r="F1718" s="170" t="s">
        <v>4199</v>
      </c>
      <c r="G1718" s="171" t="s">
        <v>2631</v>
      </c>
      <c r="H1718" s="172">
        <v>1</v>
      </c>
      <c r="I1718" s="173">
        <v>394</v>
      </c>
      <c r="J1718" s="173">
        <f>ROUND(I1718*H1718,2)</f>
        <v>394</v>
      </c>
      <c r="K1718" s="170" t="s">
        <v>103</v>
      </c>
      <c r="L1718" s="174"/>
      <c r="M1718" s="175" t="s">
        <v>1</v>
      </c>
      <c r="N1718" s="176" t="s">
        <v>38</v>
      </c>
      <c r="O1718" s="160">
        <v>0</v>
      </c>
      <c r="P1718" s="160">
        <f>O1718*H1718</f>
        <v>0</v>
      </c>
      <c r="Q1718" s="160">
        <v>1</v>
      </c>
      <c r="R1718" s="160">
        <f>Q1718*H1718</f>
        <v>1</v>
      </c>
      <c r="S1718" s="160">
        <v>0</v>
      </c>
      <c r="T1718" s="161">
        <f>S1718*H1718</f>
        <v>0</v>
      </c>
      <c r="AR1718" s="99" t="s">
        <v>740</v>
      </c>
      <c r="AT1718" s="99" t="s">
        <v>4185</v>
      </c>
      <c r="AU1718" s="99" t="s">
        <v>67</v>
      </c>
      <c r="AY1718" s="99" t="s">
        <v>105</v>
      </c>
      <c r="BE1718" s="162">
        <f>IF(N1718="základní",J1718,0)</f>
        <v>394</v>
      </c>
      <c r="BF1718" s="162">
        <f>IF(N1718="snížená",J1718,0)</f>
        <v>0</v>
      </c>
      <c r="BG1718" s="162">
        <f>IF(N1718="zákl. přenesená",J1718,0)</f>
        <v>0</v>
      </c>
      <c r="BH1718" s="162">
        <f>IF(N1718="sníž. přenesená",J1718,0)</f>
        <v>0</v>
      </c>
      <c r="BI1718" s="162">
        <f>IF(N1718="nulová",J1718,0)</f>
        <v>0</v>
      </c>
      <c r="BJ1718" s="99" t="s">
        <v>75</v>
      </c>
      <c r="BK1718" s="162">
        <f>ROUND(I1718*H1718,2)</f>
        <v>394</v>
      </c>
      <c r="BL1718" s="99" t="s">
        <v>740</v>
      </c>
      <c r="BM1718" s="99" t="s">
        <v>4200</v>
      </c>
    </row>
    <row r="1719" spans="2:65" s="108" customFormat="1">
      <c r="B1719" s="109"/>
      <c r="D1719" s="163" t="s">
        <v>107</v>
      </c>
      <c r="F1719" s="164" t="s">
        <v>4199</v>
      </c>
      <c r="L1719" s="109"/>
      <c r="M1719" s="165"/>
      <c r="N1719" s="166"/>
      <c r="O1719" s="166"/>
      <c r="P1719" s="166"/>
      <c r="Q1719" s="166"/>
      <c r="R1719" s="166"/>
      <c r="S1719" s="166"/>
      <c r="T1719" s="167"/>
      <c r="AT1719" s="99" t="s">
        <v>107</v>
      </c>
      <c r="AU1719" s="99" t="s">
        <v>67</v>
      </c>
    </row>
    <row r="1720" spans="2:65" s="108" customFormat="1" ht="22.5" customHeight="1">
      <c r="B1720" s="109"/>
      <c r="C1720" s="168" t="s">
        <v>4201</v>
      </c>
      <c r="D1720" s="168" t="s">
        <v>4185</v>
      </c>
      <c r="E1720" s="169" t="s">
        <v>4202</v>
      </c>
      <c r="F1720" s="170" t="s">
        <v>4203</v>
      </c>
      <c r="G1720" s="171" t="s">
        <v>2631</v>
      </c>
      <c r="H1720" s="172">
        <v>1</v>
      </c>
      <c r="I1720" s="173">
        <v>217</v>
      </c>
      <c r="J1720" s="173">
        <f>ROUND(I1720*H1720,2)</f>
        <v>217</v>
      </c>
      <c r="K1720" s="170" t="s">
        <v>103</v>
      </c>
      <c r="L1720" s="174"/>
      <c r="M1720" s="175" t="s">
        <v>1</v>
      </c>
      <c r="N1720" s="176" t="s">
        <v>38</v>
      </c>
      <c r="O1720" s="160">
        <v>0</v>
      </c>
      <c r="P1720" s="160">
        <f>O1720*H1720</f>
        <v>0</v>
      </c>
      <c r="Q1720" s="160">
        <v>1</v>
      </c>
      <c r="R1720" s="160">
        <f>Q1720*H1720</f>
        <v>1</v>
      </c>
      <c r="S1720" s="160">
        <v>0</v>
      </c>
      <c r="T1720" s="161">
        <f>S1720*H1720</f>
        <v>0</v>
      </c>
      <c r="AR1720" s="99" t="s">
        <v>740</v>
      </c>
      <c r="AT1720" s="99" t="s">
        <v>4185</v>
      </c>
      <c r="AU1720" s="99" t="s">
        <v>67</v>
      </c>
      <c r="AY1720" s="99" t="s">
        <v>105</v>
      </c>
      <c r="BE1720" s="162">
        <f>IF(N1720="základní",J1720,0)</f>
        <v>217</v>
      </c>
      <c r="BF1720" s="162">
        <f>IF(N1720="snížená",J1720,0)</f>
        <v>0</v>
      </c>
      <c r="BG1720" s="162">
        <f>IF(N1720="zákl. přenesená",J1720,0)</f>
        <v>0</v>
      </c>
      <c r="BH1720" s="162">
        <f>IF(N1720="sníž. přenesená",J1720,0)</f>
        <v>0</v>
      </c>
      <c r="BI1720" s="162">
        <f>IF(N1720="nulová",J1720,0)</f>
        <v>0</v>
      </c>
      <c r="BJ1720" s="99" t="s">
        <v>75</v>
      </c>
      <c r="BK1720" s="162">
        <f>ROUND(I1720*H1720,2)</f>
        <v>217</v>
      </c>
      <c r="BL1720" s="99" t="s">
        <v>740</v>
      </c>
      <c r="BM1720" s="99" t="s">
        <v>4204</v>
      </c>
    </row>
    <row r="1721" spans="2:65" s="108" customFormat="1">
      <c r="B1721" s="109"/>
      <c r="D1721" s="163" t="s">
        <v>107</v>
      </c>
      <c r="F1721" s="164" t="s">
        <v>4203</v>
      </c>
      <c r="L1721" s="109"/>
      <c r="M1721" s="165"/>
      <c r="N1721" s="166"/>
      <c r="O1721" s="166"/>
      <c r="P1721" s="166"/>
      <c r="Q1721" s="166"/>
      <c r="R1721" s="166"/>
      <c r="S1721" s="166"/>
      <c r="T1721" s="167"/>
      <c r="AT1721" s="99" t="s">
        <v>107</v>
      </c>
      <c r="AU1721" s="99" t="s">
        <v>67</v>
      </c>
    </row>
    <row r="1722" spans="2:65" s="108" customFormat="1" ht="22.5" customHeight="1">
      <c r="B1722" s="109"/>
      <c r="C1722" s="168" t="s">
        <v>4205</v>
      </c>
      <c r="D1722" s="168" t="s">
        <v>4185</v>
      </c>
      <c r="E1722" s="169" t="s">
        <v>4206</v>
      </c>
      <c r="F1722" s="170" t="s">
        <v>4207</v>
      </c>
      <c r="G1722" s="171" t="s">
        <v>2631</v>
      </c>
      <c r="H1722" s="172">
        <v>1</v>
      </c>
      <c r="I1722" s="173">
        <v>295</v>
      </c>
      <c r="J1722" s="173">
        <f>ROUND(I1722*H1722,2)</f>
        <v>295</v>
      </c>
      <c r="K1722" s="170" t="s">
        <v>103</v>
      </c>
      <c r="L1722" s="174"/>
      <c r="M1722" s="175" t="s">
        <v>1</v>
      </c>
      <c r="N1722" s="176" t="s">
        <v>38</v>
      </c>
      <c r="O1722" s="160">
        <v>0</v>
      </c>
      <c r="P1722" s="160">
        <f>O1722*H1722</f>
        <v>0</v>
      </c>
      <c r="Q1722" s="160">
        <v>1</v>
      </c>
      <c r="R1722" s="160">
        <f>Q1722*H1722</f>
        <v>1</v>
      </c>
      <c r="S1722" s="160">
        <v>0</v>
      </c>
      <c r="T1722" s="161">
        <f>S1722*H1722</f>
        <v>0</v>
      </c>
      <c r="AR1722" s="99" t="s">
        <v>740</v>
      </c>
      <c r="AT1722" s="99" t="s">
        <v>4185</v>
      </c>
      <c r="AU1722" s="99" t="s">
        <v>67</v>
      </c>
      <c r="AY1722" s="99" t="s">
        <v>105</v>
      </c>
      <c r="BE1722" s="162">
        <f>IF(N1722="základní",J1722,0)</f>
        <v>295</v>
      </c>
      <c r="BF1722" s="162">
        <f>IF(N1722="snížená",J1722,0)</f>
        <v>0</v>
      </c>
      <c r="BG1722" s="162">
        <f>IF(N1722="zákl. přenesená",J1722,0)</f>
        <v>0</v>
      </c>
      <c r="BH1722" s="162">
        <f>IF(N1722="sníž. přenesená",J1722,0)</f>
        <v>0</v>
      </c>
      <c r="BI1722" s="162">
        <f>IF(N1722="nulová",J1722,0)</f>
        <v>0</v>
      </c>
      <c r="BJ1722" s="99" t="s">
        <v>75</v>
      </c>
      <c r="BK1722" s="162">
        <f>ROUND(I1722*H1722,2)</f>
        <v>295</v>
      </c>
      <c r="BL1722" s="99" t="s">
        <v>740</v>
      </c>
      <c r="BM1722" s="99" t="s">
        <v>4208</v>
      </c>
    </row>
    <row r="1723" spans="2:65" s="108" customFormat="1">
      <c r="B1723" s="109"/>
      <c r="D1723" s="163" t="s">
        <v>107</v>
      </c>
      <c r="F1723" s="164" t="s">
        <v>4207</v>
      </c>
      <c r="L1723" s="109"/>
      <c r="M1723" s="165"/>
      <c r="N1723" s="166"/>
      <c r="O1723" s="166"/>
      <c r="P1723" s="166"/>
      <c r="Q1723" s="166"/>
      <c r="R1723" s="166"/>
      <c r="S1723" s="166"/>
      <c r="T1723" s="167"/>
      <c r="AT1723" s="99" t="s">
        <v>107</v>
      </c>
      <c r="AU1723" s="99" t="s">
        <v>67</v>
      </c>
    </row>
    <row r="1724" spans="2:65" s="108" customFormat="1" ht="22.5" customHeight="1">
      <c r="B1724" s="109"/>
      <c r="C1724" s="168" t="s">
        <v>4209</v>
      </c>
      <c r="D1724" s="168" t="s">
        <v>4185</v>
      </c>
      <c r="E1724" s="169" t="s">
        <v>4210</v>
      </c>
      <c r="F1724" s="170" t="s">
        <v>4211</v>
      </c>
      <c r="G1724" s="171" t="s">
        <v>2631</v>
      </c>
      <c r="H1724" s="172">
        <v>1</v>
      </c>
      <c r="I1724" s="173">
        <v>324</v>
      </c>
      <c r="J1724" s="173">
        <f>ROUND(I1724*H1724,2)</f>
        <v>324</v>
      </c>
      <c r="K1724" s="170" t="s">
        <v>103</v>
      </c>
      <c r="L1724" s="174"/>
      <c r="M1724" s="175" t="s">
        <v>1</v>
      </c>
      <c r="N1724" s="176" t="s">
        <v>38</v>
      </c>
      <c r="O1724" s="160">
        <v>0</v>
      </c>
      <c r="P1724" s="160">
        <f>O1724*H1724</f>
        <v>0</v>
      </c>
      <c r="Q1724" s="160">
        <v>1</v>
      </c>
      <c r="R1724" s="160">
        <f>Q1724*H1724</f>
        <v>1</v>
      </c>
      <c r="S1724" s="160">
        <v>0</v>
      </c>
      <c r="T1724" s="161">
        <f>S1724*H1724</f>
        <v>0</v>
      </c>
      <c r="AR1724" s="99" t="s">
        <v>740</v>
      </c>
      <c r="AT1724" s="99" t="s">
        <v>4185</v>
      </c>
      <c r="AU1724" s="99" t="s">
        <v>67</v>
      </c>
      <c r="AY1724" s="99" t="s">
        <v>105</v>
      </c>
      <c r="BE1724" s="162">
        <f>IF(N1724="základní",J1724,0)</f>
        <v>324</v>
      </c>
      <c r="BF1724" s="162">
        <f>IF(N1724="snížená",J1724,0)</f>
        <v>0</v>
      </c>
      <c r="BG1724" s="162">
        <f>IF(N1724="zákl. přenesená",J1724,0)</f>
        <v>0</v>
      </c>
      <c r="BH1724" s="162">
        <f>IF(N1724="sníž. přenesená",J1724,0)</f>
        <v>0</v>
      </c>
      <c r="BI1724" s="162">
        <f>IF(N1724="nulová",J1724,0)</f>
        <v>0</v>
      </c>
      <c r="BJ1724" s="99" t="s">
        <v>75</v>
      </c>
      <c r="BK1724" s="162">
        <f>ROUND(I1724*H1724,2)</f>
        <v>324</v>
      </c>
      <c r="BL1724" s="99" t="s">
        <v>740</v>
      </c>
      <c r="BM1724" s="99" t="s">
        <v>4212</v>
      </c>
    </row>
    <row r="1725" spans="2:65" s="108" customFormat="1">
      <c r="B1725" s="109"/>
      <c r="D1725" s="163" t="s">
        <v>107</v>
      </c>
      <c r="F1725" s="164" t="s">
        <v>4211</v>
      </c>
      <c r="L1725" s="109"/>
      <c r="M1725" s="165"/>
      <c r="N1725" s="166"/>
      <c r="O1725" s="166"/>
      <c r="P1725" s="166"/>
      <c r="Q1725" s="166"/>
      <c r="R1725" s="166"/>
      <c r="S1725" s="166"/>
      <c r="T1725" s="167"/>
      <c r="AT1725" s="99" t="s">
        <v>107</v>
      </c>
      <c r="AU1725" s="99" t="s">
        <v>67</v>
      </c>
    </row>
    <row r="1726" spans="2:65" s="108" customFormat="1" ht="22.5" customHeight="1">
      <c r="B1726" s="109"/>
      <c r="C1726" s="168" t="s">
        <v>4213</v>
      </c>
      <c r="D1726" s="168" t="s">
        <v>4185</v>
      </c>
      <c r="E1726" s="169" t="s">
        <v>4214</v>
      </c>
      <c r="F1726" s="170" t="s">
        <v>4215</v>
      </c>
      <c r="G1726" s="171" t="s">
        <v>111</v>
      </c>
      <c r="H1726" s="172">
        <v>1</v>
      </c>
      <c r="I1726" s="173">
        <v>1980</v>
      </c>
      <c r="J1726" s="173">
        <f>ROUND(I1726*H1726,2)</f>
        <v>1980</v>
      </c>
      <c r="K1726" s="170" t="s">
        <v>103</v>
      </c>
      <c r="L1726" s="174"/>
      <c r="M1726" s="175" t="s">
        <v>1</v>
      </c>
      <c r="N1726" s="176" t="s">
        <v>38</v>
      </c>
      <c r="O1726" s="160">
        <v>0</v>
      </c>
      <c r="P1726" s="160">
        <f>O1726*H1726</f>
        <v>0</v>
      </c>
      <c r="Q1726" s="160">
        <v>0.10299999999999999</v>
      </c>
      <c r="R1726" s="160">
        <f>Q1726*H1726</f>
        <v>0.10299999999999999</v>
      </c>
      <c r="S1726" s="160">
        <v>0</v>
      </c>
      <c r="T1726" s="161">
        <f>S1726*H1726</f>
        <v>0</v>
      </c>
      <c r="AR1726" s="99" t="s">
        <v>740</v>
      </c>
      <c r="AT1726" s="99" t="s">
        <v>4185</v>
      </c>
      <c r="AU1726" s="99" t="s">
        <v>67</v>
      </c>
      <c r="AY1726" s="99" t="s">
        <v>105</v>
      </c>
      <c r="BE1726" s="162">
        <f>IF(N1726="základní",J1726,0)</f>
        <v>1980</v>
      </c>
      <c r="BF1726" s="162">
        <f>IF(N1726="snížená",J1726,0)</f>
        <v>0</v>
      </c>
      <c r="BG1726" s="162">
        <f>IF(N1726="zákl. přenesená",J1726,0)</f>
        <v>0</v>
      </c>
      <c r="BH1726" s="162">
        <f>IF(N1726="sníž. přenesená",J1726,0)</f>
        <v>0</v>
      </c>
      <c r="BI1726" s="162">
        <f>IF(N1726="nulová",J1726,0)</f>
        <v>0</v>
      </c>
      <c r="BJ1726" s="99" t="s">
        <v>75</v>
      </c>
      <c r="BK1726" s="162">
        <f>ROUND(I1726*H1726,2)</f>
        <v>1980</v>
      </c>
      <c r="BL1726" s="99" t="s">
        <v>740</v>
      </c>
      <c r="BM1726" s="99" t="s">
        <v>4216</v>
      </c>
    </row>
    <row r="1727" spans="2:65" s="108" customFormat="1">
      <c r="B1727" s="109"/>
      <c r="D1727" s="163" t="s">
        <v>107</v>
      </c>
      <c r="F1727" s="164" t="s">
        <v>4215</v>
      </c>
      <c r="L1727" s="109"/>
      <c r="M1727" s="165"/>
      <c r="N1727" s="166"/>
      <c r="O1727" s="166"/>
      <c r="P1727" s="166"/>
      <c r="Q1727" s="166"/>
      <c r="R1727" s="166"/>
      <c r="S1727" s="166"/>
      <c r="T1727" s="167"/>
      <c r="AT1727" s="99" t="s">
        <v>107</v>
      </c>
      <c r="AU1727" s="99" t="s">
        <v>67</v>
      </c>
    </row>
    <row r="1728" spans="2:65" s="108" customFormat="1" ht="22.5" customHeight="1">
      <c r="B1728" s="109"/>
      <c r="C1728" s="168" t="s">
        <v>4217</v>
      </c>
      <c r="D1728" s="168" t="s">
        <v>4185</v>
      </c>
      <c r="E1728" s="169" t="s">
        <v>4218</v>
      </c>
      <c r="F1728" s="170" t="s">
        <v>4219</v>
      </c>
      <c r="G1728" s="171" t="s">
        <v>111</v>
      </c>
      <c r="H1728" s="172">
        <v>1</v>
      </c>
      <c r="I1728" s="173">
        <v>1850</v>
      </c>
      <c r="J1728" s="173">
        <f>ROUND(I1728*H1728,2)</f>
        <v>1850</v>
      </c>
      <c r="K1728" s="170" t="s">
        <v>103</v>
      </c>
      <c r="L1728" s="174"/>
      <c r="M1728" s="175" t="s">
        <v>1</v>
      </c>
      <c r="N1728" s="176" t="s">
        <v>38</v>
      </c>
      <c r="O1728" s="160">
        <v>0</v>
      </c>
      <c r="P1728" s="160">
        <f>O1728*H1728</f>
        <v>0</v>
      </c>
      <c r="Q1728" s="160">
        <v>9.7000000000000003E-2</v>
      </c>
      <c r="R1728" s="160">
        <f>Q1728*H1728</f>
        <v>9.7000000000000003E-2</v>
      </c>
      <c r="S1728" s="160">
        <v>0</v>
      </c>
      <c r="T1728" s="161">
        <f>S1728*H1728</f>
        <v>0</v>
      </c>
      <c r="AR1728" s="99" t="s">
        <v>740</v>
      </c>
      <c r="AT1728" s="99" t="s">
        <v>4185</v>
      </c>
      <c r="AU1728" s="99" t="s">
        <v>67</v>
      </c>
      <c r="AY1728" s="99" t="s">
        <v>105</v>
      </c>
      <c r="BE1728" s="162">
        <f>IF(N1728="základní",J1728,0)</f>
        <v>1850</v>
      </c>
      <c r="BF1728" s="162">
        <f>IF(N1728="snížená",J1728,0)</f>
        <v>0</v>
      </c>
      <c r="BG1728" s="162">
        <f>IF(N1728="zákl. přenesená",J1728,0)</f>
        <v>0</v>
      </c>
      <c r="BH1728" s="162">
        <f>IF(N1728="sníž. přenesená",J1728,0)</f>
        <v>0</v>
      </c>
      <c r="BI1728" s="162">
        <f>IF(N1728="nulová",J1728,0)</f>
        <v>0</v>
      </c>
      <c r="BJ1728" s="99" t="s">
        <v>75</v>
      </c>
      <c r="BK1728" s="162">
        <f>ROUND(I1728*H1728,2)</f>
        <v>1850</v>
      </c>
      <c r="BL1728" s="99" t="s">
        <v>740</v>
      </c>
      <c r="BM1728" s="99" t="s">
        <v>4220</v>
      </c>
    </row>
    <row r="1729" spans="2:65" s="108" customFormat="1">
      <c r="B1729" s="109"/>
      <c r="D1729" s="163" t="s">
        <v>107</v>
      </c>
      <c r="F1729" s="164" t="s">
        <v>4219</v>
      </c>
      <c r="L1729" s="109"/>
      <c r="M1729" s="165"/>
      <c r="N1729" s="166"/>
      <c r="O1729" s="166"/>
      <c r="P1729" s="166"/>
      <c r="Q1729" s="166"/>
      <c r="R1729" s="166"/>
      <c r="S1729" s="166"/>
      <c r="T1729" s="167"/>
      <c r="AT1729" s="99" t="s">
        <v>107</v>
      </c>
      <c r="AU1729" s="99" t="s">
        <v>67</v>
      </c>
    </row>
    <row r="1730" spans="2:65" s="108" customFormat="1" ht="22.5" customHeight="1">
      <c r="B1730" s="109"/>
      <c r="C1730" s="168" t="s">
        <v>4221</v>
      </c>
      <c r="D1730" s="168" t="s">
        <v>4185</v>
      </c>
      <c r="E1730" s="169" t="s">
        <v>4222</v>
      </c>
      <c r="F1730" s="170" t="s">
        <v>4223</v>
      </c>
      <c r="G1730" s="171" t="s">
        <v>111</v>
      </c>
      <c r="H1730" s="172">
        <v>1</v>
      </c>
      <c r="I1730" s="173">
        <v>1880</v>
      </c>
      <c r="J1730" s="173">
        <f>ROUND(I1730*H1730,2)</f>
        <v>1880</v>
      </c>
      <c r="K1730" s="170" t="s">
        <v>103</v>
      </c>
      <c r="L1730" s="174"/>
      <c r="M1730" s="175" t="s">
        <v>1</v>
      </c>
      <c r="N1730" s="176" t="s">
        <v>38</v>
      </c>
      <c r="O1730" s="160">
        <v>0</v>
      </c>
      <c r="P1730" s="160">
        <f>O1730*H1730</f>
        <v>0</v>
      </c>
      <c r="Q1730" s="160">
        <v>0.104</v>
      </c>
      <c r="R1730" s="160">
        <f>Q1730*H1730</f>
        <v>0.104</v>
      </c>
      <c r="S1730" s="160">
        <v>0</v>
      </c>
      <c r="T1730" s="161">
        <f>S1730*H1730</f>
        <v>0</v>
      </c>
      <c r="AR1730" s="99" t="s">
        <v>740</v>
      </c>
      <c r="AT1730" s="99" t="s">
        <v>4185</v>
      </c>
      <c r="AU1730" s="99" t="s">
        <v>67</v>
      </c>
      <c r="AY1730" s="99" t="s">
        <v>105</v>
      </c>
      <c r="BE1730" s="162">
        <f>IF(N1730="základní",J1730,0)</f>
        <v>1880</v>
      </c>
      <c r="BF1730" s="162">
        <f>IF(N1730="snížená",J1730,0)</f>
        <v>0</v>
      </c>
      <c r="BG1730" s="162">
        <f>IF(N1730="zákl. přenesená",J1730,0)</f>
        <v>0</v>
      </c>
      <c r="BH1730" s="162">
        <f>IF(N1730="sníž. přenesená",J1730,0)</f>
        <v>0</v>
      </c>
      <c r="BI1730" s="162">
        <f>IF(N1730="nulová",J1730,0)</f>
        <v>0</v>
      </c>
      <c r="BJ1730" s="99" t="s">
        <v>75</v>
      </c>
      <c r="BK1730" s="162">
        <f>ROUND(I1730*H1730,2)</f>
        <v>1880</v>
      </c>
      <c r="BL1730" s="99" t="s">
        <v>740</v>
      </c>
      <c r="BM1730" s="99" t="s">
        <v>4224</v>
      </c>
    </row>
    <row r="1731" spans="2:65" s="108" customFormat="1">
      <c r="B1731" s="109"/>
      <c r="D1731" s="163" t="s">
        <v>107</v>
      </c>
      <c r="F1731" s="164" t="s">
        <v>4223</v>
      </c>
      <c r="L1731" s="109"/>
      <c r="M1731" s="165"/>
      <c r="N1731" s="166"/>
      <c r="O1731" s="166"/>
      <c r="P1731" s="166"/>
      <c r="Q1731" s="166"/>
      <c r="R1731" s="166"/>
      <c r="S1731" s="166"/>
      <c r="T1731" s="167"/>
      <c r="AT1731" s="99" t="s">
        <v>107</v>
      </c>
      <c r="AU1731" s="99" t="s">
        <v>67</v>
      </c>
    </row>
    <row r="1732" spans="2:65" s="108" customFormat="1" ht="22.5" customHeight="1">
      <c r="B1732" s="109"/>
      <c r="C1732" s="168" t="s">
        <v>4225</v>
      </c>
      <c r="D1732" s="168" t="s">
        <v>4185</v>
      </c>
      <c r="E1732" s="169" t="s">
        <v>4226</v>
      </c>
      <c r="F1732" s="170" t="s">
        <v>4227</v>
      </c>
      <c r="G1732" s="171" t="s">
        <v>111</v>
      </c>
      <c r="H1732" s="172">
        <v>1</v>
      </c>
      <c r="I1732" s="173">
        <v>1790</v>
      </c>
      <c r="J1732" s="173">
        <f>ROUND(I1732*H1732,2)</f>
        <v>1790</v>
      </c>
      <c r="K1732" s="170" t="s">
        <v>103</v>
      </c>
      <c r="L1732" s="174"/>
      <c r="M1732" s="175" t="s">
        <v>1</v>
      </c>
      <c r="N1732" s="176" t="s">
        <v>38</v>
      </c>
      <c r="O1732" s="160">
        <v>0</v>
      </c>
      <c r="P1732" s="160">
        <f>O1732*H1732</f>
        <v>0</v>
      </c>
      <c r="Q1732" s="160">
        <v>9.8000000000000004E-2</v>
      </c>
      <c r="R1732" s="160">
        <f>Q1732*H1732</f>
        <v>9.8000000000000004E-2</v>
      </c>
      <c r="S1732" s="160">
        <v>0</v>
      </c>
      <c r="T1732" s="161">
        <f>S1732*H1732</f>
        <v>0</v>
      </c>
      <c r="AR1732" s="99" t="s">
        <v>740</v>
      </c>
      <c r="AT1732" s="99" t="s">
        <v>4185</v>
      </c>
      <c r="AU1732" s="99" t="s">
        <v>67</v>
      </c>
      <c r="AY1732" s="99" t="s">
        <v>105</v>
      </c>
      <c r="BE1732" s="162">
        <f>IF(N1732="základní",J1732,0)</f>
        <v>1790</v>
      </c>
      <c r="BF1732" s="162">
        <f>IF(N1732="snížená",J1732,0)</f>
        <v>0</v>
      </c>
      <c r="BG1732" s="162">
        <f>IF(N1732="zákl. přenesená",J1732,0)</f>
        <v>0</v>
      </c>
      <c r="BH1732" s="162">
        <f>IF(N1732="sníž. přenesená",J1732,0)</f>
        <v>0</v>
      </c>
      <c r="BI1732" s="162">
        <f>IF(N1732="nulová",J1732,0)</f>
        <v>0</v>
      </c>
      <c r="BJ1732" s="99" t="s">
        <v>75</v>
      </c>
      <c r="BK1732" s="162">
        <f>ROUND(I1732*H1732,2)</f>
        <v>1790</v>
      </c>
      <c r="BL1732" s="99" t="s">
        <v>740</v>
      </c>
      <c r="BM1732" s="99" t="s">
        <v>4228</v>
      </c>
    </row>
    <row r="1733" spans="2:65" s="108" customFormat="1">
      <c r="B1733" s="109"/>
      <c r="D1733" s="163" t="s">
        <v>107</v>
      </c>
      <c r="F1733" s="164" t="s">
        <v>4227</v>
      </c>
      <c r="L1733" s="109"/>
      <c r="M1733" s="165"/>
      <c r="N1733" s="166"/>
      <c r="O1733" s="166"/>
      <c r="P1733" s="166"/>
      <c r="Q1733" s="166"/>
      <c r="R1733" s="166"/>
      <c r="S1733" s="166"/>
      <c r="T1733" s="167"/>
      <c r="AT1733" s="99" t="s">
        <v>107</v>
      </c>
      <c r="AU1733" s="99" t="s">
        <v>67</v>
      </c>
    </row>
    <row r="1734" spans="2:65" s="108" customFormat="1" ht="22.5" customHeight="1">
      <c r="B1734" s="109"/>
      <c r="C1734" s="168" t="s">
        <v>4229</v>
      </c>
      <c r="D1734" s="168" t="s">
        <v>4185</v>
      </c>
      <c r="E1734" s="169" t="s">
        <v>4230</v>
      </c>
      <c r="F1734" s="170" t="s">
        <v>4231</v>
      </c>
      <c r="G1734" s="171" t="s">
        <v>111</v>
      </c>
      <c r="H1734" s="172">
        <v>1</v>
      </c>
      <c r="I1734" s="173">
        <v>1990</v>
      </c>
      <c r="J1734" s="173">
        <f>ROUND(I1734*H1734,2)</f>
        <v>1990</v>
      </c>
      <c r="K1734" s="170" t="s">
        <v>103</v>
      </c>
      <c r="L1734" s="174"/>
      <c r="M1734" s="175" t="s">
        <v>1</v>
      </c>
      <c r="N1734" s="176" t="s">
        <v>38</v>
      </c>
      <c r="O1734" s="160">
        <v>0</v>
      </c>
      <c r="P1734" s="160">
        <f>O1734*H1734</f>
        <v>0</v>
      </c>
      <c r="Q1734" s="160">
        <v>0.10299999999999999</v>
      </c>
      <c r="R1734" s="160">
        <f>Q1734*H1734</f>
        <v>0.10299999999999999</v>
      </c>
      <c r="S1734" s="160">
        <v>0</v>
      </c>
      <c r="T1734" s="161">
        <f>S1734*H1734</f>
        <v>0</v>
      </c>
      <c r="AR1734" s="99" t="s">
        <v>740</v>
      </c>
      <c r="AT1734" s="99" t="s">
        <v>4185</v>
      </c>
      <c r="AU1734" s="99" t="s">
        <v>67</v>
      </c>
      <c r="AY1734" s="99" t="s">
        <v>105</v>
      </c>
      <c r="BE1734" s="162">
        <f>IF(N1734="základní",J1734,0)</f>
        <v>1990</v>
      </c>
      <c r="BF1734" s="162">
        <f>IF(N1734="snížená",J1734,0)</f>
        <v>0</v>
      </c>
      <c r="BG1734" s="162">
        <f>IF(N1734="zákl. přenesená",J1734,0)</f>
        <v>0</v>
      </c>
      <c r="BH1734" s="162">
        <f>IF(N1734="sníž. přenesená",J1734,0)</f>
        <v>0</v>
      </c>
      <c r="BI1734" s="162">
        <f>IF(N1734="nulová",J1734,0)</f>
        <v>0</v>
      </c>
      <c r="BJ1734" s="99" t="s">
        <v>75</v>
      </c>
      <c r="BK1734" s="162">
        <f>ROUND(I1734*H1734,2)</f>
        <v>1990</v>
      </c>
      <c r="BL1734" s="99" t="s">
        <v>740</v>
      </c>
      <c r="BM1734" s="99" t="s">
        <v>4232</v>
      </c>
    </row>
    <row r="1735" spans="2:65" s="108" customFormat="1">
      <c r="B1735" s="109"/>
      <c r="D1735" s="163" t="s">
        <v>107</v>
      </c>
      <c r="F1735" s="164" t="s">
        <v>4231</v>
      </c>
      <c r="L1735" s="109"/>
      <c r="M1735" s="165"/>
      <c r="N1735" s="166"/>
      <c r="O1735" s="166"/>
      <c r="P1735" s="166"/>
      <c r="Q1735" s="166"/>
      <c r="R1735" s="166"/>
      <c r="S1735" s="166"/>
      <c r="T1735" s="167"/>
      <c r="AT1735" s="99" t="s">
        <v>107</v>
      </c>
      <c r="AU1735" s="99" t="s">
        <v>67</v>
      </c>
    </row>
    <row r="1736" spans="2:65" s="108" customFormat="1" ht="22.5" customHeight="1">
      <c r="B1736" s="109"/>
      <c r="C1736" s="168" t="s">
        <v>4233</v>
      </c>
      <c r="D1736" s="168" t="s">
        <v>4185</v>
      </c>
      <c r="E1736" s="169" t="s">
        <v>4234</v>
      </c>
      <c r="F1736" s="170" t="s">
        <v>4235</v>
      </c>
      <c r="G1736" s="171" t="s">
        <v>111</v>
      </c>
      <c r="H1736" s="172">
        <v>1</v>
      </c>
      <c r="I1736" s="173">
        <v>1890</v>
      </c>
      <c r="J1736" s="173">
        <f>ROUND(I1736*H1736,2)</f>
        <v>1890</v>
      </c>
      <c r="K1736" s="170" t="s">
        <v>103</v>
      </c>
      <c r="L1736" s="174"/>
      <c r="M1736" s="175" t="s">
        <v>1</v>
      </c>
      <c r="N1736" s="176" t="s">
        <v>38</v>
      </c>
      <c r="O1736" s="160">
        <v>0</v>
      </c>
      <c r="P1736" s="160">
        <f>O1736*H1736</f>
        <v>0</v>
      </c>
      <c r="Q1736" s="160">
        <v>0.104</v>
      </c>
      <c r="R1736" s="160">
        <f>Q1736*H1736</f>
        <v>0.104</v>
      </c>
      <c r="S1736" s="160">
        <v>0</v>
      </c>
      <c r="T1736" s="161">
        <f>S1736*H1736</f>
        <v>0</v>
      </c>
      <c r="AR1736" s="99" t="s">
        <v>740</v>
      </c>
      <c r="AT1736" s="99" t="s">
        <v>4185</v>
      </c>
      <c r="AU1736" s="99" t="s">
        <v>67</v>
      </c>
      <c r="AY1736" s="99" t="s">
        <v>105</v>
      </c>
      <c r="BE1736" s="162">
        <f>IF(N1736="základní",J1736,0)</f>
        <v>1890</v>
      </c>
      <c r="BF1736" s="162">
        <f>IF(N1736="snížená",J1736,0)</f>
        <v>0</v>
      </c>
      <c r="BG1736" s="162">
        <f>IF(N1736="zákl. přenesená",J1736,0)</f>
        <v>0</v>
      </c>
      <c r="BH1736" s="162">
        <f>IF(N1736="sníž. přenesená",J1736,0)</f>
        <v>0</v>
      </c>
      <c r="BI1736" s="162">
        <f>IF(N1736="nulová",J1736,0)</f>
        <v>0</v>
      </c>
      <c r="BJ1736" s="99" t="s">
        <v>75</v>
      </c>
      <c r="BK1736" s="162">
        <f>ROUND(I1736*H1736,2)</f>
        <v>1890</v>
      </c>
      <c r="BL1736" s="99" t="s">
        <v>740</v>
      </c>
      <c r="BM1736" s="99" t="s">
        <v>4236</v>
      </c>
    </row>
    <row r="1737" spans="2:65" s="108" customFormat="1">
      <c r="B1737" s="109"/>
      <c r="D1737" s="163" t="s">
        <v>107</v>
      </c>
      <c r="F1737" s="164" t="s">
        <v>4235</v>
      </c>
      <c r="L1737" s="109"/>
      <c r="M1737" s="165"/>
      <c r="N1737" s="166"/>
      <c r="O1737" s="166"/>
      <c r="P1737" s="166"/>
      <c r="Q1737" s="166"/>
      <c r="R1737" s="166"/>
      <c r="S1737" s="166"/>
      <c r="T1737" s="167"/>
      <c r="AT1737" s="99" t="s">
        <v>107</v>
      </c>
      <c r="AU1737" s="99" t="s">
        <v>67</v>
      </c>
    </row>
    <row r="1738" spans="2:65" s="108" customFormat="1" ht="22.5" customHeight="1">
      <c r="B1738" s="109"/>
      <c r="C1738" s="168" t="s">
        <v>4237</v>
      </c>
      <c r="D1738" s="168" t="s">
        <v>4185</v>
      </c>
      <c r="E1738" s="169" t="s">
        <v>4238</v>
      </c>
      <c r="F1738" s="170" t="s">
        <v>4239</v>
      </c>
      <c r="G1738" s="171" t="s">
        <v>255</v>
      </c>
      <c r="H1738" s="172">
        <v>1</v>
      </c>
      <c r="I1738" s="173">
        <v>21000</v>
      </c>
      <c r="J1738" s="173">
        <f>ROUND(I1738*H1738,2)</f>
        <v>21000</v>
      </c>
      <c r="K1738" s="170" t="s">
        <v>103</v>
      </c>
      <c r="L1738" s="174"/>
      <c r="M1738" s="175" t="s">
        <v>1</v>
      </c>
      <c r="N1738" s="176" t="s">
        <v>38</v>
      </c>
      <c r="O1738" s="160">
        <v>0</v>
      </c>
      <c r="P1738" s="160">
        <f>O1738*H1738</f>
        <v>0</v>
      </c>
      <c r="Q1738" s="160">
        <v>0.97</v>
      </c>
      <c r="R1738" s="160">
        <f>Q1738*H1738</f>
        <v>0.97</v>
      </c>
      <c r="S1738" s="160">
        <v>0</v>
      </c>
      <c r="T1738" s="161">
        <f>S1738*H1738</f>
        <v>0</v>
      </c>
      <c r="AR1738" s="99" t="s">
        <v>740</v>
      </c>
      <c r="AT1738" s="99" t="s">
        <v>4185</v>
      </c>
      <c r="AU1738" s="99" t="s">
        <v>67</v>
      </c>
      <c r="AY1738" s="99" t="s">
        <v>105</v>
      </c>
      <c r="BE1738" s="162">
        <f>IF(N1738="základní",J1738,0)</f>
        <v>21000</v>
      </c>
      <c r="BF1738" s="162">
        <f>IF(N1738="snížená",J1738,0)</f>
        <v>0</v>
      </c>
      <c r="BG1738" s="162">
        <f>IF(N1738="zákl. přenesená",J1738,0)</f>
        <v>0</v>
      </c>
      <c r="BH1738" s="162">
        <f>IF(N1738="sníž. přenesená",J1738,0)</f>
        <v>0</v>
      </c>
      <c r="BI1738" s="162">
        <f>IF(N1738="nulová",J1738,0)</f>
        <v>0</v>
      </c>
      <c r="BJ1738" s="99" t="s">
        <v>75</v>
      </c>
      <c r="BK1738" s="162">
        <f>ROUND(I1738*H1738,2)</f>
        <v>21000</v>
      </c>
      <c r="BL1738" s="99" t="s">
        <v>740</v>
      </c>
      <c r="BM1738" s="99" t="s">
        <v>4240</v>
      </c>
    </row>
    <row r="1739" spans="2:65" s="108" customFormat="1">
      <c r="B1739" s="109"/>
      <c r="D1739" s="163" t="s">
        <v>107</v>
      </c>
      <c r="F1739" s="164" t="s">
        <v>4239</v>
      </c>
      <c r="L1739" s="109"/>
      <c r="M1739" s="165"/>
      <c r="N1739" s="166"/>
      <c r="O1739" s="166"/>
      <c r="P1739" s="166"/>
      <c r="Q1739" s="166"/>
      <c r="R1739" s="166"/>
      <c r="S1739" s="166"/>
      <c r="T1739" s="167"/>
      <c r="AT1739" s="99" t="s">
        <v>107</v>
      </c>
      <c r="AU1739" s="99" t="s">
        <v>67</v>
      </c>
    </row>
    <row r="1740" spans="2:65" s="108" customFormat="1" ht="22.5" customHeight="1">
      <c r="B1740" s="109"/>
      <c r="C1740" s="168" t="s">
        <v>4241</v>
      </c>
      <c r="D1740" s="168" t="s">
        <v>4185</v>
      </c>
      <c r="E1740" s="169" t="s">
        <v>4242</v>
      </c>
      <c r="F1740" s="170" t="s">
        <v>4243</v>
      </c>
      <c r="G1740" s="171" t="s">
        <v>255</v>
      </c>
      <c r="H1740" s="172">
        <v>1</v>
      </c>
      <c r="I1740" s="173">
        <v>21000</v>
      </c>
      <c r="J1740" s="173">
        <f>ROUND(I1740*H1740,2)</f>
        <v>21000</v>
      </c>
      <c r="K1740" s="170" t="s">
        <v>103</v>
      </c>
      <c r="L1740" s="174"/>
      <c r="M1740" s="175" t="s">
        <v>1</v>
      </c>
      <c r="N1740" s="176" t="s">
        <v>38</v>
      </c>
      <c r="O1740" s="160">
        <v>0</v>
      </c>
      <c r="P1740" s="160">
        <f>O1740*H1740</f>
        <v>0</v>
      </c>
      <c r="Q1740" s="160">
        <v>0.95499999999999996</v>
      </c>
      <c r="R1740" s="160">
        <f>Q1740*H1740</f>
        <v>0.95499999999999996</v>
      </c>
      <c r="S1740" s="160">
        <v>0</v>
      </c>
      <c r="T1740" s="161">
        <f>S1740*H1740</f>
        <v>0</v>
      </c>
      <c r="AR1740" s="99" t="s">
        <v>740</v>
      </c>
      <c r="AT1740" s="99" t="s">
        <v>4185</v>
      </c>
      <c r="AU1740" s="99" t="s">
        <v>67</v>
      </c>
      <c r="AY1740" s="99" t="s">
        <v>105</v>
      </c>
      <c r="BE1740" s="162">
        <f>IF(N1740="základní",J1740,0)</f>
        <v>21000</v>
      </c>
      <c r="BF1740" s="162">
        <f>IF(N1740="snížená",J1740,0)</f>
        <v>0</v>
      </c>
      <c r="BG1740" s="162">
        <f>IF(N1740="zákl. přenesená",J1740,0)</f>
        <v>0</v>
      </c>
      <c r="BH1740" s="162">
        <f>IF(N1740="sníž. přenesená",J1740,0)</f>
        <v>0</v>
      </c>
      <c r="BI1740" s="162">
        <f>IF(N1740="nulová",J1740,0)</f>
        <v>0</v>
      </c>
      <c r="BJ1740" s="99" t="s">
        <v>75</v>
      </c>
      <c r="BK1740" s="162">
        <f>ROUND(I1740*H1740,2)</f>
        <v>21000</v>
      </c>
      <c r="BL1740" s="99" t="s">
        <v>740</v>
      </c>
      <c r="BM1740" s="99" t="s">
        <v>4244</v>
      </c>
    </row>
    <row r="1741" spans="2:65" s="108" customFormat="1">
      <c r="B1741" s="109"/>
      <c r="D1741" s="163" t="s">
        <v>107</v>
      </c>
      <c r="F1741" s="164" t="s">
        <v>4243</v>
      </c>
      <c r="L1741" s="109"/>
      <c r="M1741" s="165"/>
      <c r="N1741" s="166"/>
      <c r="O1741" s="166"/>
      <c r="P1741" s="166"/>
      <c r="Q1741" s="166"/>
      <c r="R1741" s="166"/>
      <c r="S1741" s="166"/>
      <c r="T1741" s="167"/>
      <c r="AT1741" s="99" t="s">
        <v>107</v>
      </c>
      <c r="AU1741" s="99" t="s">
        <v>67</v>
      </c>
    </row>
    <row r="1742" spans="2:65" s="108" customFormat="1" ht="22.5" customHeight="1">
      <c r="B1742" s="109"/>
      <c r="C1742" s="168" t="s">
        <v>4245</v>
      </c>
      <c r="D1742" s="168" t="s">
        <v>4185</v>
      </c>
      <c r="E1742" s="169" t="s">
        <v>4246</v>
      </c>
      <c r="F1742" s="170" t="s">
        <v>4247</v>
      </c>
      <c r="G1742" s="171" t="s">
        <v>255</v>
      </c>
      <c r="H1742" s="172">
        <v>1</v>
      </c>
      <c r="I1742" s="173">
        <v>19500</v>
      </c>
      <c r="J1742" s="173">
        <f>ROUND(I1742*H1742,2)</f>
        <v>19500</v>
      </c>
      <c r="K1742" s="170" t="s">
        <v>103</v>
      </c>
      <c r="L1742" s="174"/>
      <c r="M1742" s="175" t="s">
        <v>1</v>
      </c>
      <c r="N1742" s="176" t="s">
        <v>38</v>
      </c>
      <c r="O1742" s="160">
        <v>0</v>
      </c>
      <c r="P1742" s="160">
        <f>O1742*H1742</f>
        <v>0</v>
      </c>
      <c r="Q1742" s="160">
        <v>0.95499999999999996</v>
      </c>
      <c r="R1742" s="160">
        <f>Q1742*H1742</f>
        <v>0.95499999999999996</v>
      </c>
      <c r="S1742" s="160">
        <v>0</v>
      </c>
      <c r="T1742" s="161">
        <f>S1742*H1742</f>
        <v>0</v>
      </c>
      <c r="AR1742" s="99" t="s">
        <v>740</v>
      </c>
      <c r="AT1742" s="99" t="s">
        <v>4185</v>
      </c>
      <c r="AU1742" s="99" t="s">
        <v>67</v>
      </c>
      <c r="AY1742" s="99" t="s">
        <v>105</v>
      </c>
      <c r="BE1742" s="162">
        <f>IF(N1742="základní",J1742,0)</f>
        <v>19500</v>
      </c>
      <c r="BF1742" s="162">
        <f>IF(N1742="snížená",J1742,0)</f>
        <v>0</v>
      </c>
      <c r="BG1742" s="162">
        <f>IF(N1742="zákl. přenesená",J1742,0)</f>
        <v>0</v>
      </c>
      <c r="BH1742" s="162">
        <f>IF(N1742="sníž. přenesená",J1742,0)</f>
        <v>0</v>
      </c>
      <c r="BI1742" s="162">
        <f>IF(N1742="nulová",J1742,0)</f>
        <v>0</v>
      </c>
      <c r="BJ1742" s="99" t="s">
        <v>75</v>
      </c>
      <c r="BK1742" s="162">
        <f>ROUND(I1742*H1742,2)</f>
        <v>19500</v>
      </c>
      <c r="BL1742" s="99" t="s">
        <v>740</v>
      </c>
      <c r="BM1742" s="99" t="s">
        <v>4248</v>
      </c>
    </row>
    <row r="1743" spans="2:65" s="108" customFormat="1">
      <c r="B1743" s="109"/>
      <c r="D1743" s="163" t="s">
        <v>107</v>
      </c>
      <c r="F1743" s="164" t="s">
        <v>4247</v>
      </c>
      <c r="L1743" s="109"/>
      <c r="M1743" s="165"/>
      <c r="N1743" s="166"/>
      <c r="O1743" s="166"/>
      <c r="P1743" s="166"/>
      <c r="Q1743" s="166"/>
      <c r="R1743" s="166"/>
      <c r="S1743" s="166"/>
      <c r="T1743" s="167"/>
      <c r="AT1743" s="99" t="s">
        <v>107</v>
      </c>
      <c r="AU1743" s="99" t="s">
        <v>67</v>
      </c>
    </row>
    <row r="1744" spans="2:65" s="108" customFormat="1" ht="22.5" customHeight="1">
      <c r="B1744" s="109"/>
      <c r="C1744" s="168" t="s">
        <v>4249</v>
      </c>
      <c r="D1744" s="168" t="s">
        <v>4185</v>
      </c>
      <c r="E1744" s="169" t="s">
        <v>4250</v>
      </c>
      <c r="F1744" s="170" t="s">
        <v>4251</v>
      </c>
      <c r="G1744" s="171" t="s">
        <v>255</v>
      </c>
      <c r="H1744" s="172">
        <v>1</v>
      </c>
      <c r="I1744" s="173">
        <v>20300</v>
      </c>
      <c r="J1744" s="173">
        <f>ROUND(I1744*H1744,2)</f>
        <v>20300</v>
      </c>
      <c r="K1744" s="170" t="s">
        <v>103</v>
      </c>
      <c r="L1744" s="174"/>
      <c r="M1744" s="175" t="s">
        <v>1</v>
      </c>
      <c r="N1744" s="176" t="s">
        <v>38</v>
      </c>
      <c r="O1744" s="160">
        <v>0</v>
      </c>
      <c r="P1744" s="160">
        <f>O1744*H1744</f>
        <v>0</v>
      </c>
      <c r="Q1744" s="160">
        <v>0.95499999999999996</v>
      </c>
      <c r="R1744" s="160">
        <f>Q1744*H1744</f>
        <v>0.95499999999999996</v>
      </c>
      <c r="S1744" s="160">
        <v>0</v>
      </c>
      <c r="T1744" s="161">
        <f>S1744*H1744</f>
        <v>0</v>
      </c>
      <c r="AR1744" s="99" t="s">
        <v>740</v>
      </c>
      <c r="AT1744" s="99" t="s">
        <v>4185</v>
      </c>
      <c r="AU1744" s="99" t="s">
        <v>67</v>
      </c>
      <c r="AY1744" s="99" t="s">
        <v>105</v>
      </c>
      <c r="BE1744" s="162">
        <f>IF(N1744="základní",J1744,0)</f>
        <v>20300</v>
      </c>
      <c r="BF1744" s="162">
        <f>IF(N1744="snížená",J1744,0)</f>
        <v>0</v>
      </c>
      <c r="BG1744" s="162">
        <f>IF(N1744="zákl. přenesená",J1744,0)</f>
        <v>0</v>
      </c>
      <c r="BH1744" s="162">
        <f>IF(N1744="sníž. přenesená",J1744,0)</f>
        <v>0</v>
      </c>
      <c r="BI1744" s="162">
        <f>IF(N1744="nulová",J1744,0)</f>
        <v>0</v>
      </c>
      <c r="BJ1744" s="99" t="s">
        <v>75</v>
      </c>
      <c r="BK1744" s="162">
        <f>ROUND(I1744*H1744,2)</f>
        <v>20300</v>
      </c>
      <c r="BL1744" s="99" t="s">
        <v>740</v>
      </c>
      <c r="BM1744" s="99" t="s">
        <v>4252</v>
      </c>
    </row>
    <row r="1745" spans="2:65" s="108" customFormat="1">
      <c r="B1745" s="109"/>
      <c r="D1745" s="163" t="s">
        <v>107</v>
      </c>
      <c r="F1745" s="164" t="s">
        <v>4251</v>
      </c>
      <c r="L1745" s="109"/>
      <c r="M1745" s="165"/>
      <c r="N1745" s="166"/>
      <c r="O1745" s="166"/>
      <c r="P1745" s="166"/>
      <c r="Q1745" s="166"/>
      <c r="R1745" s="166"/>
      <c r="S1745" s="166"/>
      <c r="T1745" s="167"/>
      <c r="AT1745" s="99" t="s">
        <v>107</v>
      </c>
      <c r="AU1745" s="99" t="s">
        <v>67</v>
      </c>
    </row>
    <row r="1746" spans="2:65" s="108" customFormat="1" ht="22.5" customHeight="1">
      <c r="B1746" s="109"/>
      <c r="C1746" s="168" t="s">
        <v>4253</v>
      </c>
      <c r="D1746" s="168" t="s">
        <v>4185</v>
      </c>
      <c r="E1746" s="169" t="s">
        <v>4254</v>
      </c>
      <c r="F1746" s="170" t="s">
        <v>4255</v>
      </c>
      <c r="G1746" s="171" t="s">
        <v>111</v>
      </c>
      <c r="H1746" s="172">
        <v>1</v>
      </c>
      <c r="I1746" s="173">
        <v>2030</v>
      </c>
      <c r="J1746" s="173">
        <f>ROUND(I1746*H1746,2)</f>
        <v>2030</v>
      </c>
      <c r="K1746" s="170" t="s">
        <v>103</v>
      </c>
      <c r="L1746" s="174"/>
      <c r="M1746" s="175" t="s">
        <v>1</v>
      </c>
      <c r="N1746" s="176" t="s">
        <v>38</v>
      </c>
      <c r="O1746" s="160">
        <v>0</v>
      </c>
      <c r="P1746" s="160">
        <f>O1746*H1746</f>
        <v>0</v>
      </c>
      <c r="Q1746" s="160">
        <v>9.9040000000000003E-2</v>
      </c>
      <c r="R1746" s="160">
        <f>Q1746*H1746</f>
        <v>9.9040000000000003E-2</v>
      </c>
      <c r="S1746" s="160">
        <v>0</v>
      </c>
      <c r="T1746" s="161">
        <f>S1746*H1746</f>
        <v>0</v>
      </c>
      <c r="AR1746" s="99" t="s">
        <v>740</v>
      </c>
      <c r="AT1746" s="99" t="s">
        <v>4185</v>
      </c>
      <c r="AU1746" s="99" t="s">
        <v>67</v>
      </c>
      <c r="AY1746" s="99" t="s">
        <v>105</v>
      </c>
      <c r="BE1746" s="162">
        <f>IF(N1746="základní",J1746,0)</f>
        <v>2030</v>
      </c>
      <c r="BF1746" s="162">
        <f>IF(N1746="snížená",J1746,0)</f>
        <v>0</v>
      </c>
      <c r="BG1746" s="162">
        <f>IF(N1746="zákl. přenesená",J1746,0)</f>
        <v>0</v>
      </c>
      <c r="BH1746" s="162">
        <f>IF(N1746="sníž. přenesená",J1746,0)</f>
        <v>0</v>
      </c>
      <c r="BI1746" s="162">
        <f>IF(N1746="nulová",J1746,0)</f>
        <v>0</v>
      </c>
      <c r="BJ1746" s="99" t="s">
        <v>75</v>
      </c>
      <c r="BK1746" s="162">
        <f>ROUND(I1746*H1746,2)</f>
        <v>2030</v>
      </c>
      <c r="BL1746" s="99" t="s">
        <v>740</v>
      </c>
      <c r="BM1746" s="99" t="s">
        <v>4256</v>
      </c>
    </row>
    <row r="1747" spans="2:65" s="108" customFormat="1">
      <c r="B1747" s="109"/>
      <c r="D1747" s="163" t="s">
        <v>107</v>
      </c>
      <c r="F1747" s="164" t="s">
        <v>4255</v>
      </c>
      <c r="L1747" s="109"/>
      <c r="M1747" s="165"/>
      <c r="N1747" s="166"/>
      <c r="O1747" s="166"/>
      <c r="P1747" s="166"/>
      <c r="Q1747" s="166"/>
      <c r="R1747" s="166"/>
      <c r="S1747" s="166"/>
      <c r="T1747" s="167"/>
      <c r="AT1747" s="99" t="s">
        <v>107</v>
      </c>
      <c r="AU1747" s="99" t="s">
        <v>67</v>
      </c>
    </row>
    <row r="1748" spans="2:65" s="108" customFormat="1" ht="22.5" customHeight="1">
      <c r="B1748" s="109"/>
      <c r="C1748" s="168" t="s">
        <v>4257</v>
      </c>
      <c r="D1748" s="168" t="s">
        <v>4185</v>
      </c>
      <c r="E1748" s="169" t="s">
        <v>4258</v>
      </c>
      <c r="F1748" s="170" t="s">
        <v>4259</v>
      </c>
      <c r="G1748" s="171" t="s">
        <v>111</v>
      </c>
      <c r="H1748" s="172">
        <v>1</v>
      </c>
      <c r="I1748" s="173">
        <v>2110</v>
      </c>
      <c r="J1748" s="173">
        <f>ROUND(I1748*H1748,2)</f>
        <v>2110</v>
      </c>
      <c r="K1748" s="170" t="s">
        <v>103</v>
      </c>
      <c r="L1748" s="174"/>
      <c r="M1748" s="175" t="s">
        <v>1</v>
      </c>
      <c r="N1748" s="176" t="s">
        <v>38</v>
      </c>
      <c r="O1748" s="160">
        <v>0</v>
      </c>
      <c r="P1748" s="160">
        <f>O1748*H1748</f>
        <v>0</v>
      </c>
      <c r="Q1748" s="160">
        <v>0.10299999999999999</v>
      </c>
      <c r="R1748" s="160">
        <f>Q1748*H1748</f>
        <v>0.10299999999999999</v>
      </c>
      <c r="S1748" s="160">
        <v>0</v>
      </c>
      <c r="T1748" s="161">
        <f>S1748*H1748</f>
        <v>0</v>
      </c>
      <c r="AR1748" s="99" t="s">
        <v>740</v>
      </c>
      <c r="AT1748" s="99" t="s">
        <v>4185</v>
      </c>
      <c r="AU1748" s="99" t="s">
        <v>67</v>
      </c>
      <c r="AY1748" s="99" t="s">
        <v>105</v>
      </c>
      <c r="BE1748" s="162">
        <f>IF(N1748="základní",J1748,0)</f>
        <v>2110</v>
      </c>
      <c r="BF1748" s="162">
        <f>IF(N1748="snížená",J1748,0)</f>
        <v>0</v>
      </c>
      <c r="BG1748" s="162">
        <f>IF(N1748="zákl. přenesená",J1748,0)</f>
        <v>0</v>
      </c>
      <c r="BH1748" s="162">
        <f>IF(N1748="sníž. přenesená",J1748,0)</f>
        <v>0</v>
      </c>
      <c r="BI1748" s="162">
        <f>IF(N1748="nulová",J1748,0)</f>
        <v>0</v>
      </c>
      <c r="BJ1748" s="99" t="s">
        <v>75</v>
      </c>
      <c r="BK1748" s="162">
        <f>ROUND(I1748*H1748,2)</f>
        <v>2110</v>
      </c>
      <c r="BL1748" s="99" t="s">
        <v>740</v>
      </c>
      <c r="BM1748" s="99" t="s">
        <v>4260</v>
      </c>
    </row>
    <row r="1749" spans="2:65" s="108" customFormat="1">
      <c r="B1749" s="109"/>
      <c r="D1749" s="163" t="s">
        <v>107</v>
      </c>
      <c r="F1749" s="164" t="s">
        <v>4259</v>
      </c>
      <c r="L1749" s="109"/>
      <c r="M1749" s="165"/>
      <c r="N1749" s="166"/>
      <c r="O1749" s="166"/>
      <c r="P1749" s="166"/>
      <c r="Q1749" s="166"/>
      <c r="R1749" s="166"/>
      <c r="S1749" s="166"/>
      <c r="T1749" s="167"/>
      <c r="AT1749" s="99" t="s">
        <v>107</v>
      </c>
      <c r="AU1749" s="99" t="s">
        <v>67</v>
      </c>
    </row>
    <row r="1750" spans="2:65" s="108" customFormat="1" ht="22.5" customHeight="1">
      <c r="B1750" s="109"/>
      <c r="C1750" s="168" t="s">
        <v>4261</v>
      </c>
      <c r="D1750" s="168" t="s">
        <v>4185</v>
      </c>
      <c r="E1750" s="169" t="s">
        <v>4262</v>
      </c>
      <c r="F1750" s="170" t="s">
        <v>4263</v>
      </c>
      <c r="G1750" s="171" t="s">
        <v>111</v>
      </c>
      <c r="H1750" s="172">
        <v>1</v>
      </c>
      <c r="I1750" s="173">
        <v>2190</v>
      </c>
      <c r="J1750" s="173">
        <f>ROUND(I1750*H1750,2)</f>
        <v>2190</v>
      </c>
      <c r="K1750" s="170" t="s">
        <v>103</v>
      </c>
      <c r="L1750" s="174"/>
      <c r="M1750" s="175" t="s">
        <v>1</v>
      </c>
      <c r="N1750" s="176" t="s">
        <v>38</v>
      </c>
      <c r="O1750" s="160">
        <v>0</v>
      </c>
      <c r="P1750" s="160">
        <f>O1750*H1750</f>
        <v>0</v>
      </c>
      <c r="Q1750" s="160">
        <v>0.10696</v>
      </c>
      <c r="R1750" s="160">
        <f>Q1750*H1750</f>
        <v>0.10696</v>
      </c>
      <c r="S1750" s="160">
        <v>0</v>
      </c>
      <c r="T1750" s="161">
        <f>S1750*H1750</f>
        <v>0</v>
      </c>
      <c r="AR1750" s="99" t="s">
        <v>740</v>
      </c>
      <c r="AT1750" s="99" t="s">
        <v>4185</v>
      </c>
      <c r="AU1750" s="99" t="s">
        <v>67</v>
      </c>
      <c r="AY1750" s="99" t="s">
        <v>105</v>
      </c>
      <c r="BE1750" s="162">
        <f>IF(N1750="základní",J1750,0)</f>
        <v>2190</v>
      </c>
      <c r="BF1750" s="162">
        <f>IF(N1750="snížená",J1750,0)</f>
        <v>0</v>
      </c>
      <c r="BG1750" s="162">
        <f>IF(N1750="zákl. přenesená",J1750,0)</f>
        <v>0</v>
      </c>
      <c r="BH1750" s="162">
        <f>IF(N1750="sníž. přenesená",J1750,0)</f>
        <v>0</v>
      </c>
      <c r="BI1750" s="162">
        <f>IF(N1750="nulová",J1750,0)</f>
        <v>0</v>
      </c>
      <c r="BJ1750" s="99" t="s">
        <v>75</v>
      </c>
      <c r="BK1750" s="162">
        <f>ROUND(I1750*H1750,2)</f>
        <v>2190</v>
      </c>
      <c r="BL1750" s="99" t="s">
        <v>740</v>
      </c>
      <c r="BM1750" s="99" t="s">
        <v>4264</v>
      </c>
    </row>
    <row r="1751" spans="2:65" s="108" customFormat="1">
      <c r="B1751" s="109"/>
      <c r="D1751" s="163" t="s">
        <v>107</v>
      </c>
      <c r="F1751" s="164" t="s">
        <v>4263</v>
      </c>
      <c r="L1751" s="109"/>
      <c r="M1751" s="165"/>
      <c r="N1751" s="166"/>
      <c r="O1751" s="166"/>
      <c r="P1751" s="166"/>
      <c r="Q1751" s="166"/>
      <c r="R1751" s="166"/>
      <c r="S1751" s="166"/>
      <c r="T1751" s="167"/>
      <c r="AT1751" s="99" t="s">
        <v>107</v>
      </c>
      <c r="AU1751" s="99" t="s">
        <v>67</v>
      </c>
    </row>
    <row r="1752" spans="2:65" s="108" customFormat="1" ht="22.5" customHeight="1">
      <c r="B1752" s="109"/>
      <c r="C1752" s="168" t="s">
        <v>4265</v>
      </c>
      <c r="D1752" s="168" t="s">
        <v>4185</v>
      </c>
      <c r="E1752" s="169" t="s">
        <v>4266</v>
      </c>
      <c r="F1752" s="170" t="s">
        <v>4267</v>
      </c>
      <c r="G1752" s="171" t="s">
        <v>111</v>
      </c>
      <c r="H1752" s="172">
        <v>1</v>
      </c>
      <c r="I1752" s="173">
        <v>2270</v>
      </c>
      <c r="J1752" s="173">
        <f>ROUND(I1752*H1752,2)</f>
        <v>2270</v>
      </c>
      <c r="K1752" s="170" t="s">
        <v>103</v>
      </c>
      <c r="L1752" s="174"/>
      <c r="M1752" s="175" t="s">
        <v>1</v>
      </c>
      <c r="N1752" s="176" t="s">
        <v>38</v>
      </c>
      <c r="O1752" s="160">
        <v>0</v>
      </c>
      <c r="P1752" s="160">
        <f>O1752*H1752</f>
        <v>0</v>
      </c>
      <c r="Q1752" s="160">
        <v>0.11092</v>
      </c>
      <c r="R1752" s="160">
        <f>Q1752*H1752</f>
        <v>0.11092</v>
      </c>
      <c r="S1752" s="160">
        <v>0</v>
      </c>
      <c r="T1752" s="161">
        <f>S1752*H1752</f>
        <v>0</v>
      </c>
      <c r="AR1752" s="99" t="s">
        <v>740</v>
      </c>
      <c r="AT1752" s="99" t="s">
        <v>4185</v>
      </c>
      <c r="AU1752" s="99" t="s">
        <v>67</v>
      </c>
      <c r="AY1752" s="99" t="s">
        <v>105</v>
      </c>
      <c r="BE1752" s="162">
        <f>IF(N1752="základní",J1752,0)</f>
        <v>2270</v>
      </c>
      <c r="BF1752" s="162">
        <f>IF(N1752="snížená",J1752,0)</f>
        <v>0</v>
      </c>
      <c r="BG1752" s="162">
        <f>IF(N1752="zákl. přenesená",J1752,0)</f>
        <v>0</v>
      </c>
      <c r="BH1752" s="162">
        <f>IF(N1752="sníž. přenesená",J1752,0)</f>
        <v>0</v>
      </c>
      <c r="BI1752" s="162">
        <f>IF(N1752="nulová",J1752,0)</f>
        <v>0</v>
      </c>
      <c r="BJ1752" s="99" t="s">
        <v>75</v>
      </c>
      <c r="BK1752" s="162">
        <f>ROUND(I1752*H1752,2)</f>
        <v>2270</v>
      </c>
      <c r="BL1752" s="99" t="s">
        <v>740</v>
      </c>
      <c r="BM1752" s="99" t="s">
        <v>4268</v>
      </c>
    </row>
    <row r="1753" spans="2:65" s="108" customFormat="1">
      <c r="B1753" s="109"/>
      <c r="D1753" s="163" t="s">
        <v>107</v>
      </c>
      <c r="F1753" s="164" t="s">
        <v>4267</v>
      </c>
      <c r="L1753" s="109"/>
      <c r="M1753" s="165"/>
      <c r="N1753" s="166"/>
      <c r="O1753" s="166"/>
      <c r="P1753" s="166"/>
      <c r="Q1753" s="166"/>
      <c r="R1753" s="166"/>
      <c r="S1753" s="166"/>
      <c r="T1753" s="167"/>
      <c r="AT1753" s="99" t="s">
        <v>107</v>
      </c>
      <c r="AU1753" s="99" t="s">
        <v>67</v>
      </c>
    </row>
    <row r="1754" spans="2:65" s="108" customFormat="1" ht="22.5" customHeight="1">
      <c r="B1754" s="109"/>
      <c r="C1754" s="168" t="s">
        <v>4269</v>
      </c>
      <c r="D1754" s="168" t="s">
        <v>4185</v>
      </c>
      <c r="E1754" s="169" t="s">
        <v>4270</v>
      </c>
      <c r="F1754" s="170" t="s">
        <v>4271</v>
      </c>
      <c r="G1754" s="171" t="s">
        <v>111</v>
      </c>
      <c r="H1754" s="172">
        <v>1</v>
      </c>
      <c r="I1754" s="173">
        <v>2350</v>
      </c>
      <c r="J1754" s="173">
        <f>ROUND(I1754*H1754,2)</f>
        <v>2350</v>
      </c>
      <c r="K1754" s="170" t="s">
        <v>103</v>
      </c>
      <c r="L1754" s="174"/>
      <c r="M1754" s="175" t="s">
        <v>1</v>
      </c>
      <c r="N1754" s="176" t="s">
        <v>38</v>
      </c>
      <c r="O1754" s="160">
        <v>0</v>
      </c>
      <c r="P1754" s="160">
        <f>O1754*H1754</f>
        <v>0</v>
      </c>
      <c r="Q1754" s="160">
        <v>0.11488</v>
      </c>
      <c r="R1754" s="160">
        <f>Q1754*H1754</f>
        <v>0.11488</v>
      </c>
      <c r="S1754" s="160">
        <v>0</v>
      </c>
      <c r="T1754" s="161">
        <f>S1754*H1754</f>
        <v>0</v>
      </c>
      <c r="AR1754" s="99" t="s">
        <v>740</v>
      </c>
      <c r="AT1754" s="99" t="s">
        <v>4185</v>
      </c>
      <c r="AU1754" s="99" t="s">
        <v>67</v>
      </c>
      <c r="AY1754" s="99" t="s">
        <v>105</v>
      </c>
      <c r="BE1754" s="162">
        <f>IF(N1754="základní",J1754,0)</f>
        <v>2350</v>
      </c>
      <c r="BF1754" s="162">
        <f>IF(N1754="snížená",J1754,0)</f>
        <v>0</v>
      </c>
      <c r="BG1754" s="162">
        <f>IF(N1754="zákl. přenesená",J1754,0)</f>
        <v>0</v>
      </c>
      <c r="BH1754" s="162">
        <f>IF(N1754="sníž. přenesená",J1754,0)</f>
        <v>0</v>
      </c>
      <c r="BI1754" s="162">
        <f>IF(N1754="nulová",J1754,0)</f>
        <v>0</v>
      </c>
      <c r="BJ1754" s="99" t="s">
        <v>75</v>
      </c>
      <c r="BK1754" s="162">
        <f>ROUND(I1754*H1754,2)</f>
        <v>2350</v>
      </c>
      <c r="BL1754" s="99" t="s">
        <v>740</v>
      </c>
      <c r="BM1754" s="99" t="s">
        <v>4272</v>
      </c>
    </row>
    <row r="1755" spans="2:65" s="108" customFormat="1">
      <c r="B1755" s="109"/>
      <c r="D1755" s="163" t="s">
        <v>107</v>
      </c>
      <c r="F1755" s="164" t="s">
        <v>4271</v>
      </c>
      <c r="L1755" s="109"/>
      <c r="M1755" s="165"/>
      <c r="N1755" s="166"/>
      <c r="O1755" s="166"/>
      <c r="P1755" s="166"/>
      <c r="Q1755" s="166"/>
      <c r="R1755" s="166"/>
      <c r="S1755" s="166"/>
      <c r="T1755" s="167"/>
      <c r="AT1755" s="99" t="s">
        <v>107</v>
      </c>
      <c r="AU1755" s="99" t="s">
        <v>67</v>
      </c>
    </row>
    <row r="1756" spans="2:65" s="108" customFormat="1" ht="22.5" customHeight="1">
      <c r="B1756" s="109"/>
      <c r="C1756" s="168" t="s">
        <v>4273</v>
      </c>
      <c r="D1756" s="168" t="s">
        <v>4185</v>
      </c>
      <c r="E1756" s="169" t="s">
        <v>4274</v>
      </c>
      <c r="F1756" s="170" t="s">
        <v>4275</v>
      </c>
      <c r="G1756" s="171" t="s">
        <v>111</v>
      </c>
      <c r="H1756" s="172">
        <v>1</v>
      </c>
      <c r="I1756" s="173">
        <v>2430</v>
      </c>
      <c r="J1756" s="173">
        <f>ROUND(I1756*H1756,2)</f>
        <v>2430</v>
      </c>
      <c r="K1756" s="170" t="s">
        <v>103</v>
      </c>
      <c r="L1756" s="174"/>
      <c r="M1756" s="175" t="s">
        <v>1</v>
      </c>
      <c r="N1756" s="176" t="s">
        <v>38</v>
      </c>
      <c r="O1756" s="160">
        <v>0</v>
      </c>
      <c r="P1756" s="160">
        <f>O1756*H1756</f>
        <v>0</v>
      </c>
      <c r="Q1756" s="160">
        <v>0.11885</v>
      </c>
      <c r="R1756" s="160">
        <f>Q1756*H1756</f>
        <v>0.11885</v>
      </c>
      <c r="S1756" s="160">
        <v>0</v>
      </c>
      <c r="T1756" s="161">
        <f>S1756*H1756</f>
        <v>0</v>
      </c>
      <c r="AR1756" s="99" t="s">
        <v>740</v>
      </c>
      <c r="AT1756" s="99" t="s">
        <v>4185</v>
      </c>
      <c r="AU1756" s="99" t="s">
        <v>67</v>
      </c>
      <c r="AY1756" s="99" t="s">
        <v>105</v>
      </c>
      <c r="BE1756" s="162">
        <f>IF(N1756="základní",J1756,0)</f>
        <v>2430</v>
      </c>
      <c r="BF1756" s="162">
        <f>IF(N1756="snížená",J1756,0)</f>
        <v>0</v>
      </c>
      <c r="BG1756" s="162">
        <f>IF(N1756="zákl. přenesená",J1756,0)</f>
        <v>0</v>
      </c>
      <c r="BH1756" s="162">
        <f>IF(N1756="sníž. přenesená",J1756,0)</f>
        <v>0</v>
      </c>
      <c r="BI1756" s="162">
        <f>IF(N1756="nulová",J1756,0)</f>
        <v>0</v>
      </c>
      <c r="BJ1756" s="99" t="s">
        <v>75</v>
      </c>
      <c r="BK1756" s="162">
        <f>ROUND(I1756*H1756,2)</f>
        <v>2430</v>
      </c>
      <c r="BL1756" s="99" t="s">
        <v>740</v>
      </c>
      <c r="BM1756" s="99" t="s">
        <v>4276</v>
      </c>
    </row>
    <row r="1757" spans="2:65" s="108" customFormat="1">
      <c r="B1757" s="109"/>
      <c r="D1757" s="163" t="s">
        <v>107</v>
      </c>
      <c r="F1757" s="164" t="s">
        <v>4275</v>
      </c>
      <c r="L1757" s="109"/>
      <c r="M1757" s="165"/>
      <c r="N1757" s="166"/>
      <c r="O1757" s="166"/>
      <c r="P1757" s="166"/>
      <c r="Q1757" s="166"/>
      <c r="R1757" s="166"/>
      <c r="S1757" s="166"/>
      <c r="T1757" s="167"/>
      <c r="AT1757" s="99" t="s">
        <v>107</v>
      </c>
      <c r="AU1757" s="99" t="s">
        <v>67</v>
      </c>
    </row>
    <row r="1758" spans="2:65" s="108" customFormat="1" ht="22.5" customHeight="1">
      <c r="B1758" s="109"/>
      <c r="C1758" s="168" t="s">
        <v>4277</v>
      </c>
      <c r="D1758" s="168" t="s">
        <v>4185</v>
      </c>
      <c r="E1758" s="169" t="s">
        <v>4278</v>
      </c>
      <c r="F1758" s="170" t="s">
        <v>4279</v>
      </c>
      <c r="G1758" s="171" t="s">
        <v>111</v>
      </c>
      <c r="H1758" s="172">
        <v>1</v>
      </c>
      <c r="I1758" s="173">
        <v>2510</v>
      </c>
      <c r="J1758" s="173">
        <f>ROUND(I1758*H1758,2)</f>
        <v>2510</v>
      </c>
      <c r="K1758" s="170" t="s">
        <v>103</v>
      </c>
      <c r="L1758" s="174"/>
      <c r="M1758" s="175" t="s">
        <v>1</v>
      </c>
      <c r="N1758" s="176" t="s">
        <v>38</v>
      </c>
      <c r="O1758" s="160">
        <v>0</v>
      </c>
      <c r="P1758" s="160">
        <f>O1758*H1758</f>
        <v>0</v>
      </c>
      <c r="Q1758" s="160">
        <v>0.12281</v>
      </c>
      <c r="R1758" s="160">
        <f>Q1758*H1758</f>
        <v>0.12281</v>
      </c>
      <c r="S1758" s="160">
        <v>0</v>
      </c>
      <c r="T1758" s="161">
        <f>S1758*H1758</f>
        <v>0</v>
      </c>
      <c r="AR1758" s="99" t="s">
        <v>740</v>
      </c>
      <c r="AT1758" s="99" t="s">
        <v>4185</v>
      </c>
      <c r="AU1758" s="99" t="s">
        <v>67</v>
      </c>
      <c r="AY1758" s="99" t="s">
        <v>105</v>
      </c>
      <c r="BE1758" s="162">
        <f>IF(N1758="základní",J1758,0)</f>
        <v>2510</v>
      </c>
      <c r="BF1758" s="162">
        <f>IF(N1758="snížená",J1758,0)</f>
        <v>0</v>
      </c>
      <c r="BG1758" s="162">
        <f>IF(N1758="zákl. přenesená",J1758,0)</f>
        <v>0</v>
      </c>
      <c r="BH1758" s="162">
        <f>IF(N1758="sníž. přenesená",J1758,0)</f>
        <v>0</v>
      </c>
      <c r="BI1758" s="162">
        <f>IF(N1758="nulová",J1758,0)</f>
        <v>0</v>
      </c>
      <c r="BJ1758" s="99" t="s">
        <v>75</v>
      </c>
      <c r="BK1758" s="162">
        <f>ROUND(I1758*H1758,2)</f>
        <v>2510</v>
      </c>
      <c r="BL1758" s="99" t="s">
        <v>740</v>
      </c>
      <c r="BM1758" s="99" t="s">
        <v>4280</v>
      </c>
    </row>
    <row r="1759" spans="2:65" s="108" customFormat="1">
      <c r="B1759" s="109"/>
      <c r="D1759" s="163" t="s">
        <v>107</v>
      </c>
      <c r="F1759" s="164" t="s">
        <v>4279</v>
      </c>
      <c r="L1759" s="109"/>
      <c r="M1759" s="165"/>
      <c r="N1759" s="166"/>
      <c r="O1759" s="166"/>
      <c r="P1759" s="166"/>
      <c r="Q1759" s="166"/>
      <c r="R1759" s="166"/>
      <c r="S1759" s="166"/>
      <c r="T1759" s="167"/>
      <c r="AT1759" s="99" t="s">
        <v>107</v>
      </c>
      <c r="AU1759" s="99" t="s">
        <v>67</v>
      </c>
    </row>
    <row r="1760" spans="2:65" s="108" customFormat="1" ht="22.5" customHeight="1">
      <c r="B1760" s="109"/>
      <c r="C1760" s="168" t="s">
        <v>4281</v>
      </c>
      <c r="D1760" s="168" t="s">
        <v>4185</v>
      </c>
      <c r="E1760" s="169" t="s">
        <v>4282</v>
      </c>
      <c r="F1760" s="170" t="s">
        <v>4283</v>
      </c>
      <c r="G1760" s="171" t="s">
        <v>111</v>
      </c>
      <c r="H1760" s="172">
        <v>1</v>
      </c>
      <c r="I1760" s="173">
        <v>2600</v>
      </c>
      <c r="J1760" s="173">
        <f>ROUND(I1760*H1760,2)</f>
        <v>2600</v>
      </c>
      <c r="K1760" s="170" t="s">
        <v>103</v>
      </c>
      <c r="L1760" s="174"/>
      <c r="M1760" s="175" t="s">
        <v>1</v>
      </c>
      <c r="N1760" s="176" t="s">
        <v>38</v>
      </c>
      <c r="O1760" s="160">
        <v>0</v>
      </c>
      <c r="P1760" s="160">
        <f>O1760*H1760</f>
        <v>0</v>
      </c>
      <c r="Q1760" s="160">
        <v>0.12676999999999999</v>
      </c>
      <c r="R1760" s="160">
        <f>Q1760*H1760</f>
        <v>0.12676999999999999</v>
      </c>
      <c r="S1760" s="160">
        <v>0</v>
      </c>
      <c r="T1760" s="161">
        <f>S1760*H1760</f>
        <v>0</v>
      </c>
      <c r="AR1760" s="99" t="s">
        <v>740</v>
      </c>
      <c r="AT1760" s="99" t="s">
        <v>4185</v>
      </c>
      <c r="AU1760" s="99" t="s">
        <v>67</v>
      </c>
      <c r="AY1760" s="99" t="s">
        <v>105</v>
      </c>
      <c r="BE1760" s="162">
        <f>IF(N1760="základní",J1760,0)</f>
        <v>2600</v>
      </c>
      <c r="BF1760" s="162">
        <f>IF(N1760="snížená",J1760,0)</f>
        <v>0</v>
      </c>
      <c r="BG1760" s="162">
        <f>IF(N1760="zákl. přenesená",J1760,0)</f>
        <v>0</v>
      </c>
      <c r="BH1760" s="162">
        <f>IF(N1760="sníž. přenesená",J1760,0)</f>
        <v>0</v>
      </c>
      <c r="BI1760" s="162">
        <f>IF(N1760="nulová",J1760,0)</f>
        <v>0</v>
      </c>
      <c r="BJ1760" s="99" t="s">
        <v>75</v>
      </c>
      <c r="BK1760" s="162">
        <f>ROUND(I1760*H1760,2)</f>
        <v>2600</v>
      </c>
      <c r="BL1760" s="99" t="s">
        <v>740</v>
      </c>
      <c r="BM1760" s="99" t="s">
        <v>4284</v>
      </c>
    </row>
    <row r="1761" spans="2:65" s="108" customFormat="1">
      <c r="B1761" s="109"/>
      <c r="D1761" s="163" t="s">
        <v>107</v>
      </c>
      <c r="F1761" s="164" t="s">
        <v>4283</v>
      </c>
      <c r="L1761" s="109"/>
      <c r="M1761" s="165"/>
      <c r="N1761" s="166"/>
      <c r="O1761" s="166"/>
      <c r="P1761" s="166"/>
      <c r="Q1761" s="166"/>
      <c r="R1761" s="166"/>
      <c r="S1761" s="166"/>
      <c r="T1761" s="167"/>
      <c r="AT1761" s="99" t="s">
        <v>107</v>
      </c>
      <c r="AU1761" s="99" t="s">
        <v>67</v>
      </c>
    </row>
    <row r="1762" spans="2:65" s="108" customFormat="1" ht="22.5" customHeight="1">
      <c r="B1762" s="109"/>
      <c r="C1762" s="168" t="s">
        <v>4285</v>
      </c>
      <c r="D1762" s="168" t="s">
        <v>4185</v>
      </c>
      <c r="E1762" s="169" t="s">
        <v>4286</v>
      </c>
      <c r="F1762" s="170" t="s">
        <v>4287</v>
      </c>
      <c r="G1762" s="171" t="s">
        <v>111</v>
      </c>
      <c r="H1762" s="172">
        <v>1</v>
      </c>
      <c r="I1762" s="173">
        <v>2680</v>
      </c>
      <c r="J1762" s="173">
        <f>ROUND(I1762*H1762,2)</f>
        <v>2680</v>
      </c>
      <c r="K1762" s="170" t="s">
        <v>103</v>
      </c>
      <c r="L1762" s="174"/>
      <c r="M1762" s="175" t="s">
        <v>1</v>
      </c>
      <c r="N1762" s="176" t="s">
        <v>38</v>
      </c>
      <c r="O1762" s="160">
        <v>0</v>
      </c>
      <c r="P1762" s="160">
        <f>O1762*H1762</f>
        <v>0</v>
      </c>
      <c r="Q1762" s="160">
        <v>0.13073000000000001</v>
      </c>
      <c r="R1762" s="160">
        <f>Q1762*H1762</f>
        <v>0.13073000000000001</v>
      </c>
      <c r="S1762" s="160">
        <v>0</v>
      </c>
      <c r="T1762" s="161">
        <f>S1762*H1762</f>
        <v>0</v>
      </c>
      <c r="AR1762" s="99" t="s">
        <v>740</v>
      </c>
      <c r="AT1762" s="99" t="s">
        <v>4185</v>
      </c>
      <c r="AU1762" s="99" t="s">
        <v>67</v>
      </c>
      <c r="AY1762" s="99" t="s">
        <v>105</v>
      </c>
      <c r="BE1762" s="162">
        <f>IF(N1762="základní",J1762,0)</f>
        <v>2680</v>
      </c>
      <c r="BF1762" s="162">
        <f>IF(N1762="snížená",J1762,0)</f>
        <v>0</v>
      </c>
      <c r="BG1762" s="162">
        <f>IF(N1762="zákl. přenesená",J1762,0)</f>
        <v>0</v>
      </c>
      <c r="BH1762" s="162">
        <f>IF(N1762="sníž. přenesená",J1762,0)</f>
        <v>0</v>
      </c>
      <c r="BI1762" s="162">
        <f>IF(N1762="nulová",J1762,0)</f>
        <v>0</v>
      </c>
      <c r="BJ1762" s="99" t="s">
        <v>75</v>
      </c>
      <c r="BK1762" s="162">
        <f>ROUND(I1762*H1762,2)</f>
        <v>2680</v>
      </c>
      <c r="BL1762" s="99" t="s">
        <v>740</v>
      </c>
      <c r="BM1762" s="99" t="s">
        <v>4288</v>
      </c>
    </row>
    <row r="1763" spans="2:65" s="108" customFormat="1">
      <c r="B1763" s="109"/>
      <c r="D1763" s="163" t="s">
        <v>107</v>
      </c>
      <c r="F1763" s="164" t="s">
        <v>4287</v>
      </c>
      <c r="L1763" s="109"/>
      <c r="M1763" s="165"/>
      <c r="N1763" s="166"/>
      <c r="O1763" s="166"/>
      <c r="P1763" s="166"/>
      <c r="Q1763" s="166"/>
      <c r="R1763" s="166"/>
      <c r="S1763" s="166"/>
      <c r="T1763" s="167"/>
      <c r="AT1763" s="99" t="s">
        <v>107</v>
      </c>
      <c r="AU1763" s="99" t="s">
        <v>67</v>
      </c>
    </row>
    <row r="1764" spans="2:65" s="108" customFormat="1" ht="22.5" customHeight="1">
      <c r="B1764" s="109"/>
      <c r="C1764" s="168" t="s">
        <v>4289</v>
      </c>
      <c r="D1764" s="168" t="s">
        <v>4185</v>
      </c>
      <c r="E1764" s="169" t="s">
        <v>4290</v>
      </c>
      <c r="F1764" s="170" t="s">
        <v>4291</v>
      </c>
      <c r="G1764" s="171" t="s">
        <v>111</v>
      </c>
      <c r="H1764" s="172">
        <v>1</v>
      </c>
      <c r="I1764" s="173">
        <v>2760</v>
      </c>
      <c r="J1764" s="173">
        <f>ROUND(I1764*H1764,2)</f>
        <v>2760</v>
      </c>
      <c r="K1764" s="170" t="s">
        <v>103</v>
      </c>
      <c r="L1764" s="174"/>
      <c r="M1764" s="175" t="s">
        <v>1</v>
      </c>
      <c r="N1764" s="176" t="s">
        <v>38</v>
      </c>
      <c r="O1764" s="160">
        <v>0</v>
      </c>
      <c r="P1764" s="160">
        <f>O1764*H1764</f>
        <v>0</v>
      </c>
      <c r="Q1764" s="160">
        <v>0.13469</v>
      </c>
      <c r="R1764" s="160">
        <f>Q1764*H1764</f>
        <v>0.13469</v>
      </c>
      <c r="S1764" s="160">
        <v>0</v>
      </c>
      <c r="T1764" s="161">
        <f>S1764*H1764</f>
        <v>0</v>
      </c>
      <c r="AR1764" s="99" t="s">
        <v>740</v>
      </c>
      <c r="AT1764" s="99" t="s">
        <v>4185</v>
      </c>
      <c r="AU1764" s="99" t="s">
        <v>67</v>
      </c>
      <c r="AY1764" s="99" t="s">
        <v>105</v>
      </c>
      <c r="BE1764" s="162">
        <f>IF(N1764="základní",J1764,0)</f>
        <v>2760</v>
      </c>
      <c r="BF1764" s="162">
        <f>IF(N1764="snížená",J1764,0)</f>
        <v>0</v>
      </c>
      <c r="BG1764" s="162">
        <f>IF(N1764="zákl. přenesená",J1764,0)</f>
        <v>0</v>
      </c>
      <c r="BH1764" s="162">
        <f>IF(N1764="sníž. přenesená",J1764,0)</f>
        <v>0</v>
      </c>
      <c r="BI1764" s="162">
        <f>IF(N1764="nulová",J1764,0)</f>
        <v>0</v>
      </c>
      <c r="BJ1764" s="99" t="s">
        <v>75</v>
      </c>
      <c r="BK1764" s="162">
        <f>ROUND(I1764*H1764,2)</f>
        <v>2760</v>
      </c>
      <c r="BL1764" s="99" t="s">
        <v>740</v>
      </c>
      <c r="BM1764" s="99" t="s">
        <v>4292</v>
      </c>
    </row>
    <row r="1765" spans="2:65" s="108" customFormat="1">
      <c r="B1765" s="109"/>
      <c r="D1765" s="163" t="s">
        <v>107</v>
      </c>
      <c r="F1765" s="164" t="s">
        <v>4291</v>
      </c>
      <c r="L1765" s="109"/>
      <c r="M1765" s="165"/>
      <c r="N1765" s="166"/>
      <c r="O1765" s="166"/>
      <c r="P1765" s="166"/>
      <c r="Q1765" s="166"/>
      <c r="R1765" s="166"/>
      <c r="S1765" s="166"/>
      <c r="T1765" s="167"/>
      <c r="AT1765" s="99" t="s">
        <v>107</v>
      </c>
      <c r="AU1765" s="99" t="s">
        <v>67</v>
      </c>
    </row>
    <row r="1766" spans="2:65" s="108" customFormat="1" ht="22.5" customHeight="1">
      <c r="B1766" s="109"/>
      <c r="C1766" s="168" t="s">
        <v>4293</v>
      </c>
      <c r="D1766" s="168" t="s">
        <v>4185</v>
      </c>
      <c r="E1766" s="169" t="s">
        <v>4294</v>
      </c>
      <c r="F1766" s="170" t="s">
        <v>4295</v>
      </c>
      <c r="G1766" s="171" t="s">
        <v>111</v>
      </c>
      <c r="H1766" s="172">
        <v>1</v>
      </c>
      <c r="I1766" s="173">
        <v>2840</v>
      </c>
      <c r="J1766" s="173">
        <f>ROUND(I1766*H1766,2)</f>
        <v>2840</v>
      </c>
      <c r="K1766" s="170" t="s">
        <v>103</v>
      </c>
      <c r="L1766" s="174"/>
      <c r="M1766" s="175" t="s">
        <v>1</v>
      </c>
      <c r="N1766" s="176" t="s">
        <v>38</v>
      </c>
      <c r="O1766" s="160">
        <v>0</v>
      </c>
      <c r="P1766" s="160">
        <f>O1766*H1766</f>
        <v>0</v>
      </c>
      <c r="Q1766" s="160">
        <v>0.13865</v>
      </c>
      <c r="R1766" s="160">
        <f>Q1766*H1766</f>
        <v>0.13865</v>
      </c>
      <c r="S1766" s="160">
        <v>0</v>
      </c>
      <c r="T1766" s="161">
        <f>S1766*H1766</f>
        <v>0</v>
      </c>
      <c r="AR1766" s="99" t="s">
        <v>740</v>
      </c>
      <c r="AT1766" s="99" t="s">
        <v>4185</v>
      </c>
      <c r="AU1766" s="99" t="s">
        <v>67</v>
      </c>
      <c r="AY1766" s="99" t="s">
        <v>105</v>
      </c>
      <c r="BE1766" s="162">
        <f>IF(N1766="základní",J1766,0)</f>
        <v>2840</v>
      </c>
      <c r="BF1766" s="162">
        <f>IF(N1766="snížená",J1766,0)</f>
        <v>0</v>
      </c>
      <c r="BG1766" s="162">
        <f>IF(N1766="zákl. přenesená",J1766,0)</f>
        <v>0</v>
      </c>
      <c r="BH1766" s="162">
        <f>IF(N1766="sníž. přenesená",J1766,0)</f>
        <v>0</v>
      </c>
      <c r="BI1766" s="162">
        <f>IF(N1766="nulová",J1766,0)</f>
        <v>0</v>
      </c>
      <c r="BJ1766" s="99" t="s">
        <v>75</v>
      </c>
      <c r="BK1766" s="162">
        <f>ROUND(I1766*H1766,2)</f>
        <v>2840</v>
      </c>
      <c r="BL1766" s="99" t="s">
        <v>740</v>
      </c>
      <c r="BM1766" s="99" t="s">
        <v>4296</v>
      </c>
    </row>
    <row r="1767" spans="2:65" s="108" customFormat="1">
      <c r="B1767" s="109"/>
      <c r="D1767" s="163" t="s">
        <v>107</v>
      </c>
      <c r="F1767" s="164" t="s">
        <v>4295</v>
      </c>
      <c r="L1767" s="109"/>
      <c r="M1767" s="165"/>
      <c r="N1767" s="166"/>
      <c r="O1767" s="166"/>
      <c r="P1767" s="166"/>
      <c r="Q1767" s="166"/>
      <c r="R1767" s="166"/>
      <c r="S1767" s="166"/>
      <c r="T1767" s="167"/>
      <c r="AT1767" s="99" t="s">
        <v>107</v>
      </c>
      <c r="AU1767" s="99" t="s">
        <v>67</v>
      </c>
    </row>
    <row r="1768" spans="2:65" s="108" customFormat="1" ht="22.5" customHeight="1">
      <c r="B1768" s="109"/>
      <c r="C1768" s="168" t="s">
        <v>4297</v>
      </c>
      <c r="D1768" s="168" t="s">
        <v>4185</v>
      </c>
      <c r="E1768" s="169" t="s">
        <v>4298</v>
      </c>
      <c r="F1768" s="170" t="s">
        <v>4299</v>
      </c>
      <c r="G1768" s="171" t="s">
        <v>111</v>
      </c>
      <c r="H1768" s="172">
        <v>1</v>
      </c>
      <c r="I1768" s="173">
        <v>2920</v>
      </c>
      <c r="J1768" s="173">
        <f>ROUND(I1768*H1768,2)</f>
        <v>2920</v>
      </c>
      <c r="K1768" s="170" t="s">
        <v>103</v>
      </c>
      <c r="L1768" s="174"/>
      <c r="M1768" s="175" t="s">
        <v>1</v>
      </c>
      <c r="N1768" s="176" t="s">
        <v>38</v>
      </c>
      <c r="O1768" s="160">
        <v>0</v>
      </c>
      <c r="P1768" s="160">
        <f>O1768*H1768</f>
        <v>0</v>
      </c>
      <c r="Q1768" s="160">
        <v>0.14262</v>
      </c>
      <c r="R1768" s="160">
        <f>Q1768*H1768</f>
        <v>0.14262</v>
      </c>
      <c r="S1768" s="160">
        <v>0</v>
      </c>
      <c r="T1768" s="161">
        <f>S1768*H1768</f>
        <v>0</v>
      </c>
      <c r="AR1768" s="99" t="s">
        <v>740</v>
      </c>
      <c r="AT1768" s="99" t="s">
        <v>4185</v>
      </c>
      <c r="AU1768" s="99" t="s">
        <v>67</v>
      </c>
      <c r="AY1768" s="99" t="s">
        <v>105</v>
      </c>
      <c r="BE1768" s="162">
        <f>IF(N1768="základní",J1768,0)</f>
        <v>2920</v>
      </c>
      <c r="BF1768" s="162">
        <f>IF(N1768="snížená",J1768,0)</f>
        <v>0</v>
      </c>
      <c r="BG1768" s="162">
        <f>IF(N1768="zákl. přenesená",J1768,0)</f>
        <v>0</v>
      </c>
      <c r="BH1768" s="162">
        <f>IF(N1768="sníž. přenesená",J1768,0)</f>
        <v>0</v>
      </c>
      <c r="BI1768" s="162">
        <f>IF(N1768="nulová",J1768,0)</f>
        <v>0</v>
      </c>
      <c r="BJ1768" s="99" t="s">
        <v>75</v>
      </c>
      <c r="BK1768" s="162">
        <f>ROUND(I1768*H1768,2)</f>
        <v>2920</v>
      </c>
      <c r="BL1768" s="99" t="s">
        <v>740</v>
      </c>
      <c r="BM1768" s="99" t="s">
        <v>4300</v>
      </c>
    </row>
    <row r="1769" spans="2:65" s="108" customFormat="1">
      <c r="B1769" s="109"/>
      <c r="D1769" s="163" t="s">
        <v>107</v>
      </c>
      <c r="F1769" s="164" t="s">
        <v>4299</v>
      </c>
      <c r="L1769" s="109"/>
      <c r="M1769" s="165"/>
      <c r="N1769" s="166"/>
      <c r="O1769" s="166"/>
      <c r="P1769" s="166"/>
      <c r="Q1769" s="166"/>
      <c r="R1769" s="166"/>
      <c r="S1769" s="166"/>
      <c r="T1769" s="167"/>
      <c r="AT1769" s="99" t="s">
        <v>107</v>
      </c>
      <c r="AU1769" s="99" t="s">
        <v>67</v>
      </c>
    </row>
    <row r="1770" spans="2:65" s="108" customFormat="1" ht="22.5" customHeight="1">
      <c r="B1770" s="109"/>
      <c r="C1770" s="168" t="s">
        <v>4301</v>
      </c>
      <c r="D1770" s="168" t="s">
        <v>4185</v>
      </c>
      <c r="E1770" s="169" t="s">
        <v>4302</v>
      </c>
      <c r="F1770" s="170" t="s">
        <v>4303</v>
      </c>
      <c r="G1770" s="171" t="s">
        <v>111</v>
      </c>
      <c r="H1770" s="172">
        <v>1</v>
      </c>
      <c r="I1770" s="173">
        <v>3000</v>
      </c>
      <c r="J1770" s="173">
        <f>ROUND(I1770*H1770,2)</f>
        <v>3000</v>
      </c>
      <c r="K1770" s="170" t="s">
        <v>103</v>
      </c>
      <c r="L1770" s="174"/>
      <c r="M1770" s="175" t="s">
        <v>1</v>
      </c>
      <c r="N1770" s="176" t="s">
        <v>38</v>
      </c>
      <c r="O1770" s="160">
        <v>0</v>
      </c>
      <c r="P1770" s="160">
        <f>O1770*H1770</f>
        <v>0</v>
      </c>
      <c r="Q1770" s="160">
        <v>0.14657999999999999</v>
      </c>
      <c r="R1770" s="160">
        <f>Q1770*H1770</f>
        <v>0.14657999999999999</v>
      </c>
      <c r="S1770" s="160">
        <v>0</v>
      </c>
      <c r="T1770" s="161">
        <f>S1770*H1770</f>
        <v>0</v>
      </c>
      <c r="AR1770" s="99" t="s">
        <v>740</v>
      </c>
      <c r="AT1770" s="99" t="s">
        <v>4185</v>
      </c>
      <c r="AU1770" s="99" t="s">
        <v>67</v>
      </c>
      <c r="AY1770" s="99" t="s">
        <v>105</v>
      </c>
      <c r="BE1770" s="162">
        <f>IF(N1770="základní",J1770,0)</f>
        <v>3000</v>
      </c>
      <c r="BF1770" s="162">
        <f>IF(N1770="snížená",J1770,0)</f>
        <v>0</v>
      </c>
      <c r="BG1770" s="162">
        <f>IF(N1770="zákl. přenesená",J1770,0)</f>
        <v>0</v>
      </c>
      <c r="BH1770" s="162">
        <f>IF(N1770="sníž. přenesená",J1770,0)</f>
        <v>0</v>
      </c>
      <c r="BI1770" s="162">
        <f>IF(N1770="nulová",J1770,0)</f>
        <v>0</v>
      </c>
      <c r="BJ1770" s="99" t="s">
        <v>75</v>
      </c>
      <c r="BK1770" s="162">
        <f>ROUND(I1770*H1770,2)</f>
        <v>3000</v>
      </c>
      <c r="BL1770" s="99" t="s">
        <v>740</v>
      </c>
      <c r="BM1770" s="99" t="s">
        <v>4304</v>
      </c>
    </row>
    <row r="1771" spans="2:65" s="108" customFormat="1">
      <c r="B1771" s="109"/>
      <c r="D1771" s="163" t="s">
        <v>107</v>
      </c>
      <c r="F1771" s="164" t="s">
        <v>4303</v>
      </c>
      <c r="L1771" s="109"/>
      <c r="M1771" s="165"/>
      <c r="N1771" s="166"/>
      <c r="O1771" s="166"/>
      <c r="P1771" s="166"/>
      <c r="Q1771" s="166"/>
      <c r="R1771" s="166"/>
      <c r="S1771" s="166"/>
      <c r="T1771" s="167"/>
      <c r="AT1771" s="99" t="s">
        <v>107</v>
      </c>
      <c r="AU1771" s="99" t="s">
        <v>67</v>
      </c>
    </row>
    <row r="1772" spans="2:65" s="108" customFormat="1" ht="22.5" customHeight="1">
      <c r="B1772" s="109"/>
      <c r="C1772" s="168" t="s">
        <v>4305</v>
      </c>
      <c r="D1772" s="168" t="s">
        <v>4185</v>
      </c>
      <c r="E1772" s="169" t="s">
        <v>4306</v>
      </c>
      <c r="F1772" s="170" t="s">
        <v>4307</v>
      </c>
      <c r="G1772" s="171" t="s">
        <v>111</v>
      </c>
      <c r="H1772" s="172">
        <v>1</v>
      </c>
      <c r="I1772" s="173">
        <v>3080</v>
      </c>
      <c r="J1772" s="173">
        <f>ROUND(I1772*H1772,2)</f>
        <v>3080</v>
      </c>
      <c r="K1772" s="170" t="s">
        <v>103</v>
      </c>
      <c r="L1772" s="174"/>
      <c r="M1772" s="175" t="s">
        <v>1</v>
      </c>
      <c r="N1772" s="176" t="s">
        <v>38</v>
      </c>
      <c r="O1772" s="160">
        <v>0</v>
      </c>
      <c r="P1772" s="160">
        <f>O1772*H1772</f>
        <v>0</v>
      </c>
      <c r="Q1772" s="160">
        <v>0.15054000000000001</v>
      </c>
      <c r="R1772" s="160">
        <f>Q1772*H1772</f>
        <v>0.15054000000000001</v>
      </c>
      <c r="S1772" s="160">
        <v>0</v>
      </c>
      <c r="T1772" s="161">
        <f>S1772*H1772</f>
        <v>0</v>
      </c>
      <c r="AR1772" s="99" t="s">
        <v>740</v>
      </c>
      <c r="AT1772" s="99" t="s">
        <v>4185</v>
      </c>
      <c r="AU1772" s="99" t="s">
        <v>67</v>
      </c>
      <c r="AY1772" s="99" t="s">
        <v>105</v>
      </c>
      <c r="BE1772" s="162">
        <f>IF(N1772="základní",J1772,0)</f>
        <v>3080</v>
      </c>
      <c r="BF1772" s="162">
        <f>IF(N1772="snížená",J1772,0)</f>
        <v>0</v>
      </c>
      <c r="BG1772" s="162">
        <f>IF(N1772="zákl. přenesená",J1772,0)</f>
        <v>0</v>
      </c>
      <c r="BH1772" s="162">
        <f>IF(N1772="sníž. přenesená",J1772,0)</f>
        <v>0</v>
      </c>
      <c r="BI1772" s="162">
        <f>IF(N1772="nulová",J1772,0)</f>
        <v>0</v>
      </c>
      <c r="BJ1772" s="99" t="s">
        <v>75</v>
      </c>
      <c r="BK1772" s="162">
        <f>ROUND(I1772*H1772,2)</f>
        <v>3080</v>
      </c>
      <c r="BL1772" s="99" t="s">
        <v>740</v>
      </c>
      <c r="BM1772" s="99" t="s">
        <v>4308</v>
      </c>
    </row>
    <row r="1773" spans="2:65" s="108" customFormat="1">
      <c r="B1773" s="109"/>
      <c r="D1773" s="163" t="s">
        <v>107</v>
      </c>
      <c r="F1773" s="164" t="s">
        <v>4307</v>
      </c>
      <c r="L1773" s="109"/>
      <c r="M1773" s="165"/>
      <c r="N1773" s="166"/>
      <c r="O1773" s="166"/>
      <c r="P1773" s="166"/>
      <c r="Q1773" s="166"/>
      <c r="R1773" s="166"/>
      <c r="S1773" s="166"/>
      <c r="T1773" s="167"/>
      <c r="AT1773" s="99" t="s">
        <v>107</v>
      </c>
      <c r="AU1773" s="99" t="s">
        <v>67</v>
      </c>
    </row>
    <row r="1774" spans="2:65" s="108" customFormat="1" ht="22.5" customHeight="1">
      <c r="B1774" s="109"/>
      <c r="C1774" s="168" t="s">
        <v>4309</v>
      </c>
      <c r="D1774" s="168" t="s">
        <v>4185</v>
      </c>
      <c r="E1774" s="169" t="s">
        <v>4310</v>
      </c>
      <c r="F1774" s="170" t="s">
        <v>4311</v>
      </c>
      <c r="G1774" s="171" t="s">
        <v>111</v>
      </c>
      <c r="H1774" s="172">
        <v>1</v>
      </c>
      <c r="I1774" s="173">
        <v>3160</v>
      </c>
      <c r="J1774" s="173">
        <f>ROUND(I1774*H1774,2)</f>
        <v>3160</v>
      </c>
      <c r="K1774" s="170" t="s">
        <v>103</v>
      </c>
      <c r="L1774" s="174"/>
      <c r="M1774" s="175" t="s">
        <v>1</v>
      </c>
      <c r="N1774" s="176" t="s">
        <v>38</v>
      </c>
      <c r="O1774" s="160">
        <v>0</v>
      </c>
      <c r="P1774" s="160">
        <f>O1774*H1774</f>
        <v>0</v>
      </c>
      <c r="Q1774" s="160">
        <v>0.1545</v>
      </c>
      <c r="R1774" s="160">
        <f>Q1774*H1774</f>
        <v>0.1545</v>
      </c>
      <c r="S1774" s="160">
        <v>0</v>
      </c>
      <c r="T1774" s="161">
        <f>S1774*H1774</f>
        <v>0</v>
      </c>
      <c r="AR1774" s="99" t="s">
        <v>740</v>
      </c>
      <c r="AT1774" s="99" t="s">
        <v>4185</v>
      </c>
      <c r="AU1774" s="99" t="s">
        <v>67</v>
      </c>
      <c r="AY1774" s="99" t="s">
        <v>105</v>
      </c>
      <c r="BE1774" s="162">
        <f>IF(N1774="základní",J1774,0)</f>
        <v>3160</v>
      </c>
      <c r="BF1774" s="162">
        <f>IF(N1774="snížená",J1774,0)</f>
        <v>0</v>
      </c>
      <c r="BG1774" s="162">
        <f>IF(N1774="zákl. přenesená",J1774,0)</f>
        <v>0</v>
      </c>
      <c r="BH1774" s="162">
        <f>IF(N1774="sníž. přenesená",J1774,0)</f>
        <v>0</v>
      </c>
      <c r="BI1774" s="162">
        <f>IF(N1774="nulová",J1774,0)</f>
        <v>0</v>
      </c>
      <c r="BJ1774" s="99" t="s">
        <v>75</v>
      </c>
      <c r="BK1774" s="162">
        <f>ROUND(I1774*H1774,2)</f>
        <v>3160</v>
      </c>
      <c r="BL1774" s="99" t="s">
        <v>740</v>
      </c>
      <c r="BM1774" s="99" t="s">
        <v>4312</v>
      </c>
    </row>
    <row r="1775" spans="2:65" s="108" customFormat="1">
      <c r="B1775" s="109"/>
      <c r="D1775" s="163" t="s">
        <v>107</v>
      </c>
      <c r="F1775" s="164" t="s">
        <v>4311</v>
      </c>
      <c r="L1775" s="109"/>
      <c r="M1775" s="165"/>
      <c r="N1775" s="166"/>
      <c r="O1775" s="166"/>
      <c r="P1775" s="166"/>
      <c r="Q1775" s="166"/>
      <c r="R1775" s="166"/>
      <c r="S1775" s="166"/>
      <c r="T1775" s="167"/>
      <c r="AT1775" s="99" t="s">
        <v>107</v>
      </c>
      <c r="AU1775" s="99" t="s">
        <v>67</v>
      </c>
    </row>
    <row r="1776" spans="2:65" s="108" customFormat="1" ht="22.5" customHeight="1">
      <c r="B1776" s="109"/>
      <c r="C1776" s="168" t="s">
        <v>4313</v>
      </c>
      <c r="D1776" s="168" t="s">
        <v>4185</v>
      </c>
      <c r="E1776" s="169" t="s">
        <v>4314</v>
      </c>
      <c r="F1776" s="170" t="s">
        <v>4315</v>
      </c>
      <c r="G1776" s="171" t="s">
        <v>111</v>
      </c>
      <c r="H1776" s="172">
        <v>1</v>
      </c>
      <c r="I1776" s="173">
        <v>3240</v>
      </c>
      <c r="J1776" s="173">
        <f>ROUND(I1776*H1776,2)</f>
        <v>3240</v>
      </c>
      <c r="K1776" s="170" t="s">
        <v>103</v>
      </c>
      <c r="L1776" s="174"/>
      <c r="M1776" s="175" t="s">
        <v>1</v>
      </c>
      <c r="N1776" s="176" t="s">
        <v>38</v>
      </c>
      <c r="O1776" s="160">
        <v>0</v>
      </c>
      <c r="P1776" s="160">
        <f>O1776*H1776</f>
        <v>0</v>
      </c>
      <c r="Q1776" s="160">
        <v>0.15845999999999999</v>
      </c>
      <c r="R1776" s="160">
        <f>Q1776*H1776</f>
        <v>0.15845999999999999</v>
      </c>
      <c r="S1776" s="160">
        <v>0</v>
      </c>
      <c r="T1776" s="161">
        <f>S1776*H1776</f>
        <v>0</v>
      </c>
      <c r="AR1776" s="99" t="s">
        <v>740</v>
      </c>
      <c r="AT1776" s="99" t="s">
        <v>4185</v>
      </c>
      <c r="AU1776" s="99" t="s">
        <v>67</v>
      </c>
      <c r="AY1776" s="99" t="s">
        <v>105</v>
      </c>
      <c r="BE1776" s="162">
        <f>IF(N1776="základní",J1776,0)</f>
        <v>3240</v>
      </c>
      <c r="BF1776" s="162">
        <f>IF(N1776="snížená",J1776,0)</f>
        <v>0</v>
      </c>
      <c r="BG1776" s="162">
        <f>IF(N1776="zákl. přenesená",J1776,0)</f>
        <v>0</v>
      </c>
      <c r="BH1776" s="162">
        <f>IF(N1776="sníž. přenesená",J1776,0)</f>
        <v>0</v>
      </c>
      <c r="BI1776" s="162">
        <f>IF(N1776="nulová",J1776,0)</f>
        <v>0</v>
      </c>
      <c r="BJ1776" s="99" t="s">
        <v>75</v>
      </c>
      <c r="BK1776" s="162">
        <f>ROUND(I1776*H1776,2)</f>
        <v>3240</v>
      </c>
      <c r="BL1776" s="99" t="s">
        <v>740</v>
      </c>
      <c r="BM1776" s="99" t="s">
        <v>4316</v>
      </c>
    </row>
    <row r="1777" spans="2:65" s="108" customFormat="1">
      <c r="B1777" s="109"/>
      <c r="D1777" s="163" t="s">
        <v>107</v>
      </c>
      <c r="F1777" s="164" t="s">
        <v>4315</v>
      </c>
      <c r="L1777" s="109"/>
      <c r="M1777" s="165"/>
      <c r="N1777" s="166"/>
      <c r="O1777" s="166"/>
      <c r="P1777" s="166"/>
      <c r="Q1777" s="166"/>
      <c r="R1777" s="166"/>
      <c r="S1777" s="166"/>
      <c r="T1777" s="167"/>
      <c r="AT1777" s="99" t="s">
        <v>107</v>
      </c>
      <c r="AU1777" s="99" t="s">
        <v>67</v>
      </c>
    </row>
    <row r="1778" spans="2:65" s="108" customFormat="1" ht="22.5" customHeight="1">
      <c r="B1778" s="109"/>
      <c r="C1778" s="168" t="s">
        <v>4317</v>
      </c>
      <c r="D1778" s="168" t="s">
        <v>4185</v>
      </c>
      <c r="E1778" s="169" t="s">
        <v>4318</v>
      </c>
      <c r="F1778" s="170" t="s">
        <v>4319</v>
      </c>
      <c r="G1778" s="171" t="s">
        <v>111</v>
      </c>
      <c r="H1778" s="172">
        <v>1</v>
      </c>
      <c r="I1778" s="173">
        <v>3330</v>
      </c>
      <c r="J1778" s="173">
        <f>ROUND(I1778*H1778,2)</f>
        <v>3330</v>
      </c>
      <c r="K1778" s="170" t="s">
        <v>103</v>
      </c>
      <c r="L1778" s="174"/>
      <c r="M1778" s="175" t="s">
        <v>1</v>
      </c>
      <c r="N1778" s="176" t="s">
        <v>38</v>
      </c>
      <c r="O1778" s="160">
        <v>0</v>
      </c>
      <c r="P1778" s="160">
        <f>O1778*H1778</f>
        <v>0</v>
      </c>
      <c r="Q1778" s="160">
        <v>0.16242000000000001</v>
      </c>
      <c r="R1778" s="160">
        <f>Q1778*H1778</f>
        <v>0.16242000000000001</v>
      </c>
      <c r="S1778" s="160">
        <v>0</v>
      </c>
      <c r="T1778" s="161">
        <f>S1778*H1778</f>
        <v>0</v>
      </c>
      <c r="AR1778" s="99" t="s">
        <v>740</v>
      </c>
      <c r="AT1778" s="99" t="s">
        <v>4185</v>
      </c>
      <c r="AU1778" s="99" t="s">
        <v>67</v>
      </c>
      <c r="AY1778" s="99" t="s">
        <v>105</v>
      </c>
      <c r="BE1778" s="162">
        <f>IF(N1778="základní",J1778,0)</f>
        <v>3330</v>
      </c>
      <c r="BF1778" s="162">
        <f>IF(N1778="snížená",J1778,0)</f>
        <v>0</v>
      </c>
      <c r="BG1778" s="162">
        <f>IF(N1778="zákl. přenesená",J1778,0)</f>
        <v>0</v>
      </c>
      <c r="BH1778" s="162">
        <f>IF(N1778="sníž. přenesená",J1778,0)</f>
        <v>0</v>
      </c>
      <c r="BI1778" s="162">
        <f>IF(N1778="nulová",J1778,0)</f>
        <v>0</v>
      </c>
      <c r="BJ1778" s="99" t="s">
        <v>75</v>
      </c>
      <c r="BK1778" s="162">
        <f>ROUND(I1778*H1778,2)</f>
        <v>3330</v>
      </c>
      <c r="BL1778" s="99" t="s">
        <v>740</v>
      </c>
      <c r="BM1778" s="99" t="s">
        <v>4320</v>
      </c>
    </row>
    <row r="1779" spans="2:65" s="108" customFormat="1">
      <c r="B1779" s="109"/>
      <c r="D1779" s="163" t="s">
        <v>107</v>
      </c>
      <c r="F1779" s="164" t="s">
        <v>4319</v>
      </c>
      <c r="L1779" s="109"/>
      <c r="M1779" s="165"/>
      <c r="N1779" s="166"/>
      <c r="O1779" s="166"/>
      <c r="P1779" s="166"/>
      <c r="Q1779" s="166"/>
      <c r="R1779" s="166"/>
      <c r="S1779" s="166"/>
      <c r="T1779" s="167"/>
      <c r="AT1779" s="99" t="s">
        <v>107</v>
      </c>
      <c r="AU1779" s="99" t="s">
        <v>67</v>
      </c>
    </row>
    <row r="1780" spans="2:65" s="108" customFormat="1" ht="22.5" customHeight="1">
      <c r="B1780" s="109"/>
      <c r="C1780" s="168" t="s">
        <v>4321</v>
      </c>
      <c r="D1780" s="168" t="s">
        <v>4185</v>
      </c>
      <c r="E1780" s="169" t="s">
        <v>4322</v>
      </c>
      <c r="F1780" s="170" t="s">
        <v>4323</v>
      </c>
      <c r="G1780" s="171" t="s">
        <v>111</v>
      </c>
      <c r="H1780" s="172">
        <v>1</v>
      </c>
      <c r="I1780" s="173">
        <v>3410</v>
      </c>
      <c r="J1780" s="173">
        <f>ROUND(I1780*H1780,2)</f>
        <v>3410</v>
      </c>
      <c r="K1780" s="170" t="s">
        <v>103</v>
      </c>
      <c r="L1780" s="174"/>
      <c r="M1780" s="175" t="s">
        <v>1</v>
      </c>
      <c r="N1780" s="176" t="s">
        <v>38</v>
      </c>
      <c r="O1780" s="160">
        <v>0</v>
      </c>
      <c r="P1780" s="160">
        <f>O1780*H1780</f>
        <v>0</v>
      </c>
      <c r="Q1780" s="160">
        <v>0.16638</v>
      </c>
      <c r="R1780" s="160">
        <f>Q1780*H1780</f>
        <v>0.16638</v>
      </c>
      <c r="S1780" s="160">
        <v>0</v>
      </c>
      <c r="T1780" s="161">
        <f>S1780*H1780</f>
        <v>0</v>
      </c>
      <c r="AR1780" s="99" t="s">
        <v>740</v>
      </c>
      <c r="AT1780" s="99" t="s">
        <v>4185</v>
      </c>
      <c r="AU1780" s="99" t="s">
        <v>67</v>
      </c>
      <c r="AY1780" s="99" t="s">
        <v>105</v>
      </c>
      <c r="BE1780" s="162">
        <f>IF(N1780="základní",J1780,0)</f>
        <v>3410</v>
      </c>
      <c r="BF1780" s="162">
        <f>IF(N1780="snížená",J1780,0)</f>
        <v>0</v>
      </c>
      <c r="BG1780" s="162">
        <f>IF(N1780="zákl. přenesená",J1780,0)</f>
        <v>0</v>
      </c>
      <c r="BH1780" s="162">
        <f>IF(N1780="sníž. přenesená",J1780,0)</f>
        <v>0</v>
      </c>
      <c r="BI1780" s="162">
        <f>IF(N1780="nulová",J1780,0)</f>
        <v>0</v>
      </c>
      <c r="BJ1780" s="99" t="s">
        <v>75</v>
      </c>
      <c r="BK1780" s="162">
        <f>ROUND(I1780*H1780,2)</f>
        <v>3410</v>
      </c>
      <c r="BL1780" s="99" t="s">
        <v>740</v>
      </c>
      <c r="BM1780" s="99" t="s">
        <v>4324</v>
      </c>
    </row>
    <row r="1781" spans="2:65" s="108" customFormat="1">
      <c r="B1781" s="109"/>
      <c r="D1781" s="163" t="s">
        <v>107</v>
      </c>
      <c r="F1781" s="164" t="s">
        <v>4323</v>
      </c>
      <c r="L1781" s="109"/>
      <c r="M1781" s="165"/>
      <c r="N1781" s="166"/>
      <c r="O1781" s="166"/>
      <c r="P1781" s="166"/>
      <c r="Q1781" s="166"/>
      <c r="R1781" s="166"/>
      <c r="S1781" s="166"/>
      <c r="T1781" s="167"/>
      <c r="AT1781" s="99" t="s">
        <v>107</v>
      </c>
      <c r="AU1781" s="99" t="s">
        <v>67</v>
      </c>
    </row>
    <row r="1782" spans="2:65" s="108" customFormat="1" ht="22.5" customHeight="1">
      <c r="B1782" s="109"/>
      <c r="C1782" s="168" t="s">
        <v>4325</v>
      </c>
      <c r="D1782" s="168" t="s">
        <v>4185</v>
      </c>
      <c r="E1782" s="169" t="s">
        <v>4326</v>
      </c>
      <c r="F1782" s="170" t="s">
        <v>4327</v>
      </c>
      <c r="G1782" s="171" t="s">
        <v>111</v>
      </c>
      <c r="H1782" s="172">
        <v>1</v>
      </c>
      <c r="I1782" s="173">
        <v>3490</v>
      </c>
      <c r="J1782" s="173">
        <f>ROUND(I1782*H1782,2)</f>
        <v>3490</v>
      </c>
      <c r="K1782" s="170" t="s">
        <v>103</v>
      </c>
      <c r="L1782" s="174"/>
      <c r="M1782" s="175" t="s">
        <v>1</v>
      </c>
      <c r="N1782" s="176" t="s">
        <v>38</v>
      </c>
      <c r="O1782" s="160">
        <v>0</v>
      </c>
      <c r="P1782" s="160">
        <f>O1782*H1782</f>
        <v>0</v>
      </c>
      <c r="Q1782" s="160">
        <v>0.17035</v>
      </c>
      <c r="R1782" s="160">
        <f>Q1782*H1782</f>
        <v>0.17035</v>
      </c>
      <c r="S1782" s="160">
        <v>0</v>
      </c>
      <c r="T1782" s="161">
        <f>S1782*H1782</f>
        <v>0</v>
      </c>
      <c r="AR1782" s="99" t="s">
        <v>740</v>
      </c>
      <c r="AT1782" s="99" t="s">
        <v>4185</v>
      </c>
      <c r="AU1782" s="99" t="s">
        <v>67</v>
      </c>
      <c r="AY1782" s="99" t="s">
        <v>105</v>
      </c>
      <c r="BE1782" s="162">
        <f>IF(N1782="základní",J1782,0)</f>
        <v>3490</v>
      </c>
      <c r="BF1782" s="162">
        <f>IF(N1782="snížená",J1782,0)</f>
        <v>0</v>
      </c>
      <c r="BG1782" s="162">
        <f>IF(N1782="zákl. přenesená",J1782,0)</f>
        <v>0</v>
      </c>
      <c r="BH1782" s="162">
        <f>IF(N1782="sníž. přenesená",J1782,0)</f>
        <v>0</v>
      </c>
      <c r="BI1782" s="162">
        <f>IF(N1782="nulová",J1782,0)</f>
        <v>0</v>
      </c>
      <c r="BJ1782" s="99" t="s">
        <v>75</v>
      </c>
      <c r="BK1782" s="162">
        <f>ROUND(I1782*H1782,2)</f>
        <v>3490</v>
      </c>
      <c r="BL1782" s="99" t="s">
        <v>740</v>
      </c>
      <c r="BM1782" s="99" t="s">
        <v>4328</v>
      </c>
    </row>
    <row r="1783" spans="2:65" s="108" customFormat="1">
      <c r="B1783" s="109"/>
      <c r="D1783" s="163" t="s">
        <v>107</v>
      </c>
      <c r="F1783" s="164" t="s">
        <v>4327</v>
      </c>
      <c r="L1783" s="109"/>
      <c r="M1783" s="165"/>
      <c r="N1783" s="166"/>
      <c r="O1783" s="166"/>
      <c r="P1783" s="166"/>
      <c r="Q1783" s="166"/>
      <c r="R1783" s="166"/>
      <c r="S1783" s="166"/>
      <c r="T1783" s="167"/>
      <c r="AT1783" s="99" t="s">
        <v>107</v>
      </c>
      <c r="AU1783" s="99" t="s">
        <v>67</v>
      </c>
    </row>
    <row r="1784" spans="2:65" s="108" customFormat="1" ht="22.5" customHeight="1">
      <c r="B1784" s="109"/>
      <c r="C1784" s="168" t="s">
        <v>4329</v>
      </c>
      <c r="D1784" s="168" t="s">
        <v>4185</v>
      </c>
      <c r="E1784" s="169" t="s">
        <v>4330</v>
      </c>
      <c r="F1784" s="170" t="s">
        <v>4331</v>
      </c>
      <c r="G1784" s="171" t="s">
        <v>111</v>
      </c>
      <c r="H1784" s="172">
        <v>1</v>
      </c>
      <c r="I1784" s="173">
        <v>3570</v>
      </c>
      <c r="J1784" s="173">
        <f>ROUND(I1784*H1784,2)</f>
        <v>3570</v>
      </c>
      <c r="K1784" s="170" t="s">
        <v>103</v>
      </c>
      <c r="L1784" s="174"/>
      <c r="M1784" s="175" t="s">
        <v>1</v>
      </c>
      <c r="N1784" s="176" t="s">
        <v>38</v>
      </c>
      <c r="O1784" s="160">
        <v>0</v>
      </c>
      <c r="P1784" s="160">
        <f>O1784*H1784</f>
        <v>0</v>
      </c>
      <c r="Q1784" s="160">
        <v>0.17430999999999999</v>
      </c>
      <c r="R1784" s="160">
        <f>Q1784*H1784</f>
        <v>0.17430999999999999</v>
      </c>
      <c r="S1784" s="160">
        <v>0</v>
      </c>
      <c r="T1784" s="161">
        <f>S1784*H1784</f>
        <v>0</v>
      </c>
      <c r="AR1784" s="99" t="s">
        <v>740</v>
      </c>
      <c r="AT1784" s="99" t="s">
        <v>4185</v>
      </c>
      <c r="AU1784" s="99" t="s">
        <v>67</v>
      </c>
      <c r="AY1784" s="99" t="s">
        <v>105</v>
      </c>
      <c r="BE1784" s="162">
        <f>IF(N1784="základní",J1784,0)</f>
        <v>3570</v>
      </c>
      <c r="BF1784" s="162">
        <f>IF(N1784="snížená",J1784,0)</f>
        <v>0</v>
      </c>
      <c r="BG1784" s="162">
        <f>IF(N1784="zákl. přenesená",J1784,0)</f>
        <v>0</v>
      </c>
      <c r="BH1784" s="162">
        <f>IF(N1784="sníž. přenesená",J1784,0)</f>
        <v>0</v>
      </c>
      <c r="BI1784" s="162">
        <f>IF(N1784="nulová",J1784,0)</f>
        <v>0</v>
      </c>
      <c r="BJ1784" s="99" t="s">
        <v>75</v>
      </c>
      <c r="BK1784" s="162">
        <f>ROUND(I1784*H1784,2)</f>
        <v>3570</v>
      </c>
      <c r="BL1784" s="99" t="s">
        <v>740</v>
      </c>
      <c r="BM1784" s="99" t="s">
        <v>4332</v>
      </c>
    </row>
    <row r="1785" spans="2:65" s="108" customFormat="1">
      <c r="B1785" s="109"/>
      <c r="D1785" s="163" t="s">
        <v>107</v>
      </c>
      <c r="F1785" s="164" t="s">
        <v>4331</v>
      </c>
      <c r="L1785" s="109"/>
      <c r="M1785" s="165"/>
      <c r="N1785" s="166"/>
      <c r="O1785" s="166"/>
      <c r="P1785" s="166"/>
      <c r="Q1785" s="166"/>
      <c r="R1785" s="166"/>
      <c r="S1785" s="166"/>
      <c r="T1785" s="167"/>
      <c r="AT1785" s="99" t="s">
        <v>107</v>
      </c>
      <c r="AU1785" s="99" t="s">
        <v>67</v>
      </c>
    </row>
    <row r="1786" spans="2:65" s="108" customFormat="1" ht="22.5" customHeight="1">
      <c r="B1786" s="109"/>
      <c r="C1786" s="168" t="s">
        <v>4333</v>
      </c>
      <c r="D1786" s="168" t="s">
        <v>4185</v>
      </c>
      <c r="E1786" s="169" t="s">
        <v>4334</v>
      </c>
      <c r="F1786" s="170" t="s">
        <v>4335</v>
      </c>
      <c r="G1786" s="171" t="s">
        <v>111</v>
      </c>
      <c r="H1786" s="172">
        <v>1</v>
      </c>
      <c r="I1786" s="173">
        <v>3650</v>
      </c>
      <c r="J1786" s="173">
        <f>ROUND(I1786*H1786,2)</f>
        <v>3650</v>
      </c>
      <c r="K1786" s="170" t="s">
        <v>103</v>
      </c>
      <c r="L1786" s="174"/>
      <c r="M1786" s="175" t="s">
        <v>1</v>
      </c>
      <c r="N1786" s="176" t="s">
        <v>38</v>
      </c>
      <c r="O1786" s="160">
        <v>0</v>
      </c>
      <c r="P1786" s="160">
        <f>O1786*H1786</f>
        <v>0</v>
      </c>
      <c r="Q1786" s="160">
        <v>0.17827000000000001</v>
      </c>
      <c r="R1786" s="160">
        <f>Q1786*H1786</f>
        <v>0.17827000000000001</v>
      </c>
      <c r="S1786" s="160">
        <v>0</v>
      </c>
      <c r="T1786" s="161">
        <f>S1786*H1786</f>
        <v>0</v>
      </c>
      <c r="AR1786" s="99" t="s">
        <v>740</v>
      </c>
      <c r="AT1786" s="99" t="s">
        <v>4185</v>
      </c>
      <c r="AU1786" s="99" t="s">
        <v>67</v>
      </c>
      <c r="AY1786" s="99" t="s">
        <v>105</v>
      </c>
      <c r="BE1786" s="162">
        <f>IF(N1786="základní",J1786,0)</f>
        <v>3650</v>
      </c>
      <c r="BF1786" s="162">
        <f>IF(N1786="snížená",J1786,0)</f>
        <v>0</v>
      </c>
      <c r="BG1786" s="162">
        <f>IF(N1786="zákl. přenesená",J1786,0)</f>
        <v>0</v>
      </c>
      <c r="BH1786" s="162">
        <f>IF(N1786="sníž. přenesená",J1786,0)</f>
        <v>0</v>
      </c>
      <c r="BI1786" s="162">
        <f>IF(N1786="nulová",J1786,0)</f>
        <v>0</v>
      </c>
      <c r="BJ1786" s="99" t="s">
        <v>75</v>
      </c>
      <c r="BK1786" s="162">
        <f>ROUND(I1786*H1786,2)</f>
        <v>3650</v>
      </c>
      <c r="BL1786" s="99" t="s">
        <v>740</v>
      </c>
      <c r="BM1786" s="99" t="s">
        <v>4336</v>
      </c>
    </row>
    <row r="1787" spans="2:65" s="108" customFormat="1">
      <c r="B1787" s="109"/>
      <c r="D1787" s="163" t="s">
        <v>107</v>
      </c>
      <c r="F1787" s="164" t="s">
        <v>4335</v>
      </c>
      <c r="L1787" s="109"/>
      <c r="M1787" s="165"/>
      <c r="N1787" s="166"/>
      <c r="O1787" s="166"/>
      <c r="P1787" s="166"/>
      <c r="Q1787" s="166"/>
      <c r="R1787" s="166"/>
      <c r="S1787" s="166"/>
      <c r="T1787" s="167"/>
      <c r="AT1787" s="99" t="s">
        <v>107</v>
      </c>
      <c r="AU1787" s="99" t="s">
        <v>67</v>
      </c>
    </row>
    <row r="1788" spans="2:65" s="108" customFormat="1" ht="22.5" customHeight="1">
      <c r="B1788" s="109"/>
      <c r="C1788" s="168" t="s">
        <v>4337</v>
      </c>
      <c r="D1788" s="168" t="s">
        <v>4185</v>
      </c>
      <c r="E1788" s="169" t="s">
        <v>4338</v>
      </c>
      <c r="F1788" s="170" t="s">
        <v>4339</v>
      </c>
      <c r="G1788" s="171" t="s">
        <v>111</v>
      </c>
      <c r="H1788" s="172">
        <v>1</v>
      </c>
      <c r="I1788" s="173">
        <v>3730</v>
      </c>
      <c r="J1788" s="173">
        <f>ROUND(I1788*H1788,2)</f>
        <v>3730</v>
      </c>
      <c r="K1788" s="170" t="s">
        <v>103</v>
      </c>
      <c r="L1788" s="174"/>
      <c r="M1788" s="175" t="s">
        <v>1</v>
      </c>
      <c r="N1788" s="176" t="s">
        <v>38</v>
      </c>
      <c r="O1788" s="160">
        <v>0</v>
      </c>
      <c r="P1788" s="160">
        <f>O1788*H1788</f>
        <v>0</v>
      </c>
      <c r="Q1788" s="160">
        <v>0.18223</v>
      </c>
      <c r="R1788" s="160">
        <f>Q1788*H1788</f>
        <v>0.18223</v>
      </c>
      <c r="S1788" s="160">
        <v>0</v>
      </c>
      <c r="T1788" s="161">
        <f>S1788*H1788</f>
        <v>0</v>
      </c>
      <c r="AR1788" s="99" t="s">
        <v>740</v>
      </c>
      <c r="AT1788" s="99" t="s">
        <v>4185</v>
      </c>
      <c r="AU1788" s="99" t="s">
        <v>67</v>
      </c>
      <c r="AY1788" s="99" t="s">
        <v>105</v>
      </c>
      <c r="BE1788" s="162">
        <f>IF(N1788="základní",J1788,0)</f>
        <v>3730</v>
      </c>
      <c r="BF1788" s="162">
        <f>IF(N1788="snížená",J1788,0)</f>
        <v>0</v>
      </c>
      <c r="BG1788" s="162">
        <f>IF(N1788="zákl. přenesená",J1788,0)</f>
        <v>0</v>
      </c>
      <c r="BH1788" s="162">
        <f>IF(N1788="sníž. přenesená",J1788,0)</f>
        <v>0</v>
      </c>
      <c r="BI1788" s="162">
        <f>IF(N1788="nulová",J1788,0)</f>
        <v>0</v>
      </c>
      <c r="BJ1788" s="99" t="s">
        <v>75</v>
      </c>
      <c r="BK1788" s="162">
        <f>ROUND(I1788*H1788,2)</f>
        <v>3730</v>
      </c>
      <c r="BL1788" s="99" t="s">
        <v>740</v>
      </c>
      <c r="BM1788" s="99" t="s">
        <v>4340</v>
      </c>
    </row>
    <row r="1789" spans="2:65" s="108" customFormat="1">
      <c r="B1789" s="109"/>
      <c r="D1789" s="163" t="s">
        <v>107</v>
      </c>
      <c r="F1789" s="164" t="s">
        <v>4339</v>
      </c>
      <c r="L1789" s="109"/>
      <c r="M1789" s="165"/>
      <c r="N1789" s="166"/>
      <c r="O1789" s="166"/>
      <c r="P1789" s="166"/>
      <c r="Q1789" s="166"/>
      <c r="R1789" s="166"/>
      <c r="S1789" s="166"/>
      <c r="T1789" s="167"/>
      <c r="AT1789" s="99" t="s">
        <v>107</v>
      </c>
      <c r="AU1789" s="99" t="s">
        <v>67</v>
      </c>
    </row>
    <row r="1790" spans="2:65" s="108" customFormat="1" ht="22.5" customHeight="1">
      <c r="B1790" s="109"/>
      <c r="C1790" s="168" t="s">
        <v>4341</v>
      </c>
      <c r="D1790" s="168" t="s">
        <v>4185</v>
      </c>
      <c r="E1790" s="169" t="s">
        <v>4342</v>
      </c>
      <c r="F1790" s="170" t="s">
        <v>4343</v>
      </c>
      <c r="G1790" s="171" t="s">
        <v>111</v>
      </c>
      <c r="H1790" s="172">
        <v>1</v>
      </c>
      <c r="I1790" s="173">
        <v>3810</v>
      </c>
      <c r="J1790" s="173">
        <f>ROUND(I1790*H1790,2)</f>
        <v>3810</v>
      </c>
      <c r="K1790" s="170" t="s">
        <v>103</v>
      </c>
      <c r="L1790" s="174"/>
      <c r="M1790" s="175" t="s">
        <v>1</v>
      </c>
      <c r="N1790" s="176" t="s">
        <v>38</v>
      </c>
      <c r="O1790" s="160">
        <v>0</v>
      </c>
      <c r="P1790" s="160">
        <f>O1790*H1790</f>
        <v>0</v>
      </c>
      <c r="Q1790" s="160">
        <v>0.18618999999999999</v>
      </c>
      <c r="R1790" s="160">
        <f>Q1790*H1790</f>
        <v>0.18618999999999999</v>
      </c>
      <c r="S1790" s="160">
        <v>0</v>
      </c>
      <c r="T1790" s="161">
        <f>S1790*H1790</f>
        <v>0</v>
      </c>
      <c r="AR1790" s="99" t="s">
        <v>740</v>
      </c>
      <c r="AT1790" s="99" t="s">
        <v>4185</v>
      </c>
      <c r="AU1790" s="99" t="s">
        <v>67</v>
      </c>
      <c r="AY1790" s="99" t="s">
        <v>105</v>
      </c>
      <c r="BE1790" s="162">
        <f>IF(N1790="základní",J1790,0)</f>
        <v>3810</v>
      </c>
      <c r="BF1790" s="162">
        <f>IF(N1790="snížená",J1790,0)</f>
        <v>0</v>
      </c>
      <c r="BG1790" s="162">
        <f>IF(N1790="zákl. přenesená",J1790,0)</f>
        <v>0</v>
      </c>
      <c r="BH1790" s="162">
        <f>IF(N1790="sníž. přenesená",J1790,0)</f>
        <v>0</v>
      </c>
      <c r="BI1790" s="162">
        <f>IF(N1790="nulová",J1790,0)</f>
        <v>0</v>
      </c>
      <c r="BJ1790" s="99" t="s">
        <v>75</v>
      </c>
      <c r="BK1790" s="162">
        <f>ROUND(I1790*H1790,2)</f>
        <v>3810</v>
      </c>
      <c r="BL1790" s="99" t="s">
        <v>740</v>
      </c>
      <c r="BM1790" s="99" t="s">
        <v>4344</v>
      </c>
    </row>
    <row r="1791" spans="2:65" s="108" customFormat="1">
      <c r="B1791" s="109"/>
      <c r="D1791" s="163" t="s">
        <v>107</v>
      </c>
      <c r="F1791" s="164" t="s">
        <v>4343</v>
      </c>
      <c r="L1791" s="109"/>
      <c r="M1791" s="165"/>
      <c r="N1791" s="166"/>
      <c r="O1791" s="166"/>
      <c r="P1791" s="166"/>
      <c r="Q1791" s="166"/>
      <c r="R1791" s="166"/>
      <c r="S1791" s="166"/>
      <c r="T1791" s="167"/>
      <c r="AT1791" s="99" t="s">
        <v>107</v>
      </c>
      <c r="AU1791" s="99" t="s">
        <v>67</v>
      </c>
    </row>
    <row r="1792" spans="2:65" s="108" customFormat="1" ht="22.5" customHeight="1">
      <c r="B1792" s="109"/>
      <c r="C1792" s="168" t="s">
        <v>4345</v>
      </c>
      <c r="D1792" s="168" t="s">
        <v>4185</v>
      </c>
      <c r="E1792" s="169" t="s">
        <v>4346</v>
      </c>
      <c r="F1792" s="170" t="s">
        <v>4347</v>
      </c>
      <c r="G1792" s="171" t="s">
        <v>111</v>
      </c>
      <c r="H1792" s="172">
        <v>1</v>
      </c>
      <c r="I1792" s="173">
        <v>3890</v>
      </c>
      <c r="J1792" s="173">
        <f>ROUND(I1792*H1792,2)</f>
        <v>3890</v>
      </c>
      <c r="K1792" s="170" t="s">
        <v>103</v>
      </c>
      <c r="L1792" s="174"/>
      <c r="M1792" s="175" t="s">
        <v>1</v>
      </c>
      <c r="N1792" s="176" t="s">
        <v>38</v>
      </c>
      <c r="O1792" s="160">
        <v>0</v>
      </c>
      <c r="P1792" s="160">
        <f>O1792*H1792</f>
        <v>0</v>
      </c>
      <c r="Q1792" s="160">
        <v>0.19015000000000001</v>
      </c>
      <c r="R1792" s="160">
        <f>Q1792*H1792</f>
        <v>0.19015000000000001</v>
      </c>
      <c r="S1792" s="160">
        <v>0</v>
      </c>
      <c r="T1792" s="161">
        <f>S1792*H1792</f>
        <v>0</v>
      </c>
      <c r="AR1792" s="99" t="s">
        <v>740</v>
      </c>
      <c r="AT1792" s="99" t="s">
        <v>4185</v>
      </c>
      <c r="AU1792" s="99" t="s">
        <v>67</v>
      </c>
      <c r="AY1792" s="99" t="s">
        <v>105</v>
      </c>
      <c r="BE1792" s="162">
        <f>IF(N1792="základní",J1792,0)</f>
        <v>3890</v>
      </c>
      <c r="BF1792" s="162">
        <f>IF(N1792="snížená",J1792,0)</f>
        <v>0</v>
      </c>
      <c r="BG1792" s="162">
        <f>IF(N1792="zákl. přenesená",J1792,0)</f>
        <v>0</v>
      </c>
      <c r="BH1792" s="162">
        <f>IF(N1792="sníž. přenesená",J1792,0)</f>
        <v>0</v>
      </c>
      <c r="BI1792" s="162">
        <f>IF(N1792="nulová",J1792,0)</f>
        <v>0</v>
      </c>
      <c r="BJ1792" s="99" t="s">
        <v>75</v>
      </c>
      <c r="BK1792" s="162">
        <f>ROUND(I1792*H1792,2)</f>
        <v>3890</v>
      </c>
      <c r="BL1792" s="99" t="s">
        <v>740</v>
      </c>
      <c r="BM1792" s="99" t="s">
        <v>4348</v>
      </c>
    </row>
    <row r="1793" spans="2:65" s="108" customFormat="1">
      <c r="B1793" s="109"/>
      <c r="D1793" s="163" t="s">
        <v>107</v>
      </c>
      <c r="F1793" s="164" t="s">
        <v>4347</v>
      </c>
      <c r="L1793" s="109"/>
      <c r="M1793" s="165"/>
      <c r="N1793" s="166"/>
      <c r="O1793" s="166"/>
      <c r="P1793" s="166"/>
      <c r="Q1793" s="166"/>
      <c r="R1793" s="166"/>
      <c r="S1793" s="166"/>
      <c r="T1793" s="167"/>
      <c r="AT1793" s="99" t="s">
        <v>107</v>
      </c>
      <c r="AU1793" s="99" t="s">
        <v>67</v>
      </c>
    </row>
    <row r="1794" spans="2:65" s="108" customFormat="1" ht="22.5" customHeight="1">
      <c r="B1794" s="109"/>
      <c r="C1794" s="168" t="s">
        <v>4349</v>
      </c>
      <c r="D1794" s="168" t="s">
        <v>4185</v>
      </c>
      <c r="E1794" s="169" t="s">
        <v>4350</v>
      </c>
      <c r="F1794" s="170" t="s">
        <v>4351</v>
      </c>
      <c r="G1794" s="171" t="s">
        <v>111</v>
      </c>
      <c r="H1794" s="172">
        <v>1</v>
      </c>
      <c r="I1794" s="173">
        <v>3970</v>
      </c>
      <c r="J1794" s="173">
        <f>ROUND(I1794*H1794,2)</f>
        <v>3970</v>
      </c>
      <c r="K1794" s="170" t="s">
        <v>103</v>
      </c>
      <c r="L1794" s="174"/>
      <c r="M1794" s="175" t="s">
        <v>1</v>
      </c>
      <c r="N1794" s="176" t="s">
        <v>38</v>
      </c>
      <c r="O1794" s="160">
        <v>0</v>
      </c>
      <c r="P1794" s="160">
        <f>O1794*H1794</f>
        <v>0</v>
      </c>
      <c r="Q1794" s="160">
        <v>0.19411999999999999</v>
      </c>
      <c r="R1794" s="160">
        <f>Q1794*H1794</f>
        <v>0.19411999999999999</v>
      </c>
      <c r="S1794" s="160">
        <v>0</v>
      </c>
      <c r="T1794" s="161">
        <f>S1794*H1794</f>
        <v>0</v>
      </c>
      <c r="AR1794" s="99" t="s">
        <v>740</v>
      </c>
      <c r="AT1794" s="99" t="s">
        <v>4185</v>
      </c>
      <c r="AU1794" s="99" t="s">
        <v>67</v>
      </c>
      <c r="AY1794" s="99" t="s">
        <v>105</v>
      </c>
      <c r="BE1794" s="162">
        <f>IF(N1794="základní",J1794,0)</f>
        <v>3970</v>
      </c>
      <c r="BF1794" s="162">
        <f>IF(N1794="snížená",J1794,0)</f>
        <v>0</v>
      </c>
      <c r="BG1794" s="162">
        <f>IF(N1794="zákl. přenesená",J1794,0)</f>
        <v>0</v>
      </c>
      <c r="BH1794" s="162">
        <f>IF(N1794="sníž. přenesená",J1794,0)</f>
        <v>0</v>
      </c>
      <c r="BI1794" s="162">
        <f>IF(N1794="nulová",J1794,0)</f>
        <v>0</v>
      </c>
      <c r="BJ1794" s="99" t="s">
        <v>75</v>
      </c>
      <c r="BK1794" s="162">
        <f>ROUND(I1794*H1794,2)</f>
        <v>3970</v>
      </c>
      <c r="BL1794" s="99" t="s">
        <v>740</v>
      </c>
      <c r="BM1794" s="99" t="s">
        <v>4352</v>
      </c>
    </row>
    <row r="1795" spans="2:65" s="108" customFormat="1">
      <c r="B1795" s="109"/>
      <c r="D1795" s="163" t="s">
        <v>107</v>
      </c>
      <c r="F1795" s="164" t="s">
        <v>4351</v>
      </c>
      <c r="L1795" s="109"/>
      <c r="M1795" s="165"/>
      <c r="N1795" s="166"/>
      <c r="O1795" s="166"/>
      <c r="P1795" s="166"/>
      <c r="Q1795" s="166"/>
      <c r="R1795" s="166"/>
      <c r="S1795" s="166"/>
      <c r="T1795" s="167"/>
      <c r="AT1795" s="99" t="s">
        <v>107</v>
      </c>
      <c r="AU1795" s="99" t="s">
        <v>67</v>
      </c>
    </row>
    <row r="1796" spans="2:65" s="108" customFormat="1" ht="22.5" customHeight="1">
      <c r="B1796" s="109"/>
      <c r="C1796" s="168" t="s">
        <v>4353</v>
      </c>
      <c r="D1796" s="168" t="s">
        <v>4185</v>
      </c>
      <c r="E1796" s="169" t="s">
        <v>4354</v>
      </c>
      <c r="F1796" s="170" t="s">
        <v>4355</v>
      </c>
      <c r="G1796" s="171" t="s">
        <v>111</v>
      </c>
      <c r="H1796" s="172">
        <v>1</v>
      </c>
      <c r="I1796" s="173">
        <v>4060</v>
      </c>
      <c r="J1796" s="173">
        <f>ROUND(I1796*H1796,2)</f>
        <v>4060</v>
      </c>
      <c r="K1796" s="170" t="s">
        <v>103</v>
      </c>
      <c r="L1796" s="174"/>
      <c r="M1796" s="175" t="s">
        <v>1</v>
      </c>
      <c r="N1796" s="176" t="s">
        <v>38</v>
      </c>
      <c r="O1796" s="160">
        <v>0</v>
      </c>
      <c r="P1796" s="160">
        <f>O1796*H1796</f>
        <v>0</v>
      </c>
      <c r="Q1796" s="160">
        <v>0.19808000000000001</v>
      </c>
      <c r="R1796" s="160">
        <f>Q1796*H1796</f>
        <v>0.19808000000000001</v>
      </c>
      <c r="S1796" s="160">
        <v>0</v>
      </c>
      <c r="T1796" s="161">
        <f>S1796*H1796</f>
        <v>0</v>
      </c>
      <c r="AR1796" s="99" t="s">
        <v>740</v>
      </c>
      <c r="AT1796" s="99" t="s">
        <v>4185</v>
      </c>
      <c r="AU1796" s="99" t="s">
        <v>67</v>
      </c>
      <c r="AY1796" s="99" t="s">
        <v>105</v>
      </c>
      <c r="BE1796" s="162">
        <f>IF(N1796="základní",J1796,0)</f>
        <v>4060</v>
      </c>
      <c r="BF1796" s="162">
        <f>IF(N1796="snížená",J1796,0)</f>
        <v>0</v>
      </c>
      <c r="BG1796" s="162">
        <f>IF(N1796="zákl. přenesená",J1796,0)</f>
        <v>0</v>
      </c>
      <c r="BH1796" s="162">
        <f>IF(N1796="sníž. přenesená",J1796,0)</f>
        <v>0</v>
      </c>
      <c r="BI1796" s="162">
        <f>IF(N1796="nulová",J1796,0)</f>
        <v>0</v>
      </c>
      <c r="BJ1796" s="99" t="s">
        <v>75</v>
      </c>
      <c r="BK1796" s="162">
        <f>ROUND(I1796*H1796,2)</f>
        <v>4060</v>
      </c>
      <c r="BL1796" s="99" t="s">
        <v>740</v>
      </c>
      <c r="BM1796" s="99" t="s">
        <v>4356</v>
      </c>
    </row>
    <row r="1797" spans="2:65" s="108" customFormat="1">
      <c r="B1797" s="109"/>
      <c r="D1797" s="163" t="s">
        <v>107</v>
      </c>
      <c r="F1797" s="164" t="s">
        <v>4355</v>
      </c>
      <c r="L1797" s="109"/>
      <c r="M1797" s="165"/>
      <c r="N1797" s="166"/>
      <c r="O1797" s="166"/>
      <c r="P1797" s="166"/>
      <c r="Q1797" s="166"/>
      <c r="R1797" s="166"/>
      <c r="S1797" s="166"/>
      <c r="T1797" s="167"/>
      <c r="AT1797" s="99" t="s">
        <v>107</v>
      </c>
      <c r="AU1797" s="99" t="s">
        <v>67</v>
      </c>
    </row>
    <row r="1798" spans="2:65" s="108" customFormat="1" ht="22.5" customHeight="1">
      <c r="B1798" s="109"/>
      <c r="C1798" s="168" t="s">
        <v>4357</v>
      </c>
      <c r="D1798" s="168" t="s">
        <v>4185</v>
      </c>
      <c r="E1798" s="169" t="s">
        <v>4358</v>
      </c>
      <c r="F1798" s="170" t="s">
        <v>4359</v>
      </c>
      <c r="G1798" s="171" t="s">
        <v>111</v>
      </c>
      <c r="H1798" s="172">
        <v>1</v>
      </c>
      <c r="I1798" s="173">
        <v>4140</v>
      </c>
      <c r="J1798" s="173">
        <f>ROUND(I1798*H1798,2)</f>
        <v>4140</v>
      </c>
      <c r="K1798" s="170" t="s">
        <v>103</v>
      </c>
      <c r="L1798" s="174"/>
      <c r="M1798" s="175" t="s">
        <v>1</v>
      </c>
      <c r="N1798" s="176" t="s">
        <v>38</v>
      </c>
      <c r="O1798" s="160">
        <v>0</v>
      </c>
      <c r="P1798" s="160">
        <f>O1798*H1798</f>
        <v>0</v>
      </c>
      <c r="Q1798" s="160">
        <v>0.20204</v>
      </c>
      <c r="R1798" s="160">
        <f>Q1798*H1798</f>
        <v>0.20204</v>
      </c>
      <c r="S1798" s="160">
        <v>0</v>
      </c>
      <c r="T1798" s="161">
        <f>S1798*H1798</f>
        <v>0</v>
      </c>
      <c r="AR1798" s="99" t="s">
        <v>740</v>
      </c>
      <c r="AT1798" s="99" t="s">
        <v>4185</v>
      </c>
      <c r="AU1798" s="99" t="s">
        <v>67</v>
      </c>
      <c r="AY1798" s="99" t="s">
        <v>105</v>
      </c>
      <c r="BE1798" s="162">
        <f>IF(N1798="základní",J1798,0)</f>
        <v>4140</v>
      </c>
      <c r="BF1798" s="162">
        <f>IF(N1798="snížená",J1798,0)</f>
        <v>0</v>
      </c>
      <c r="BG1798" s="162">
        <f>IF(N1798="zákl. přenesená",J1798,0)</f>
        <v>0</v>
      </c>
      <c r="BH1798" s="162">
        <f>IF(N1798="sníž. přenesená",J1798,0)</f>
        <v>0</v>
      </c>
      <c r="BI1798" s="162">
        <f>IF(N1798="nulová",J1798,0)</f>
        <v>0</v>
      </c>
      <c r="BJ1798" s="99" t="s">
        <v>75</v>
      </c>
      <c r="BK1798" s="162">
        <f>ROUND(I1798*H1798,2)</f>
        <v>4140</v>
      </c>
      <c r="BL1798" s="99" t="s">
        <v>740</v>
      </c>
      <c r="BM1798" s="99" t="s">
        <v>4360</v>
      </c>
    </row>
    <row r="1799" spans="2:65" s="108" customFormat="1">
      <c r="B1799" s="109"/>
      <c r="D1799" s="163" t="s">
        <v>107</v>
      </c>
      <c r="F1799" s="164" t="s">
        <v>4359</v>
      </c>
      <c r="L1799" s="109"/>
      <c r="M1799" s="165"/>
      <c r="N1799" s="166"/>
      <c r="O1799" s="166"/>
      <c r="P1799" s="166"/>
      <c r="Q1799" s="166"/>
      <c r="R1799" s="166"/>
      <c r="S1799" s="166"/>
      <c r="T1799" s="167"/>
      <c r="AT1799" s="99" t="s">
        <v>107</v>
      </c>
      <c r="AU1799" s="99" t="s">
        <v>67</v>
      </c>
    </row>
    <row r="1800" spans="2:65" s="108" customFormat="1" ht="22.5" customHeight="1">
      <c r="B1800" s="109"/>
      <c r="C1800" s="168" t="s">
        <v>4361</v>
      </c>
      <c r="D1800" s="168" t="s">
        <v>4185</v>
      </c>
      <c r="E1800" s="169" t="s">
        <v>4362</v>
      </c>
      <c r="F1800" s="170" t="s">
        <v>4363</v>
      </c>
      <c r="G1800" s="171" t="s">
        <v>111</v>
      </c>
      <c r="H1800" s="172">
        <v>1</v>
      </c>
      <c r="I1800" s="173">
        <v>4220</v>
      </c>
      <c r="J1800" s="173">
        <f>ROUND(I1800*H1800,2)</f>
        <v>4220</v>
      </c>
      <c r="K1800" s="170" t="s">
        <v>103</v>
      </c>
      <c r="L1800" s="174"/>
      <c r="M1800" s="175" t="s">
        <v>1</v>
      </c>
      <c r="N1800" s="176" t="s">
        <v>38</v>
      </c>
      <c r="O1800" s="160">
        <v>0</v>
      </c>
      <c r="P1800" s="160">
        <f>O1800*H1800</f>
        <v>0</v>
      </c>
      <c r="Q1800" s="160">
        <v>0.20599999999999999</v>
      </c>
      <c r="R1800" s="160">
        <f>Q1800*H1800</f>
        <v>0.20599999999999999</v>
      </c>
      <c r="S1800" s="160">
        <v>0</v>
      </c>
      <c r="T1800" s="161">
        <f>S1800*H1800</f>
        <v>0</v>
      </c>
      <c r="AR1800" s="99" t="s">
        <v>740</v>
      </c>
      <c r="AT1800" s="99" t="s">
        <v>4185</v>
      </c>
      <c r="AU1800" s="99" t="s">
        <v>67</v>
      </c>
      <c r="AY1800" s="99" t="s">
        <v>105</v>
      </c>
      <c r="BE1800" s="162">
        <f>IF(N1800="základní",J1800,0)</f>
        <v>4220</v>
      </c>
      <c r="BF1800" s="162">
        <f>IF(N1800="snížená",J1800,0)</f>
        <v>0</v>
      </c>
      <c r="BG1800" s="162">
        <f>IF(N1800="zákl. přenesená",J1800,0)</f>
        <v>0</v>
      </c>
      <c r="BH1800" s="162">
        <f>IF(N1800="sníž. přenesená",J1800,0)</f>
        <v>0</v>
      </c>
      <c r="BI1800" s="162">
        <f>IF(N1800="nulová",J1800,0)</f>
        <v>0</v>
      </c>
      <c r="BJ1800" s="99" t="s">
        <v>75</v>
      </c>
      <c r="BK1800" s="162">
        <f>ROUND(I1800*H1800,2)</f>
        <v>4220</v>
      </c>
      <c r="BL1800" s="99" t="s">
        <v>740</v>
      </c>
      <c r="BM1800" s="99" t="s">
        <v>4364</v>
      </c>
    </row>
    <row r="1801" spans="2:65" s="108" customFormat="1">
      <c r="B1801" s="109"/>
      <c r="D1801" s="163" t="s">
        <v>107</v>
      </c>
      <c r="F1801" s="164" t="s">
        <v>4363</v>
      </c>
      <c r="L1801" s="109"/>
      <c r="M1801" s="165"/>
      <c r="N1801" s="166"/>
      <c r="O1801" s="166"/>
      <c r="P1801" s="166"/>
      <c r="Q1801" s="166"/>
      <c r="R1801" s="166"/>
      <c r="S1801" s="166"/>
      <c r="T1801" s="167"/>
      <c r="AT1801" s="99" t="s">
        <v>107</v>
      </c>
      <c r="AU1801" s="99" t="s">
        <v>67</v>
      </c>
    </row>
    <row r="1802" spans="2:65" s="108" customFormat="1" ht="22.5" customHeight="1">
      <c r="B1802" s="109"/>
      <c r="C1802" s="168" t="s">
        <v>4365</v>
      </c>
      <c r="D1802" s="168" t="s">
        <v>4185</v>
      </c>
      <c r="E1802" s="169" t="s">
        <v>4366</v>
      </c>
      <c r="F1802" s="170" t="s">
        <v>4367</v>
      </c>
      <c r="G1802" s="171" t="s">
        <v>111</v>
      </c>
      <c r="H1802" s="172">
        <v>1</v>
      </c>
      <c r="I1802" s="173">
        <v>4300</v>
      </c>
      <c r="J1802" s="173">
        <f>ROUND(I1802*H1802,2)</f>
        <v>4300</v>
      </c>
      <c r="K1802" s="170" t="s">
        <v>103</v>
      </c>
      <c r="L1802" s="174"/>
      <c r="M1802" s="175" t="s">
        <v>1</v>
      </c>
      <c r="N1802" s="176" t="s">
        <v>38</v>
      </c>
      <c r="O1802" s="160">
        <v>0</v>
      </c>
      <c r="P1802" s="160">
        <f>O1802*H1802</f>
        <v>0</v>
      </c>
      <c r="Q1802" s="160">
        <v>0.20996000000000001</v>
      </c>
      <c r="R1802" s="160">
        <f>Q1802*H1802</f>
        <v>0.20996000000000001</v>
      </c>
      <c r="S1802" s="160">
        <v>0</v>
      </c>
      <c r="T1802" s="161">
        <f>S1802*H1802</f>
        <v>0</v>
      </c>
      <c r="AR1802" s="99" t="s">
        <v>740</v>
      </c>
      <c r="AT1802" s="99" t="s">
        <v>4185</v>
      </c>
      <c r="AU1802" s="99" t="s">
        <v>67</v>
      </c>
      <c r="AY1802" s="99" t="s">
        <v>105</v>
      </c>
      <c r="BE1802" s="162">
        <f>IF(N1802="základní",J1802,0)</f>
        <v>4300</v>
      </c>
      <c r="BF1802" s="162">
        <f>IF(N1802="snížená",J1802,0)</f>
        <v>0</v>
      </c>
      <c r="BG1802" s="162">
        <f>IF(N1802="zákl. přenesená",J1802,0)</f>
        <v>0</v>
      </c>
      <c r="BH1802" s="162">
        <f>IF(N1802="sníž. přenesená",J1802,0)</f>
        <v>0</v>
      </c>
      <c r="BI1802" s="162">
        <f>IF(N1802="nulová",J1802,0)</f>
        <v>0</v>
      </c>
      <c r="BJ1802" s="99" t="s">
        <v>75</v>
      </c>
      <c r="BK1802" s="162">
        <f>ROUND(I1802*H1802,2)</f>
        <v>4300</v>
      </c>
      <c r="BL1802" s="99" t="s">
        <v>740</v>
      </c>
      <c r="BM1802" s="99" t="s">
        <v>4368</v>
      </c>
    </row>
    <row r="1803" spans="2:65" s="108" customFormat="1">
      <c r="B1803" s="109"/>
      <c r="D1803" s="163" t="s">
        <v>107</v>
      </c>
      <c r="F1803" s="164" t="s">
        <v>4367</v>
      </c>
      <c r="L1803" s="109"/>
      <c r="M1803" s="165"/>
      <c r="N1803" s="166"/>
      <c r="O1803" s="166"/>
      <c r="P1803" s="166"/>
      <c r="Q1803" s="166"/>
      <c r="R1803" s="166"/>
      <c r="S1803" s="166"/>
      <c r="T1803" s="167"/>
      <c r="AT1803" s="99" t="s">
        <v>107</v>
      </c>
      <c r="AU1803" s="99" t="s">
        <v>67</v>
      </c>
    </row>
    <row r="1804" spans="2:65" s="108" customFormat="1" ht="22.5" customHeight="1">
      <c r="B1804" s="109"/>
      <c r="C1804" s="168" t="s">
        <v>4369</v>
      </c>
      <c r="D1804" s="168" t="s">
        <v>4185</v>
      </c>
      <c r="E1804" s="169" t="s">
        <v>4370</v>
      </c>
      <c r="F1804" s="170" t="s">
        <v>4371</v>
      </c>
      <c r="G1804" s="171" t="s">
        <v>111</v>
      </c>
      <c r="H1804" s="172">
        <v>1</v>
      </c>
      <c r="I1804" s="173">
        <v>4380</v>
      </c>
      <c r="J1804" s="173">
        <f>ROUND(I1804*H1804,2)</f>
        <v>4380</v>
      </c>
      <c r="K1804" s="170" t="s">
        <v>103</v>
      </c>
      <c r="L1804" s="174"/>
      <c r="M1804" s="175" t="s">
        <v>1</v>
      </c>
      <c r="N1804" s="176" t="s">
        <v>38</v>
      </c>
      <c r="O1804" s="160">
        <v>0</v>
      </c>
      <c r="P1804" s="160">
        <f>O1804*H1804</f>
        <v>0</v>
      </c>
      <c r="Q1804" s="160">
        <v>0.21392</v>
      </c>
      <c r="R1804" s="160">
        <f>Q1804*H1804</f>
        <v>0.21392</v>
      </c>
      <c r="S1804" s="160">
        <v>0</v>
      </c>
      <c r="T1804" s="161">
        <f>S1804*H1804</f>
        <v>0</v>
      </c>
      <c r="AR1804" s="99" t="s">
        <v>740</v>
      </c>
      <c r="AT1804" s="99" t="s">
        <v>4185</v>
      </c>
      <c r="AU1804" s="99" t="s">
        <v>67</v>
      </c>
      <c r="AY1804" s="99" t="s">
        <v>105</v>
      </c>
      <c r="BE1804" s="162">
        <f>IF(N1804="základní",J1804,0)</f>
        <v>4380</v>
      </c>
      <c r="BF1804" s="162">
        <f>IF(N1804="snížená",J1804,0)</f>
        <v>0</v>
      </c>
      <c r="BG1804" s="162">
        <f>IF(N1804="zákl. přenesená",J1804,0)</f>
        <v>0</v>
      </c>
      <c r="BH1804" s="162">
        <f>IF(N1804="sníž. přenesená",J1804,0)</f>
        <v>0</v>
      </c>
      <c r="BI1804" s="162">
        <f>IF(N1804="nulová",J1804,0)</f>
        <v>0</v>
      </c>
      <c r="BJ1804" s="99" t="s">
        <v>75</v>
      </c>
      <c r="BK1804" s="162">
        <f>ROUND(I1804*H1804,2)</f>
        <v>4380</v>
      </c>
      <c r="BL1804" s="99" t="s">
        <v>740</v>
      </c>
      <c r="BM1804" s="99" t="s">
        <v>4372</v>
      </c>
    </row>
    <row r="1805" spans="2:65" s="108" customFormat="1">
      <c r="B1805" s="109"/>
      <c r="D1805" s="163" t="s">
        <v>107</v>
      </c>
      <c r="F1805" s="164" t="s">
        <v>4371</v>
      </c>
      <c r="L1805" s="109"/>
      <c r="M1805" s="165"/>
      <c r="N1805" s="166"/>
      <c r="O1805" s="166"/>
      <c r="P1805" s="166"/>
      <c r="Q1805" s="166"/>
      <c r="R1805" s="166"/>
      <c r="S1805" s="166"/>
      <c r="T1805" s="167"/>
      <c r="AT1805" s="99" t="s">
        <v>107</v>
      </c>
      <c r="AU1805" s="99" t="s">
        <v>67</v>
      </c>
    </row>
    <row r="1806" spans="2:65" s="108" customFormat="1" ht="22.5" customHeight="1">
      <c r="B1806" s="109"/>
      <c r="C1806" s="168" t="s">
        <v>4373</v>
      </c>
      <c r="D1806" s="168" t="s">
        <v>4185</v>
      </c>
      <c r="E1806" s="169" t="s">
        <v>4374</v>
      </c>
      <c r="F1806" s="170" t="s">
        <v>4375</v>
      </c>
      <c r="G1806" s="171" t="s">
        <v>111</v>
      </c>
      <c r="H1806" s="172">
        <v>1</v>
      </c>
      <c r="I1806" s="173">
        <v>4460</v>
      </c>
      <c r="J1806" s="173">
        <f>ROUND(I1806*H1806,2)</f>
        <v>4460</v>
      </c>
      <c r="K1806" s="170" t="s">
        <v>103</v>
      </c>
      <c r="L1806" s="174"/>
      <c r="M1806" s="175" t="s">
        <v>1</v>
      </c>
      <c r="N1806" s="176" t="s">
        <v>38</v>
      </c>
      <c r="O1806" s="160">
        <v>0</v>
      </c>
      <c r="P1806" s="160">
        <f>O1806*H1806</f>
        <v>0</v>
      </c>
      <c r="Q1806" s="160">
        <v>0.21787999999999999</v>
      </c>
      <c r="R1806" s="160">
        <f>Q1806*H1806</f>
        <v>0.21787999999999999</v>
      </c>
      <c r="S1806" s="160">
        <v>0</v>
      </c>
      <c r="T1806" s="161">
        <f>S1806*H1806</f>
        <v>0</v>
      </c>
      <c r="AR1806" s="99" t="s">
        <v>740</v>
      </c>
      <c r="AT1806" s="99" t="s">
        <v>4185</v>
      </c>
      <c r="AU1806" s="99" t="s">
        <v>67</v>
      </c>
      <c r="AY1806" s="99" t="s">
        <v>105</v>
      </c>
      <c r="BE1806" s="162">
        <f>IF(N1806="základní",J1806,0)</f>
        <v>4460</v>
      </c>
      <c r="BF1806" s="162">
        <f>IF(N1806="snížená",J1806,0)</f>
        <v>0</v>
      </c>
      <c r="BG1806" s="162">
        <f>IF(N1806="zákl. přenesená",J1806,0)</f>
        <v>0</v>
      </c>
      <c r="BH1806" s="162">
        <f>IF(N1806="sníž. přenesená",J1806,0)</f>
        <v>0</v>
      </c>
      <c r="BI1806" s="162">
        <f>IF(N1806="nulová",J1806,0)</f>
        <v>0</v>
      </c>
      <c r="BJ1806" s="99" t="s">
        <v>75</v>
      </c>
      <c r="BK1806" s="162">
        <f>ROUND(I1806*H1806,2)</f>
        <v>4460</v>
      </c>
      <c r="BL1806" s="99" t="s">
        <v>740</v>
      </c>
      <c r="BM1806" s="99" t="s">
        <v>4376</v>
      </c>
    </row>
    <row r="1807" spans="2:65" s="108" customFormat="1">
      <c r="B1807" s="109"/>
      <c r="D1807" s="163" t="s">
        <v>107</v>
      </c>
      <c r="F1807" s="164" t="s">
        <v>4375</v>
      </c>
      <c r="L1807" s="109"/>
      <c r="M1807" s="165"/>
      <c r="N1807" s="166"/>
      <c r="O1807" s="166"/>
      <c r="P1807" s="166"/>
      <c r="Q1807" s="166"/>
      <c r="R1807" s="166"/>
      <c r="S1807" s="166"/>
      <c r="T1807" s="167"/>
      <c r="AT1807" s="99" t="s">
        <v>107</v>
      </c>
      <c r="AU1807" s="99" t="s">
        <v>67</v>
      </c>
    </row>
    <row r="1808" spans="2:65" s="108" customFormat="1" ht="22.5" customHeight="1">
      <c r="B1808" s="109"/>
      <c r="C1808" s="168" t="s">
        <v>4377</v>
      </c>
      <c r="D1808" s="168" t="s">
        <v>4185</v>
      </c>
      <c r="E1808" s="169" t="s">
        <v>4378</v>
      </c>
      <c r="F1808" s="170" t="s">
        <v>4379</v>
      </c>
      <c r="G1808" s="171" t="s">
        <v>111</v>
      </c>
      <c r="H1808" s="172">
        <v>1</v>
      </c>
      <c r="I1808" s="173">
        <v>4.5</v>
      </c>
      <c r="J1808" s="173">
        <f>ROUND(I1808*H1808,2)</f>
        <v>4.5</v>
      </c>
      <c r="K1808" s="170" t="s">
        <v>103</v>
      </c>
      <c r="L1808" s="174"/>
      <c r="M1808" s="175" t="s">
        <v>1</v>
      </c>
      <c r="N1808" s="176" t="s">
        <v>38</v>
      </c>
      <c r="O1808" s="160">
        <v>0</v>
      </c>
      <c r="P1808" s="160">
        <f>O1808*H1808</f>
        <v>0</v>
      </c>
      <c r="Q1808" s="160">
        <v>3.0000000000000001E-5</v>
      </c>
      <c r="R1808" s="160">
        <f>Q1808*H1808</f>
        <v>3.0000000000000001E-5</v>
      </c>
      <c r="S1808" s="160">
        <v>0</v>
      </c>
      <c r="T1808" s="161">
        <f>S1808*H1808</f>
        <v>0</v>
      </c>
      <c r="AR1808" s="99" t="s">
        <v>740</v>
      </c>
      <c r="AT1808" s="99" t="s">
        <v>4185</v>
      </c>
      <c r="AU1808" s="99" t="s">
        <v>67</v>
      </c>
      <c r="AY1808" s="99" t="s">
        <v>105</v>
      </c>
      <c r="BE1808" s="162">
        <f>IF(N1808="základní",J1808,0)</f>
        <v>4.5</v>
      </c>
      <c r="BF1808" s="162">
        <f>IF(N1808="snížená",J1808,0)</f>
        <v>0</v>
      </c>
      <c r="BG1808" s="162">
        <f>IF(N1808="zákl. přenesená",J1808,0)</f>
        <v>0</v>
      </c>
      <c r="BH1808" s="162">
        <f>IF(N1808="sníž. přenesená",J1808,0)</f>
        <v>0</v>
      </c>
      <c r="BI1808" s="162">
        <f>IF(N1808="nulová",J1808,0)</f>
        <v>0</v>
      </c>
      <c r="BJ1808" s="99" t="s">
        <v>75</v>
      </c>
      <c r="BK1808" s="162">
        <f>ROUND(I1808*H1808,2)</f>
        <v>4.5</v>
      </c>
      <c r="BL1808" s="99" t="s">
        <v>740</v>
      </c>
      <c r="BM1808" s="99" t="s">
        <v>4380</v>
      </c>
    </row>
    <row r="1809" spans="2:65" s="108" customFormat="1">
      <c r="B1809" s="109"/>
      <c r="D1809" s="163" t="s">
        <v>107</v>
      </c>
      <c r="F1809" s="164" t="s">
        <v>4379</v>
      </c>
      <c r="L1809" s="109"/>
      <c r="M1809" s="165"/>
      <c r="N1809" s="166"/>
      <c r="O1809" s="166"/>
      <c r="P1809" s="166"/>
      <c r="Q1809" s="166"/>
      <c r="R1809" s="166"/>
      <c r="S1809" s="166"/>
      <c r="T1809" s="167"/>
      <c r="AT1809" s="99" t="s">
        <v>107</v>
      </c>
      <c r="AU1809" s="99" t="s">
        <v>67</v>
      </c>
    </row>
    <row r="1810" spans="2:65" s="108" customFormat="1" ht="22.5" customHeight="1">
      <c r="B1810" s="109"/>
      <c r="C1810" s="168" t="s">
        <v>4381</v>
      </c>
      <c r="D1810" s="168" t="s">
        <v>4185</v>
      </c>
      <c r="E1810" s="169" t="s">
        <v>4382</v>
      </c>
      <c r="F1810" s="170" t="s">
        <v>4383</v>
      </c>
      <c r="G1810" s="171" t="s">
        <v>111</v>
      </c>
      <c r="H1810" s="172">
        <v>1</v>
      </c>
      <c r="I1810" s="173">
        <v>12</v>
      </c>
      <c r="J1810" s="173">
        <f>ROUND(I1810*H1810,2)</f>
        <v>12</v>
      </c>
      <c r="K1810" s="170" t="s">
        <v>103</v>
      </c>
      <c r="L1810" s="174"/>
      <c r="M1810" s="175" t="s">
        <v>1</v>
      </c>
      <c r="N1810" s="176" t="s">
        <v>38</v>
      </c>
      <c r="O1810" s="160">
        <v>0</v>
      </c>
      <c r="P1810" s="160">
        <f>O1810*H1810</f>
        <v>0</v>
      </c>
      <c r="Q1810" s="160">
        <v>2.5999999999999998E-4</v>
      </c>
      <c r="R1810" s="160">
        <f>Q1810*H1810</f>
        <v>2.5999999999999998E-4</v>
      </c>
      <c r="S1810" s="160">
        <v>0</v>
      </c>
      <c r="T1810" s="161">
        <f>S1810*H1810</f>
        <v>0</v>
      </c>
      <c r="AR1810" s="99" t="s">
        <v>740</v>
      </c>
      <c r="AT1810" s="99" t="s">
        <v>4185</v>
      </c>
      <c r="AU1810" s="99" t="s">
        <v>67</v>
      </c>
      <c r="AY1810" s="99" t="s">
        <v>105</v>
      </c>
      <c r="BE1810" s="162">
        <f>IF(N1810="základní",J1810,0)</f>
        <v>12</v>
      </c>
      <c r="BF1810" s="162">
        <f>IF(N1810="snížená",J1810,0)</f>
        <v>0</v>
      </c>
      <c r="BG1810" s="162">
        <f>IF(N1810="zákl. přenesená",J1810,0)</f>
        <v>0</v>
      </c>
      <c r="BH1810" s="162">
        <f>IF(N1810="sníž. přenesená",J1810,0)</f>
        <v>0</v>
      </c>
      <c r="BI1810" s="162">
        <f>IF(N1810="nulová",J1810,0)</f>
        <v>0</v>
      </c>
      <c r="BJ1810" s="99" t="s">
        <v>75</v>
      </c>
      <c r="BK1810" s="162">
        <f>ROUND(I1810*H1810,2)</f>
        <v>12</v>
      </c>
      <c r="BL1810" s="99" t="s">
        <v>740</v>
      </c>
      <c r="BM1810" s="99" t="s">
        <v>4384</v>
      </c>
    </row>
    <row r="1811" spans="2:65" s="108" customFormat="1">
      <c r="B1811" s="109"/>
      <c r="D1811" s="163" t="s">
        <v>107</v>
      </c>
      <c r="F1811" s="164" t="s">
        <v>4383</v>
      </c>
      <c r="L1811" s="109"/>
      <c r="M1811" s="165"/>
      <c r="N1811" s="166"/>
      <c r="O1811" s="166"/>
      <c r="P1811" s="166"/>
      <c r="Q1811" s="166"/>
      <c r="R1811" s="166"/>
      <c r="S1811" s="166"/>
      <c r="T1811" s="167"/>
      <c r="AT1811" s="99" t="s">
        <v>107</v>
      </c>
      <c r="AU1811" s="99" t="s">
        <v>67</v>
      </c>
    </row>
    <row r="1812" spans="2:65" s="108" customFormat="1" ht="22.5" customHeight="1">
      <c r="B1812" s="109"/>
      <c r="C1812" s="168" t="s">
        <v>4385</v>
      </c>
      <c r="D1812" s="168" t="s">
        <v>4185</v>
      </c>
      <c r="E1812" s="169" t="s">
        <v>4386</v>
      </c>
      <c r="F1812" s="170" t="s">
        <v>4387</v>
      </c>
      <c r="G1812" s="171" t="s">
        <v>111</v>
      </c>
      <c r="H1812" s="172">
        <v>1</v>
      </c>
      <c r="I1812" s="173">
        <v>1380</v>
      </c>
      <c r="J1812" s="173">
        <f>ROUND(I1812*H1812,2)</f>
        <v>1380</v>
      </c>
      <c r="K1812" s="170" t="s">
        <v>103</v>
      </c>
      <c r="L1812" s="174"/>
      <c r="M1812" s="175" t="s">
        <v>1</v>
      </c>
      <c r="N1812" s="176" t="s">
        <v>38</v>
      </c>
      <c r="O1812" s="160">
        <v>0</v>
      </c>
      <c r="P1812" s="160">
        <f>O1812*H1812</f>
        <v>0</v>
      </c>
      <c r="Q1812" s="160">
        <v>0.30399999999999999</v>
      </c>
      <c r="R1812" s="160">
        <f>Q1812*H1812</f>
        <v>0.30399999999999999</v>
      </c>
      <c r="S1812" s="160">
        <v>0</v>
      </c>
      <c r="T1812" s="161">
        <f>S1812*H1812</f>
        <v>0</v>
      </c>
      <c r="AR1812" s="99" t="s">
        <v>740</v>
      </c>
      <c r="AT1812" s="99" t="s">
        <v>4185</v>
      </c>
      <c r="AU1812" s="99" t="s">
        <v>67</v>
      </c>
      <c r="AY1812" s="99" t="s">
        <v>105</v>
      </c>
      <c r="BE1812" s="162">
        <f>IF(N1812="základní",J1812,0)</f>
        <v>1380</v>
      </c>
      <c r="BF1812" s="162">
        <f>IF(N1812="snížená",J1812,0)</f>
        <v>0</v>
      </c>
      <c r="BG1812" s="162">
        <f>IF(N1812="zákl. přenesená",J1812,0)</f>
        <v>0</v>
      </c>
      <c r="BH1812" s="162">
        <f>IF(N1812="sníž. přenesená",J1812,0)</f>
        <v>0</v>
      </c>
      <c r="BI1812" s="162">
        <f>IF(N1812="nulová",J1812,0)</f>
        <v>0</v>
      </c>
      <c r="BJ1812" s="99" t="s">
        <v>75</v>
      </c>
      <c r="BK1812" s="162">
        <f>ROUND(I1812*H1812,2)</f>
        <v>1380</v>
      </c>
      <c r="BL1812" s="99" t="s">
        <v>740</v>
      </c>
      <c r="BM1812" s="99" t="s">
        <v>4388</v>
      </c>
    </row>
    <row r="1813" spans="2:65" s="108" customFormat="1">
      <c r="B1813" s="109"/>
      <c r="D1813" s="163" t="s">
        <v>107</v>
      </c>
      <c r="F1813" s="164" t="s">
        <v>4387</v>
      </c>
      <c r="L1813" s="109"/>
      <c r="M1813" s="165"/>
      <c r="N1813" s="166"/>
      <c r="O1813" s="166"/>
      <c r="P1813" s="166"/>
      <c r="Q1813" s="166"/>
      <c r="R1813" s="166"/>
      <c r="S1813" s="166"/>
      <c r="T1813" s="167"/>
      <c r="AT1813" s="99" t="s">
        <v>107</v>
      </c>
      <c r="AU1813" s="99" t="s">
        <v>67</v>
      </c>
    </row>
    <row r="1814" spans="2:65" s="108" customFormat="1" ht="22.5" customHeight="1">
      <c r="B1814" s="109"/>
      <c r="C1814" s="168" t="s">
        <v>4389</v>
      </c>
      <c r="D1814" s="168" t="s">
        <v>4185</v>
      </c>
      <c r="E1814" s="169" t="s">
        <v>4390</v>
      </c>
      <c r="F1814" s="170" t="s">
        <v>4391</v>
      </c>
      <c r="G1814" s="171" t="s">
        <v>111</v>
      </c>
      <c r="H1814" s="172">
        <v>1</v>
      </c>
      <c r="I1814" s="173">
        <v>1680</v>
      </c>
      <c r="J1814" s="173">
        <f>ROUND(I1814*H1814,2)</f>
        <v>1680</v>
      </c>
      <c r="K1814" s="170" t="s">
        <v>103</v>
      </c>
      <c r="L1814" s="174"/>
      <c r="M1814" s="175" t="s">
        <v>1</v>
      </c>
      <c r="N1814" s="176" t="s">
        <v>38</v>
      </c>
      <c r="O1814" s="160">
        <v>0</v>
      </c>
      <c r="P1814" s="160">
        <f>O1814*H1814</f>
        <v>0</v>
      </c>
      <c r="Q1814" s="160">
        <v>0.252</v>
      </c>
      <c r="R1814" s="160">
        <f>Q1814*H1814</f>
        <v>0.252</v>
      </c>
      <c r="S1814" s="160">
        <v>0</v>
      </c>
      <c r="T1814" s="161">
        <f>S1814*H1814</f>
        <v>0</v>
      </c>
      <c r="AR1814" s="99" t="s">
        <v>740</v>
      </c>
      <c r="AT1814" s="99" t="s">
        <v>4185</v>
      </c>
      <c r="AU1814" s="99" t="s">
        <v>67</v>
      </c>
      <c r="AY1814" s="99" t="s">
        <v>105</v>
      </c>
      <c r="BE1814" s="162">
        <f>IF(N1814="základní",J1814,0)</f>
        <v>1680</v>
      </c>
      <c r="BF1814" s="162">
        <f>IF(N1814="snížená",J1814,0)</f>
        <v>0</v>
      </c>
      <c r="BG1814" s="162">
        <f>IF(N1814="zákl. přenesená",J1814,0)</f>
        <v>0</v>
      </c>
      <c r="BH1814" s="162">
        <f>IF(N1814="sníž. přenesená",J1814,0)</f>
        <v>0</v>
      </c>
      <c r="BI1814" s="162">
        <f>IF(N1814="nulová",J1814,0)</f>
        <v>0</v>
      </c>
      <c r="BJ1814" s="99" t="s">
        <v>75</v>
      </c>
      <c r="BK1814" s="162">
        <f>ROUND(I1814*H1814,2)</f>
        <v>1680</v>
      </c>
      <c r="BL1814" s="99" t="s">
        <v>740</v>
      </c>
      <c r="BM1814" s="99" t="s">
        <v>4392</v>
      </c>
    </row>
    <row r="1815" spans="2:65" s="108" customFormat="1">
      <c r="B1815" s="109"/>
      <c r="D1815" s="163" t="s">
        <v>107</v>
      </c>
      <c r="F1815" s="164" t="s">
        <v>4391</v>
      </c>
      <c r="L1815" s="109"/>
      <c r="M1815" s="165"/>
      <c r="N1815" s="166"/>
      <c r="O1815" s="166"/>
      <c r="P1815" s="166"/>
      <c r="Q1815" s="166"/>
      <c r="R1815" s="166"/>
      <c r="S1815" s="166"/>
      <c r="T1815" s="167"/>
      <c r="AT1815" s="99" t="s">
        <v>107</v>
      </c>
      <c r="AU1815" s="99" t="s">
        <v>67</v>
      </c>
    </row>
    <row r="1816" spans="2:65" s="108" customFormat="1" ht="22.5" customHeight="1">
      <c r="B1816" s="109"/>
      <c r="C1816" s="168" t="s">
        <v>4393</v>
      </c>
      <c r="D1816" s="168" t="s">
        <v>4185</v>
      </c>
      <c r="E1816" s="169" t="s">
        <v>4394</v>
      </c>
      <c r="F1816" s="170" t="s">
        <v>4395</v>
      </c>
      <c r="G1816" s="171" t="s">
        <v>111</v>
      </c>
      <c r="H1816" s="172">
        <v>1</v>
      </c>
      <c r="I1816" s="173">
        <v>1380</v>
      </c>
      <c r="J1816" s="173">
        <f>ROUND(I1816*H1816,2)</f>
        <v>1380</v>
      </c>
      <c r="K1816" s="170" t="s">
        <v>103</v>
      </c>
      <c r="L1816" s="174"/>
      <c r="M1816" s="175" t="s">
        <v>1</v>
      </c>
      <c r="N1816" s="176" t="s">
        <v>38</v>
      </c>
      <c r="O1816" s="160">
        <v>0</v>
      </c>
      <c r="P1816" s="160">
        <f>O1816*H1816</f>
        <v>0</v>
      </c>
      <c r="Q1816" s="160">
        <v>0.27</v>
      </c>
      <c r="R1816" s="160">
        <f>Q1816*H1816</f>
        <v>0.27</v>
      </c>
      <c r="S1816" s="160">
        <v>0</v>
      </c>
      <c r="T1816" s="161">
        <f>S1816*H1816</f>
        <v>0</v>
      </c>
      <c r="AR1816" s="99" t="s">
        <v>740</v>
      </c>
      <c r="AT1816" s="99" t="s">
        <v>4185</v>
      </c>
      <c r="AU1816" s="99" t="s">
        <v>67</v>
      </c>
      <c r="AY1816" s="99" t="s">
        <v>105</v>
      </c>
      <c r="BE1816" s="162">
        <f>IF(N1816="základní",J1816,0)</f>
        <v>1380</v>
      </c>
      <c r="BF1816" s="162">
        <f>IF(N1816="snížená",J1816,0)</f>
        <v>0</v>
      </c>
      <c r="BG1816" s="162">
        <f>IF(N1816="zákl. přenesená",J1816,0)</f>
        <v>0</v>
      </c>
      <c r="BH1816" s="162">
        <f>IF(N1816="sníž. přenesená",J1816,0)</f>
        <v>0</v>
      </c>
      <c r="BI1816" s="162">
        <f>IF(N1816="nulová",J1816,0)</f>
        <v>0</v>
      </c>
      <c r="BJ1816" s="99" t="s">
        <v>75</v>
      </c>
      <c r="BK1816" s="162">
        <f>ROUND(I1816*H1816,2)</f>
        <v>1380</v>
      </c>
      <c r="BL1816" s="99" t="s">
        <v>740</v>
      </c>
      <c r="BM1816" s="99" t="s">
        <v>4396</v>
      </c>
    </row>
    <row r="1817" spans="2:65" s="108" customFormat="1">
      <c r="B1817" s="109"/>
      <c r="D1817" s="163" t="s">
        <v>107</v>
      </c>
      <c r="F1817" s="164" t="s">
        <v>4395</v>
      </c>
      <c r="L1817" s="109"/>
      <c r="M1817" s="165"/>
      <c r="N1817" s="166"/>
      <c r="O1817" s="166"/>
      <c r="P1817" s="166"/>
      <c r="Q1817" s="166"/>
      <c r="R1817" s="166"/>
      <c r="S1817" s="166"/>
      <c r="T1817" s="167"/>
      <c r="AT1817" s="99" t="s">
        <v>107</v>
      </c>
      <c r="AU1817" s="99" t="s">
        <v>67</v>
      </c>
    </row>
    <row r="1818" spans="2:65" s="108" customFormat="1" ht="22.5" customHeight="1">
      <c r="B1818" s="109"/>
      <c r="C1818" s="168" t="s">
        <v>4397</v>
      </c>
      <c r="D1818" s="168" t="s">
        <v>4185</v>
      </c>
      <c r="E1818" s="169" t="s">
        <v>4398</v>
      </c>
      <c r="F1818" s="170" t="s">
        <v>4399</v>
      </c>
      <c r="G1818" s="171" t="s">
        <v>111</v>
      </c>
      <c r="H1818" s="172">
        <v>1</v>
      </c>
      <c r="I1818" s="173">
        <v>1780</v>
      </c>
      <c r="J1818" s="173">
        <f>ROUND(I1818*H1818,2)</f>
        <v>1780</v>
      </c>
      <c r="K1818" s="170" t="s">
        <v>103</v>
      </c>
      <c r="L1818" s="174"/>
      <c r="M1818" s="175" t="s">
        <v>1</v>
      </c>
      <c r="N1818" s="176" t="s">
        <v>38</v>
      </c>
      <c r="O1818" s="160">
        <v>0</v>
      </c>
      <c r="P1818" s="160">
        <f>O1818*H1818</f>
        <v>0</v>
      </c>
      <c r="Q1818" s="160">
        <v>0.32705000000000001</v>
      </c>
      <c r="R1818" s="160">
        <f>Q1818*H1818</f>
        <v>0.32705000000000001</v>
      </c>
      <c r="S1818" s="160">
        <v>0</v>
      </c>
      <c r="T1818" s="161">
        <f>S1818*H1818</f>
        <v>0</v>
      </c>
      <c r="AR1818" s="99" t="s">
        <v>740</v>
      </c>
      <c r="AT1818" s="99" t="s">
        <v>4185</v>
      </c>
      <c r="AU1818" s="99" t="s">
        <v>67</v>
      </c>
      <c r="AY1818" s="99" t="s">
        <v>105</v>
      </c>
      <c r="BE1818" s="162">
        <f>IF(N1818="základní",J1818,0)</f>
        <v>1780</v>
      </c>
      <c r="BF1818" s="162">
        <f>IF(N1818="snížená",J1818,0)</f>
        <v>0</v>
      </c>
      <c r="BG1818" s="162">
        <f>IF(N1818="zákl. přenesená",J1818,0)</f>
        <v>0</v>
      </c>
      <c r="BH1818" s="162">
        <f>IF(N1818="sníž. přenesená",J1818,0)</f>
        <v>0</v>
      </c>
      <c r="BI1818" s="162">
        <f>IF(N1818="nulová",J1818,0)</f>
        <v>0</v>
      </c>
      <c r="BJ1818" s="99" t="s">
        <v>75</v>
      </c>
      <c r="BK1818" s="162">
        <f>ROUND(I1818*H1818,2)</f>
        <v>1780</v>
      </c>
      <c r="BL1818" s="99" t="s">
        <v>740</v>
      </c>
      <c r="BM1818" s="99" t="s">
        <v>4400</v>
      </c>
    </row>
    <row r="1819" spans="2:65" s="108" customFormat="1">
      <c r="B1819" s="109"/>
      <c r="D1819" s="163" t="s">
        <v>107</v>
      </c>
      <c r="F1819" s="164" t="s">
        <v>4399</v>
      </c>
      <c r="L1819" s="109"/>
      <c r="M1819" s="165"/>
      <c r="N1819" s="166"/>
      <c r="O1819" s="166"/>
      <c r="P1819" s="166"/>
      <c r="Q1819" s="166"/>
      <c r="R1819" s="166"/>
      <c r="S1819" s="166"/>
      <c r="T1819" s="167"/>
      <c r="AT1819" s="99" t="s">
        <v>107</v>
      </c>
      <c r="AU1819" s="99" t="s">
        <v>67</v>
      </c>
    </row>
    <row r="1820" spans="2:65" s="108" customFormat="1" ht="22.5" customHeight="1">
      <c r="B1820" s="109"/>
      <c r="C1820" s="168" t="s">
        <v>4401</v>
      </c>
      <c r="D1820" s="168" t="s">
        <v>4185</v>
      </c>
      <c r="E1820" s="169" t="s">
        <v>4402</v>
      </c>
      <c r="F1820" s="170" t="s">
        <v>4403</v>
      </c>
      <c r="G1820" s="171" t="s">
        <v>111</v>
      </c>
      <c r="H1820" s="172">
        <v>1</v>
      </c>
      <c r="I1820" s="173">
        <v>1780</v>
      </c>
      <c r="J1820" s="173">
        <f>ROUND(I1820*H1820,2)</f>
        <v>1780</v>
      </c>
      <c r="K1820" s="170" t="s">
        <v>103</v>
      </c>
      <c r="L1820" s="174"/>
      <c r="M1820" s="175" t="s">
        <v>1</v>
      </c>
      <c r="N1820" s="176" t="s">
        <v>38</v>
      </c>
      <c r="O1820" s="160">
        <v>0</v>
      </c>
      <c r="P1820" s="160">
        <f>O1820*H1820</f>
        <v>0</v>
      </c>
      <c r="Q1820" s="160">
        <v>0.32700000000000001</v>
      </c>
      <c r="R1820" s="160">
        <f>Q1820*H1820</f>
        <v>0.32700000000000001</v>
      </c>
      <c r="S1820" s="160">
        <v>0</v>
      </c>
      <c r="T1820" s="161">
        <f>S1820*H1820</f>
        <v>0</v>
      </c>
      <c r="AR1820" s="99" t="s">
        <v>740</v>
      </c>
      <c r="AT1820" s="99" t="s">
        <v>4185</v>
      </c>
      <c r="AU1820" s="99" t="s">
        <v>67</v>
      </c>
      <c r="AY1820" s="99" t="s">
        <v>105</v>
      </c>
      <c r="BE1820" s="162">
        <f>IF(N1820="základní",J1820,0)</f>
        <v>1780</v>
      </c>
      <c r="BF1820" s="162">
        <f>IF(N1820="snížená",J1820,0)</f>
        <v>0</v>
      </c>
      <c r="BG1820" s="162">
        <f>IF(N1820="zákl. přenesená",J1820,0)</f>
        <v>0</v>
      </c>
      <c r="BH1820" s="162">
        <f>IF(N1820="sníž. přenesená",J1820,0)</f>
        <v>0</v>
      </c>
      <c r="BI1820" s="162">
        <f>IF(N1820="nulová",J1820,0)</f>
        <v>0</v>
      </c>
      <c r="BJ1820" s="99" t="s">
        <v>75</v>
      </c>
      <c r="BK1820" s="162">
        <f>ROUND(I1820*H1820,2)</f>
        <v>1780</v>
      </c>
      <c r="BL1820" s="99" t="s">
        <v>740</v>
      </c>
      <c r="BM1820" s="99" t="s">
        <v>4404</v>
      </c>
    </row>
    <row r="1821" spans="2:65" s="108" customFormat="1">
      <c r="B1821" s="109"/>
      <c r="D1821" s="163" t="s">
        <v>107</v>
      </c>
      <c r="F1821" s="164" t="s">
        <v>4403</v>
      </c>
      <c r="L1821" s="109"/>
      <c r="M1821" s="165"/>
      <c r="N1821" s="166"/>
      <c r="O1821" s="166"/>
      <c r="P1821" s="166"/>
      <c r="Q1821" s="166"/>
      <c r="R1821" s="166"/>
      <c r="S1821" s="166"/>
      <c r="T1821" s="167"/>
      <c r="AT1821" s="99" t="s">
        <v>107</v>
      </c>
      <c r="AU1821" s="99" t="s">
        <v>67</v>
      </c>
    </row>
    <row r="1822" spans="2:65" s="108" customFormat="1" ht="22.5" customHeight="1">
      <c r="B1822" s="109"/>
      <c r="C1822" s="168" t="s">
        <v>4405</v>
      </c>
      <c r="D1822" s="168" t="s">
        <v>4185</v>
      </c>
      <c r="E1822" s="169" t="s">
        <v>4406</v>
      </c>
      <c r="F1822" s="170" t="s">
        <v>4407</v>
      </c>
      <c r="G1822" s="171" t="s">
        <v>111</v>
      </c>
      <c r="H1822" s="172">
        <v>1</v>
      </c>
      <c r="I1822" s="173">
        <v>1680</v>
      </c>
      <c r="J1822" s="173">
        <f>ROUND(I1822*H1822,2)</f>
        <v>1680</v>
      </c>
      <c r="K1822" s="170" t="s">
        <v>103</v>
      </c>
      <c r="L1822" s="174"/>
      <c r="M1822" s="175" t="s">
        <v>1</v>
      </c>
      <c r="N1822" s="176" t="s">
        <v>38</v>
      </c>
      <c r="O1822" s="160">
        <v>0</v>
      </c>
      <c r="P1822" s="160">
        <f>O1822*H1822</f>
        <v>0</v>
      </c>
      <c r="Q1822" s="160">
        <v>0.27500000000000002</v>
      </c>
      <c r="R1822" s="160">
        <f>Q1822*H1822</f>
        <v>0.27500000000000002</v>
      </c>
      <c r="S1822" s="160">
        <v>0</v>
      </c>
      <c r="T1822" s="161">
        <f>S1822*H1822</f>
        <v>0</v>
      </c>
      <c r="AR1822" s="99" t="s">
        <v>740</v>
      </c>
      <c r="AT1822" s="99" t="s">
        <v>4185</v>
      </c>
      <c r="AU1822" s="99" t="s">
        <v>67</v>
      </c>
      <c r="AY1822" s="99" t="s">
        <v>105</v>
      </c>
      <c r="BE1822" s="162">
        <f>IF(N1822="základní",J1822,0)</f>
        <v>1680</v>
      </c>
      <c r="BF1822" s="162">
        <f>IF(N1822="snížená",J1822,0)</f>
        <v>0</v>
      </c>
      <c r="BG1822" s="162">
        <f>IF(N1822="zákl. přenesená",J1822,0)</f>
        <v>0</v>
      </c>
      <c r="BH1822" s="162">
        <f>IF(N1822="sníž. přenesená",J1822,0)</f>
        <v>0</v>
      </c>
      <c r="BI1822" s="162">
        <f>IF(N1822="nulová",J1822,0)</f>
        <v>0</v>
      </c>
      <c r="BJ1822" s="99" t="s">
        <v>75</v>
      </c>
      <c r="BK1822" s="162">
        <f>ROUND(I1822*H1822,2)</f>
        <v>1680</v>
      </c>
      <c r="BL1822" s="99" t="s">
        <v>740</v>
      </c>
      <c r="BM1822" s="99" t="s">
        <v>4408</v>
      </c>
    </row>
    <row r="1823" spans="2:65" s="108" customFormat="1">
      <c r="B1823" s="109"/>
      <c r="D1823" s="163" t="s">
        <v>107</v>
      </c>
      <c r="F1823" s="164" t="s">
        <v>4407</v>
      </c>
      <c r="L1823" s="109"/>
      <c r="M1823" s="165"/>
      <c r="N1823" s="166"/>
      <c r="O1823" s="166"/>
      <c r="P1823" s="166"/>
      <c r="Q1823" s="166"/>
      <c r="R1823" s="166"/>
      <c r="S1823" s="166"/>
      <c r="T1823" s="167"/>
      <c r="AT1823" s="99" t="s">
        <v>107</v>
      </c>
      <c r="AU1823" s="99" t="s">
        <v>67</v>
      </c>
    </row>
    <row r="1824" spans="2:65" s="108" customFormat="1" ht="22.5" customHeight="1">
      <c r="B1824" s="109"/>
      <c r="C1824" s="168" t="s">
        <v>4409</v>
      </c>
      <c r="D1824" s="168" t="s">
        <v>4185</v>
      </c>
      <c r="E1824" s="169" t="s">
        <v>4410</v>
      </c>
      <c r="F1824" s="170" t="s">
        <v>4411</v>
      </c>
      <c r="G1824" s="171" t="s">
        <v>111</v>
      </c>
      <c r="H1824" s="172">
        <v>1</v>
      </c>
      <c r="I1824" s="173">
        <v>2930</v>
      </c>
      <c r="J1824" s="173">
        <f>ROUND(I1824*H1824,2)</f>
        <v>2930</v>
      </c>
      <c r="K1824" s="170" t="s">
        <v>103</v>
      </c>
      <c r="L1824" s="174"/>
      <c r="M1824" s="175" t="s">
        <v>1</v>
      </c>
      <c r="N1824" s="176" t="s">
        <v>38</v>
      </c>
      <c r="O1824" s="160">
        <v>0</v>
      </c>
      <c r="P1824" s="160">
        <f>O1824*H1824</f>
        <v>0</v>
      </c>
      <c r="Q1824" s="160">
        <v>0.32729999999999998</v>
      </c>
      <c r="R1824" s="160">
        <f>Q1824*H1824</f>
        <v>0.32729999999999998</v>
      </c>
      <c r="S1824" s="160">
        <v>0</v>
      </c>
      <c r="T1824" s="161">
        <f>S1824*H1824</f>
        <v>0</v>
      </c>
      <c r="AR1824" s="99" t="s">
        <v>740</v>
      </c>
      <c r="AT1824" s="99" t="s">
        <v>4185</v>
      </c>
      <c r="AU1824" s="99" t="s">
        <v>67</v>
      </c>
      <c r="AY1824" s="99" t="s">
        <v>105</v>
      </c>
      <c r="BE1824" s="162">
        <f>IF(N1824="základní",J1824,0)</f>
        <v>2930</v>
      </c>
      <c r="BF1824" s="162">
        <f>IF(N1824="snížená",J1824,0)</f>
        <v>0</v>
      </c>
      <c r="BG1824" s="162">
        <f>IF(N1824="zákl. přenesená",J1824,0)</f>
        <v>0</v>
      </c>
      <c r="BH1824" s="162">
        <f>IF(N1824="sníž. přenesená",J1824,0)</f>
        <v>0</v>
      </c>
      <c r="BI1824" s="162">
        <f>IF(N1824="nulová",J1824,0)</f>
        <v>0</v>
      </c>
      <c r="BJ1824" s="99" t="s">
        <v>75</v>
      </c>
      <c r="BK1824" s="162">
        <f>ROUND(I1824*H1824,2)</f>
        <v>2930</v>
      </c>
      <c r="BL1824" s="99" t="s">
        <v>740</v>
      </c>
      <c r="BM1824" s="99" t="s">
        <v>4412</v>
      </c>
    </row>
    <row r="1825" spans="2:65" s="108" customFormat="1">
      <c r="B1825" s="109"/>
      <c r="D1825" s="163" t="s">
        <v>107</v>
      </c>
      <c r="F1825" s="164" t="s">
        <v>4411</v>
      </c>
      <c r="L1825" s="109"/>
      <c r="M1825" s="165"/>
      <c r="N1825" s="166"/>
      <c r="O1825" s="166"/>
      <c r="P1825" s="166"/>
      <c r="Q1825" s="166"/>
      <c r="R1825" s="166"/>
      <c r="S1825" s="166"/>
      <c r="T1825" s="167"/>
      <c r="AT1825" s="99" t="s">
        <v>107</v>
      </c>
      <c r="AU1825" s="99" t="s">
        <v>67</v>
      </c>
    </row>
    <row r="1826" spans="2:65" s="108" customFormat="1" ht="22.5" customHeight="1">
      <c r="B1826" s="109"/>
      <c r="C1826" s="168" t="s">
        <v>4413</v>
      </c>
      <c r="D1826" s="168" t="s">
        <v>4185</v>
      </c>
      <c r="E1826" s="169" t="s">
        <v>4414</v>
      </c>
      <c r="F1826" s="170" t="s">
        <v>4415</v>
      </c>
      <c r="G1826" s="171" t="s">
        <v>111</v>
      </c>
      <c r="H1826" s="172">
        <v>1</v>
      </c>
      <c r="I1826" s="173">
        <v>28500</v>
      </c>
      <c r="J1826" s="173">
        <f>ROUND(I1826*H1826,2)</f>
        <v>28500</v>
      </c>
      <c r="K1826" s="170" t="s">
        <v>103</v>
      </c>
      <c r="L1826" s="174"/>
      <c r="M1826" s="175" t="s">
        <v>1</v>
      </c>
      <c r="N1826" s="176" t="s">
        <v>38</v>
      </c>
      <c r="O1826" s="160">
        <v>0</v>
      </c>
      <c r="P1826" s="160">
        <f>O1826*H1826</f>
        <v>0</v>
      </c>
      <c r="Q1826" s="160">
        <v>1.50075</v>
      </c>
      <c r="R1826" s="160">
        <f>Q1826*H1826</f>
        <v>1.50075</v>
      </c>
      <c r="S1826" s="160">
        <v>0</v>
      </c>
      <c r="T1826" s="161">
        <f>S1826*H1826</f>
        <v>0</v>
      </c>
      <c r="AR1826" s="99" t="s">
        <v>740</v>
      </c>
      <c r="AT1826" s="99" t="s">
        <v>4185</v>
      </c>
      <c r="AU1826" s="99" t="s">
        <v>67</v>
      </c>
      <c r="AY1826" s="99" t="s">
        <v>105</v>
      </c>
      <c r="BE1826" s="162">
        <f>IF(N1826="základní",J1826,0)</f>
        <v>28500</v>
      </c>
      <c r="BF1826" s="162">
        <f>IF(N1826="snížená",J1826,0)</f>
        <v>0</v>
      </c>
      <c r="BG1826" s="162">
        <f>IF(N1826="zákl. přenesená",J1826,0)</f>
        <v>0</v>
      </c>
      <c r="BH1826" s="162">
        <f>IF(N1826="sníž. přenesená",J1826,0)</f>
        <v>0</v>
      </c>
      <c r="BI1826" s="162">
        <f>IF(N1826="nulová",J1826,0)</f>
        <v>0</v>
      </c>
      <c r="BJ1826" s="99" t="s">
        <v>75</v>
      </c>
      <c r="BK1826" s="162">
        <f>ROUND(I1826*H1826,2)</f>
        <v>28500</v>
      </c>
      <c r="BL1826" s="99" t="s">
        <v>740</v>
      </c>
      <c r="BM1826" s="99" t="s">
        <v>4416</v>
      </c>
    </row>
    <row r="1827" spans="2:65" s="108" customFormat="1">
      <c r="B1827" s="109"/>
      <c r="D1827" s="163" t="s">
        <v>107</v>
      </c>
      <c r="F1827" s="164" t="s">
        <v>4415</v>
      </c>
      <c r="L1827" s="109"/>
      <c r="M1827" s="165"/>
      <c r="N1827" s="166"/>
      <c r="O1827" s="166"/>
      <c r="P1827" s="166"/>
      <c r="Q1827" s="166"/>
      <c r="R1827" s="166"/>
      <c r="S1827" s="166"/>
      <c r="T1827" s="167"/>
      <c r="AT1827" s="99" t="s">
        <v>107</v>
      </c>
      <c r="AU1827" s="99" t="s">
        <v>67</v>
      </c>
    </row>
    <row r="1828" spans="2:65" s="108" customFormat="1" ht="22.5" customHeight="1">
      <c r="B1828" s="109"/>
      <c r="C1828" s="168" t="s">
        <v>4417</v>
      </c>
      <c r="D1828" s="168" t="s">
        <v>4185</v>
      </c>
      <c r="E1828" s="169" t="s">
        <v>4418</v>
      </c>
      <c r="F1828" s="170" t="s">
        <v>4419</v>
      </c>
      <c r="G1828" s="171" t="s">
        <v>111</v>
      </c>
      <c r="H1828" s="172">
        <v>1</v>
      </c>
      <c r="I1828" s="173">
        <v>24100</v>
      </c>
      <c r="J1828" s="173">
        <f>ROUND(I1828*H1828,2)</f>
        <v>24100</v>
      </c>
      <c r="K1828" s="170" t="s">
        <v>103</v>
      </c>
      <c r="L1828" s="174"/>
      <c r="M1828" s="175" t="s">
        <v>1</v>
      </c>
      <c r="N1828" s="176" t="s">
        <v>38</v>
      </c>
      <c r="O1828" s="160">
        <v>0</v>
      </c>
      <c r="P1828" s="160">
        <f>O1828*H1828</f>
        <v>0</v>
      </c>
      <c r="Q1828" s="160">
        <v>1.23475</v>
      </c>
      <c r="R1828" s="160">
        <f>Q1828*H1828</f>
        <v>1.23475</v>
      </c>
      <c r="S1828" s="160">
        <v>0</v>
      </c>
      <c r="T1828" s="161">
        <f>S1828*H1828</f>
        <v>0</v>
      </c>
      <c r="AR1828" s="99" t="s">
        <v>740</v>
      </c>
      <c r="AT1828" s="99" t="s">
        <v>4185</v>
      </c>
      <c r="AU1828" s="99" t="s">
        <v>67</v>
      </c>
      <c r="AY1828" s="99" t="s">
        <v>105</v>
      </c>
      <c r="BE1828" s="162">
        <f>IF(N1828="základní",J1828,0)</f>
        <v>24100</v>
      </c>
      <c r="BF1828" s="162">
        <f>IF(N1828="snížená",J1828,0)</f>
        <v>0</v>
      </c>
      <c r="BG1828" s="162">
        <f>IF(N1828="zákl. přenesená",J1828,0)</f>
        <v>0</v>
      </c>
      <c r="BH1828" s="162">
        <f>IF(N1828="sníž. přenesená",J1828,0)</f>
        <v>0</v>
      </c>
      <c r="BI1828" s="162">
        <f>IF(N1828="nulová",J1828,0)</f>
        <v>0</v>
      </c>
      <c r="BJ1828" s="99" t="s">
        <v>75</v>
      </c>
      <c r="BK1828" s="162">
        <f>ROUND(I1828*H1828,2)</f>
        <v>24100</v>
      </c>
      <c r="BL1828" s="99" t="s">
        <v>740</v>
      </c>
      <c r="BM1828" s="99" t="s">
        <v>4420</v>
      </c>
    </row>
    <row r="1829" spans="2:65" s="108" customFormat="1">
      <c r="B1829" s="109"/>
      <c r="D1829" s="163" t="s">
        <v>107</v>
      </c>
      <c r="F1829" s="164" t="s">
        <v>4419</v>
      </c>
      <c r="L1829" s="109"/>
      <c r="M1829" s="165"/>
      <c r="N1829" s="166"/>
      <c r="O1829" s="166"/>
      <c r="P1829" s="166"/>
      <c r="Q1829" s="166"/>
      <c r="R1829" s="166"/>
      <c r="S1829" s="166"/>
      <c r="T1829" s="167"/>
      <c r="AT1829" s="99" t="s">
        <v>107</v>
      </c>
      <c r="AU1829" s="99" t="s">
        <v>67</v>
      </c>
    </row>
    <row r="1830" spans="2:65" s="108" customFormat="1" ht="22.5" customHeight="1">
      <c r="B1830" s="109"/>
      <c r="C1830" s="168" t="s">
        <v>4421</v>
      </c>
      <c r="D1830" s="168" t="s">
        <v>4185</v>
      </c>
      <c r="E1830" s="169" t="s">
        <v>4422</v>
      </c>
      <c r="F1830" s="170" t="s">
        <v>4423</v>
      </c>
      <c r="G1830" s="171" t="s">
        <v>306</v>
      </c>
      <c r="H1830" s="172">
        <v>1</v>
      </c>
      <c r="I1830" s="173">
        <v>1440</v>
      </c>
      <c r="J1830" s="173">
        <f>ROUND(I1830*H1830,2)</f>
        <v>1440</v>
      </c>
      <c r="K1830" s="170" t="s">
        <v>103</v>
      </c>
      <c r="L1830" s="174"/>
      <c r="M1830" s="175" t="s">
        <v>1</v>
      </c>
      <c r="N1830" s="176" t="s">
        <v>38</v>
      </c>
      <c r="O1830" s="160">
        <v>0</v>
      </c>
      <c r="P1830" s="160">
        <f>O1830*H1830</f>
        <v>0</v>
      </c>
      <c r="Q1830" s="160">
        <v>6.003E-2</v>
      </c>
      <c r="R1830" s="160">
        <f>Q1830*H1830</f>
        <v>6.003E-2</v>
      </c>
      <c r="S1830" s="160">
        <v>0</v>
      </c>
      <c r="T1830" s="161">
        <f>S1830*H1830</f>
        <v>0</v>
      </c>
      <c r="AR1830" s="99" t="s">
        <v>740</v>
      </c>
      <c r="AT1830" s="99" t="s">
        <v>4185</v>
      </c>
      <c r="AU1830" s="99" t="s">
        <v>67</v>
      </c>
      <c r="AY1830" s="99" t="s">
        <v>105</v>
      </c>
      <c r="BE1830" s="162">
        <f>IF(N1830="základní",J1830,0)</f>
        <v>1440</v>
      </c>
      <c r="BF1830" s="162">
        <f>IF(N1830="snížená",J1830,0)</f>
        <v>0</v>
      </c>
      <c r="BG1830" s="162">
        <f>IF(N1830="zákl. přenesená",J1830,0)</f>
        <v>0</v>
      </c>
      <c r="BH1830" s="162">
        <f>IF(N1830="sníž. přenesená",J1830,0)</f>
        <v>0</v>
      </c>
      <c r="BI1830" s="162">
        <f>IF(N1830="nulová",J1830,0)</f>
        <v>0</v>
      </c>
      <c r="BJ1830" s="99" t="s">
        <v>75</v>
      </c>
      <c r="BK1830" s="162">
        <f>ROUND(I1830*H1830,2)</f>
        <v>1440</v>
      </c>
      <c r="BL1830" s="99" t="s">
        <v>740</v>
      </c>
      <c r="BM1830" s="99" t="s">
        <v>4424</v>
      </c>
    </row>
    <row r="1831" spans="2:65" s="108" customFormat="1">
      <c r="B1831" s="109"/>
      <c r="D1831" s="163" t="s">
        <v>107</v>
      </c>
      <c r="F1831" s="164" t="s">
        <v>4423</v>
      </c>
      <c r="L1831" s="109"/>
      <c r="M1831" s="165"/>
      <c r="N1831" s="166"/>
      <c r="O1831" s="166"/>
      <c r="P1831" s="166"/>
      <c r="Q1831" s="166"/>
      <c r="R1831" s="166"/>
      <c r="S1831" s="166"/>
      <c r="T1831" s="167"/>
      <c r="AT1831" s="99" t="s">
        <v>107</v>
      </c>
      <c r="AU1831" s="99" t="s">
        <v>67</v>
      </c>
    </row>
    <row r="1832" spans="2:65" s="108" customFormat="1" ht="22.5" customHeight="1">
      <c r="B1832" s="109"/>
      <c r="C1832" s="168" t="s">
        <v>4425</v>
      </c>
      <c r="D1832" s="168" t="s">
        <v>4185</v>
      </c>
      <c r="E1832" s="169" t="s">
        <v>4426</v>
      </c>
      <c r="F1832" s="170" t="s">
        <v>4427</v>
      </c>
      <c r="G1832" s="171" t="s">
        <v>306</v>
      </c>
      <c r="H1832" s="172">
        <v>1</v>
      </c>
      <c r="I1832" s="173">
        <v>1240</v>
      </c>
      <c r="J1832" s="173">
        <f>ROUND(I1832*H1832,2)</f>
        <v>1240</v>
      </c>
      <c r="K1832" s="170" t="s">
        <v>103</v>
      </c>
      <c r="L1832" s="174"/>
      <c r="M1832" s="175" t="s">
        <v>1</v>
      </c>
      <c r="N1832" s="176" t="s">
        <v>38</v>
      </c>
      <c r="O1832" s="160">
        <v>0</v>
      </c>
      <c r="P1832" s="160">
        <f>O1832*H1832</f>
        <v>0</v>
      </c>
      <c r="Q1832" s="160">
        <v>4.9390000000000003E-2</v>
      </c>
      <c r="R1832" s="160">
        <f>Q1832*H1832</f>
        <v>4.9390000000000003E-2</v>
      </c>
      <c r="S1832" s="160">
        <v>0</v>
      </c>
      <c r="T1832" s="161">
        <f>S1832*H1832</f>
        <v>0</v>
      </c>
      <c r="AR1832" s="99" t="s">
        <v>740</v>
      </c>
      <c r="AT1832" s="99" t="s">
        <v>4185</v>
      </c>
      <c r="AU1832" s="99" t="s">
        <v>67</v>
      </c>
      <c r="AY1832" s="99" t="s">
        <v>105</v>
      </c>
      <c r="BE1832" s="162">
        <f>IF(N1832="základní",J1832,0)</f>
        <v>1240</v>
      </c>
      <c r="BF1832" s="162">
        <f>IF(N1832="snížená",J1832,0)</f>
        <v>0</v>
      </c>
      <c r="BG1832" s="162">
        <f>IF(N1832="zákl. přenesená",J1832,0)</f>
        <v>0</v>
      </c>
      <c r="BH1832" s="162">
        <f>IF(N1832="sníž. přenesená",J1832,0)</f>
        <v>0</v>
      </c>
      <c r="BI1832" s="162">
        <f>IF(N1832="nulová",J1832,0)</f>
        <v>0</v>
      </c>
      <c r="BJ1832" s="99" t="s">
        <v>75</v>
      </c>
      <c r="BK1832" s="162">
        <f>ROUND(I1832*H1832,2)</f>
        <v>1240</v>
      </c>
      <c r="BL1832" s="99" t="s">
        <v>740</v>
      </c>
      <c r="BM1832" s="99" t="s">
        <v>4428</v>
      </c>
    </row>
    <row r="1833" spans="2:65" s="108" customFormat="1">
      <c r="B1833" s="109"/>
      <c r="D1833" s="163" t="s">
        <v>107</v>
      </c>
      <c r="F1833" s="164" t="s">
        <v>4427</v>
      </c>
      <c r="L1833" s="109"/>
      <c r="M1833" s="165"/>
      <c r="N1833" s="166"/>
      <c r="O1833" s="166"/>
      <c r="P1833" s="166"/>
      <c r="Q1833" s="166"/>
      <c r="R1833" s="166"/>
      <c r="S1833" s="166"/>
      <c r="T1833" s="167"/>
      <c r="AT1833" s="99" t="s">
        <v>107</v>
      </c>
      <c r="AU1833" s="99" t="s">
        <v>67</v>
      </c>
    </row>
    <row r="1834" spans="2:65" s="108" customFormat="1" ht="22.5" customHeight="1">
      <c r="B1834" s="109"/>
      <c r="C1834" s="168" t="s">
        <v>4429</v>
      </c>
      <c r="D1834" s="168" t="s">
        <v>4185</v>
      </c>
      <c r="E1834" s="169" t="s">
        <v>4430</v>
      </c>
      <c r="F1834" s="170" t="s">
        <v>4431</v>
      </c>
      <c r="G1834" s="171" t="s">
        <v>111</v>
      </c>
      <c r="H1834" s="172">
        <v>1</v>
      </c>
      <c r="I1834" s="173">
        <v>16300</v>
      </c>
      <c r="J1834" s="173">
        <f>ROUND(I1834*H1834,2)</f>
        <v>16300</v>
      </c>
      <c r="K1834" s="170" t="s">
        <v>103</v>
      </c>
      <c r="L1834" s="174"/>
      <c r="M1834" s="175" t="s">
        <v>1</v>
      </c>
      <c r="N1834" s="176" t="s">
        <v>38</v>
      </c>
      <c r="O1834" s="160">
        <v>0</v>
      </c>
      <c r="P1834" s="160">
        <f>O1834*H1834</f>
        <v>0</v>
      </c>
      <c r="Q1834" s="160">
        <v>0.25081999999999999</v>
      </c>
      <c r="R1834" s="160">
        <f>Q1834*H1834</f>
        <v>0.25081999999999999</v>
      </c>
      <c r="S1834" s="160">
        <v>0</v>
      </c>
      <c r="T1834" s="161">
        <f>S1834*H1834</f>
        <v>0</v>
      </c>
      <c r="AR1834" s="99" t="s">
        <v>740</v>
      </c>
      <c r="AT1834" s="99" t="s">
        <v>4185</v>
      </c>
      <c r="AU1834" s="99" t="s">
        <v>67</v>
      </c>
      <c r="AY1834" s="99" t="s">
        <v>105</v>
      </c>
      <c r="BE1834" s="162">
        <f>IF(N1834="základní",J1834,0)</f>
        <v>16300</v>
      </c>
      <c r="BF1834" s="162">
        <f>IF(N1834="snížená",J1834,0)</f>
        <v>0</v>
      </c>
      <c r="BG1834" s="162">
        <f>IF(N1834="zákl. přenesená",J1834,0)</f>
        <v>0</v>
      </c>
      <c r="BH1834" s="162">
        <f>IF(N1834="sníž. přenesená",J1834,0)</f>
        <v>0</v>
      </c>
      <c r="BI1834" s="162">
        <f>IF(N1834="nulová",J1834,0)</f>
        <v>0</v>
      </c>
      <c r="BJ1834" s="99" t="s">
        <v>75</v>
      </c>
      <c r="BK1834" s="162">
        <f>ROUND(I1834*H1834,2)</f>
        <v>16300</v>
      </c>
      <c r="BL1834" s="99" t="s">
        <v>740</v>
      </c>
      <c r="BM1834" s="99" t="s">
        <v>4432</v>
      </c>
    </row>
    <row r="1835" spans="2:65" s="108" customFormat="1">
      <c r="B1835" s="109"/>
      <c r="D1835" s="163" t="s">
        <v>107</v>
      </c>
      <c r="F1835" s="164" t="s">
        <v>4431</v>
      </c>
      <c r="L1835" s="109"/>
      <c r="M1835" s="165"/>
      <c r="N1835" s="166"/>
      <c r="O1835" s="166"/>
      <c r="P1835" s="166"/>
      <c r="Q1835" s="166"/>
      <c r="R1835" s="166"/>
      <c r="S1835" s="166"/>
      <c r="T1835" s="167"/>
      <c r="AT1835" s="99" t="s">
        <v>107</v>
      </c>
      <c r="AU1835" s="99" t="s">
        <v>67</v>
      </c>
    </row>
    <row r="1836" spans="2:65" s="108" customFormat="1" ht="22.5" customHeight="1">
      <c r="B1836" s="109"/>
      <c r="C1836" s="168" t="s">
        <v>4433</v>
      </c>
      <c r="D1836" s="168" t="s">
        <v>4185</v>
      </c>
      <c r="E1836" s="169" t="s">
        <v>4434</v>
      </c>
      <c r="F1836" s="170" t="s">
        <v>4435</v>
      </c>
      <c r="G1836" s="171" t="s">
        <v>111</v>
      </c>
      <c r="H1836" s="172">
        <v>1</v>
      </c>
      <c r="I1836" s="173">
        <v>17200</v>
      </c>
      <c r="J1836" s="173">
        <f>ROUND(I1836*H1836,2)</f>
        <v>17200</v>
      </c>
      <c r="K1836" s="170" t="s">
        <v>103</v>
      </c>
      <c r="L1836" s="174"/>
      <c r="M1836" s="175" t="s">
        <v>1</v>
      </c>
      <c r="N1836" s="176" t="s">
        <v>38</v>
      </c>
      <c r="O1836" s="160">
        <v>0</v>
      </c>
      <c r="P1836" s="160">
        <f>O1836*H1836</f>
        <v>0</v>
      </c>
      <c r="Q1836" s="160">
        <v>0.28093000000000001</v>
      </c>
      <c r="R1836" s="160">
        <f>Q1836*H1836</f>
        <v>0.28093000000000001</v>
      </c>
      <c r="S1836" s="160">
        <v>0</v>
      </c>
      <c r="T1836" s="161">
        <f>S1836*H1836</f>
        <v>0</v>
      </c>
      <c r="AR1836" s="99" t="s">
        <v>740</v>
      </c>
      <c r="AT1836" s="99" t="s">
        <v>4185</v>
      </c>
      <c r="AU1836" s="99" t="s">
        <v>67</v>
      </c>
      <c r="AY1836" s="99" t="s">
        <v>105</v>
      </c>
      <c r="BE1836" s="162">
        <f>IF(N1836="základní",J1836,0)</f>
        <v>17200</v>
      </c>
      <c r="BF1836" s="162">
        <f>IF(N1836="snížená",J1836,0)</f>
        <v>0</v>
      </c>
      <c r="BG1836" s="162">
        <f>IF(N1836="zákl. přenesená",J1836,0)</f>
        <v>0</v>
      </c>
      <c r="BH1836" s="162">
        <f>IF(N1836="sníž. přenesená",J1836,0)</f>
        <v>0</v>
      </c>
      <c r="BI1836" s="162">
        <f>IF(N1836="nulová",J1836,0)</f>
        <v>0</v>
      </c>
      <c r="BJ1836" s="99" t="s">
        <v>75</v>
      </c>
      <c r="BK1836" s="162">
        <f>ROUND(I1836*H1836,2)</f>
        <v>17200</v>
      </c>
      <c r="BL1836" s="99" t="s">
        <v>740</v>
      </c>
      <c r="BM1836" s="99" t="s">
        <v>4436</v>
      </c>
    </row>
    <row r="1837" spans="2:65" s="108" customFormat="1">
      <c r="B1837" s="109"/>
      <c r="D1837" s="163" t="s">
        <v>107</v>
      </c>
      <c r="F1837" s="164" t="s">
        <v>4435</v>
      </c>
      <c r="L1837" s="109"/>
      <c r="M1837" s="165"/>
      <c r="N1837" s="166"/>
      <c r="O1837" s="166"/>
      <c r="P1837" s="166"/>
      <c r="Q1837" s="166"/>
      <c r="R1837" s="166"/>
      <c r="S1837" s="166"/>
      <c r="T1837" s="167"/>
      <c r="AT1837" s="99" t="s">
        <v>107</v>
      </c>
      <c r="AU1837" s="99" t="s">
        <v>67</v>
      </c>
    </row>
    <row r="1838" spans="2:65" s="108" customFormat="1" ht="22.5" customHeight="1">
      <c r="B1838" s="109"/>
      <c r="C1838" s="168" t="s">
        <v>4437</v>
      </c>
      <c r="D1838" s="168" t="s">
        <v>4185</v>
      </c>
      <c r="E1838" s="169" t="s">
        <v>4438</v>
      </c>
      <c r="F1838" s="170" t="s">
        <v>4439</v>
      </c>
      <c r="G1838" s="171" t="s">
        <v>111</v>
      </c>
      <c r="H1838" s="172">
        <v>1</v>
      </c>
      <c r="I1838" s="173">
        <v>18000</v>
      </c>
      <c r="J1838" s="173">
        <f>ROUND(I1838*H1838,2)</f>
        <v>18000</v>
      </c>
      <c r="K1838" s="170" t="s">
        <v>103</v>
      </c>
      <c r="L1838" s="174"/>
      <c r="M1838" s="175" t="s">
        <v>1</v>
      </c>
      <c r="N1838" s="176" t="s">
        <v>38</v>
      </c>
      <c r="O1838" s="160">
        <v>0</v>
      </c>
      <c r="P1838" s="160">
        <f>O1838*H1838</f>
        <v>0</v>
      </c>
      <c r="Q1838" s="160">
        <v>0.31102999999999997</v>
      </c>
      <c r="R1838" s="160">
        <f>Q1838*H1838</f>
        <v>0.31102999999999997</v>
      </c>
      <c r="S1838" s="160">
        <v>0</v>
      </c>
      <c r="T1838" s="161">
        <f>S1838*H1838</f>
        <v>0</v>
      </c>
      <c r="AR1838" s="99" t="s">
        <v>740</v>
      </c>
      <c r="AT1838" s="99" t="s">
        <v>4185</v>
      </c>
      <c r="AU1838" s="99" t="s">
        <v>67</v>
      </c>
      <c r="AY1838" s="99" t="s">
        <v>105</v>
      </c>
      <c r="BE1838" s="162">
        <f>IF(N1838="základní",J1838,0)</f>
        <v>18000</v>
      </c>
      <c r="BF1838" s="162">
        <f>IF(N1838="snížená",J1838,0)</f>
        <v>0</v>
      </c>
      <c r="BG1838" s="162">
        <f>IF(N1838="zákl. přenesená",J1838,0)</f>
        <v>0</v>
      </c>
      <c r="BH1838" s="162">
        <f>IF(N1838="sníž. přenesená",J1838,0)</f>
        <v>0</v>
      </c>
      <c r="BI1838" s="162">
        <f>IF(N1838="nulová",J1838,0)</f>
        <v>0</v>
      </c>
      <c r="BJ1838" s="99" t="s">
        <v>75</v>
      </c>
      <c r="BK1838" s="162">
        <f>ROUND(I1838*H1838,2)</f>
        <v>18000</v>
      </c>
      <c r="BL1838" s="99" t="s">
        <v>740</v>
      </c>
      <c r="BM1838" s="99" t="s">
        <v>4440</v>
      </c>
    </row>
    <row r="1839" spans="2:65" s="108" customFormat="1">
      <c r="B1839" s="109"/>
      <c r="D1839" s="163" t="s">
        <v>107</v>
      </c>
      <c r="F1839" s="164" t="s">
        <v>4439</v>
      </c>
      <c r="L1839" s="109"/>
      <c r="M1839" s="165"/>
      <c r="N1839" s="166"/>
      <c r="O1839" s="166"/>
      <c r="P1839" s="166"/>
      <c r="Q1839" s="166"/>
      <c r="R1839" s="166"/>
      <c r="S1839" s="166"/>
      <c r="T1839" s="167"/>
      <c r="AT1839" s="99" t="s">
        <v>107</v>
      </c>
      <c r="AU1839" s="99" t="s">
        <v>67</v>
      </c>
    </row>
    <row r="1840" spans="2:65" s="108" customFormat="1" ht="22.5" customHeight="1">
      <c r="B1840" s="109"/>
      <c r="C1840" s="168" t="s">
        <v>4441</v>
      </c>
      <c r="D1840" s="168" t="s">
        <v>4185</v>
      </c>
      <c r="E1840" s="169" t="s">
        <v>4442</v>
      </c>
      <c r="F1840" s="170" t="s">
        <v>4443</v>
      </c>
      <c r="G1840" s="171" t="s">
        <v>111</v>
      </c>
      <c r="H1840" s="172">
        <v>1</v>
      </c>
      <c r="I1840" s="173">
        <v>18800</v>
      </c>
      <c r="J1840" s="173">
        <f>ROUND(I1840*H1840,2)</f>
        <v>18800</v>
      </c>
      <c r="K1840" s="170" t="s">
        <v>103</v>
      </c>
      <c r="L1840" s="174"/>
      <c r="M1840" s="175" t="s">
        <v>1</v>
      </c>
      <c r="N1840" s="176" t="s">
        <v>38</v>
      </c>
      <c r="O1840" s="160">
        <v>0</v>
      </c>
      <c r="P1840" s="160">
        <f>O1840*H1840</f>
        <v>0</v>
      </c>
      <c r="Q1840" s="160">
        <v>0.34114</v>
      </c>
      <c r="R1840" s="160">
        <f>Q1840*H1840</f>
        <v>0.34114</v>
      </c>
      <c r="S1840" s="160">
        <v>0</v>
      </c>
      <c r="T1840" s="161">
        <f>S1840*H1840</f>
        <v>0</v>
      </c>
      <c r="AR1840" s="99" t="s">
        <v>740</v>
      </c>
      <c r="AT1840" s="99" t="s">
        <v>4185</v>
      </c>
      <c r="AU1840" s="99" t="s">
        <v>67</v>
      </c>
      <c r="AY1840" s="99" t="s">
        <v>105</v>
      </c>
      <c r="BE1840" s="162">
        <f>IF(N1840="základní",J1840,0)</f>
        <v>18800</v>
      </c>
      <c r="BF1840" s="162">
        <f>IF(N1840="snížená",J1840,0)</f>
        <v>0</v>
      </c>
      <c r="BG1840" s="162">
        <f>IF(N1840="zákl. přenesená",J1840,0)</f>
        <v>0</v>
      </c>
      <c r="BH1840" s="162">
        <f>IF(N1840="sníž. přenesená",J1840,0)</f>
        <v>0</v>
      </c>
      <c r="BI1840" s="162">
        <f>IF(N1840="nulová",J1840,0)</f>
        <v>0</v>
      </c>
      <c r="BJ1840" s="99" t="s">
        <v>75</v>
      </c>
      <c r="BK1840" s="162">
        <f>ROUND(I1840*H1840,2)</f>
        <v>18800</v>
      </c>
      <c r="BL1840" s="99" t="s">
        <v>740</v>
      </c>
      <c r="BM1840" s="99" t="s">
        <v>4444</v>
      </c>
    </row>
    <row r="1841" spans="2:65" s="108" customFormat="1">
      <c r="B1841" s="109"/>
      <c r="D1841" s="163" t="s">
        <v>107</v>
      </c>
      <c r="F1841" s="164" t="s">
        <v>4443</v>
      </c>
      <c r="L1841" s="109"/>
      <c r="M1841" s="165"/>
      <c r="N1841" s="166"/>
      <c r="O1841" s="166"/>
      <c r="P1841" s="166"/>
      <c r="Q1841" s="166"/>
      <c r="R1841" s="166"/>
      <c r="S1841" s="166"/>
      <c r="T1841" s="167"/>
      <c r="AT1841" s="99" t="s">
        <v>107</v>
      </c>
      <c r="AU1841" s="99" t="s">
        <v>67</v>
      </c>
    </row>
    <row r="1842" spans="2:65" s="108" customFormat="1" ht="22.5" customHeight="1">
      <c r="B1842" s="109"/>
      <c r="C1842" s="168" t="s">
        <v>4445</v>
      </c>
      <c r="D1842" s="168" t="s">
        <v>4185</v>
      </c>
      <c r="E1842" s="169" t="s">
        <v>4446</v>
      </c>
      <c r="F1842" s="170" t="s">
        <v>4447</v>
      </c>
      <c r="G1842" s="171" t="s">
        <v>111</v>
      </c>
      <c r="H1842" s="172">
        <v>1</v>
      </c>
      <c r="I1842" s="173">
        <v>20200</v>
      </c>
      <c r="J1842" s="173">
        <f>ROUND(I1842*H1842,2)</f>
        <v>20200</v>
      </c>
      <c r="K1842" s="170" t="s">
        <v>103</v>
      </c>
      <c r="L1842" s="174"/>
      <c r="M1842" s="175" t="s">
        <v>1</v>
      </c>
      <c r="N1842" s="176" t="s">
        <v>38</v>
      </c>
      <c r="O1842" s="160">
        <v>0</v>
      </c>
      <c r="P1842" s="160">
        <f>O1842*H1842</f>
        <v>0</v>
      </c>
      <c r="Q1842" s="160">
        <v>0.34114</v>
      </c>
      <c r="R1842" s="160">
        <f>Q1842*H1842</f>
        <v>0.34114</v>
      </c>
      <c r="S1842" s="160">
        <v>0</v>
      </c>
      <c r="T1842" s="161">
        <f>S1842*H1842</f>
        <v>0</v>
      </c>
      <c r="AR1842" s="99" t="s">
        <v>740</v>
      </c>
      <c r="AT1842" s="99" t="s">
        <v>4185</v>
      </c>
      <c r="AU1842" s="99" t="s">
        <v>67</v>
      </c>
      <c r="AY1842" s="99" t="s">
        <v>105</v>
      </c>
      <c r="BE1842" s="162">
        <f>IF(N1842="základní",J1842,0)</f>
        <v>20200</v>
      </c>
      <c r="BF1842" s="162">
        <f>IF(N1842="snížená",J1842,0)</f>
        <v>0</v>
      </c>
      <c r="BG1842" s="162">
        <f>IF(N1842="zákl. přenesená",J1842,0)</f>
        <v>0</v>
      </c>
      <c r="BH1842" s="162">
        <f>IF(N1842="sníž. přenesená",J1842,0)</f>
        <v>0</v>
      </c>
      <c r="BI1842" s="162">
        <f>IF(N1842="nulová",J1842,0)</f>
        <v>0</v>
      </c>
      <c r="BJ1842" s="99" t="s">
        <v>75</v>
      </c>
      <c r="BK1842" s="162">
        <f>ROUND(I1842*H1842,2)</f>
        <v>20200</v>
      </c>
      <c r="BL1842" s="99" t="s">
        <v>740</v>
      </c>
      <c r="BM1842" s="99" t="s">
        <v>4448</v>
      </c>
    </row>
    <row r="1843" spans="2:65" s="108" customFormat="1">
      <c r="B1843" s="109"/>
      <c r="D1843" s="163" t="s">
        <v>107</v>
      </c>
      <c r="F1843" s="164" t="s">
        <v>4447</v>
      </c>
      <c r="L1843" s="109"/>
      <c r="M1843" s="165"/>
      <c r="N1843" s="166"/>
      <c r="O1843" s="166"/>
      <c r="P1843" s="166"/>
      <c r="Q1843" s="166"/>
      <c r="R1843" s="166"/>
      <c r="S1843" s="166"/>
      <c r="T1843" s="167"/>
      <c r="AT1843" s="99" t="s">
        <v>107</v>
      </c>
      <c r="AU1843" s="99" t="s">
        <v>67</v>
      </c>
    </row>
    <row r="1844" spans="2:65" s="108" customFormat="1" ht="22.5" customHeight="1">
      <c r="B1844" s="109"/>
      <c r="C1844" s="168" t="s">
        <v>4449</v>
      </c>
      <c r="D1844" s="168" t="s">
        <v>4185</v>
      </c>
      <c r="E1844" s="169" t="s">
        <v>4450</v>
      </c>
      <c r="F1844" s="170" t="s">
        <v>4451</v>
      </c>
      <c r="G1844" s="171" t="s">
        <v>111</v>
      </c>
      <c r="H1844" s="172">
        <v>1</v>
      </c>
      <c r="I1844" s="173">
        <v>15200</v>
      </c>
      <c r="J1844" s="173">
        <f>ROUND(I1844*H1844,2)</f>
        <v>15200</v>
      </c>
      <c r="K1844" s="170" t="s">
        <v>103</v>
      </c>
      <c r="L1844" s="174"/>
      <c r="M1844" s="175" t="s">
        <v>1</v>
      </c>
      <c r="N1844" s="176" t="s">
        <v>38</v>
      </c>
      <c r="O1844" s="160">
        <v>0</v>
      </c>
      <c r="P1844" s="160">
        <f>O1844*H1844</f>
        <v>0</v>
      </c>
      <c r="Q1844" s="160">
        <v>0.2195</v>
      </c>
      <c r="R1844" s="160">
        <f>Q1844*H1844</f>
        <v>0.2195</v>
      </c>
      <c r="S1844" s="160">
        <v>0</v>
      </c>
      <c r="T1844" s="161">
        <f>S1844*H1844</f>
        <v>0</v>
      </c>
      <c r="AR1844" s="99" t="s">
        <v>740</v>
      </c>
      <c r="AT1844" s="99" t="s">
        <v>4185</v>
      </c>
      <c r="AU1844" s="99" t="s">
        <v>67</v>
      </c>
      <c r="AY1844" s="99" t="s">
        <v>105</v>
      </c>
      <c r="BE1844" s="162">
        <f>IF(N1844="základní",J1844,0)</f>
        <v>15200</v>
      </c>
      <c r="BF1844" s="162">
        <f>IF(N1844="snížená",J1844,0)</f>
        <v>0</v>
      </c>
      <c r="BG1844" s="162">
        <f>IF(N1844="zákl. přenesená",J1844,0)</f>
        <v>0</v>
      </c>
      <c r="BH1844" s="162">
        <f>IF(N1844="sníž. přenesená",J1844,0)</f>
        <v>0</v>
      </c>
      <c r="BI1844" s="162">
        <f>IF(N1844="nulová",J1844,0)</f>
        <v>0</v>
      </c>
      <c r="BJ1844" s="99" t="s">
        <v>75</v>
      </c>
      <c r="BK1844" s="162">
        <f>ROUND(I1844*H1844,2)</f>
        <v>15200</v>
      </c>
      <c r="BL1844" s="99" t="s">
        <v>740</v>
      </c>
      <c r="BM1844" s="99" t="s">
        <v>4452</v>
      </c>
    </row>
    <row r="1845" spans="2:65" s="108" customFormat="1">
      <c r="B1845" s="109"/>
      <c r="D1845" s="163" t="s">
        <v>107</v>
      </c>
      <c r="F1845" s="164" t="s">
        <v>4451</v>
      </c>
      <c r="L1845" s="109"/>
      <c r="M1845" s="165"/>
      <c r="N1845" s="166"/>
      <c r="O1845" s="166"/>
      <c r="P1845" s="166"/>
      <c r="Q1845" s="166"/>
      <c r="R1845" s="166"/>
      <c r="S1845" s="166"/>
      <c r="T1845" s="167"/>
      <c r="AT1845" s="99" t="s">
        <v>107</v>
      </c>
      <c r="AU1845" s="99" t="s">
        <v>67</v>
      </c>
    </row>
    <row r="1846" spans="2:65" s="108" customFormat="1" ht="22.5" customHeight="1">
      <c r="B1846" s="109"/>
      <c r="C1846" s="168" t="s">
        <v>4453</v>
      </c>
      <c r="D1846" s="168" t="s">
        <v>4185</v>
      </c>
      <c r="E1846" s="169" t="s">
        <v>4454</v>
      </c>
      <c r="F1846" s="170" t="s">
        <v>4455</v>
      </c>
      <c r="G1846" s="171" t="s">
        <v>111</v>
      </c>
      <c r="H1846" s="172">
        <v>1</v>
      </c>
      <c r="I1846" s="173">
        <v>15900</v>
      </c>
      <c r="J1846" s="173">
        <f>ROUND(I1846*H1846,2)</f>
        <v>15900</v>
      </c>
      <c r="K1846" s="170" t="s">
        <v>103</v>
      </c>
      <c r="L1846" s="174"/>
      <c r="M1846" s="175" t="s">
        <v>1</v>
      </c>
      <c r="N1846" s="176" t="s">
        <v>38</v>
      </c>
      <c r="O1846" s="160">
        <v>0</v>
      </c>
      <c r="P1846" s="160">
        <f>O1846*H1846</f>
        <v>0</v>
      </c>
      <c r="Q1846" s="160">
        <v>0.24418999999999999</v>
      </c>
      <c r="R1846" s="160">
        <f>Q1846*H1846</f>
        <v>0.24418999999999999</v>
      </c>
      <c r="S1846" s="160">
        <v>0</v>
      </c>
      <c r="T1846" s="161">
        <f>S1846*H1846</f>
        <v>0</v>
      </c>
      <c r="AR1846" s="99" t="s">
        <v>740</v>
      </c>
      <c r="AT1846" s="99" t="s">
        <v>4185</v>
      </c>
      <c r="AU1846" s="99" t="s">
        <v>67</v>
      </c>
      <c r="AY1846" s="99" t="s">
        <v>105</v>
      </c>
      <c r="BE1846" s="162">
        <f>IF(N1846="základní",J1846,0)</f>
        <v>15900</v>
      </c>
      <c r="BF1846" s="162">
        <f>IF(N1846="snížená",J1846,0)</f>
        <v>0</v>
      </c>
      <c r="BG1846" s="162">
        <f>IF(N1846="zákl. přenesená",J1846,0)</f>
        <v>0</v>
      </c>
      <c r="BH1846" s="162">
        <f>IF(N1846="sníž. přenesená",J1846,0)</f>
        <v>0</v>
      </c>
      <c r="BI1846" s="162">
        <f>IF(N1846="nulová",J1846,0)</f>
        <v>0</v>
      </c>
      <c r="BJ1846" s="99" t="s">
        <v>75</v>
      </c>
      <c r="BK1846" s="162">
        <f>ROUND(I1846*H1846,2)</f>
        <v>15900</v>
      </c>
      <c r="BL1846" s="99" t="s">
        <v>740</v>
      </c>
      <c r="BM1846" s="99" t="s">
        <v>4456</v>
      </c>
    </row>
    <row r="1847" spans="2:65" s="108" customFormat="1">
      <c r="B1847" s="109"/>
      <c r="D1847" s="163" t="s">
        <v>107</v>
      </c>
      <c r="F1847" s="164" t="s">
        <v>4455</v>
      </c>
      <c r="L1847" s="109"/>
      <c r="M1847" s="165"/>
      <c r="N1847" s="166"/>
      <c r="O1847" s="166"/>
      <c r="P1847" s="166"/>
      <c r="Q1847" s="166"/>
      <c r="R1847" s="166"/>
      <c r="S1847" s="166"/>
      <c r="T1847" s="167"/>
      <c r="AT1847" s="99" t="s">
        <v>107</v>
      </c>
      <c r="AU1847" s="99" t="s">
        <v>67</v>
      </c>
    </row>
    <row r="1848" spans="2:65" s="108" customFormat="1" ht="22.5" customHeight="1">
      <c r="B1848" s="109"/>
      <c r="C1848" s="168" t="s">
        <v>4457</v>
      </c>
      <c r="D1848" s="168" t="s">
        <v>4185</v>
      </c>
      <c r="E1848" s="169" t="s">
        <v>4458</v>
      </c>
      <c r="F1848" s="170" t="s">
        <v>4459</v>
      </c>
      <c r="G1848" s="171" t="s">
        <v>111</v>
      </c>
      <c r="H1848" s="172">
        <v>1</v>
      </c>
      <c r="I1848" s="173">
        <v>16700</v>
      </c>
      <c r="J1848" s="173">
        <f>ROUND(I1848*H1848,2)</f>
        <v>16700</v>
      </c>
      <c r="K1848" s="170" t="s">
        <v>103</v>
      </c>
      <c r="L1848" s="174"/>
      <c r="M1848" s="175" t="s">
        <v>1</v>
      </c>
      <c r="N1848" s="176" t="s">
        <v>38</v>
      </c>
      <c r="O1848" s="160">
        <v>0</v>
      </c>
      <c r="P1848" s="160">
        <f>O1848*H1848</f>
        <v>0</v>
      </c>
      <c r="Q1848" s="160">
        <v>0.26889000000000002</v>
      </c>
      <c r="R1848" s="160">
        <f>Q1848*H1848</f>
        <v>0.26889000000000002</v>
      </c>
      <c r="S1848" s="160">
        <v>0</v>
      </c>
      <c r="T1848" s="161">
        <f>S1848*H1848</f>
        <v>0</v>
      </c>
      <c r="AR1848" s="99" t="s">
        <v>740</v>
      </c>
      <c r="AT1848" s="99" t="s">
        <v>4185</v>
      </c>
      <c r="AU1848" s="99" t="s">
        <v>67</v>
      </c>
      <c r="AY1848" s="99" t="s">
        <v>105</v>
      </c>
      <c r="BE1848" s="162">
        <f>IF(N1848="základní",J1848,0)</f>
        <v>16700</v>
      </c>
      <c r="BF1848" s="162">
        <f>IF(N1848="snížená",J1848,0)</f>
        <v>0</v>
      </c>
      <c r="BG1848" s="162">
        <f>IF(N1848="zákl. přenesená",J1848,0)</f>
        <v>0</v>
      </c>
      <c r="BH1848" s="162">
        <f>IF(N1848="sníž. přenesená",J1848,0)</f>
        <v>0</v>
      </c>
      <c r="BI1848" s="162">
        <f>IF(N1848="nulová",J1848,0)</f>
        <v>0</v>
      </c>
      <c r="BJ1848" s="99" t="s">
        <v>75</v>
      </c>
      <c r="BK1848" s="162">
        <f>ROUND(I1848*H1848,2)</f>
        <v>16700</v>
      </c>
      <c r="BL1848" s="99" t="s">
        <v>740</v>
      </c>
      <c r="BM1848" s="99" t="s">
        <v>4460</v>
      </c>
    </row>
    <row r="1849" spans="2:65" s="108" customFormat="1">
      <c r="B1849" s="109"/>
      <c r="D1849" s="163" t="s">
        <v>107</v>
      </c>
      <c r="F1849" s="164" t="s">
        <v>4459</v>
      </c>
      <c r="L1849" s="109"/>
      <c r="M1849" s="165"/>
      <c r="N1849" s="166"/>
      <c r="O1849" s="166"/>
      <c r="P1849" s="166"/>
      <c r="Q1849" s="166"/>
      <c r="R1849" s="166"/>
      <c r="S1849" s="166"/>
      <c r="T1849" s="167"/>
      <c r="AT1849" s="99" t="s">
        <v>107</v>
      </c>
      <c r="AU1849" s="99" t="s">
        <v>67</v>
      </c>
    </row>
    <row r="1850" spans="2:65" s="108" customFormat="1" ht="22.5" customHeight="1">
      <c r="B1850" s="109"/>
      <c r="C1850" s="168" t="s">
        <v>4461</v>
      </c>
      <c r="D1850" s="168" t="s">
        <v>4185</v>
      </c>
      <c r="E1850" s="169" t="s">
        <v>4462</v>
      </c>
      <c r="F1850" s="170" t="s">
        <v>4463</v>
      </c>
      <c r="G1850" s="171" t="s">
        <v>111</v>
      </c>
      <c r="H1850" s="172">
        <v>1</v>
      </c>
      <c r="I1850" s="173">
        <v>17400</v>
      </c>
      <c r="J1850" s="173">
        <f>ROUND(I1850*H1850,2)</f>
        <v>17400</v>
      </c>
      <c r="K1850" s="170" t="s">
        <v>103</v>
      </c>
      <c r="L1850" s="174"/>
      <c r="M1850" s="175" t="s">
        <v>1</v>
      </c>
      <c r="N1850" s="176" t="s">
        <v>38</v>
      </c>
      <c r="O1850" s="160">
        <v>0</v>
      </c>
      <c r="P1850" s="160">
        <f>O1850*H1850</f>
        <v>0</v>
      </c>
      <c r="Q1850" s="160">
        <v>0.29358000000000001</v>
      </c>
      <c r="R1850" s="160">
        <f>Q1850*H1850</f>
        <v>0.29358000000000001</v>
      </c>
      <c r="S1850" s="160">
        <v>0</v>
      </c>
      <c r="T1850" s="161">
        <f>S1850*H1850</f>
        <v>0</v>
      </c>
      <c r="AR1850" s="99" t="s">
        <v>740</v>
      </c>
      <c r="AT1850" s="99" t="s">
        <v>4185</v>
      </c>
      <c r="AU1850" s="99" t="s">
        <v>67</v>
      </c>
      <c r="AY1850" s="99" t="s">
        <v>105</v>
      </c>
      <c r="BE1850" s="162">
        <f>IF(N1850="základní",J1850,0)</f>
        <v>17400</v>
      </c>
      <c r="BF1850" s="162">
        <f>IF(N1850="snížená",J1850,0)</f>
        <v>0</v>
      </c>
      <c r="BG1850" s="162">
        <f>IF(N1850="zákl. přenesená",J1850,0)</f>
        <v>0</v>
      </c>
      <c r="BH1850" s="162">
        <f>IF(N1850="sníž. přenesená",J1850,0)</f>
        <v>0</v>
      </c>
      <c r="BI1850" s="162">
        <f>IF(N1850="nulová",J1850,0)</f>
        <v>0</v>
      </c>
      <c r="BJ1850" s="99" t="s">
        <v>75</v>
      </c>
      <c r="BK1850" s="162">
        <f>ROUND(I1850*H1850,2)</f>
        <v>17400</v>
      </c>
      <c r="BL1850" s="99" t="s">
        <v>740</v>
      </c>
      <c r="BM1850" s="99" t="s">
        <v>4464</v>
      </c>
    </row>
    <row r="1851" spans="2:65" s="108" customFormat="1">
      <c r="B1851" s="109"/>
      <c r="D1851" s="163" t="s">
        <v>107</v>
      </c>
      <c r="F1851" s="164" t="s">
        <v>4463</v>
      </c>
      <c r="L1851" s="109"/>
      <c r="M1851" s="165"/>
      <c r="N1851" s="166"/>
      <c r="O1851" s="166"/>
      <c r="P1851" s="166"/>
      <c r="Q1851" s="166"/>
      <c r="R1851" s="166"/>
      <c r="S1851" s="166"/>
      <c r="T1851" s="167"/>
      <c r="AT1851" s="99" t="s">
        <v>107</v>
      </c>
      <c r="AU1851" s="99" t="s">
        <v>67</v>
      </c>
    </row>
    <row r="1852" spans="2:65" s="108" customFormat="1" ht="22.5" customHeight="1">
      <c r="B1852" s="109"/>
      <c r="C1852" s="168" t="s">
        <v>4465</v>
      </c>
      <c r="D1852" s="168" t="s">
        <v>4185</v>
      </c>
      <c r="E1852" s="169" t="s">
        <v>4466</v>
      </c>
      <c r="F1852" s="170" t="s">
        <v>4467</v>
      </c>
      <c r="G1852" s="171" t="s">
        <v>111</v>
      </c>
      <c r="H1852" s="172">
        <v>1</v>
      </c>
      <c r="I1852" s="173">
        <v>480</v>
      </c>
      <c r="J1852" s="173">
        <f>ROUND(I1852*H1852,2)</f>
        <v>480</v>
      </c>
      <c r="K1852" s="170" t="s">
        <v>103</v>
      </c>
      <c r="L1852" s="174"/>
      <c r="M1852" s="175" t="s">
        <v>1</v>
      </c>
      <c r="N1852" s="176" t="s">
        <v>38</v>
      </c>
      <c r="O1852" s="160">
        <v>0</v>
      </c>
      <c r="P1852" s="160">
        <f>O1852*H1852</f>
        <v>0</v>
      </c>
      <c r="Q1852" s="160">
        <v>1.162E-2</v>
      </c>
      <c r="R1852" s="160">
        <f>Q1852*H1852</f>
        <v>1.162E-2</v>
      </c>
      <c r="S1852" s="160">
        <v>0</v>
      </c>
      <c r="T1852" s="161">
        <f>S1852*H1852</f>
        <v>0</v>
      </c>
      <c r="AR1852" s="99" t="s">
        <v>740</v>
      </c>
      <c r="AT1852" s="99" t="s">
        <v>4185</v>
      </c>
      <c r="AU1852" s="99" t="s">
        <v>67</v>
      </c>
      <c r="AY1852" s="99" t="s">
        <v>105</v>
      </c>
      <c r="BE1852" s="162">
        <f>IF(N1852="základní",J1852,0)</f>
        <v>480</v>
      </c>
      <c r="BF1852" s="162">
        <f>IF(N1852="snížená",J1852,0)</f>
        <v>0</v>
      </c>
      <c r="BG1852" s="162">
        <f>IF(N1852="zákl. přenesená",J1852,0)</f>
        <v>0</v>
      </c>
      <c r="BH1852" s="162">
        <f>IF(N1852="sníž. přenesená",J1852,0)</f>
        <v>0</v>
      </c>
      <c r="BI1852" s="162">
        <f>IF(N1852="nulová",J1852,0)</f>
        <v>0</v>
      </c>
      <c r="BJ1852" s="99" t="s">
        <v>75</v>
      </c>
      <c r="BK1852" s="162">
        <f>ROUND(I1852*H1852,2)</f>
        <v>480</v>
      </c>
      <c r="BL1852" s="99" t="s">
        <v>740</v>
      </c>
      <c r="BM1852" s="99" t="s">
        <v>4468</v>
      </c>
    </row>
    <row r="1853" spans="2:65" s="108" customFormat="1">
      <c r="B1853" s="109"/>
      <c r="D1853" s="163" t="s">
        <v>107</v>
      </c>
      <c r="F1853" s="164" t="s">
        <v>4467</v>
      </c>
      <c r="L1853" s="109"/>
      <c r="M1853" s="165"/>
      <c r="N1853" s="166"/>
      <c r="O1853" s="166"/>
      <c r="P1853" s="166"/>
      <c r="Q1853" s="166"/>
      <c r="R1853" s="166"/>
      <c r="S1853" s="166"/>
      <c r="T1853" s="167"/>
      <c r="AT1853" s="99" t="s">
        <v>107</v>
      </c>
      <c r="AU1853" s="99" t="s">
        <v>67</v>
      </c>
    </row>
    <row r="1854" spans="2:65" s="108" customFormat="1" ht="22.5" customHeight="1">
      <c r="B1854" s="109"/>
      <c r="C1854" s="168" t="s">
        <v>4469</v>
      </c>
      <c r="D1854" s="168" t="s">
        <v>4185</v>
      </c>
      <c r="E1854" s="169" t="s">
        <v>4470</v>
      </c>
      <c r="F1854" s="170" t="s">
        <v>4471</v>
      </c>
      <c r="G1854" s="171" t="s">
        <v>111</v>
      </c>
      <c r="H1854" s="172">
        <v>1</v>
      </c>
      <c r="I1854" s="173">
        <v>749</v>
      </c>
      <c r="J1854" s="173">
        <f>ROUND(I1854*H1854,2)</f>
        <v>749</v>
      </c>
      <c r="K1854" s="170" t="s">
        <v>103</v>
      </c>
      <c r="L1854" s="174"/>
      <c r="M1854" s="175" t="s">
        <v>1</v>
      </c>
      <c r="N1854" s="176" t="s">
        <v>38</v>
      </c>
      <c r="O1854" s="160">
        <v>0</v>
      </c>
      <c r="P1854" s="160">
        <f>O1854*H1854</f>
        <v>0</v>
      </c>
      <c r="Q1854" s="160">
        <v>1.796E-2</v>
      </c>
      <c r="R1854" s="160">
        <f>Q1854*H1854</f>
        <v>1.796E-2</v>
      </c>
      <c r="S1854" s="160">
        <v>0</v>
      </c>
      <c r="T1854" s="161">
        <f>S1854*H1854</f>
        <v>0</v>
      </c>
      <c r="AR1854" s="99" t="s">
        <v>740</v>
      </c>
      <c r="AT1854" s="99" t="s">
        <v>4185</v>
      </c>
      <c r="AU1854" s="99" t="s">
        <v>67</v>
      </c>
      <c r="AY1854" s="99" t="s">
        <v>105</v>
      </c>
      <c r="BE1854" s="162">
        <f>IF(N1854="základní",J1854,0)</f>
        <v>749</v>
      </c>
      <c r="BF1854" s="162">
        <f>IF(N1854="snížená",J1854,0)</f>
        <v>0</v>
      </c>
      <c r="BG1854" s="162">
        <f>IF(N1854="zákl. přenesená",J1854,0)</f>
        <v>0</v>
      </c>
      <c r="BH1854" s="162">
        <f>IF(N1854="sníž. přenesená",J1854,0)</f>
        <v>0</v>
      </c>
      <c r="BI1854" s="162">
        <f>IF(N1854="nulová",J1854,0)</f>
        <v>0</v>
      </c>
      <c r="BJ1854" s="99" t="s">
        <v>75</v>
      </c>
      <c r="BK1854" s="162">
        <f>ROUND(I1854*H1854,2)</f>
        <v>749</v>
      </c>
      <c r="BL1854" s="99" t="s">
        <v>740</v>
      </c>
      <c r="BM1854" s="99" t="s">
        <v>4472</v>
      </c>
    </row>
    <row r="1855" spans="2:65" s="108" customFormat="1">
      <c r="B1855" s="109"/>
      <c r="D1855" s="163" t="s">
        <v>107</v>
      </c>
      <c r="F1855" s="164" t="s">
        <v>4471</v>
      </c>
      <c r="L1855" s="109"/>
      <c r="M1855" s="165"/>
      <c r="N1855" s="166"/>
      <c r="O1855" s="166"/>
      <c r="P1855" s="166"/>
      <c r="Q1855" s="166"/>
      <c r="R1855" s="166"/>
      <c r="S1855" s="166"/>
      <c r="T1855" s="167"/>
      <c r="AT1855" s="99" t="s">
        <v>107</v>
      </c>
      <c r="AU1855" s="99" t="s">
        <v>67</v>
      </c>
    </row>
    <row r="1856" spans="2:65" s="108" customFormat="1" ht="22.5" customHeight="1">
      <c r="B1856" s="109"/>
      <c r="C1856" s="168" t="s">
        <v>4473</v>
      </c>
      <c r="D1856" s="168" t="s">
        <v>4185</v>
      </c>
      <c r="E1856" s="169" t="s">
        <v>4474</v>
      </c>
      <c r="F1856" s="170" t="s">
        <v>4475</v>
      </c>
      <c r="G1856" s="171" t="s">
        <v>111</v>
      </c>
      <c r="H1856" s="172">
        <v>1</v>
      </c>
      <c r="I1856" s="173">
        <v>989</v>
      </c>
      <c r="J1856" s="173">
        <f>ROUND(I1856*H1856,2)</f>
        <v>989</v>
      </c>
      <c r="K1856" s="170" t="s">
        <v>103</v>
      </c>
      <c r="L1856" s="174"/>
      <c r="M1856" s="175" t="s">
        <v>1</v>
      </c>
      <c r="N1856" s="176" t="s">
        <v>38</v>
      </c>
      <c r="O1856" s="160">
        <v>0</v>
      </c>
      <c r="P1856" s="160">
        <f>O1856*H1856</f>
        <v>0</v>
      </c>
      <c r="Q1856" s="160">
        <v>0.03</v>
      </c>
      <c r="R1856" s="160">
        <f>Q1856*H1856</f>
        <v>0.03</v>
      </c>
      <c r="S1856" s="160">
        <v>0</v>
      </c>
      <c r="T1856" s="161">
        <f>S1856*H1856</f>
        <v>0</v>
      </c>
      <c r="AR1856" s="99" t="s">
        <v>740</v>
      </c>
      <c r="AT1856" s="99" t="s">
        <v>4185</v>
      </c>
      <c r="AU1856" s="99" t="s">
        <v>67</v>
      </c>
      <c r="AY1856" s="99" t="s">
        <v>105</v>
      </c>
      <c r="BE1856" s="162">
        <f>IF(N1856="základní",J1856,0)</f>
        <v>989</v>
      </c>
      <c r="BF1856" s="162">
        <f>IF(N1856="snížená",J1856,0)</f>
        <v>0</v>
      </c>
      <c r="BG1856" s="162">
        <f>IF(N1856="zákl. přenesená",J1856,0)</f>
        <v>0</v>
      </c>
      <c r="BH1856" s="162">
        <f>IF(N1856="sníž. přenesená",J1856,0)</f>
        <v>0</v>
      </c>
      <c r="BI1856" s="162">
        <f>IF(N1856="nulová",J1856,0)</f>
        <v>0</v>
      </c>
      <c r="BJ1856" s="99" t="s">
        <v>75</v>
      </c>
      <c r="BK1856" s="162">
        <f>ROUND(I1856*H1856,2)</f>
        <v>989</v>
      </c>
      <c r="BL1856" s="99" t="s">
        <v>740</v>
      </c>
      <c r="BM1856" s="99" t="s">
        <v>4476</v>
      </c>
    </row>
    <row r="1857" spans="2:65" s="108" customFormat="1">
      <c r="B1857" s="109"/>
      <c r="D1857" s="163" t="s">
        <v>107</v>
      </c>
      <c r="F1857" s="164" t="s">
        <v>4475</v>
      </c>
      <c r="L1857" s="109"/>
      <c r="M1857" s="165"/>
      <c r="N1857" s="166"/>
      <c r="O1857" s="166"/>
      <c r="P1857" s="166"/>
      <c r="Q1857" s="166"/>
      <c r="R1857" s="166"/>
      <c r="S1857" s="166"/>
      <c r="T1857" s="167"/>
      <c r="AT1857" s="99" t="s">
        <v>107</v>
      </c>
      <c r="AU1857" s="99" t="s">
        <v>67</v>
      </c>
    </row>
    <row r="1858" spans="2:65" s="108" customFormat="1" ht="22.5" customHeight="1">
      <c r="B1858" s="109"/>
      <c r="C1858" s="168" t="s">
        <v>4477</v>
      </c>
      <c r="D1858" s="168" t="s">
        <v>4185</v>
      </c>
      <c r="E1858" s="169" t="s">
        <v>4478</v>
      </c>
      <c r="F1858" s="170" t="s">
        <v>4479</v>
      </c>
      <c r="G1858" s="171" t="s">
        <v>111</v>
      </c>
      <c r="H1858" s="172">
        <v>1</v>
      </c>
      <c r="I1858" s="173">
        <v>1800</v>
      </c>
      <c r="J1858" s="173">
        <f>ROUND(I1858*H1858,2)</f>
        <v>1800</v>
      </c>
      <c r="K1858" s="170" t="s">
        <v>103</v>
      </c>
      <c r="L1858" s="174"/>
      <c r="M1858" s="175" t="s">
        <v>1</v>
      </c>
      <c r="N1858" s="176" t="s">
        <v>38</v>
      </c>
      <c r="O1858" s="160">
        <v>0</v>
      </c>
      <c r="P1858" s="160">
        <f>O1858*H1858</f>
        <v>0</v>
      </c>
      <c r="Q1858" s="160">
        <v>1.0500000000000001E-2</v>
      </c>
      <c r="R1858" s="160">
        <f>Q1858*H1858</f>
        <v>1.0500000000000001E-2</v>
      </c>
      <c r="S1858" s="160">
        <v>0</v>
      </c>
      <c r="T1858" s="161">
        <f>S1858*H1858</f>
        <v>0</v>
      </c>
      <c r="AR1858" s="99" t="s">
        <v>740</v>
      </c>
      <c r="AT1858" s="99" t="s">
        <v>4185</v>
      </c>
      <c r="AU1858" s="99" t="s">
        <v>67</v>
      </c>
      <c r="AY1858" s="99" t="s">
        <v>105</v>
      </c>
      <c r="BE1858" s="162">
        <f>IF(N1858="základní",J1858,0)</f>
        <v>1800</v>
      </c>
      <c r="BF1858" s="162">
        <f>IF(N1858="snížená",J1858,0)</f>
        <v>0</v>
      </c>
      <c r="BG1858" s="162">
        <f>IF(N1858="zákl. přenesená",J1858,0)</f>
        <v>0</v>
      </c>
      <c r="BH1858" s="162">
        <f>IF(N1858="sníž. přenesená",J1858,0)</f>
        <v>0</v>
      </c>
      <c r="BI1858" s="162">
        <f>IF(N1858="nulová",J1858,0)</f>
        <v>0</v>
      </c>
      <c r="BJ1858" s="99" t="s">
        <v>75</v>
      </c>
      <c r="BK1858" s="162">
        <f>ROUND(I1858*H1858,2)</f>
        <v>1800</v>
      </c>
      <c r="BL1858" s="99" t="s">
        <v>740</v>
      </c>
      <c r="BM1858" s="99" t="s">
        <v>4480</v>
      </c>
    </row>
    <row r="1859" spans="2:65" s="108" customFormat="1">
      <c r="B1859" s="109"/>
      <c r="D1859" s="163" t="s">
        <v>107</v>
      </c>
      <c r="F1859" s="164" t="s">
        <v>4479</v>
      </c>
      <c r="L1859" s="109"/>
      <c r="M1859" s="165"/>
      <c r="N1859" s="166"/>
      <c r="O1859" s="166"/>
      <c r="P1859" s="166"/>
      <c r="Q1859" s="166"/>
      <c r="R1859" s="166"/>
      <c r="S1859" s="166"/>
      <c r="T1859" s="167"/>
      <c r="AT1859" s="99" t="s">
        <v>107</v>
      </c>
      <c r="AU1859" s="99" t="s">
        <v>67</v>
      </c>
    </row>
    <row r="1860" spans="2:65" s="108" customFormat="1" ht="22.5" customHeight="1">
      <c r="B1860" s="109"/>
      <c r="C1860" s="168" t="s">
        <v>4481</v>
      </c>
      <c r="D1860" s="168" t="s">
        <v>4185</v>
      </c>
      <c r="E1860" s="169" t="s">
        <v>4482</v>
      </c>
      <c r="F1860" s="170" t="s">
        <v>4483</v>
      </c>
      <c r="G1860" s="171" t="s">
        <v>111</v>
      </c>
      <c r="H1860" s="172">
        <v>1</v>
      </c>
      <c r="I1860" s="173">
        <v>1800</v>
      </c>
      <c r="J1860" s="173">
        <f>ROUND(I1860*H1860,2)</f>
        <v>1800</v>
      </c>
      <c r="K1860" s="170" t="s">
        <v>103</v>
      </c>
      <c r="L1860" s="174"/>
      <c r="M1860" s="175" t="s">
        <v>1</v>
      </c>
      <c r="N1860" s="176" t="s">
        <v>38</v>
      </c>
      <c r="O1860" s="160">
        <v>0</v>
      </c>
      <c r="P1860" s="160">
        <f>O1860*H1860</f>
        <v>0</v>
      </c>
      <c r="Q1860" s="160">
        <v>1.0500000000000001E-2</v>
      </c>
      <c r="R1860" s="160">
        <f>Q1860*H1860</f>
        <v>1.0500000000000001E-2</v>
      </c>
      <c r="S1860" s="160">
        <v>0</v>
      </c>
      <c r="T1860" s="161">
        <f>S1860*H1860</f>
        <v>0</v>
      </c>
      <c r="AR1860" s="99" t="s">
        <v>740</v>
      </c>
      <c r="AT1860" s="99" t="s">
        <v>4185</v>
      </c>
      <c r="AU1860" s="99" t="s">
        <v>67</v>
      </c>
      <c r="AY1860" s="99" t="s">
        <v>105</v>
      </c>
      <c r="BE1860" s="162">
        <f>IF(N1860="základní",J1860,0)</f>
        <v>1800</v>
      </c>
      <c r="BF1860" s="162">
        <f>IF(N1860="snížená",J1860,0)</f>
        <v>0</v>
      </c>
      <c r="BG1860" s="162">
        <f>IF(N1860="zákl. přenesená",J1860,0)</f>
        <v>0</v>
      </c>
      <c r="BH1860" s="162">
        <f>IF(N1860="sníž. přenesená",J1860,0)</f>
        <v>0</v>
      </c>
      <c r="BI1860" s="162">
        <f>IF(N1860="nulová",J1860,0)</f>
        <v>0</v>
      </c>
      <c r="BJ1860" s="99" t="s">
        <v>75</v>
      </c>
      <c r="BK1860" s="162">
        <f>ROUND(I1860*H1860,2)</f>
        <v>1800</v>
      </c>
      <c r="BL1860" s="99" t="s">
        <v>740</v>
      </c>
      <c r="BM1860" s="99" t="s">
        <v>4484</v>
      </c>
    </row>
    <row r="1861" spans="2:65" s="108" customFormat="1">
      <c r="B1861" s="109"/>
      <c r="D1861" s="163" t="s">
        <v>107</v>
      </c>
      <c r="F1861" s="164" t="s">
        <v>4483</v>
      </c>
      <c r="L1861" s="109"/>
      <c r="M1861" s="165"/>
      <c r="N1861" s="166"/>
      <c r="O1861" s="166"/>
      <c r="P1861" s="166"/>
      <c r="Q1861" s="166"/>
      <c r="R1861" s="166"/>
      <c r="S1861" s="166"/>
      <c r="T1861" s="167"/>
      <c r="AT1861" s="99" t="s">
        <v>107</v>
      </c>
      <c r="AU1861" s="99" t="s">
        <v>67</v>
      </c>
    </row>
    <row r="1862" spans="2:65" s="108" customFormat="1" ht="22.5" customHeight="1">
      <c r="B1862" s="109"/>
      <c r="C1862" s="168" t="s">
        <v>4485</v>
      </c>
      <c r="D1862" s="168" t="s">
        <v>4185</v>
      </c>
      <c r="E1862" s="169" t="s">
        <v>4486</v>
      </c>
      <c r="F1862" s="170" t="s">
        <v>4487</v>
      </c>
      <c r="G1862" s="171" t="s">
        <v>111</v>
      </c>
      <c r="H1862" s="172">
        <v>1</v>
      </c>
      <c r="I1862" s="173">
        <v>1800</v>
      </c>
      <c r="J1862" s="173">
        <f>ROUND(I1862*H1862,2)</f>
        <v>1800</v>
      </c>
      <c r="K1862" s="170" t="s">
        <v>103</v>
      </c>
      <c r="L1862" s="174"/>
      <c r="M1862" s="175" t="s">
        <v>1</v>
      </c>
      <c r="N1862" s="176" t="s">
        <v>38</v>
      </c>
      <c r="O1862" s="160">
        <v>0</v>
      </c>
      <c r="P1862" s="160">
        <f>O1862*H1862</f>
        <v>0</v>
      </c>
      <c r="Q1862" s="160">
        <v>1.0500000000000001E-2</v>
      </c>
      <c r="R1862" s="160">
        <f>Q1862*H1862</f>
        <v>1.0500000000000001E-2</v>
      </c>
      <c r="S1862" s="160">
        <v>0</v>
      </c>
      <c r="T1862" s="161">
        <f>S1862*H1862</f>
        <v>0</v>
      </c>
      <c r="AR1862" s="99" t="s">
        <v>740</v>
      </c>
      <c r="AT1862" s="99" t="s">
        <v>4185</v>
      </c>
      <c r="AU1862" s="99" t="s">
        <v>67</v>
      </c>
      <c r="AY1862" s="99" t="s">
        <v>105</v>
      </c>
      <c r="BE1862" s="162">
        <f>IF(N1862="základní",J1862,0)</f>
        <v>1800</v>
      </c>
      <c r="BF1862" s="162">
        <f>IF(N1862="snížená",J1862,0)</f>
        <v>0</v>
      </c>
      <c r="BG1862" s="162">
        <f>IF(N1862="zákl. přenesená",J1862,0)</f>
        <v>0</v>
      </c>
      <c r="BH1862" s="162">
        <f>IF(N1862="sníž. přenesená",J1862,0)</f>
        <v>0</v>
      </c>
      <c r="BI1862" s="162">
        <f>IF(N1862="nulová",J1862,0)</f>
        <v>0</v>
      </c>
      <c r="BJ1862" s="99" t="s">
        <v>75</v>
      </c>
      <c r="BK1862" s="162">
        <f>ROUND(I1862*H1862,2)</f>
        <v>1800</v>
      </c>
      <c r="BL1862" s="99" t="s">
        <v>740</v>
      </c>
      <c r="BM1862" s="99" t="s">
        <v>4488</v>
      </c>
    </row>
    <row r="1863" spans="2:65" s="108" customFormat="1">
      <c r="B1863" s="109"/>
      <c r="D1863" s="163" t="s">
        <v>107</v>
      </c>
      <c r="F1863" s="164" t="s">
        <v>4487</v>
      </c>
      <c r="L1863" s="109"/>
      <c r="M1863" s="165"/>
      <c r="N1863" s="166"/>
      <c r="O1863" s="166"/>
      <c r="P1863" s="166"/>
      <c r="Q1863" s="166"/>
      <c r="R1863" s="166"/>
      <c r="S1863" s="166"/>
      <c r="T1863" s="167"/>
      <c r="AT1863" s="99" t="s">
        <v>107</v>
      </c>
      <c r="AU1863" s="99" t="s">
        <v>67</v>
      </c>
    </row>
    <row r="1864" spans="2:65" s="108" customFormat="1" ht="22.5" customHeight="1">
      <c r="B1864" s="109"/>
      <c r="C1864" s="168" t="s">
        <v>4489</v>
      </c>
      <c r="D1864" s="168" t="s">
        <v>4185</v>
      </c>
      <c r="E1864" s="169" t="s">
        <v>4490</v>
      </c>
      <c r="F1864" s="170" t="s">
        <v>4491</v>
      </c>
      <c r="G1864" s="171" t="s">
        <v>111</v>
      </c>
      <c r="H1864" s="172">
        <v>1</v>
      </c>
      <c r="I1864" s="173">
        <v>1800</v>
      </c>
      <c r="J1864" s="173">
        <f>ROUND(I1864*H1864,2)</f>
        <v>1800</v>
      </c>
      <c r="K1864" s="170" t="s">
        <v>103</v>
      </c>
      <c r="L1864" s="174"/>
      <c r="M1864" s="175" t="s">
        <v>1</v>
      </c>
      <c r="N1864" s="176" t="s">
        <v>38</v>
      </c>
      <c r="O1864" s="160">
        <v>0</v>
      </c>
      <c r="P1864" s="160">
        <f>O1864*H1864</f>
        <v>0</v>
      </c>
      <c r="Q1864" s="160">
        <v>1.0500000000000001E-2</v>
      </c>
      <c r="R1864" s="160">
        <f>Q1864*H1864</f>
        <v>1.0500000000000001E-2</v>
      </c>
      <c r="S1864" s="160">
        <v>0</v>
      </c>
      <c r="T1864" s="161">
        <f>S1864*H1864</f>
        <v>0</v>
      </c>
      <c r="AR1864" s="99" t="s">
        <v>740</v>
      </c>
      <c r="AT1864" s="99" t="s">
        <v>4185</v>
      </c>
      <c r="AU1864" s="99" t="s">
        <v>67</v>
      </c>
      <c r="AY1864" s="99" t="s">
        <v>105</v>
      </c>
      <c r="BE1864" s="162">
        <f>IF(N1864="základní",J1864,0)</f>
        <v>1800</v>
      </c>
      <c r="BF1864" s="162">
        <f>IF(N1864="snížená",J1864,0)</f>
        <v>0</v>
      </c>
      <c r="BG1864" s="162">
        <f>IF(N1864="zákl. přenesená",J1864,0)</f>
        <v>0</v>
      </c>
      <c r="BH1864" s="162">
        <f>IF(N1864="sníž. přenesená",J1864,0)</f>
        <v>0</v>
      </c>
      <c r="BI1864" s="162">
        <f>IF(N1864="nulová",J1864,0)</f>
        <v>0</v>
      </c>
      <c r="BJ1864" s="99" t="s">
        <v>75</v>
      </c>
      <c r="BK1864" s="162">
        <f>ROUND(I1864*H1864,2)</f>
        <v>1800</v>
      </c>
      <c r="BL1864" s="99" t="s">
        <v>740</v>
      </c>
      <c r="BM1864" s="99" t="s">
        <v>4492</v>
      </c>
    </row>
    <row r="1865" spans="2:65" s="108" customFormat="1">
      <c r="B1865" s="109"/>
      <c r="D1865" s="163" t="s">
        <v>107</v>
      </c>
      <c r="F1865" s="164" t="s">
        <v>4491</v>
      </c>
      <c r="L1865" s="109"/>
      <c r="M1865" s="165"/>
      <c r="N1865" s="166"/>
      <c r="O1865" s="166"/>
      <c r="P1865" s="166"/>
      <c r="Q1865" s="166"/>
      <c r="R1865" s="166"/>
      <c r="S1865" s="166"/>
      <c r="T1865" s="167"/>
      <c r="AT1865" s="99" t="s">
        <v>107</v>
      </c>
      <c r="AU1865" s="99" t="s">
        <v>67</v>
      </c>
    </row>
    <row r="1866" spans="2:65" s="108" customFormat="1" ht="22.5" customHeight="1">
      <c r="B1866" s="109"/>
      <c r="C1866" s="168" t="s">
        <v>4493</v>
      </c>
      <c r="D1866" s="168" t="s">
        <v>4185</v>
      </c>
      <c r="E1866" s="169" t="s">
        <v>4494</v>
      </c>
      <c r="F1866" s="170" t="s">
        <v>4495</v>
      </c>
      <c r="G1866" s="171" t="s">
        <v>111</v>
      </c>
      <c r="H1866" s="172">
        <v>1</v>
      </c>
      <c r="I1866" s="173">
        <v>2400</v>
      </c>
      <c r="J1866" s="173">
        <f>ROUND(I1866*H1866,2)</f>
        <v>2400</v>
      </c>
      <c r="K1866" s="170" t="s">
        <v>103</v>
      </c>
      <c r="L1866" s="174"/>
      <c r="M1866" s="175" t="s">
        <v>1</v>
      </c>
      <c r="N1866" s="176" t="s">
        <v>38</v>
      </c>
      <c r="O1866" s="160">
        <v>0</v>
      </c>
      <c r="P1866" s="160">
        <f>O1866*H1866</f>
        <v>0</v>
      </c>
      <c r="Q1866" s="160">
        <v>2.4299999999999999E-2</v>
      </c>
      <c r="R1866" s="160">
        <f>Q1866*H1866</f>
        <v>2.4299999999999999E-2</v>
      </c>
      <c r="S1866" s="160">
        <v>0</v>
      </c>
      <c r="T1866" s="161">
        <f>S1866*H1866</f>
        <v>0</v>
      </c>
      <c r="AR1866" s="99" t="s">
        <v>740</v>
      </c>
      <c r="AT1866" s="99" t="s">
        <v>4185</v>
      </c>
      <c r="AU1866" s="99" t="s">
        <v>67</v>
      </c>
      <c r="AY1866" s="99" t="s">
        <v>105</v>
      </c>
      <c r="BE1866" s="162">
        <f>IF(N1866="základní",J1866,0)</f>
        <v>2400</v>
      </c>
      <c r="BF1866" s="162">
        <f>IF(N1866="snížená",J1866,0)</f>
        <v>0</v>
      </c>
      <c r="BG1866" s="162">
        <f>IF(N1866="zákl. přenesená",J1866,0)</f>
        <v>0</v>
      </c>
      <c r="BH1866" s="162">
        <f>IF(N1866="sníž. přenesená",J1866,0)</f>
        <v>0</v>
      </c>
      <c r="BI1866" s="162">
        <f>IF(N1866="nulová",J1866,0)</f>
        <v>0</v>
      </c>
      <c r="BJ1866" s="99" t="s">
        <v>75</v>
      </c>
      <c r="BK1866" s="162">
        <f>ROUND(I1866*H1866,2)</f>
        <v>2400</v>
      </c>
      <c r="BL1866" s="99" t="s">
        <v>740</v>
      </c>
      <c r="BM1866" s="99" t="s">
        <v>4496</v>
      </c>
    </row>
    <row r="1867" spans="2:65" s="108" customFormat="1">
      <c r="B1867" s="109"/>
      <c r="D1867" s="163" t="s">
        <v>107</v>
      </c>
      <c r="F1867" s="164" t="s">
        <v>4495</v>
      </c>
      <c r="L1867" s="109"/>
      <c r="M1867" s="165"/>
      <c r="N1867" s="166"/>
      <c r="O1867" s="166"/>
      <c r="P1867" s="166"/>
      <c r="Q1867" s="166"/>
      <c r="R1867" s="166"/>
      <c r="S1867" s="166"/>
      <c r="T1867" s="167"/>
      <c r="AT1867" s="99" t="s">
        <v>107</v>
      </c>
      <c r="AU1867" s="99" t="s">
        <v>67</v>
      </c>
    </row>
    <row r="1868" spans="2:65" s="108" customFormat="1" ht="22.5" customHeight="1">
      <c r="B1868" s="109"/>
      <c r="C1868" s="168" t="s">
        <v>4497</v>
      </c>
      <c r="D1868" s="168" t="s">
        <v>4185</v>
      </c>
      <c r="E1868" s="169" t="s">
        <v>4498</v>
      </c>
      <c r="F1868" s="170" t="s">
        <v>4499</v>
      </c>
      <c r="G1868" s="171" t="s">
        <v>111</v>
      </c>
      <c r="H1868" s="172">
        <v>1</v>
      </c>
      <c r="I1868" s="173">
        <v>2400</v>
      </c>
      <c r="J1868" s="173">
        <f>ROUND(I1868*H1868,2)</f>
        <v>2400</v>
      </c>
      <c r="K1868" s="170" t="s">
        <v>103</v>
      </c>
      <c r="L1868" s="174"/>
      <c r="M1868" s="175" t="s">
        <v>1</v>
      </c>
      <c r="N1868" s="176" t="s">
        <v>38</v>
      </c>
      <c r="O1868" s="160">
        <v>0</v>
      </c>
      <c r="P1868" s="160">
        <f>O1868*H1868</f>
        <v>0</v>
      </c>
      <c r="Q1868" s="160">
        <v>2.4299999999999999E-2</v>
      </c>
      <c r="R1868" s="160">
        <f>Q1868*H1868</f>
        <v>2.4299999999999999E-2</v>
      </c>
      <c r="S1868" s="160">
        <v>0</v>
      </c>
      <c r="T1868" s="161">
        <f>S1868*H1868</f>
        <v>0</v>
      </c>
      <c r="AR1868" s="99" t="s">
        <v>740</v>
      </c>
      <c r="AT1868" s="99" t="s">
        <v>4185</v>
      </c>
      <c r="AU1868" s="99" t="s">
        <v>67</v>
      </c>
      <c r="AY1868" s="99" t="s">
        <v>105</v>
      </c>
      <c r="BE1868" s="162">
        <f>IF(N1868="základní",J1868,0)</f>
        <v>2400</v>
      </c>
      <c r="BF1868" s="162">
        <f>IF(N1868="snížená",J1868,0)</f>
        <v>0</v>
      </c>
      <c r="BG1868" s="162">
        <f>IF(N1868="zákl. přenesená",J1868,0)</f>
        <v>0</v>
      </c>
      <c r="BH1868" s="162">
        <f>IF(N1868="sníž. přenesená",J1868,0)</f>
        <v>0</v>
      </c>
      <c r="BI1868" s="162">
        <f>IF(N1868="nulová",J1868,0)</f>
        <v>0</v>
      </c>
      <c r="BJ1868" s="99" t="s">
        <v>75</v>
      </c>
      <c r="BK1868" s="162">
        <f>ROUND(I1868*H1868,2)</f>
        <v>2400</v>
      </c>
      <c r="BL1868" s="99" t="s">
        <v>740</v>
      </c>
      <c r="BM1868" s="99" t="s">
        <v>4500</v>
      </c>
    </row>
    <row r="1869" spans="2:65" s="108" customFormat="1">
      <c r="B1869" s="109"/>
      <c r="D1869" s="163" t="s">
        <v>107</v>
      </c>
      <c r="F1869" s="164" t="s">
        <v>4499</v>
      </c>
      <c r="L1869" s="109"/>
      <c r="M1869" s="165"/>
      <c r="N1869" s="166"/>
      <c r="O1869" s="166"/>
      <c r="P1869" s="166"/>
      <c r="Q1869" s="166"/>
      <c r="R1869" s="166"/>
      <c r="S1869" s="166"/>
      <c r="T1869" s="167"/>
      <c r="AT1869" s="99" t="s">
        <v>107</v>
      </c>
      <c r="AU1869" s="99" t="s">
        <v>67</v>
      </c>
    </row>
    <row r="1870" spans="2:65" s="108" customFormat="1" ht="22.5" customHeight="1">
      <c r="B1870" s="109"/>
      <c r="C1870" s="168" t="s">
        <v>4501</v>
      </c>
      <c r="D1870" s="168" t="s">
        <v>4185</v>
      </c>
      <c r="E1870" s="169" t="s">
        <v>4502</v>
      </c>
      <c r="F1870" s="170" t="s">
        <v>4503</v>
      </c>
      <c r="G1870" s="171" t="s">
        <v>111</v>
      </c>
      <c r="H1870" s="172">
        <v>1</v>
      </c>
      <c r="I1870" s="173">
        <v>2400</v>
      </c>
      <c r="J1870" s="173">
        <f>ROUND(I1870*H1870,2)</f>
        <v>2400</v>
      </c>
      <c r="K1870" s="170" t="s">
        <v>103</v>
      </c>
      <c r="L1870" s="174"/>
      <c r="M1870" s="175" t="s">
        <v>1</v>
      </c>
      <c r="N1870" s="176" t="s">
        <v>38</v>
      </c>
      <c r="O1870" s="160">
        <v>0</v>
      </c>
      <c r="P1870" s="160">
        <f>O1870*H1870</f>
        <v>0</v>
      </c>
      <c r="Q1870" s="160">
        <v>2.4299999999999999E-2</v>
      </c>
      <c r="R1870" s="160">
        <f>Q1870*H1870</f>
        <v>2.4299999999999999E-2</v>
      </c>
      <c r="S1870" s="160">
        <v>0</v>
      </c>
      <c r="T1870" s="161">
        <f>S1870*H1870</f>
        <v>0</v>
      </c>
      <c r="AR1870" s="99" t="s">
        <v>740</v>
      </c>
      <c r="AT1870" s="99" t="s">
        <v>4185</v>
      </c>
      <c r="AU1870" s="99" t="s">
        <v>67</v>
      </c>
      <c r="AY1870" s="99" t="s">
        <v>105</v>
      </c>
      <c r="BE1870" s="162">
        <f>IF(N1870="základní",J1870,0)</f>
        <v>2400</v>
      </c>
      <c r="BF1870" s="162">
        <f>IF(N1870="snížená",J1870,0)</f>
        <v>0</v>
      </c>
      <c r="BG1870" s="162">
        <f>IF(N1870="zákl. přenesená",J1870,0)</f>
        <v>0</v>
      </c>
      <c r="BH1870" s="162">
        <f>IF(N1870="sníž. přenesená",J1870,0)</f>
        <v>0</v>
      </c>
      <c r="BI1870" s="162">
        <f>IF(N1870="nulová",J1870,0)</f>
        <v>0</v>
      </c>
      <c r="BJ1870" s="99" t="s">
        <v>75</v>
      </c>
      <c r="BK1870" s="162">
        <f>ROUND(I1870*H1870,2)</f>
        <v>2400</v>
      </c>
      <c r="BL1870" s="99" t="s">
        <v>740</v>
      </c>
      <c r="BM1870" s="99" t="s">
        <v>4504</v>
      </c>
    </row>
    <row r="1871" spans="2:65" s="108" customFormat="1">
      <c r="B1871" s="109"/>
      <c r="D1871" s="163" t="s">
        <v>107</v>
      </c>
      <c r="F1871" s="164" t="s">
        <v>4503</v>
      </c>
      <c r="L1871" s="109"/>
      <c r="M1871" s="165"/>
      <c r="N1871" s="166"/>
      <c r="O1871" s="166"/>
      <c r="P1871" s="166"/>
      <c r="Q1871" s="166"/>
      <c r="R1871" s="166"/>
      <c r="S1871" s="166"/>
      <c r="T1871" s="167"/>
      <c r="AT1871" s="99" t="s">
        <v>107</v>
      </c>
      <c r="AU1871" s="99" t="s">
        <v>67</v>
      </c>
    </row>
    <row r="1872" spans="2:65" s="108" customFormat="1" ht="22.5" customHeight="1">
      <c r="B1872" s="109"/>
      <c r="C1872" s="168" t="s">
        <v>4505</v>
      </c>
      <c r="D1872" s="168" t="s">
        <v>4185</v>
      </c>
      <c r="E1872" s="169" t="s">
        <v>4506</v>
      </c>
      <c r="F1872" s="170" t="s">
        <v>4507</v>
      </c>
      <c r="G1872" s="171" t="s">
        <v>111</v>
      </c>
      <c r="H1872" s="172">
        <v>1</v>
      </c>
      <c r="I1872" s="173">
        <v>2400</v>
      </c>
      <c r="J1872" s="173">
        <f>ROUND(I1872*H1872,2)</f>
        <v>2400</v>
      </c>
      <c r="K1872" s="170" t="s">
        <v>103</v>
      </c>
      <c r="L1872" s="174"/>
      <c r="M1872" s="175" t="s">
        <v>1</v>
      </c>
      <c r="N1872" s="176" t="s">
        <v>38</v>
      </c>
      <c r="O1872" s="160">
        <v>0</v>
      </c>
      <c r="P1872" s="160">
        <f>O1872*H1872</f>
        <v>0</v>
      </c>
      <c r="Q1872" s="160">
        <v>2.4299999999999999E-2</v>
      </c>
      <c r="R1872" s="160">
        <f>Q1872*H1872</f>
        <v>2.4299999999999999E-2</v>
      </c>
      <c r="S1872" s="160">
        <v>0</v>
      </c>
      <c r="T1872" s="161">
        <f>S1872*H1872</f>
        <v>0</v>
      </c>
      <c r="AR1872" s="99" t="s">
        <v>740</v>
      </c>
      <c r="AT1872" s="99" t="s">
        <v>4185</v>
      </c>
      <c r="AU1872" s="99" t="s">
        <v>67</v>
      </c>
      <c r="AY1872" s="99" t="s">
        <v>105</v>
      </c>
      <c r="BE1872" s="162">
        <f>IF(N1872="základní",J1872,0)</f>
        <v>2400</v>
      </c>
      <c r="BF1872" s="162">
        <f>IF(N1872="snížená",J1872,0)</f>
        <v>0</v>
      </c>
      <c r="BG1872" s="162">
        <f>IF(N1872="zákl. přenesená",J1872,0)</f>
        <v>0</v>
      </c>
      <c r="BH1872" s="162">
        <f>IF(N1872="sníž. přenesená",J1872,0)</f>
        <v>0</v>
      </c>
      <c r="BI1872" s="162">
        <f>IF(N1872="nulová",J1872,0)</f>
        <v>0</v>
      </c>
      <c r="BJ1872" s="99" t="s">
        <v>75</v>
      </c>
      <c r="BK1872" s="162">
        <f>ROUND(I1872*H1872,2)</f>
        <v>2400</v>
      </c>
      <c r="BL1872" s="99" t="s">
        <v>740</v>
      </c>
      <c r="BM1872" s="99" t="s">
        <v>4508</v>
      </c>
    </row>
    <row r="1873" spans="2:65" s="108" customFormat="1">
      <c r="B1873" s="109"/>
      <c r="D1873" s="163" t="s">
        <v>107</v>
      </c>
      <c r="F1873" s="164" t="s">
        <v>4507</v>
      </c>
      <c r="L1873" s="109"/>
      <c r="M1873" s="165"/>
      <c r="N1873" s="166"/>
      <c r="O1873" s="166"/>
      <c r="P1873" s="166"/>
      <c r="Q1873" s="166"/>
      <c r="R1873" s="166"/>
      <c r="S1873" s="166"/>
      <c r="T1873" s="167"/>
      <c r="AT1873" s="99" t="s">
        <v>107</v>
      </c>
      <c r="AU1873" s="99" t="s">
        <v>67</v>
      </c>
    </row>
    <row r="1874" spans="2:65" s="108" customFormat="1" ht="22.5" customHeight="1">
      <c r="B1874" s="109"/>
      <c r="C1874" s="168" t="s">
        <v>4509</v>
      </c>
      <c r="D1874" s="168" t="s">
        <v>4185</v>
      </c>
      <c r="E1874" s="169" t="s">
        <v>4510</v>
      </c>
      <c r="F1874" s="170" t="s">
        <v>4511</v>
      </c>
      <c r="G1874" s="171" t="s">
        <v>111</v>
      </c>
      <c r="H1874" s="172">
        <v>1</v>
      </c>
      <c r="I1874" s="173">
        <v>822</v>
      </c>
      <c r="J1874" s="173">
        <f>ROUND(I1874*H1874,2)</f>
        <v>822</v>
      </c>
      <c r="K1874" s="170" t="s">
        <v>103</v>
      </c>
      <c r="L1874" s="174"/>
      <c r="M1874" s="175" t="s">
        <v>1</v>
      </c>
      <c r="N1874" s="176" t="s">
        <v>38</v>
      </c>
      <c r="O1874" s="160">
        <v>0</v>
      </c>
      <c r="P1874" s="160">
        <f>O1874*H1874</f>
        <v>0</v>
      </c>
      <c r="Q1874" s="160">
        <v>5.4000000000000003E-3</v>
      </c>
      <c r="R1874" s="160">
        <f>Q1874*H1874</f>
        <v>5.4000000000000003E-3</v>
      </c>
      <c r="S1874" s="160">
        <v>0</v>
      </c>
      <c r="T1874" s="161">
        <f>S1874*H1874</f>
        <v>0</v>
      </c>
      <c r="AR1874" s="99" t="s">
        <v>740</v>
      </c>
      <c r="AT1874" s="99" t="s">
        <v>4185</v>
      </c>
      <c r="AU1874" s="99" t="s">
        <v>67</v>
      </c>
      <c r="AY1874" s="99" t="s">
        <v>105</v>
      </c>
      <c r="BE1874" s="162">
        <f>IF(N1874="základní",J1874,0)</f>
        <v>822</v>
      </c>
      <c r="BF1874" s="162">
        <f>IF(N1874="snížená",J1874,0)</f>
        <v>0</v>
      </c>
      <c r="BG1874" s="162">
        <f>IF(N1874="zákl. přenesená",J1874,0)</f>
        <v>0</v>
      </c>
      <c r="BH1874" s="162">
        <f>IF(N1874="sníž. přenesená",J1874,0)</f>
        <v>0</v>
      </c>
      <c r="BI1874" s="162">
        <f>IF(N1874="nulová",J1874,0)</f>
        <v>0</v>
      </c>
      <c r="BJ1874" s="99" t="s">
        <v>75</v>
      </c>
      <c r="BK1874" s="162">
        <f>ROUND(I1874*H1874,2)</f>
        <v>822</v>
      </c>
      <c r="BL1874" s="99" t="s">
        <v>740</v>
      </c>
      <c r="BM1874" s="99" t="s">
        <v>4512</v>
      </c>
    </row>
    <row r="1875" spans="2:65" s="108" customFormat="1">
      <c r="B1875" s="109"/>
      <c r="D1875" s="163" t="s">
        <v>107</v>
      </c>
      <c r="F1875" s="164" t="s">
        <v>4511</v>
      </c>
      <c r="L1875" s="109"/>
      <c r="M1875" s="165"/>
      <c r="N1875" s="166"/>
      <c r="O1875" s="166"/>
      <c r="P1875" s="166"/>
      <c r="Q1875" s="166"/>
      <c r="R1875" s="166"/>
      <c r="S1875" s="166"/>
      <c r="T1875" s="167"/>
      <c r="AT1875" s="99" t="s">
        <v>107</v>
      </c>
      <c r="AU1875" s="99" t="s">
        <v>67</v>
      </c>
    </row>
    <row r="1876" spans="2:65" s="108" customFormat="1" ht="22.5" customHeight="1">
      <c r="B1876" s="109"/>
      <c r="C1876" s="168" t="s">
        <v>4513</v>
      </c>
      <c r="D1876" s="168" t="s">
        <v>4185</v>
      </c>
      <c r="E1876" s="169" t="s">
        <v>4514</v>
      </c>
      <c r="F1876" s="170" t="s">
        <v>4515</v>
      </c>
      <c r="G1876" s="171" t="s">
        <v>111</v>
      </c>
      <c r="H1876" s="172">
        <v>1</v>
      </c>
      <c r="I1876" s="173">
        <v>650</v>
      </c>
      <c r="J1876" s="173">
        <f>ROUND(I1876*H1876,2)</f>
        <v>650</v>
      </c>
      <c r="K1876" s="170" t="s">
        <v>103</v>
      </c>
      <c r="L1876" s="174"/>
      <c r="M1876" s="175" t="s">
        <v>1</v>
      </c>
      <c r="N1876" s="176" t="s">
        <v>38</v>
      </c>
      <c r="O1876" s="160">
        <v>0</v>
      </c>
      <c r="P1876" s="160">
        <f>O1876*H1876</f>
        <v>0</v>
      </c>
      <c r="Q1876" s="160">
        <v>2.65E-3</v>
      </c>
      <c r="R1876" s="160">
        <f>Q1876*H1876</f>
        <v>2.65E-3</v>
      </c>
      <c r="S1876" s="160">
        <v>0</v>
      </c>
      <c r="T1876" s="161">
        <f>S1876*H1876</f>
        <v>0</v>
      </c>
      <c r="AR1876" s="99" t="s">
        <v>740</v>
      </c>
      <c r="AT1876" s="99" t="s">
        <v>4185</v>
      </c>
      <c r="AU1876" s="99" t="s">
        <v>67</v>
      </c>
      <c r="AY1876" s="99" t="s">
        <v>105</v>
      </c>
      <c r="BE1876" s="162">
        <f>IF(N1876="základní",J1876,0)</f>
        <v>650</v>
      </c>
      <c r="BF1876" s="162">
        <f>IF(N1876="snížená",J1876,0)</f>
        <v>0</v>
      </c>
      <c r="BG1876" s="162">
        <f>IF(N1876="zákl. přenesená",J1876,0)</f>
        <v>0</v>
      </c>
      <c r="BH1876" s="162">
        <f>IF(N1876="sníž. přenesená",J1876,0)</f>
        <v>0</v>
      </c>
      <c r="BI1876" s="162">
        <f>IF(N1876="nulová",J1876,0)</f>
        <v>0</v>
      </c>
      <c r="BJ1876" s="99" t="s">
        <v>75</v>
      </c>
      <c r="BK1876" s="162">
        <f>ROUND(I1876*H1876,2)</f>
        <v>650</v>
      </c>
      <c r="BL1876" s="99" t="s">
        <v>740</v>
      </c>
      <c r="BM1876" s="99" t="s">
        <v>4516</v>
      </c>
    </row>
    <row r="1877" spans="2:65" s="108" customFormat="1">
      <c r="B1877" s="109"/>
      <c r="D1877" s="163" t="s">
        <v>107</v>
      </c>
      <c r="F1877" s="164" t="s">
        <v>4515</v>
      </c>
      <c r="L1877" s="109"/>
      <c r="M1877" s="165"/>
      <c r="N1877" s="166"/>
      <c r="O1877" s="166"/>
      <c r="P1877" s="166"/>
      <c r="Q1877" s="166"/>
      <c r="R1877" s="166"/>
      <c r="S1877" s="166"/>
      <c r="T1877" s="167"/>
      <c r="AT1877" s="99" t="s">
        <v>107</v>
      </c>
      <c r="AU1877" s="99" t="s">
        <v>67</v>
      </c>
    </row>
    <row r="1878" spans="2:65" s="108" customFormat="1" ht="22.5" customHeight="1">
      <c r="B1878" s="109"/>
      <c r="C1878" s="168" t="s">
        <v>4517</v>
      </c>
      <c r="D1878" s="168" t="s">
        <v>4185</v>
      </c>
      <c r="E1878" s="169" t="s">
        <v>4518</v>
      </c>
      <c r="F1878" s="170" t="s">
        <v>4519</v>
      </c>
      <c r="G1878" s="171" t="s">
        <v>111</v>
      </c>
      <c r="H1878" s="172">
        <v>1</v>
      </c>
      <c r="I1878" s="173">
        <v>600</v>
      </c>
      <c r="J1878" s="173">
        <f>ROUND(I1878*H1878,2)</f>
        <v>600</v>
      </c>
      <c r="K1878" s="170" t="s">
        <v>103</v>
      </c>
      <c r="L1878" s="174"/>
      <c r="M1878" s="175" t="s">
        <v>1</v>
      </c>
      <c r="N1878" s="176" t="s">
        <v>38</v>
      </c>
      <c r="O1878" s="160">
        <v>0</v>
      </c>
      <c r="P1878" s="160">
        <f>O1878*H1878</f>
        <v>0</v>
      </c>
      <c r="Q1878" s="160">
        <v>2.65E-3</v>
      </c>
      <c r="R1878" s="160">
        <f>Q1878*H1878</f>
        <v>2.65E-3</v>
      </c>
      <c r="S1878" s="160">
        <v>0</v>
      </c>
      <c r="T1878" s="161">
        <f>S1878*H1878</f>
        <v>0</v>
      </c>
      <c r="AR1878" s="99" t="s">
        <v>740</v>
      </c>
      <c r="AT1878" s="99" t="s">
        <v>4185</v>
      </c>
      <c r="AU1878" s="99" t="s">
        <v>67</v>
      </c>
      <c r="AY1878" s="99" t="s">
        <v>105</v>
      </c>
      <c r="BE1878" s="162">
        <f>IF(N1878="základní",J1878,0)</f>
        <v>600</v>
      </c>
      <c r="BF1878" s="162">
        <f>IF(N1878="snížená",J1878,0)</f>
        <v>0</v>
      </c>
      <c r="BG1878" s="162">
        <f>IF(N1878="zákl. přenesená",J1878,0)</f>
        <v>0</v>
      </c>
      <c r="BH1878" s="162">
        <f>IF(N1878="sníž. přenesená",J1878,0)</f>
        <v>0</v>
      </c>
      <c r="BI1878" s="162">
        <f>IF(N1878="nulová",J1878,0)</f>
        <v>0</v>
      </c>
      <c r="BJ1878" s="99" t="s">
        <v>75</v>
      </c>
      <c r="BK1878" s="162">
        <f>ROUND(I1878*H1878,2)</f>
        <v>600</v>
      </c>
      <c r="BL1878" s="99" t="s">
        <v>740</v>
      </c>
      <c r="BM1878" s="99" t="s">
        <v>4520</v>
      </c>
    </row>
    <row r="1879" spans="2:65" s="108" customFormat="1">
      <c r="B1879" s="109"/>
      <c r="D1879" s="163" t="s">
        <v>107</v>
      </c>
      <c r="F1879" s="164" t="s">
        <v>4519</v>
      </c>
      <c r="L1879" s="109"/>
      <c r="M1879" s="165"/>
      <c r="N1879" s="166"/>
      <c r="O1879" s="166"/>
      <c r="P1879" s="166"/>
      <c r="Q1879" s="166"/>
      <c r="R1879" s="166"/>
      <c r="S1879" s="166"/>
      <c r="T1879" s="167"/>
      <c r="AT1879" s="99" t="s">
        <v>107</v>
      </c>
      <c r="AU1879" s="99" t="s">
        <v>67</v>
      </c>
    </row>
    <row r="1880" spans="2:65" s="108" customFormat="1" ht="22.5" customHeight="1">
      <c r="B1880" s="109"/>
      <c r="C1880" s="168" t="s">
        <v>4521</v>
      </c>
      <c r="D1880" s="168" t="s">
        <v>4185</v>
      </c>
      <c r="E1880" s="169" t="s">
        <v>4522</v>
      </c>
      <c r="F1880" s="170" t="s">
        <v>4523</v>
      </c>
      <c r="G1880" s="171" t="s">
        <v>111</v>
      </c>
      <c r="H1880" s="172">
        <v>1</v>
      </c>
      <c r="I1880" s="173">
        <v>822</v>
      </c>
      <c r="J1880" s="173">
        <f>ROUND(I1880*H1880,2)</f>
        <v>822</v>
      </c>
      <c r="K1880" s="170" t="s">
        <v>103</v>
      </c>
      <c r="L1880" s="174"/>
      <c r="M1880" s="175" t="s">
        <v>1</v>
      </c>
      <c r="N1880" s="176" t="s">
        <v>38</v>
      </c>
      <c r="O1880" s="160">
        <v>0</v>
      </c>
      <c r="P1880" s="160">
        <f>O1880*H1880</f>
        <v>0</v>
      </c>
      <c r="Q1880" s="160">
        <v>5.4000000000000003E-3</v>
      </c>
      <c r="R1880" s="160">
        <f>Q1880*H1880</f>
        <v>5.4000000000000003E-3</v>
      </c>
      <c r="S1880" s="160">
        <v>0</v>
      </c>
      <c r="T1880" s="161">
        <f>S1880*H1880</f>
        <v>0</v>
      </c>
      <c r="AR1880" s="99" t="s">
        <v>740</v>
      </c>
      <c r="AT1880" s="99" t="s">
        <v>4185</v>
      </c>
      <c r="AU1880" s="99" t="s">
        <v>67</v>
      </c>
      <c r="AY1880" s="99" t="s">
        <v>105</v>
      </c>
      <c r="BE1880" s="162">
        <f>IF(N1880="základní",J1880,0)</f>
        <v>822</v>
      </c>
      <c r="BF1880" s="162">
        <f>IF(N1880="snížená",J1880,0)</f>
        <v>0</v>
      </c>
      <c r="BG1880" s="162">
        <f>IF(N1880="zákl. přenesená",J1880,0)</f>
        <v>0</v>
      </c>
      <c r="BH1880" s="162">
        <f>IF(N1880="sníž. přenesená",J1880,0)</f>
        <v>0</v>
      </c>
      <c r="BI1880" s="162">
        <f>IF(N1880="nulová",J1880,0)</f>
        <v>0</v>
      </c>
      <c r="BJ1880" s="99" t="s">
        <v>75</v>
      </c>
      <c r="BK1880" s="162">
        <f>ROUND(I1880*H1880,2)</f>
        <v>822</v>
      </c>
      <c r="BL1880" s="99" t="s">
        <v>740</v>
      </c>
      <c r="BM1880" s="99" t="s">
        <v>4524</v>
      </c>
    </row>
    <row r="1881" spans="2:65" s="108" customFormat="1">
      <c r="B1881" s="109"/>
      <c r="D1881" s="163" t="s">
        <v>107</v>
      </c>
      <c r="F1881" s="164" t="s">
        <v>4523</v>
      </c>
      <c r="L1881" s="109"/>
      <c r="M1881" s="165"/>
      <c r="N1881" s="166"/>
      <c r="O1881" s="166"/>
      <c r="P1881" s="166"/>
      <c r="Q1881" s="166"/>
      <c r="R1881" s="166"/>
      <c r="S1881" s="166"/>
      <c r="T1881" s="167"/>
      <c r="AT1881" s="99" t="s">
        <v>107</v>
      </c>
      <c r="AU1881" s="99" t="s">
        <v>67</v>
      </c>
    </row>
    <row r="1882" spans="2:65" s="108" customFormat="1" ht="22.5" customHeight="1">
      <c r="B1882" s="109"/>
      <c r="C1882" s="168" t="s">
        <v>4525</v>
      </c>
      <c r="D1882" s="168" t="s">
        <v>4185</v>
      </c>
      <c r="E1882" s="169" t="s">
        <v>4526</v>
      </c>
      <c r="F1882" s="170" t="s">
        <v>4527</v>
      </c>
      <c r="G1882" s="171" t="s">
        <v>111</v>
      </c>
      <c r="H1882" s="172">
        <v>1</v>
      </c>
      <c r="I1882" s="173">
        <v>600</v>
      </c>
      <c r="J1882" s="173">
        <f>ROUND(I1882*H1882,2)</f>
        <v>600</v>
      </c>
      <c r="K1882" s="170" t="s">
        <v>103</v>
      </c>
      <c r="L1882" s="174"/>
      <c r="M1882" s="175" t="s">
        <v>1</v>
      </c>
      <c r="N1882" s="176" t="s">
        <v>38</v>
      </c>
      <c r="O1882" s="160">
        <v>0</v>
      </c>
      <c r="P1882" s="160">
        <f>O1882*H1882</f>
        <v>0</v>
      </c>
      <c r="Q1882" s="160">
        <v>2E-3</v>
      </c>
      <c r="R1882" s="160">
        <f>Q1882*H1882</f>
        <v>2E-3</v>
      </c>
      <c r="S1882" s="160">
        <v>0</v>
      </c>
      <c r="T1882" s="161">
        <f>S1882*H1882</f>
        <v>0</v>
      </c>
      <c r="AR1882" s="99" t="s">
        <v>740</v>
      </c>
      <c r="AT1882" s="99" t="s">
        <v>4185</v>
      </c>
      <c r="AU1882" s="99" t="s">
        <v>67</v>
      </c>
      <c r="AY1882" s="99" t="s">
        <v>105</v>
      </c>
      <c r="BE1882" s="162">
        <f>IF(N1882="základní",J1882,0)</f>
        <v>600</v>
      </c>
      <c r="BF1882" s="162">
        <f>IF(N1882="snížená",J1882,0)</f>
        <v>0</v>
      </c>
      <c r="BG1882" s="162">
        <f>IF(N1882="zákl. přenesená",J1882,0)</f>
        <v>0</v>
      </c>
      <c r="BH1882" s="162">
        <f>IF(N1882="sníž. přenesená",J1882,0)</f>
        <v>0</v>
      </c>
      <c r="BI1882" s="162">
        <f>IF(N1882="nulová",J1882,0)</f>
        <v>0</v>
      </c>
      <c r="BJ1882" s="99" t="s">
        <v>75</v>
      </c>
      <c r="BK1882" s="162">
        <f>ROUND(I1882*H1882,2)</f>
        <v>600</v>
      </c>
      <c r="BL1882" s="99" t="s">
        <v>740</v>
      </c>
      <c r="BM1882" s="99" t="s">
        <v>4528</v>
      </c>
    </row>
    <row r="1883" spans="2:65" s="108" customFormat="1">
      <c r="B1883" s="109"/>
      <c r="D1883" s="163" t="s">
        <v>107</v>
      </c>
      <c r="F1883" s="164" t="s">
        <v>4527</v>
      </c>
      <c r="L1883" s="109"/>
      <c r="M1883" s="165"/>
      <c r="N1883" s="166"/>
      <c r="O1883" s="166"/>
      <c r="P1883" s="166"/>
      <c r="Q1883" s="166"/>
      <c r="R1883" s="166"/>
      <c r="S1883" s="166"/>
      <c r="T1883" s="167"/>
      <c r="AT1883" s="99" t="s">
        <v>107</v>
      </c>
      <c r="AU1883" s="99" t="s">
        <v>67</v>
      </c>
    </row>
    <row r="1884" spans="2:65" s="108" customFormat="1" ht="22.5" customHeight="1">
      <c r="B1884" s="109"/>
      <c r="C1884" s="168" t="s">
        <v>4529</v>
      </c>
      <c r="D1884" s="168" t="s">
        <v>4185</v>
      </c>
      <c r="E1884" s="169" t="s">
        <v>4530</v>
      </c>
      <c r="F1884" s="170" t="s">
        <v>4531</v>
      </c>
      <c r="G1884" s="171" t="s">
        <v>111</v>
      </c>
      <c r="H1884" s="172">
        <v>1</v>
      </c>
      <c r="I1884" s="173">
        <v>680</v>
      </c>
      <c r="J1884" s="173">
        <f>ROUND(I1884*H1884,2)</f>
        <v>680</v>
      </c>
      <c r="K1884" s="170" t="s">
        <v>103</v>
      </c>
      <c r="L1884" s="174"/>
      <c r="M1884" s="175" t="s">
        <v>1</v>
      </c>
      <c r="N1884" s="176" t="s">
        <v>38</v>
      </c>
      <c r="O1884" s="160">
        <v>0</v>
      </c>
      <c r="P1884" s="160">
        <f>O1884*H1884</f>
        <v>0</v>
      </c>
      <c r="Q1884" s="160">
        <v>2.65E-3</v>
      </c>
      <c r="R1884" s="160">
        <f>Q1884*H1884</f>
        <v>2.65E-3</v>
      </c>
      <c r="S1884" s="160">
        <v>0</v>
      </c>
      <c r="T1884" s="161">
        <f>S1884*H1884</f>
        <v>0</v>
      </c>
      <c r="AR1884" s="99" t="s">
        <v>740</v>
      </c>
      <c r="AT1884" s="99" t="s">
        <v>4185</v>
      </c>
      <c r="AU1884" s="99" t="s">
        <v>67</v>
      </c>
      <c r="AY1884" s="99" t="s">
        <v>105</v>
      </c>
      <c r="BE1884" s="162">
        <f>IF(N1884="základní",J1884,0)</f>
        <v>680</v>
      </c>
      <c r="BF1884" s="162">
        <f>IF(N1884="snížená",J1884,0)</f>
        <v>0</v>
      </c>
      <c r="BG1884" s="162">
        <f>IF(N1884="zákl. přenesená",J1884,0)</f>
        <v>0</v>
      </c>
      <c r="BH1884" s="162">
        <f>IF(N1884="sníž. přenesená",J1884,0)</f>
        <v>0</v>
      </c>
      <c r="BI1884" s="162">
        <f>IF(N1884="nulová",J1884,0)</f>
        <v>0</v>
      </c>
      <c r="BJ1884" s="99" t="s">
        <v>75</v>
      </c>
      <c r="BK1884" s="162">
        <f>ROUND(I1884*H1884,2)</f>
        <v>680</v>
      </c>
      <c r="BL1884" s="99" t="s">
        <v>740</v>
      </c>
      <c r="BM1884" s="99" t="s">
        <v>4532</v>
      </c>
    </row>
    <row r="1885" spans="2:65" s="108" customFormat="1">
      <c r="B1885" s="109"/>
      <c r="D1885" s="163" t="s">
        <v>107</v>
      </c>
      <c r="F1885" s="164" t="s">
        <v>4531</v>
      </c>
      <c r="L1885" s="109"/>
      <c r="M1885" s="165"/>
      <c r="N1885" s="166"/>
      <c r="O1885" s="166"/>
      <c r="P1885" s="166"/>
      <c r="Q1885" s="166"/>
      <c r="R1885" s="166"/>
      <c r="S1885" s="166"/>
      <c r="T1885" s="167"/>
      <c r="AT1885" s="99" t="s">
        <v>107</v>
      </c>
      <c r="AU1885" s="99" t="s">
        <v>67</v>
      </c>
    </row>
    <row r="1886" spans="2:65" s="108" customFormat="1" ht="22.5" customHeight="1">
      <c r="B1886" s="109"/>
      <c r="C1886" s="168" t="s">
        <v>4533</v>
      </c>
      <c r="D1886" s="168" t="s">
        <v>4185</v>
      </c>
      <c r="E1886" s="169" t="s">
        <v>4534</v>
      </c>
      <c r="F1886" s="170" t="s">
        <v>4535</v>
      </c>
      <c r="G1886" s="171" t="s">
        <v>111</v>
      </c>
      <c r="H1886" s="172">
        <v>1</v>
      </c>
      <c r="I1886" s="173">
        <v>600</v>
      </c>
      <c r="J1886" s="173">
        <f>ROUND(I1886*H1886,2)</f>
        <v>600</v>
      </c>
      <c r="K1886" s="170" t="s">
        <v>103</v>
      </c>
      <c r="L1886" s="174"/>
      <c r="M1886" s="175" t="s">
        <v>1</v>
      </c>
      <c r="N1886" s="176" t="s">
        <v>38</v>
      </c>
      <c r="O1886" s="160">
        <v>0</v>
      </c>
      <c r="P1886" s="160">
        <f>O1886*H1886</f>
        <v>0</v>
      </c>
      <c r="Q1886" s="160">
        <v>2.5500000000000002E-3</v>
      </c>
      <c r="R1886" s="160">
        <f>Q1886*H1886</f>
        <v>2.5500000000000002E-3</v>
      </c>
      <c r="S1886" s="160">
        <v>0</v>
      </c>
      <c r="T1886" s="161">
        <f>S1886*H1886</f>
        <v>0</v>
      </c>
      <c r="AR1886" s="99" t="s">
        <v>740</v>
      </c>
      <c r="AT1886" s="99" t="s">
        <v>4185</v>
      </c>
      <c r="AU1886" s="99" t="s">
        <v>67</v>
      </c>
      <c r="AY1886" s="99" t="s">
        <v>105</v>
      </c>
      <c r="BE1886" s="162">
        <f>IF(N1886="základní",J1886,0)</f>
        <v>600</v>
      </c>
      <c r="BF1886" s="162">
        <f>IF(N1886="snížená",J1886,0)</f>
        <v>0</v>
      </c>
      <c r="BG1886" s="162">
        <f>IF(N1886="zákl. přenesená",J1886,0)</f>
        <v>0</v>
      </c>
      <c r="BH1886" s="162">
        <f>IF(N1886="sníž. přenesená",J1886,0)</f>
        <v>0</v>
      </c>
      <c r="BI1886" s="162">
        <f>IF(N1886="nulová",J1886,0)</f>
        <v>0</v>
      </c>
      <c r="BJ1886" s="99" t="s">
        <v>75</v>
      </c>
      <c r="BK1886" s="162">
        <f>ROUND(I1886*H1886,2)</f>
        <v>600</v>
      </c>
      <c r="BL1886" s="99" t="s">
        <v>740</v>
      </c>
      <c r="BM1886" s="99" t="s">
        <v>4536</v>
      </c>
    </row>
    <row r="1887" spans="2:65" s="108" customFormat="1">
      <c r="B1887" s="109"/>
      <c r="D1887" s="163" t="s">
        <v>107</v>
      </c>
      <c r="F1887" s="164" t="s">
        <v>4535</v>
      </c>
      <c r="L1887" s="109"/>
      <c r="M1887" s="165"/>
      <c r="N1887" s="166"/>
      <c r="O1887" s="166"/>
      <c r="P1887" s="166"/>
      <c r="Q1887" s="166"/>
      <c r="R1887" s="166"/>
      <c r="S1887" s="166"/>
      <c r="T1887" s="167"/>
      <c r="AT1887" s="99" t="s">
        <v>107</v>
      </c>
      <c r="AU1887" s="99" t="s">
        <v>67</v>
      </c>
    </row>
    <row r="1888" spans="2:65" s="108" customFormat="1" ht="22.5" customHeight="1">
      <c r="B1888" s="109"/>
      <c r="C1888" s="168" t="s">
        <v>4537</v>
      </c>
      <c r="D1888" s="168" t="s">
        <v>4185</v>
      </c>
      <c r="E1888" s="169" t="s">
        <v>4538</v>
      </c>
      <c r="F1888" s="170" t="s">
        <v>4539</v>
      </c>
      <c r="G1888" s="171" t="s">
        <v>111</v>
      </c>
      <c r="H1888" s="172">
        <v>1</v>
      </c>
      <c r="I1888" s="173">
        <v>22.5</v>
      </c>
      <c r="J1888" s="173">
        <f>ROUND(I1888*H1888,2)</f>
        <v>22.5</v>
      </c>
      <c r="K1888" s="170" t="s">
        <v>103</v>
      </c>
      <c r="L1888" s="174"/>
      <c r="M1888" s="175" t="s">
        <v>1</v>
      </c>
      <c r="N1888" s="176" t="s">
        <v>38</v>
      </c>
      <c r="O1888" s="160">
        <v>0</v>
      </c>
      <c r="P1888" s="160">
        <f>O1888*H1888</f>
        <v>0</v>
      </c>
      <c r="Q1888" s="160">
        <v>4.0000000000000003E-5</v>
      </c>
      <c r="R1888" s="160">
        <f>Q1888*H1888</f>
        <v>4.0000000000000003E-5</v>
      </c>
      <c r="S1888" s="160">
        <v>0</v>
      </c>
      <c r="T1888" s="161">
        <f>S1888*H1888</f>
        <v>0</v>
      </c>
      <c r="AR1888" s="99" t="s">
        <v>740</v>
      </c>
      <c r="AT1888" s="99" t="s">
        <v>4185</v>
      </c>
      <c r="AU1888" s="99" t="s">
        <v>67</v>
      </c>
      <c r="AY1888" s="99" t="s">
        <v>105</v>
      </c>
      <c r="BE1888" s="162">
        <f>IF(N1888="základní",J1888,0)</f>
        <v>22.5</v>
      </c>
      <c r="BF1888" s="162">
        <f>IF(N1888="snížená",J1888,0)</f>
        <v>0</v>
      </c>
      <c r="BG1888" s="162">
        <f>IF(N1888="zákl. přenesená",J1888,0)</f>
        <v>0</v>
      </c>
      <c r="BH1888" s="162">
        <f>IF(N1888="sníž. přenesená",J1888,0)</f>
        <v>0</v>
      </c>
      <c r="BI1888" s="162">
        <f>IF(N1888="nulová",J1888,0)</f>
        <v>0</v>
      </c>
      <c r="BJ1888" s="99" t="s">
        <v>75</v>
      </c>
      <c r="BK1888" s="162">
        <f>ROUND(I1888*H1888,2)</f>
        <v>22.5</v>
      </c>
      <c r="BL1888" s="99" t="s">
        <v>740</v>
      </c>
      <c r="BM1888" s="99" t="s">
        <v>4540</v>
      </c>
    </row>
    <row r="1889" spans="2:65" s="108" customFormat="1">
      <c r="B1889" s="109"/>
      <c r="D1889" s="163" t="s">
        <v>107</v>
      </c>
      <c r="F1889" s="164" t="s">
        <v>4539</v>
      </c>
      <c r="L1889" s="109"/>
      <c r="M1889" s="165"/>
      <c r="N1889" s="166"/>
      <c r="O1889" s="166"/>
      <c r="P1889" s="166"/>
      <c r="Q1889" s="166"/>
      <c r="R1889" s="166"/>
      <c r="S1889" s="166"/>
      <c r="T1889" s="167"/>
      <c r="AT1889" s="99" t="s">
        <v>107</v>
      </c>
      <c r="AU1889" s="99" t="s">
        <v>67</v>
      </c>
    </row>
    <row r="1890" spans="2:65" s="108" customFormat="1" ht="22.5" customHeight="1">
      <c r="B1890" s="109"/>
      <c r="C1890" s="168" t="s">
        <v>4541</v>
      </c>
      <c r="D1890" s="168" t="s">
        <v>4185</v>
      </c>
      <c r="E1890" s="169" t="s">
        <v>4542</v>
      </c>
      <c r="F1890" s="170" t="s">
        <v>4543</v>
      </c>
      <c r="G1890" s="171" t="s">
        <v>111</v>
      </c>
      <c r="H1890" s="172">
        <v>1</v>
      </c>
      <c r="I1890" s="173">
        <v>17.5</v>
      </c>
      <c r="J1890" s="173">
        <f>ROUND(I1890*H1890,2)</f>
        <v>17.5</v>
      </c>
      <c r="K1890" s="170" t="s">
        <v>103</v>
      </c>
      <c r="L1890" s="174"/>
      <c r="M1890" s="175" t="s">
        <v>1</v>
      </c>
      <c r="N1890" s="176" t="s">
        <v>38</v>
      </c>
      <c r="O1890" s="160">
        <v>0</v>
      </c>
      <c r="P1890" s="160">
        <f>O1890*H1890</f>
        <v>0</v>
      </c>
      <c r="Q1890" s="160">
        <v>3.0000000000000001E-5</v>
      </c>
      <c r="R1890" s="160">
        <f>Q1890*H1890</f>
        <v>3.0000000000000001E-5</v>
      </c>
      <c r="S1890" s="160">
        <v>0</v>
      </c>
      <c r="T1890" s="161">
        <f>S1890*H1890</f>
        <v>0</v>
      </c>
      <c r="AR1890" s="99" t="s">
        <v>740</v>
      </c>
      <c r="AT1890" s="99" t="s">
        <v>4185</v>
      </c>
      <c r="AU1890" s="99" t="s">
        <v>67</v>
      </c>
      <c r="AY1890" s="99" t="s">
        <v>105</v>
      </c>
      <c r="BE1890" s="162">
        <f>IF(N1890="základní",J1890,0)</f>
        <v>17.5</v>
      </c>
      <c r="BF1890" s="162">
        <f>IF(N1890="snížená",J1890,0)</f>
        <v>0</v>
      </c>
      <c r="BG1890" s="162">
        <f>IF(N1890="zákl. přenesená",J1890,0)</f>
        <v>0</v>
      </c>
      <c r="BH1890" s="162">
        <f>IF(N1890="sníž. přenesená",J1890,0)</f>
        <v>0</v>
      </c>
      <c r="BI1890" s="162">
        <f>IF(N1890="nulová",J1890,0)</f>
        <v>0</v>
      </c>
      <c r="BJ1890" s="99" t="s">
        <v>75</v>
      </c>
      <c r="BK1890" s="162">
        <f>ROUND(I1890*H1890,2)</f>
        <v>17.5</v>
      </c>
      <c r="BL1890" s="99" t="s">
        <v>740</v>
      </c>
      <c r="BM1890" s="99" t="s">
        <v>4544</v>
      </c>
    </row>
    <row r="1891" spans="2:65" s="108" customFormat="1">
      <c r="B1891" s="109"/>
      <c r="D1891" s="163" t="s">
        <v>107</v>
      </c>
      <c r="F1891" s="164" t="s">
        <v>4543</v>
      </c>
      <c r="L1891" s="109"/>
      <c r="M1891" s="165"/>
      <c r="N1891" s="166"/>
      <c r="O1891" s="166"/>
      <c r="P1891" s="166"/>
      <c r="Q1891" s="166"/>
      <c r="R1891" s="166"/>
      <c r="S1891" s="166"/>
      <c r="T1891" s="167"/>
      <c r="AT1891" s="99" t="s">
        <v>107</v>
      </c>
      <c r="AU1891" s="99" t="s">
        <v>67</v>
      </c>
    </row>
    <row r="1892" spans="2:65" s="108" customFormat="1" ht="22.5" customHeight="1">
      <c r="B1892" s="109"/>
      <c r="C1892" s="168" t="s">
        <v>4545</v>
      </c>
      <c r="D1892" s="168" t="s">
        <v>4185</v>
      </c>
      <c r="E1892" s="169" t="s">
        <v>4546</v>
      </c>
      <c r="F1892" s="170" t="s">
        <v>4547</v>
      </c>
      <c r="G1892" s="171" t="s">
        <v>111</v>
      </c>
      <c r="H1892" s="172">
        <v>1</v>
      </c>
      <c r="I1892" s="173">
        <v>16.3</v>
      </c>
      <c r="J1892" s="173">
        <f>ROUND(I1892*H1892,2)</f>
        <v>16.3</v>
      </c>
      <c r="K1892" s="170" t="s">
        <v>103</v>
      </c>
      <c r="L1892" s="174"/>
      <c r="M1892" s="175" t="s">
        <v>1</v>
      </c>
      <c r="N1892" s="176" t="s">
        <v>38</v>
      </c>
      <c r="O1892" s="160">
        <v>0</v>
      </c>
      <c r="P1892" s="160">
        <f>O1892*H1892</f>
        <v>0</v>
      </c>
      <c r="Q1892" s="160">
        <v>3.0000000000000001E-5</v>
      </c>
      <c r="R1892" s="160">
        <f>Q1892*H1892</f>
        <v>3.0000000000000001E-5</v>
      </c>
      <c r="S1892" s="160">
        <v>0</v>
      </c>
      <c r="T1892" s="161">
        <f>S1892*H1892</f>
        <v>0</v>
      </c>
      <c r="AR1892" s="99" t="s">
        <v>740</v>
      </c>
      <c r="AT1892" s="99" t="s">
        <v>4185</v>
      </c>
      <c r="AU1892" s="99" t="s">
        <v>67</v>
      </c>
      <c r="AY1892" s="99" t="s">
        <v>105</v>
      </c>
      <c r="BE1892" s="162">
        <f>IF(N1892="základní",J1892,0)</f>
        <v>16.3</v>
      </c>
      <c r="BF1892" s="162">
        <f>IF(N1892="snížená",J1892,0)</f>
        <v>0</v>
      </c>
      <c r="BG1892" s="162">
        <f>IF(N1892="zákl. přenesená",J1892,0)</f>
        <v>0</v>
      </c>
      <c r="BH1892" s="162">
        <f>IF(N1892="sníž. přenesená",J1892,0)</f>
        <v>0</v>
      </c>
      <c r="BI1892" s="162">
        <f>IF(N1892="nulová",J1892,0)</f>
        <v>0</v>
      </c>
      <c r="BJ1892" s="99" t="s">
        <v>75</v>
      </c>
      <c r="BK1892" s="162">
        <f>ROUND(I1892*H1892,2)</f>
        <v>16.3</v>
      </c>
      <c r="BL1892" s="99" t="s">
        <v>740</v>
      </c>
      <c r="BM1892" s="99" t="s">
        <v>4548</v>
      </c>
    </row>
    <row r="1893" spans="2:65" s="108" customFormat="1">
      <c r="B1893" s="109"/>
      <c r="D1893" s="163" t="s">
        <v>107</v>
      </c>
      <c r="F1893" s="164" t="s">
        <v>4547</v>
      </c>
      <c r="L1893" s="109"/>
      <c r="M1893" s="165"/>
      <c r="N1893" s="166"/>
      <c r="O1893" s="166"/>
      <c r="P1893" s="166"/>
      <c r="Q1893" s="166"/>
      <c r="R1893" s="166"/>
      <c r="S1893" s="166"/>
      <c r="T1893" s="167"/>
      <c r="AT1893" s="99" t="s">
        <v>107</v>
      </c>
      <c r="AU1893" s="99" t="s">
        <v>67</v>
      </c>
    </row>
    <row r="1894" spans="2:65" s="108" customFormat="1" ht="22.5" customHeight="1">
      <c r="B1894" s="109"/>
      <c r="C1894" s="168" t="s">
        <v>4549</v>
      </c>
      <c r="D1894" s="168" t="s">
        <v>4185</v>
      </c>
      <c r="E1894" s="169" t="s">
        <v>4550</v>
      </c>
      <c r="F1894" s="170" t="s">
        <v>4551</v>
      </c>
      <c r="G1894" s="171" t="s">
        <v>111</v>
      </c>
      <c r="H1894" s="172">
        <v>1</v>
      </c>
      <c r="I1894" s="173">
        <v>40</v>
      </c>
      <c r="J1894" s="173">
        <f>ROUND(I1894*H1894,2)</f>
        <v>40</v>
      </c>
      <c r="K1894" s="170" t="s">
        <v>103</v>
      </c>
      <c r="L1894" s="174"/>
      <c r="M1894" s="175" t="s">
        <v>1</v>
      </c>
      <c r="N1894" s="176" t="s">
        <v>38</v>
      </c>
      <c r="O1894" s="160">
        <v>0</v>
      </c>
      <c r="P1894" s="160">
        <f>O1894*H1894</f>
        <v>0</v>
      </c>
      <c r="Q1894" s="160">
        <v>4.0999999999999999E-4</v>
      </c>
      <c r="R1894" s="160">
        <f>Q1894*H1894</f>
        <v>4.0999999999999999E-4</v>
      </c>
      <c r="S1894" s="160">
        <v>0</v>
      </c>
      <c r="T1894" s="161">
        <f>S1894*H1894</f>
        <v>0</v>
      </c>
      <c r="AR1894" s="99" t="s">
        <v>740</v>
      </c>
      <c r="AT1894" s="99" t="s">
        <v>4185</v>
      </c>
      <c r="AU1894" s="99" t="s">
        <v>67</v>
      </c>
      <c r="AY1894" s="99" t="s">
        <v>105</v>
      </c>
      <c r="BE1894" s="162">
        <f>IF(N1894="základní",J1894,0)</f>
        <v>40</v>
      </c>
      <c r="BF1894" s="162">
        <f>IF(N1894="snížená",J1894,0)</f>
        <v>0</v>
      </c>
      <c r="BG1894" s="162">
        <f>IF(N1894="zákl. přenesená",J1894,0)</f>
        <v>0</v>
      </c>
      <c r="BH1894" s="162">
        <f>IF(N1894="sníž. přenesená",J1894,0)</f>
        <v>0</v>
      </c>
      <c r="BI1894" s="162">
        <f>IF(N1894="nulová",J1894,0)</f>
        <v>0</v>
      </c>
      <c r="BJ1894" s="99" t="s">
        <v>75</v>
      </c>
      <c r="BK1894" s="162">
        <f>ROUND(I1894*H1894,2)</f>
        <v>40</v>
      </c>
      <c r="BL1894" s="99" t="s">
        <v>740</v>
      </c>
      <c r="BM1894" s="99" t="s">
        <v>4552</v>
      </c>
    </row>
    <row r="1895" spans="2:65" s="108" customFormat="1">
      <c r="B1895" s="109"/>
      <c r="D1895" s="163" t="s">
        <v>107</v>
      </c>
      <c r="F1895" s="164" t="s">
        <v>4551</v>
      </c>
      <c r="L1895" s="109"/>
      <c r="M1895" s="165"/>
      <c r="N1895" s="166"/>
      <c r="O1895" s="166"/>
      <c r="P1895" s="166"/>
      <c r="Q1895" s="166"/>
      <c r="R1895" s="166"/>
      <c r="S1895" s="166"/>
      <c r="T1895" s="167"/>
      <c r="AT1895" s="99" t="s">
        <v>107</v>
      </c>
      <c r="AU1895" s="99" t="s">
        <v>67</v>
      </c>
    </row>
    <row r="1896" spans="2:65" s="108" customFormat="1" ht="22.5" customHeight="1">
      <c r="B1896" s="109"/>
      <c r="C1896" s="168" t="s">
        <v>4553</v>
      </c>
      <c r="D1896" s="168" t="s">
        <v>4185</v>
      </c>
      <c r="E1896" s="169" t="s">
        <v>4554</v>
      </c>
      <c r="F1896" s="170" t="s">
        <v>4555</v>
      </c>
      <c r="G1896" s="171" t="s">
        <v>111</v>
      </c>
      <c r="H1896" s="172">
        <v>1</v>
      </c>
      <c r="I1896" s="173">
        <v>38</v>
      </c>
      <c r="J1896" s="173">
        <f>ROUND(I1896*H1896,2)</f>
        <v>38</v>
      </c>
      <c r="K1896" s="170" t="s">
        <v>103</v>
      </c>
      <c r="L1896" s="174"/>
      <c r="M1896" s="175" t="s">
        <v>1</v>
      </c>
      <c r="N1896" s="176" t="s">
        <v>38</v>
      </c>
      <c r="O1896" s="160">
        <v>0</v>
      </c>
      <c r="P1896" s="160">
        <f>O1896*H1896</f>
        <v>0</v>
      </c>
      <c r="Q1896" s="160">
        <v>3.6000000000000002E-4</v>
      </c>
      <c r="R1896" s="160">
        <f>Q1896*H1896</f>
        <v>3.6000000000000002E-4</v>
      </c>
      <c r="S1896" s="160">
        <v>0</v>
      </c>
      <c r="T1896" s="161">
        <f>S1896*H1896</f>
        <v>0</v>
      </c>
      <c r="AR1896" s="99" t="s">
        <v>740</v>
      </c>
      <c r="AT1896" s="99" t="s">
        <v>4185</v>
      </c>
      <c r="AU1896" s="99" t="s">
        <v>67</v>
      </c>
      <c r="AY1896" s="99" t="s">
        <v>105</v>
      </c>
      <c r="BE1896" s="162">
        <f>IF(N1896="základní",J1896,0)</f>
        <v>38</v>
      </c>
      <c r="BF1896" s="162">
        <f>IF(N1896="snížená",J1896,0)</f>
        <v>0</v>
      </c>
      <c r="BG1896" s="162">
        <f>IF(N1896="zákl. přenesená",J1896,0)</f>
        <v>0</v>
      </c>
      <c r="BH1896" s="162">
        <f>IF(N1896="sníž. přenesená",J1896,0)</f>
        <v>0</v>
      </c>
      <c r="BI1896" s="162">
        <f>IF(N1896="nulová",J1896,0)</f>
        <v>0</v>
      </c>
      <c r="BJ1896" s="99" t="s">
        <v>75</v>
      </c>
      <c r="BK1896" s="162">
        <f>ROUND(I1896*H1896,2)</f>
        <v>38</v>
      </c>
      <c r="BL1896" s="99" t="s">
        <v>740</v>
      </c>
      <c r="BM1896" s="99" t="s">
        <v>4556</v>
      </c>
    </row>
    <row r="1897" spans="2:65" s="108" customFormat="1">
      <c r="B1897" s="109"/>
      <c r="D1897" s="163" t="s">
        <v>107</v>
      </c>
      <c r="F1897" s="164" t="s">
        <v>4555</v>
      </c>
      <c r="L1897" s="109"/>
      <c r="M1897" s="165"/>
      <c r="N1897" s="166"/>
      <c r="O1897" s="166"/>
      <c r="P1897" s="166"/>
      <c r="Q1897" s="166"/>
      <c r="R1897" s="166"/>
      <c r="S1897" s="166"/>
      <c r="T1897" s="167"/>
      <c r="AT1897" s="99" t="s">
        <v>107</v>
      </c>
      <c r="AU1897" s="99" t="s">
        <v>67</v>
      </c>
    </row>
    <row r="1898" spans="2:65" s="108" customFormat="1" ht="22.5" customHeight="1">
      <c r="B1898" s="109"/>
      <c r="C1898" s="168" t="s">
        <v>4557</v>
      </c>
      <c r="D1898" s="168" t="s">
        <v>4185</v>
      </c>
      <c r="E1898" s="169" t="s">
        <v>4558</v>
      </c>
      <c r="F1898" s="170" t="s">
        <v>4559</v>
      </c>
      <c r="G1898" s="171" t="s">
        <v>111</v>
      </c>
      <c r="H1898" s="172">
        <v>1</v>
      </c>
      <c r="I1898" s="173">
        <v>35</v>
      </c>
      <c r="J1898" s="173">
        <f>ROUND(I1898*H1898,2)</f>
        <v>35</v>
      </c>
      <c r="K1898" s="170" t="s">
        <v>103</v>
      </c>
      <c r="L1898" s="174"/>
      <c r="M1898" s="175" t="s">
        <v>1</v>
      </c>
      <c r="N1898" s="176" t="s">
        <v>38</v>
      </c>
      <c r="O1898" s="160">
        <v>0</v>
      </c>
      <c r="P1898" s="160">
        <f>O1898*H1898</f>
        <v>0</v>
      </c>
      <c r="Q1898" s="160">
        <v>2.7E-4</v>
      </c>
      <c r="R1898" s="160">
        <f>Q1898*H1898</f>
        <v>2.7E-4</v>
      </c>
      <c r="S1898" s="160">
        <v>0</v>
      </c>
      <c r="T1898" s="161">
        <f>S1898*H1898</f>
        <v>0</v>
      </c>
      <c r="AR1898" s="99" t="s">
        <v>740</v>
      </c>
      <c r="AT1898" s="99" t="s">
        <v>4185</v>
      </c>
      <c r="AU1898" s="99" t="s">
        <v>67</v>
      </c>
      <c r="AY1898" s="99" t="s">
        <v>105</v>
      </c>
      <c r="BE1898" s="162">
        <f>IF(N1898="základní",J1898,0)</f>
        <v>35</v>
      </c>
      <c r="BF1898" s="162">
        <f>IF(N1898="snížená",J1898,0)</f>
        <v>0</v>
      </c>
      <c r="BG1898" s="162">
        <f>IF(N1898="zákl. přenesená",J1898,0)</f>
        <v>0</v>
      </c>
      <c r="BH1898" s="162">
        <f>IF(N1898="sníž. přenesená",J1898,0)</f>
        <v>0</v>
      </c>
      <c r="BI1898" s="162">
        <f>IF(N1898="nulová",J1898,0)</f>
        <v>0</v>
      </c>
      <c r="BJ1898" s="99" t="s">
        <v>75</v>
      </c>
      <c r="BK1898" s="162">
        <f>ROUND(I1898*H1898,2)</f>
        <v>35</v>
      </c>
      <c r="BL1898" s="99" t="s">
        <v>740</v>
      </c>
      <c r="BM1898" s="99" t="s">
        <v>4560</v>
      </c>
    </row>
    <row r="1899" spans="2:65" s="108" customFormat="1">
      <c r="B1899" s="109"/>
      <c r="D1899" s="163" t="s">
        <v>107</v>
      </c>
      <c r="F1899" s="164" t="s">
        <v>4559</v>
      </c>
      <c r="L1899" s="109"/>
      <c r="M1899" s="165"/>
      <c r="N1899" s="166"/>
      <c r="O1899" s="166"/>
      <c r="P1899" s="166"/>
      <c r="Q1899" s="166"/>
      <c r="R1899" s="166"/>
      <c r="S1899" s="166"/>
      <c r="T1899" s="167"/>
      <c r="AT1899" s="99" t="s">
        <v>107</v>
      </c>
      <c r="AU1899" s="99" t="s">
        <v>67</v>
      </c>
    </row>
    <row r="1900" spans="2:65" s="108" customFormat="1" ht="22.5" customHeight="1">
      <c r="B1900" s="109"/>
      <c r="C1900" s="168" t="s">
        <v>4561</v>
      </c>
      <c r="D1900" s="168" t="s">
        <v>4185</v>
      </c>
      <c r="E1900" s="169" t="s">
        <v>4562</v>
      </c>
      <c r="F1900" s="170" t="s">
        <v>4563</v>
      </c>
      <c r="G1900" s="171" t="s">
        <v>111</v>
      </c>
      <c r="H1900" s="172">
        <v>1</v>
      </c>
      <c r="I1900" s="173">
        <v>39</v>
      </c>
      <c r="J1900" s="173">
        <f>ROUND(I1900*H1900,2)</f>
        <v>39</v>
      </c>
      <c r="K1900" s="170" t="s">
        <v>103</v>
      </c>
      <c r="L1900" s="174"/>
      <c r="M1900" s="175" t="s">
        <v>1</v>
      </c>
      <c r="N1900" s="176" t="s">
        <v>38</v>
      </c>
      <c r="O1900" s="160">
        <v>0</v>
      </c>
      <c r="P1900" s="160">
        <f>O1900*H1900</f>
        <v>0</v>
      </c>
      <c r="Q1900" s="160">
        <v>3.8000000000000002E-4</v>
      </c>
      <c r="R1900" s="160">
        <f>Q1900*H1900</f>
        <v>3.8000000000000002E-4</v>
      </c>
      <c r="S1900" s="160">
        <v>0</v>
      </c>
      <c r="T1900" s="161">
        <f>S1900*H1900</f>
        <v>0</v>
      </c>
      <c r="AR1900" s="99" t="s">
        <v>740</v>
      </c>
      <c r="AT1900" s="99" t="s">
        <v>4185</v>
      </c>
      <c r="AU1900" s="99" t="s">
        <v>67</v>
      </c>
      <c r="AY1900" s="99" t="s">
        <v>105</v>
      </c>
      <c r="BE1900" s="162">
        <f>IF(N1900="základní",J1900,0)</f>
        <v>39</v>
      </c>
      <c r="BF1900" s="162">
        <f>IF(N1900="snížená",J1900,0)</f>
        <v>0</v>
      </c>
      <c r="BG1900" s="162">
        <f>IF(N1900="zákl. přenesená",J1900,0)</f>
        <v>0</v>
      </c>
      <c r="BH1900" s="162">
        <f>IF(N1900="sníž. přenesená",J1900,0)</f>
        <v>0</v>
      </c>
      <c r="BI1900" s="162">
        <f>IF(N1900="nulová",J1900,0)</f>
        <v>0</v>
      </c>
      <c r="BJ1900" s="99" t="s">
        <v>75</v>
      </c>
      <c r="BK1900" s="162">
        <f>ROUND(I1900*H1900,2)</f>
        <v>39</v>
      </c>
      <c r="BL1900" s="99" t="s">
        <v>740</v>
      </c>
      <c r="BM1900" s="99" t="s">
        <v>4564</v>
      </c>
    </row>
    <row r="1901" spans="2:65" s="108" customFormat="1">
      <c r="B1901" s="109"/>
      <c r="D1901" s="163" t="s">
        <v>107</v>
      </c>
      <c r="F1901" s="164" t="s">
        <v>4563</v>
      </c>
      <c r="L1901" s="109"/>
      <c r="M1901" s="165"/>
      <c r="N1901" s="166"/>
      <c r="O1901" s="166"/>
      <c r="P1901" s="166"/>
      <c r="Q1901" s="166"/>
      <c r="R1901" s="166"/>
      <c r="S1901" s="166"/>
      <c r="T1901" s="167"/>
      <c r="AT1901" s="99" t="s">
        <v>107</v>
      </c>
      <c r="AU1901" s="99" t="s">
        <v>67</v>
      </c>
    </row>
    <row r="1902" spans="2:65" s="108" customFormat="1" ht="22.5" customHeight="1">
      <c r="B1902" s="109"/>
      <c r="C1902" s="168" t="s">
        <v>4565</v>
      </c>
      <c r="D1902" s="168" t="s">
        <v>4185</v>
      </c>
      <c r="E1902" s="169" t="s">
        <v>4566</v>
      </c>
      <c r="F1902" s="170" t="s">
        <v>4567</v>
      </c>
      <c r="G1902" s="171" t="s">
        <v>111</v>
      </c>
      <c r="H1902" s="172">
        <v>1</v>
      </c>
      <c r="I1902" s="173">
        <v>18</v>
      </c>
      <c r="J1902" s="173">
        <f>ROUND(I1902*H1902,2)</f>
        <v>18</v>
      </c>
      <c r="K1902" s="170" t="s">
        <v>103</v>
      </c>
      <c r="L1902" s="174"/>
      <c r="M1902" s="175" t="s">
        <v>1</v>
      </c>
      <c r="N1902" s="176" t="s">
        <v>38</v>
      </c>
      <c r="O1902" s="160">
        <v>0</v>
      </c>
      <c r="P1902" s="160">
        <f>O1902*H1902</f>
        <v>0</v>
      </c>
      <c r="Q1902" s="160">
        <v>8.0000000000000007E-5</v>
      </c>
      <c r="R1902" s="160">
        <f>Q1902*H1902</f>
        <v>8.0000000000000007E-5</v>
      </c>
      <c r="S1902" s="160">
        <v>0</v>
      </c>
      <c r="T1902" s="161">
        <f>S1902*H1902</f>
        <v>0</v>
      </c>
      <c r="AR1902" s="99" t="s">
        <v>740</v>
      </c>
      <c r="AT1902" s="99" t="s">
        <v>4185</v>
      </c>
      <c r="AU1902" s="99" t="s">
        <v>67</v>
      </c>
      <c r="AY1902" s="99" t="s">
        <v>105</v>
      </c>
      <c r="BE1902" s="162">
        <f>IF(N1902="základní",J1902,0)</f>
        <v>18</v>
      </c>
      <c r="BF1902" s="162">
        <f>IF(N1902="snížená",J1902,0)</f>
        <v>0</v>
      </c>
      <c r="BG1902" s="162">
        <f>IF(N1902="zákl. přenesená",J1902,0)</f>
        <v>0</v>
      </c>
      <c r="BH1902" s="162">
        <f>IF(N1902="sníž. přenesená",J1902,0)</f>
        <v>0</v>
      </c>
      <c r="BI1902" s="162">
        <f>IF(N1902="nulová",J1902,0)</f>
        <v>0</v>
      </c>
      <c r="BJ1902" s="99" t="s">
        <v>75</v>
      </c>
      <c r="BK1902" s="162">
        <f>ROUND(I1902*H1902,2)</f>
        <v>18</v>
      </c>
      <c r="BL1902" s="99" t="s">
        <v>740</v>
      </c>
      <c r="BM1902" s="99" t="s">
        <v>4568</v>
      </c>
    </row>
    <row r="1903" spans="2:65" s="108" customFormat="1">
      <c r="B1903" s="109"/>
      <c r="D1903" s="163" t="s">
        <v>107</v>
      </c>
      <c r="F1903" s="164" t="s">
        <v>4567</v>
      </c>
      <c r="L1903" s="109"/>
      <c r="M1903" s="165"/>
      <c r="N1903" s="166"/>
      <c r="O1903" s="166"/>
      <c r="P1903" s="166"/>
      <c r="Q1903" s="166"/>
      <c r="R1903" s="166"/>
      <c r="S1903" s="166"/>
      <c r="T1903" s="167"/>
      <c r="AT1903" s="99" t="s">
        <v>107</v>
      </c>
      <c r="AU1903" s="99" t="s">
        <v>67</v>
      </c>
    </row>
    <row r="1904" spans="2:65" s="108" customFormat="1" ht="22.5" customHeight="1">
      <c r="B1904" s="109"/>
      <c r="C1904" s="168" t="s">
        <v>4569</v>
      </c>
      <c r="D1904" s="168" t="s">
        <v>4185</v>
      </c>
      <c r="E1904" s="169" t="s">
        <v>4570</v>
      </c>
      <c r="F1904" s="170" t="s">
        <v>4571</v>
      </c>
      <c r="G1904" s="171" t="s">
        <v>111</v>
      </c>
      <c r="H1904" s="172">
        <v>1</v>
      </c>
      <c r="I1904" s="173">
        <v>35.1</v>
      </c>
      <c r="J1904" s="173">
        <f>ROUND(I1904*H1904,2)</f>
        <v>35.1</v>
      </c>
      <c r="K1904" s="170" t="s">
        <v>103</v>
      </c>
      <c r="L1904" s="174"/>
      <c r="M1904" s="175" t="s">
        <v>1</v>
      </c>
      <c r="N1904" s="176" t="s">
        <v>38</v>
      </c>
      <c r="O1904" s="160">
        <v>0</v>
      </c>
      <c r="P1904" s="160">
        <f>O1904*H1904</f>
        <v>0</v>
      </c>
      <c r="Q1904" s="160">
        <v>5.2999999999999998E-4</v>
      </c>
      <c r="R1904" s="160">
        <f>Q1904*H1904</f>
        <v>5.2999999999999998E-4</v>
      </c>
      <c r="S1904" s="160">
        <v>0</v>
      </c>
      <c r="T1904" s="161">
        <f>S1904*H1904</f>
        <v>0</v>
      </c>
      <c r="AR1904" s="99" t="s">
        <v>740</v>
      </c>
      <c r="AT1904" s="99" t="s">
        <v>4185</v>
      </c>
      <c r="AU1904" s="99" t="s">
        <v>67</v>
      </c>
      <c r="AY1904" s="99" t="s">
        <v>105</v>
      </c>
      <c r="BE1904" s="162">
        <f>IF(N1904="základní",J1904,0)</f>
        <v>35.1</v>
      </c>
      <c r="BF1904" s="162">
        <f>IF(N1904="snížená",J1904,0)</f>
        <v>0</v>
      </c>
      <c r="BG1904" s="162">
        <f>IF(N1904="zákl. přenesená",J1904,0)</f>
        <v>0</v>
      </c>
      <c r="BH1904" s="162">
        <f>IF(N1904="sníž. přenesená",J1904,0)</f>
        <v>0</v>
      </c>
      <c r="BI1904" s="162">
        <f>IF(N1904="nulová",J1904,0)</f>
        <v>0</v>
      </c>
      <c r="BJ1904" s="99" t="s">
        <v>75</v>
      </c>
      <c r="BK1904" s="162">
        <f>ROUND(I1904*H1904,2)</f>
        <v>35.1</v>
      </c>
      <c r="BL1904" s="99" t="s">
        <v>740</v>
      </c>
      <c r="BM1904" s="99" t="s">
        <v>4572</v>
      </c>
    </row>
    <row r="1905" spans="2:65" s="108" customFormat="1">
      <c r="B1905" s="109"/>
      <c r="D1905" s="163" t="s">
        <v>107</v>
      </c>
      <c r="F1905" s="164" t="s">
        <v>4571</v>
      </c>
      <c r="L1905" s="109"/>
      <c r="M1905" s="165"/>
      <c r="N1905" s="166"/>
      <c r="O1905" s="166"/>
      <c r="P1905" s="166"/>
      <c r="Q1905" s="166"/>
      <c r="R1905" s="166"/>
      <c r="S1905" s="166"/>
      <c r="T1905" s="167"/>
      <c r="AT1905" s="99" t="s">
        <v>107</v>
      </c>
      <c r="AU1905" s="99" t="s">
        <v>67</v>
      </c>
    </row>
    <row r="1906" spans="2:65" s="108" customFormat="1" ht="22.5" customHeight="1">
      <c r="B1906" s="109"/>
      <c r="C1906" s="168" t="s">
        <v>4573</v>
      </c>
      <c r="D1906" s="168" t="s">
        <v>4185</v>
      </c>
      <c r="E1906" s="169" t="s">
        <v>4574</v>
      </c>
      <c r="F1906" s="170" t="s">
        <v>4575</v>
      </c>
      <c r="G1906" s="171" t="s">
        <v>111</v>
      </c>
      <c r="H1906" s="172">
        <v>1</v>
      </c>
      <c r="I1906" s="173">
        <v>78.599999999999994</v>
      </c>
      <c r="J1906" s="173">
        <f>ROUND(I1906*H1906,2)</f>
        <v>78.599999999999994</v>
      </c>
      <c r="K1906" s="170" t="s">
        <v>103</v>
      </c>
      <c r="L1906" s="174"/>
      <c r="M1906" s="175" t="s">
        <v>1</v>
      </c>
      <c r="N1906" s="176" t="s">
        <v>38</v>
      </c>
      <c r="O1906" s="160">
        <v>0</v>
      </c>
      <c r="P1906" s="160">
        <f>O1906*H1906</f>
        <v>0</v>
      </c>
      <c r="Q1906" s="160">
        <v>6.7000000000000002E-4</v>
      </c>
      <c r="R1906" s="160">
        <f>Q1906*H1906</f>
        <v>6.7000000000000002E-4</v>
      </c>
      <c r="S1906" s="160">
        <v>0</v>
      </c>
      <c r="T1906" s="161">
        <f>S1906*H1906</f>
        <v>0</v>
      </c>
      <c r="AR1906" s="99" t="s">
        <v>740</v>
      </c>
      <c r="AT1906" s="99" t="s">
        <v>4185</v>
      </c>
      <c r="AU1906" s="99" t="s">
        <v>67</v>
      </c>
      <c r="AY1906" s="99" t="s">
        <v>105</v>
      </c>
      <c r="BE1906" s="162">
        <f>IF(N1906="základní",J1906,0)</f>
        <v>78.599999999999994</v>
      </c>
      <c r="BF1906" s="162">
        <f>IF(N1906="snížená",J1906,0)</f>
        <v>0</v>
      </c>
      <c r="BG1906" s="162">
        <f>IF(N1906="zákl. přenesená",J1906,0)</f>
        <v>0</v>
      </c>
      <c r="BH1906" s="162">
        <f>IF(N1906="sníž. přenesená",J1906,0)</f>
        <v>0</v>
      </c>
      <c r="BI1906" s="162">
        <f>IF(N1906="nulová",J1906,0)</f>
        <v>0</v>
      </c>
      <c r="BJ1906" s="99" t="s">
        <v>75</v>
      </c>
      <c r="BK1906" s="162">
        <f>ROUND(I1906*H1906,2)</f>
        <v>78.599999999999994</v>
      </c>
      <c r="BL1906" s="99" t="s">
        <v>740</v>
      </c>
      <c r="BM1906" s="99" t="s">
        <v>4576</v>
      </c>
    </row>
    <row r="1907" spans="2:65" s="108" customFormat="1">
      <c r="B1907" s="109"/>
      <c r="D1907" s="163" t="s">
        <v>107</v>
      </c>
      <c r="F1907" s="164" t="s">
        <v>4575</v>
      </c>
      <c r="L1907" s="109"/>
      <c r="M1907" s="165"/>
      <c r="N1907" s="166"/>
      <c r="O1907" s="166"/>
      <c r="P1907" s="166"/>
      <c r="Q1907" s="166"/>
      <c r="R1907" s="166"/>
      <c r="S1907" s="166"/>
      <c r="T1907" s="167"/>
      <c r="AT1907" s="99" t="s">
        <v>107</v>
      </c>
      <c r="AU1907" s="99" t="s">
        <v>67</v>
      </c>
    </row>
    <row r="1908" spans="2:65" s="108" customFormat="1" ht="22.5" customHeight="1">
      <c r="B1908" s="109"/>
      <c r="C1908" s="168" t="s">
        <v>4577</v>
      </c>
      <c r="D1908" s="168" t="s">
        <v>4185</v>
      </c>
      <c r="E1908" s="169" t="s">
        <v>4578</v>
      </c>
      <c r="F1908" s="170" t="s">
        <v>4579</v>
      </c>
      <c r="G1908" s="171" t="s">
        <v>111</v>
      </c>
      <c r="H1908" s="172">
        <v>1</v>
      </c>
      <c r="I1908" s="173">
        <v>8.1199999999999992</v>
      </c>
      <c r="J1908" s="173">
        <f>ROUND(I1908*H1908,2)</f>
        <v>8.1199999999999992</v>
      </c>
      <c r="K1908" s="170" t="s">
        <v>103</v>
      </c>
      <c r="L1908" s="174"/>
      <c r="M1908" s="175" t="s">
        <v>1</v>
      </c>
      <c r="N1908" s="176" t="s">
        <v>38</v>
      </c>
      <c r="O1908" s="160">
        <v>0</v>
      </c>
      <c r="P1908" s="160">
        <f>O1908*H1908</f>
        <v>0</v>
      </c>
      <c r="Q1908" s="160">
        <v>1.3999999999999999E-4</v>
      </c>
      <c r="R1908" s="160">
        <f>Q1908*H1908</f>
        <v>1.3999999999999999E-4</v>
      </c>
      <c r="S1908" s="160">
        <v>0</v>
      </c>
      <c r="T1908" s="161">
        <f>S1908*H1908</f>
        <v>0</v>
      </c>
      <c r="AR1908" s="99" t="s">
        <v>740</v>
      </c>
      <c r="AT1908" s="99" t="s">
        <v>4185</v>
      </c>
      <c r="AU1908" s="99" t="s">
        <v>67</v>
      </c>
      <c r="AY1908" s="99" t="s">
        <v>105</v>
      </c>
      <c r="BE1908" s="162">
        <f>IF(N1908="základní",J1908,0)</f>
        <v>8.1199999999999992</v>
      </c>
      <c r="BF1908" s="162">
        <f>IF(N1908="snížená",J1908,0)</f>
        <v>0</v>
      </c>
      <c r="BG1908" s="162">
        <f>IF(N1908="zákl. přenesená",J1908,0)</f>
        <v>0</v>
      </c>
      <c r="BH1908" s="162">
        <f>IF(N1908="sníž. přenesená",J1908,0)</f>
        <v>0</v>
      </c>
      <c r="BI1908" s="162">
        <f>IF(N1908="nulová",J1908,0)</f>
        <v>0</v>
      </c>
      <c r="BJ1908" s="99" t="s">
        <v>75</v>
      </c>
      <c r="BK1908" s="162">
        <f>ROUND(I1908*H1908,2)</f>
        <v>8.1199999999999992</v>
      </c>
      <c r="BL1908" s="99" t="s">
        <v>740</v>
      </c>
      <c r="BM1908" s="99" t="s">
        <v>4580</v>
      </c>
    </row>
    <row r="1909" spans="2:65" s="108" customFormat="1">
      <c r="B1909" s="109"/>
      <c r="D1909" s="163" t="s">
        <v>107</v>
      </c>
      <c r="F1909" s="164" t="s">
        <v>4579</v>
      </c>
      <c r="L1909" s="109"/>
      <c r="M1909" s="165"/>
      <c r="N1909" s="166"/>
      <c r="O1909" s="166"/>
      <c r="P1909" s="166"/>
      <c r="Q1909" s="166"/>
      <c r="R1909" s="166"/>
      <c r="S1909" s="166"/>
      <c r="T1909" s="167"/>
      <c r="AT1909" s="99" t="s">
        <v>107</v>
      </c>
      <c r="AU1909" s="99" t="s">
        <v>67</v>
      </c>
    </row>
    <row r="1910" spans="2:65" s="108" customFormat="1" ht="22.5" customHeight="1">
      <c r="B1910" s="109"/>
      <c r="C1910" s="168" t="s">
        <v>4581</v>
      </c>
      <c r="D1910" s="168" t="s">
        <v>4185</v>
      </c>
      <c r="E1910" s="169" t="s">
        <v>4582</v>
      </c>
      <c r="F1910" s="170" t="s">
        <v>4583</v>
      </c>
      <c r="G1910" s="171" t="s">
        <v>111</v>
      </c>
      <c r="H1910" s="172">
        <v>1</v>
      </c>
      <c r="I1910" s="173">
        <v>58.5</v>
      </c>
      <c r="J1910" s="173">
        <f>ROUND(I1910*H1910,2)</f>
        <v>58.5</v>
      </c>
      <c r="K1910" s="170" t="s">
        <v>103</v>
      </c>
      <c r="L1910" s="174"/>
      <c r="M1910" s="175" t="s">
        <v>1</v>
      </c>
      <c r="N1910" s="176" t="s">
        <v>38</v>
      </c>
      <c r="O1910" s="160">
        <v>0</v>
      </c>
      <c r="P1910" s="160">
        <f>O1910*H1910</f>
        <v>0</v>
      </c>
      <c r="Q1910" s="160">
        <v>6.9999999999999999E-4</v>
      </c>
      <c r="R1910" s="160">
        <f>Q1910*H1910</f>
        <v>6.9999999999999999E-4</v>
      </c>
      <c r="S1910" s="160">
        <v>0</v>
      </c>
      <c r="T1910" s="161">
        <f>S1910*H1910</f>
        <v>0</v>
      </c>
      <c r="AR1910" s="99" t="s">
        <v>740</v>
      </c>
      <c r="AT1910" s="99" t="s">
        <v>4185</v>
      </c>
      <c r="AU1910" s="99" t="s">
        <v>67</v>
      </c>
      <c r="AY1910" s="99" t="s">
        <v>105</v>
      </c>
      <c r="BE1910" s="162">
        <f>IF(N1910="základní",J1910,0)</f>
        <v>58.5</v>
      </c>
      <c r="BF1910" s="162">
        <f>IF(N1910="snížená",J1910,0)</f>
        <v>0</v>
      </c>
      <c r="BG1910" s="162">
        <f>IF(N1910="zákl. přenesená",J1910,0)</f>
        <v>0</v>
      </c>
      <c r="BH1910" s="162">
        <f>IF(N1910="sníž. přenesená",J1910,0)</f>
        <v>0</v>
      </c>
      <c r="BI1910" s="162">
        <f>IF(N1910="nulová",J1910,0)</f>
        <v>0</v>
      </c>
      <c r="BJ1910" s="99" t="s">
        <v>75</v>
      </c>
      <c r="BK1910" s="162">
        <f>ROUND(I1910*H1910,2)</f>
        <v>58.5</v>
      </c>
      <c r="BL1910" s="99" t="s">
        <v>740</v>
      </c>
      <c r="BM1910" s="99" t="s">
        <v>4584</v>
      </c>
    </row>
    <row r="1911" spans="2:65" s="108" customFormat="1">
      <c r="B1911" s="109"/>
      <c r="D1911" s="163" t="s">
        <v>107</v>
      </c>
      <c r="F1911" s="164" t="s">
        <v>4583</v>
      </c>
      <c r="L1911" s="109"/>
      <c r="M1911" s="165"/>
      <c r="N1911" s="166"/>
      <c r="O1911" s="166"/>
      <c r="P1911" s="166"/>
      <c r="Q1911" s="166"/>
      <c r="R1911" s="166"/>
      <c r="S1911" s="166"/>
      <c r="T1911" s="167"/>
      <c r="AT1911" s="99" t="s">
        <v>107</v>
      </c>
      <c r="AU1911" s="99" t="s">
        <v>67</v>
      </c>
    </row>
    <row r="1912" spans="2:65" s="108" customFormat="1" ht="22.5" customHeight="1">
      <c r="B1912" s="109"/>
      <c r="C1912" s="168" t="s">
        <v>4585</v>
      </c>
      <c r="D1912" s="168" t="s">
        <v>4185</v>
      </c>
      <c r="E1912" s="169" t="s">
        <v>4586</v>
      </c>
      <c r="F1912" s="170" t="s">
        <v>4587</v>
      </c>
      <c r="G1912" s="171" t="s">
        <v>111</v>
      </c>
      <c r="H1912" s="172">
        <v>1</v>
      </c>
      <c r="I1912" s="173">
        <v>74.2</v>
      </c>
      <c r="J1912" s="173">
        <f>ROUND(I1912*H1912,2)</f>
        <v>74.2</v>
      </c>
      <c r="K1912" s="170" t="s">
        <v>103</v>
      </c>
      <c r="L1912" s="174"/>
      <c r="M1912" s="175" t="s">
        <v>1</v>
      </c>
      <c r="N1912" s="176" t="s">
        <v>38</v>
      </c>
      <c r="O1912" s="160">
        <v>0</v>
      </c>
      <c r="P1912" s="160">
        <f>O1912*H1912</f>
        <v>0</v>
      </c>
      <c r="Q1912" s="160">
        <v>0</v>
      </c>
      <c r="R1912" s="160">
        <f>Q1912*H1912</f>
        <v>0</v>
      </c>
      <c r="S1912" s="160">
        <v>0</v>
      </c>
      <c r="T1912" s="161">
        <f>S1912*H1912</f>
        <v>0</v>
      </c>
      <c r="AR1912" s="99" t="s">
        <v>740</v>
      </c>
      <c r="AT1912" s="99" t="s">
        <v>4185</v>
      </c>
      <c r="AU1912" s="99" t="s">
        <v>67</v>
      </c>
      <c r="AY1912" s="99" t="s">
        <v>105</v>
      </c>
      <c r="BE1912" s="162">
        <f>IF(N1912="základní",J1912,0)</f>
        <v>74.2</v>
      </c>
      <c r="BF1912" s="162">
        <f>IF(N1912="snížená",J1912,0)</f>
        <v>0</v>
      </c>
      <c r="BG1912" s="162">
        <f>IF(N1912="zákl. přenesená",J1912,0)</f>
        <v>0</v>
      </c>
      <c r="BH1912" s="162">
        <f>IF(N1912="sníž. přenesená",J1912,0)</f>
        <v>0</v>
      </c>
      <c r="BI1912" s="162">
        <f>IF(N1912="nulová",J1912,0)</f>
        <v>0</v>
      </c>
      <c r="BJ1912" s="99" t="s">
        <v>75</v>
      </c>
      <c r="BK1912" s="162">
        <f>ROUND(I1912*H1912,2)</f>
        <v>74.2</v>
      </c>
      <c r="BL1912" s="99" t="s">
        <v>740</v>
      </c>
      <c r="BM1912" s="99" t="s">
        <v>4588</v>
      </c>
    </row>
    <row r="1913" spans="2:65" s="108" customFormat="1">
      <c r="B1913" s="109"/>
      <c r="D1913" s="163" t="s">
        <v>107</v>
      </c>
      <c r="F1913" s="164" t="s">
        <v>4587</v>
      </c>
      <c r="L1913" s="109"/>
      <c r="M1913" s="165"/>
      <c r="N1913" s="166"/>
      <c r="O1913" s="166"/>
      <c r="P1913" s="166"/>
      <c r="Q1913" s="166"/>
      <c r="R1913" s="166"/>
      <c r="S1913" s="166"/>
      <c r="T1913" s="167"/>
      <c r="AT1913" s="99" t="s">
        <v>107</v>
      </c>
      <c r="AU1913" s="99" t="s">
        <v>67</v>
      </c>
    </row>
    <row r="1914" spans="2:65" s="108" customFormat="1" ht="22.5" customHeight="1">
      <c r="B1914" s="109"/>
      <c r="C1914" s="168" t="s">
        <v>4589</v>
      </c>
      <c r="D1914" s="168" t="s">
        <v>4185</v>
      </c>
      <c r="E1914" s="169" t="s">
        <v>4590</v>
      </c>
      <c r="F1914" s="170" t="s">
        <v>4591</v>
      </c>
      <c r="G1914" s="171" t="s">
        <v>111</v>
      </c>
      <c r="H1914" s="172">
        <v>1</v>
      </c>
      <c r="I1914" s="173">
        <v>77.2</v>
      </c>
      <c r="J1914" s="173">
        <f>ROUND(I1914*H1914,2)</f>
        <v>77.2</v>
      </c>
      <c r="K1914" s="170" t="s">
        <v>103</v>
      </c>
      <c r="L1914" s="174"/>
      <c r="M1914" s="175" t="s">
        <v>1</v>
      </c>
      <c r="N1914" s="176" t="s">
        <v>38</v>
      </c>
      <c r="O1914" s="160">
        <v>0</v>
      </c>
      <c r="P1914" s="160">
        <f>O1914*H1914</f>
        <v>0</v>
      </c>
      <c r="Q1914" s="160">
        <v>0</v>
      </c>
      <c r="R1914" s="160">
        <f>Q1914*H1914</f>
        <v>0</v>
      </c>
      <c r="S1914" s="160">
        <v>0</v>
      </c>
      <c r="T1914" s="161">
        <f>S1914*H1914</f>
        <v>0</v>
      </c>
      <c r="AR1914" s="99" t="s">
        <v>740</v>
      </c>
      <c r="AT1914" s="99" t="s">
        <v>4185</v>
      </c>
      <c r="AU1914" s="99" t="s">
        <v>67</v>
      </c>
      <c r="AY1914" s="99" t="s">
        <v>105</v>
      </c>
      <c r="BE1914" s="162">
        <f>IF(N1914="základní",J1914,0)</f>
        <v>77.2</v>
      </c>
      <c r="BF1914" s="162">
        <f>IF(N1914="snížená",J1914,0)</f>
        <v>0</v>
      </c>
      <c r="BG1914" s="162">
        <f>IF(N1914="zákl. přenesená",J1914,0)</f>
        <v>0</v>
      </c>
      <c r="BH1914" s="162">
        <f>IF(N1914="sníž. přenesená",J1914,0)</f>
        <v>0</v>
      </c>
      <c r="BI1914" s="162">
        <f>IF(N1914="nulová",J1914,0)</f>
        <v>0</v>
      </c>
      <c r="BJ1914" s="99" t="s">
        <v>75</v>
      </c>
      <c r="BK1914" s="162">
        <f>ROUND(I1914*H1914,2)</f>
        <v>77.2</v>
      </c>
      <c r="BL1914" s="99" t="s">
        <v>740</v>
      </c>
      <c r="BM1914" s="99" t="s">
        <v>4592</v>
      </c>
    </row>
    <row r="1915" spans="2:65" s="108" customFormat="1">
      <c r="B1915" s="109"/>
      <c r="D1915" s="163" t="s">
        <v>107</v>
      </c>
      <c r="F1915" s="164" t="s">
        <v>4591</v>
      </c>
      <c r="L1915" s="109"/>
      <c r="M1915" s="165"/>
      <c r="N1915" s="166"/>
      <c r="O1915" s="166"/>
      <c r="P1915" s="166"/>
      <c r="Q1915" s="166"/>
      <c r="R1915" s="166"/>
      <c r="S1915" s="166"/>
      <c r="T1915" s="167"/>
      <c r="AT1915" s="99" t="s">
        <v>107</v>
      </c>
      <c r="AU1915" s="99" t="s">
        <v>67</v>
      </c>
    </row>
    <row r="1916" spans="2:65" s="108" customFormat="1" ht="22.5" customHeight="1">
      <c r="B1916" s="109"/>
      <c r="C1916" s="168" t="s">
        <v>4593</v>
      </c>
      <c r="D1916" s="168" t="s">
        <v>4185</v>
      </c>
      <c r="E1916" s="169" t="s">
        <v>4594</v>
      </c>
      <c r="F1916" s="170" t="s">
        <v>4595</v>
      </c>
      <c r="G1916" s="171" t="s">
        <v>111</v>
      </c>
      <c r="H1916" s="172">
        <v>1</v>
      </c>
      <c r="I1916" s="173">
        <v>82.3</v>
      </c>
      <c r="J1916" s="173">
        <f>ROUND(I1916*H1916,2)</f>
        <v>82.3</v>
      </c>
      <c r="K1916" s="170" t="s">
        <v>103</v>
      </c>
      <c r="L1916" s="174"/>
      <c r="M1916" s="175" t="s">
        <v>1</v>
      </c>
      <c r="N1916" s="176" t="s">
        <v>38</v>
      </c>
      <c r="O1916" s="160">
        <v>0</v>
      </c>
      <c r="P1916" s="160">
        <f>O1916*H1916</f>
        <v>0</v>
      </c>
      <c r="Q1916" s="160">
        <v>0</v>
      </c>
      <c r="R1916" s="160">
        <f>Q1916*H1916</f>
        <v>0</v>
      </c>
      <c r="S1916" s="160">
        <v>0</v>
      </c>
      <c r="T1916" s="161">
        <f>S1916*H1916</f>
        <v>0</v>
      </c>
      <c r="AR1916" s="99" t="s">
        <v>740</v>
      </c>
      <c r="AT1916" s="99" t="s">
        <v>4185</v>
      </c>
      <c r="AU1916" s="99" t="s">
        <v>67</v>
      </c>
      <c r="AY1916" s="99" t="s">
        <v>105</v>
      </c>
      <c r="BE1916" s="162">
        <f>IF(N1916="základní",J1916,0)</f>
        <v>82.3</v>
      </c>
      <c r="BF1916" s="162">
        <f>IF(N1916="snížená",J1916,0)</f>
        <v>0</v>
      </c>
      <c r="BG1916" s="162">
        <f>IF(N1916="zákl. přenesená",J1916,0)</f>
        <v>0</v>
      </c>
      <c r="BH1916" s="162">
        <f>IF(N1916="sníž. přenesená",J1916,0)</f>
        <v>0</v>
      </c>
      <c r="BI1916" s="162">
        <f>IF(N1916="nulová",J1916,0)</f>
        <v>0</v>
      </c>
      <c r="BJ1916" s="99" t="s">
        <v>75</v>
      </c>
      <c r="BK1916" s="162">
        <f>ROUND(I1916*H1916,2)</f>
        <v>82.3</v>
      </c>
      <c r="BL1916" s="99" t="s">
        <v>740</v>
      </c>
      <c r="BM1916" s="99" t="s">
        <v>4596</v>
      </c>
    </row>
    <row r="1917" spans="2:65" s="108" customFormat="1">
      <c r="B1917" s="109"/>
      <c r="D1917" s="163" t="s">
        <v>107</v>
      </c>
      <c r="F1917" s="164" t="s">
        <v>4595</v>
      </c>
      <c r="L1917" s="109"/>
      <c r="M1917" s="165"/>
      <c r="N1917" s="166"/>
      <c r="O1917" s="166"/>
      <c r="P1917" s="166"/>
      <c r="Q1917" s="166"/>
      <c r="R1917" s="166"/>
      <c r="S1917" s="166"/>
      <c r="T1917" s="167"/>
      <c r="AT1917" s="99" t="s">
        <v>107</v>
      </c>
      <c r="AU1917" s="99" t="s">
        <v>67</v>
      </c>
    </row>
    <row r="1918" spans="2:65" s="108" customFormat="1" ht="22.5" customHeight="1">
      <c r="B1918" s="109"/>
      <c r="C1918" s="168" t="s">
        <v>4597</v>
      </c>
      <c r="D1918" s="168" t="s">
        <v>4185</v>
      </c>
      <c r="E1918" s="169" t="s">
        <v>4598</v>
      </c>
      <c r="F1918" s="170" t="s">
        <v>4599</v>
      </c>
      <c r="G1918" s="171" t="s">
        <v>111</v>
      </c>
      <c r="H1918" s="172">
        <v>1</v>
      </c>
      <c r="I1918" s="173">
        <v>19.7</v>
      </c>
      <c r="J1918" s="173">
        <f>ROUND(I1918*H1918,2)</f>
        <v>19.7</v>
      </c>
      <c r="K1918" s="170" t="s">
        <v>103</v>
      </c>
      <c r="L1918" s="174"/>
      <c r="M1918" s="175" t="s">
        <v>1</v>
      </c>
      <c r="N1918" s="176" t="s">
        <v>38</v>
      </c>
      <c r="O1918" s="160">
        <v>0</v>
      </c>
      <c r="P1918" s="160">
        <f>O1918*H1918</f>
        <v>0</v>
      </c>
      <c r="Q1918" s="160">
        <v>0</v>
      </c>
      <c r="R1918" s="160">
        <f>Q1918*H1918</f>
        <v>0</v>
      </c>
      <c r="S1918" s="160">
        <v>0</v>
      </c>
      <c r="T1918" s="161">
        <f>S1918*H1918</f>
        <v>0</v>
      </c>
      <c r="AR1918" s="99" t="s">
        <v>740</v>
      </c>
      <c r="AT1918" s="99" t="s">
        <v>4185</v>
      </c>
      <c r="AU1918" s="99" t="s">
        <v>67</v>
      </c>
      <c r="AY1918" s="99" t="s">
        <v>105</v>
      </c>
      <c r="BE1918" s="162">
        <f>IF(N1918="základní",J1918,0)</f>
        <v>19.7</v>
      </c>
      <c r="BF1918" s="162">
        <f>IF(N1918="snížená",J1918,0)</f>
        <v>0</v>
      </c>
      <c r="BG1918" s="162">
        <f>IF(N1918="zákl. přenesená",J1918,0)</f>
        <v>0</v>
      </c>
      <c r="BH1918" s="162">
        <f>IF(N1918="sníž. přenesená",J1918,0)</f>
        <v>0</v>
      </c>
      <c r="BI1918" s="162">
        <f>IF(N1918="nulová",J1918,0)</f>
        <v>0</v>
      </c>
      <c r="BJ1918" s="99" t="s">
        <v>75</v>
      </c>
      <c r="BK1918" s="162">
        <f>ROUND(I1918*H1918,2)</f>
        <v>19.7</v>
      </c>
      <c r="BL1918" s="99" t="s">
        <v>740</v>
      </c>
      <c r="BM1918" s="99" t="s">
        <v>4600</v>
      </c>
    </row>
    <row r="1919" spans="2:65" s="108" customFormat="1">
      <c r="B1919" s="109"/>
      <c r="D1919" s="163" t="s">
        <v>107</v>
      </c>
      <c r="F1919" s="164" t="s">
        <v>4599</v>
      </c>
      <c r="L1919" s="109"/>
      <c r="M1919" s="165"/>
      <c r="N1919" s="166"/>
      <c r="O1919" s="166"/>
      <c r="P1919" s="166"/>
      <c r="Q1919" s="166"/>
      <c r="R1919" s="166"/>
      <c r="S1919" s="166"/>
      <c r="T1919" s="167"/>
      <c r="AT1919" s="99" t="s">
        <v>107</v>
      </c>
      <c r="AU1919" s="99" t="s">
        <v>67</v>
      </c>
    </row>
    <row r="1920" spans="2:65" s="108" customFormat="1" ht="22.5" customHeight="1">
      <c r="B1920" s="109"/>
      <c r="C1920" s="168" t="s">
        <v>4601</v>
      </c>
      <c r="D1920" s="168" t="s">
        <v>4185</v>
      </c>
      <c r="E1920" s="169" t="s">
        <v>4602</v>
      </c>
      <c r="F1920" s="170" t="s">
        <v>4603</v>
      </c>
      <c r="G1920" s="171" t="s">
        <v>111</v>
      </c>
      <c r="H1920" s="172">
        <v>1</v>
      </c>
      <c r="I1920" s="173">
        <v>22.3</v>
      </c>
      <c r="J1920" s="173">
        <f>ROUND(I1920*H1920,2)</f>
        <v>22.3</v>
      </c>
      <c r="K1920" s="170" t="s">
        <v>103</v>
      </c>
      <c r="L1920" s="174"/>
      <c r="M1920" s="175" t="s">
        <v>1</v>
      </c>
      <c r="N1920" s="176" t="s">
        <v>38</v>
      </c>
      <c r="O1920" s="160">
        <v>0</v>
      </c>
      <c r="P1920" s="160">
        <f>O1920*H1920</f>
        <v>0</v>
      </c>
      <c r="Q1920" s="160">
        <v>0</v>
      </c>
      <c r="R1920" s="160">
        <f>Q1920*H1920</f>
        <v>0</v>
      </c>
      <c r="S1920" s="160">
        <v>0</v>
      </c>
      <c r="T1920" s="161">
        <f>S1920*H1920</f>
        <v>0</v>
      </c>
      <c r="AR1920" s="99" t="s">
        <v>740</v>
      </c>
      <c r="AT1920" s="99" t="s">
        <v>4185</v>
      </c>
      <c r="AU1920" s="99" t="s">
        <v>67</v>
      </c>
      <c r="AY1920" s="99" t="s">
        <v>105</v>
      </c>
      <c r="BE1920" s="162">
        <f>IF(N1920="základní",J1920,0)</f>
        <v>22.3</v>
      </c>
      <c r="BF1920" s="162">
        <f>IF(N1920="snížená",J1920,0)</f>
        <v>0</v>
      </c>
      <c r="BG1920" s="162">
        <f>IF(N1920="zákl. přenesená",J1920,0)</f>
        <v>0</v>
      </c>
      <c r="BH1920" s="162">
        <f>IF(N1920="sníž. přenesená",J1920,0)</f>
        <v>0</v>
      </c>
      <c r="BI1920" s="162">
        <f>IF(N1920="nulová",J1920,0)</f>
        <v>0</v>
      </c>
      <c r="BJ1920" s="99" t="s">
        <v>75</v>
      </c>
      <c r="BK1920" s="162">
        <f>ROUND(I1920*H1920,2)</f>
        <v>22.3</v>
      </c>
      <c r="BL1920" s="99" t="s">
        <v>740</v>
      </c>
      <c r="BM1920" s="99" t="s">
        <v>4604</v>
      </c>
    </row>
    <row r="1921" spans="2:65" s="108" customFormat="1">
      <c r="B1921" s="109"/>
      <c r="D1921" s="163" t="s">
        <v>107</v>
      </c>
      <c r="F1921" s="164" t="s">
        <v>4603</v>
      </c>
      <c r="L1921" s="109"/>
      <c r="M1921" s="165"/>
      <c r="N1921" s="166"/>
      <c r="O1921" s="166"/>
      <c r="P1921" s="166"/>
      <c r="Q1921" s="166"/>
      <c r="R1921" s="166"/>
      <c r="S1921" s="166"/>
      <c r="T1921" s="167"/>
      <c r="AT1921" s="99" t="s">
        <v>107</v>
      </c>
      <c r="AU1921" s="99" t="s">
        <v>67</v>
      </c>
    </row>
    <row r="1922" spans="2:65" s="108" customFormat="1" ht="22.5" customHeight="1">
      <c r="B1922" s="109"/>
      <c r="C1922" s="168" t="s">
        <v>4605</v>
      </c>
      <c r="D1922" s="168" t="s">
        <v>4185</v>
      </c>
      <c r="E1922" s="169" t="s">
        <v>4606</v>
      </c>
      <c r="F1922" s="170" t="s">
        <v>4607</v>
      </c>
      <c r="G1922" s="171" t="s">
        <v>111</v>
      </c>
      <c r="H1922" s="172">
        <v>1</v>
      </c>
      <c r="I1922" s="173">
        <v>32.200000000000003</v>
      </c>
      <c r="J1922" s="173">
        <f>ROUND(I1922*H1922,2)</f>
        <v>32.200000000000003</v>
      </c>
      <c r="K1922" s="170" t="s">
        <v>103</v>
      </c>
      <c r="L1922" s="174"/>
      <c r="M1922" s="175" t="s">
        <v>1</v>
      </c>
      <c r="N1922" s="176" t="s">
        <v>38</v>
      </c>
      <c r="O1922" s="160">
        <v>0</v>
      </c>
      <c r="P1922" s="160">
        <f>O1922*H1922</f>
        <v>0</v>
      </c>
      <c r="Q1922" s="160">
        <v>0</v>
      </c>
      <c r="R1922" s="160">
        <f>Q1922*H1922</f>
        <v>0</v>
      </c>
      <c r="S1922" s="160">
        <v>0</v>
      </c>
      <c r="T1922" s="161">
        <f>S1922*H1922</f>
        <v>0</v>
      </c>
      <c r="AR1922" s="99" t="s">
        <v>740</v>
      </c>
      <c r="AT1922" s="99" t="s">
        <v>4185</v>
      </c>
      <c r="AU1922" s="99" t="s">
        <v>67</v>
      </c>
      <c r="AY1922" s="99" t="s">
        <v>105</v>
      </c>
      <c r="BE1922" s="162">
        <f>IF(N1922="základní",J1922,0)</f>
        <v>32.200000000000003</v>
      </c>
      <c r="BF1922" s="162">
        <f>IF(N1922="snížená",J1922,0)</f>
        <v>0</v>
      </c>
      <c r="BG1922" s="162">
        <f>IF(N1922="zákl. přenesená",J1922,0)</f>
        <v>0</v>
      </c>
      <c r="BH1922" s="162">
        <f>IF(N1922="sníž. přenesená",J1922,0)</f>
        <v>0</v>
      </c>
      <c r="BI1922" s="162">
        <f>IF(N1922="nulová",J1922,0)</f>
        <v>0</v>
      </c>
      <c r="BJ1922" s="99" t="s">
        <v>75</v>
      </c>
      <c r="BK1922" s="162">
        <f>ROUND(I1922*H1922,2)</f>
        <v>32.200000000000003</v>
      </c>
      <c r="BL1922" s="99" t="s">
        <v>740</v>
      </c>
      <c r="BM1922" s="99" t="s">
        <v>4608</v>
      </c>
    </row>
    <row r="1923" spans="2:65" s="108" customFormat="1">
      <c r="B1923" s="109"/>
      <c r="D1923" s="163" t="s">
        <v>107</v>
      </c>
      <c r="F1923" s="164" t="s">
        <v>4607</v>
      </c>
      <c r="L1923" s="109"/>
      <c r="M1923" s="165"/>
      <c r="N1923" s="166"/>
      <c r="O1923" s="166"/>
      <c r="P1923" s="166"/>
      <c r="Q1923" s="166"/>
      <c r="R1923" s="166"/>
      <c r="S1923" s="166"/>
      <c r="T1923" s="167"/>
      <c r="AT1923" s="99" t="s">
        <v>107</v>
      </c>
      <c r="AU1923" s="99" t="s">
        <v>67</v>
      </c>
    </row>
    <row r="1924" spans="2:65" s="108" customFormat="1" ht="22.5" customHeight="1">
      <c r="B1924" s="109"/>
      <c r="C1924" s="168" t="s">
        <v>4609</v>
      </c>
      <c r="D1924" s="168" t="s">
        <v>4185</v>
      </c>
      <c r="E1924" s="169" t="s">
        <v>4610</v>
      </c>
      <c r="F1924" s="170" t="s">
        <v>4611</v>
      </c>
      <c r="G1924" s="171" t="s">
        <v>111</v>
      </c>
      <c r="H1924" s="172">
        <v>1</v>
      </c>
      <c r="I1924" s="173">
        <v>27.8</v>
      </c>
      <c r="J1924" s="173">
        <f>ROUND(I1924*H1924,2)</f>
        <v>27.8</v>
      </c>
      <c r="K1924" s="170" t="s">
        <v>103</v>
      </c>
      <c r="L1924" s="174"/>
      <c r="M1924" s="175" t="s">
        <v>1</v>
      </c>
      <c r="N1924" s="176" t="s">
        <v>38</v>
      </c>
      <c r="O1924" s="160">
        <v>0</v>
      </c>
      <c r="P1924" s="160">
        <f>O1924*H1924</f>
        <v>0</v>
      </c>
      <c r="Q1924" s="160">
        <v>0</v>
      </c>
      <c r="R1924" s="160">
        <f>Q1924*H1924</f>
        <v>0</v>
      </c>
      <c r="S1924" s="160">
        <v>0</v>
      </c>
      <c r="T1924" s="161">
        <f>S1924*H1924</f>
        <v>0</v>
      </c>
      <c r="AR1924" s="99" t="s">
        <v>740</v>
      </c>
      <c r="AT1924" s="99" t="s">
        <v>4185</v>
      </c>
      <c r="AU1924" s="99" t="s">
        <v>67</v>
      </c>
      <c r="AY1924" s="99" t="s">
        <v>105</v>
      </c>
      <c r="BE1924" s="162">
        <f>IF(N1924="základní",J1924,0)</f>
        <v>27.8</v>
      </c>
      <c r="BF1924" s="162">
        <f>IF(N1924="snížená",J1924,0)</f>
        <v>0</v>
      </c>
      <c r="BG1924" s="162">
        <f>IF(N1924="zákl. přenesená",J1924,0)</f>
        <v>0</v>
      </c>
      <c r="BH1924" s="162">
        <f>IF(N1924="sníž. přenesená",J1924,0)</f>
        <v>0</v>
      </c>
      <c r="BI1924" s="162">
        <f>IF(N1924="nulová",J1924,0)</f>
        <v>0</v>
      </c>
      <c r="BJ1924" s="99" t="s">
        <v>75</v>
      </c>
      <c r="BK1924" s="162">
        <f>ROUND(I1924*H1924,2)</f>
        <v>27.8</v>
      </c>
      <c r="BL1924" s="99" t="s">
        <v>740</v>
      </c>
      <c r="BM1924" s="99" t="s">
        <v>4612</v>
      </c>
    </row>
    <row r="1925" spans="2:65" s="108" customFormat="1">
      <c r="B1925" s="109"/>
      <c r="D1925" s="163" t="s">
        <v>107</v>
      </c>
      <c r="F1925" s="164" t="s">
        <v>4611</v>
      </c>
      <c r="L1925" s="109"/>
      <c r="M1925" s="165"/>
      <c r="N1925" s="166"/>
      <c r="O1925" s="166"/>
      <c r="P1925" s="166"/>
      <c r="Q1925" s="166"/>
      <c r="R1925" s="166"/>
      <c r="S1925" s="166"/>
      <c r="T1925" s="167"/>
      <c r="AT1925" s="99" t="s">
        <v>107</v>
      </c>
      <c r="AU1925" s="99" t="s">
        <v>67</v>
      </c>
    </row>
    <row r="1926" spans="2:65" s="108" customFormat="1" ht="22.5" customHeight="1">
      <c r="B1926" s="109"/>
      <c r="C1926" s="168" t="s">
        <v>4613</v>
      </c>
      <c r="D1926" s="168" t="s">
        <v>4185</v>
      </c>
      <c r="E1926" s="169" t="s">
        <v>4614</v>
      </c>
      <c r="F1926" s="170" t="s">
        <v>4615</v>
      </c>
      <c r="G1926" s="171" t="s">
        <v>111</v>
      </c>
      <c r="H1926" s="172">
        <v>1</v>
      </c>
      <c r="I1926" s="173">
        <v>80.7</v>
      </c>
      <c r="J1926" s="173">
        <f>ROUND(I1926*H1926,2)</f>
        <v>80.7</v>
      </c>
      <c r="K1926" s="170" t="s">
        <v>103</v>
      </c>
      <c r="L1926" s="174"/>
      <c r="M1926" s="175" t="s">
        <v>1</v>
      </c>
      <c r="N1926" s="176" t="s">
        <v>38</v>
      </c>
      <c r="O1926" s="160">
        <v>0</v>
      </c>
      <c r="P1926" s="160">
        <f>O1926*H1926</f>
        <v>0</v>
      </c>
      <c r="Q1926" s="160">
        <v>1.0499999999999999E-3</v>
      </c>
      <c r="R1926" s="160">
        <f>Q1926*H1926</f>
        <v>1.0499999999999999E-3</v>
      </c>
      <c r="S1926" s="160">
        <v>0</v>
      </c>
      <c r="T1926" s="161">
        <f>S1926*H1926</f>
        <v>0</v>
      </c>
      <c r="AR1926" s="99" t="s">
        <v>740</v>
      </c>
      <c r="AT1926" s="99" t="s">
        <v>4185</v>
      </c>
      <c r="AU1926" s="99" t="s">
        <v>67</v>
      </c>
      <c r="AY1926" s="99" t="s">
        <v>105</v>
      </c>
      <c r="BE1926" s="162">
        <f>IF(N1926="základní",J1926,0)</f>
        <v>80.7</v>
      </c>
      <c r="BF1926" s="162">
        <f>IF(N1926="snížená",J1926,0)</f>
        <v>0</v>
      </c>
      <c r="BG1926" s="162">
        <f>IF(N1926="zákl. přenesená",J1926,0)</f>
        <v>0</v>
      </c>
      <c r="BH1926" s="162">
        <f>IF(N1926="sníž. přenesená",J1926,0)</f>
        <v>0</v>
      </c>
      <c r="BI1926" s="162">
        <f>IF(N1926="nulová",J1926,0)</f>
        <v>0</v>
      </c>
      <c r="BJ1926" s="99" t="s">
        <v>75</v>
      </c>
      <c r="BK1926" s="162">
        <f>ROUND(I1926*H1926,2)</f>
        <v>80.7</v>
      </c>
      <c r="BL1926" s="99" t="s">
        <v>740</v>
      </c>
      <c r="BM1926" s="99" t="s">
        <v>4616</v>
      </c>
    </row>
    <row r="1927" spans="2:65" s="108" customFormat="1">
      <c r="B1927" s="109"/>
      <c r="D1927" s="163" t="s">
        <v>107</v>
      </c>
      <c r="F1927" s="164" t="s">
        <v>4615</v>
      </c>
      <c r="L1927" s="109"/>
      <c r="M1927" s="165"/>
      <c r="N1927" s="166"/>
      <c r="O1927" s="166"/>
      <c r="P1927" s="166"/>
      <c r="Q1927" s="166"/>
      <c r="R1927" s="166"/>
      <c r="S1927" s="166"/>
      <c r="T1927" s="167"/>
      <c r="AT1927" s="99" t="s">
        <v>107</v>
      </c>
      <c r="AU1927" s="99" t="s">
        <v>67</v>
      </c>
    </row>
    <row r="1928" spans="2:65" s="108" customFormat="1" ht="22.5" customHeight="1">
      <c r="B1928" s="109"/>
      <c r="C1928" s="168" t="s">
        <v>4617</v>
      </c>
      <c r="D1928" s="168" t="s">
        <v>4185</v>
      </c>
      <c r="E1928" s="169" t="s">
        <v>4618</v>
      </c>
      <c r="F1928" s="170" t="s">
        <v>4619</v>
      </c>
      <c r="G1928" s="171" t="s">
        <v>111</v>
      </c>
      <c r="H1928" s="172">
        <v>1</v>
      </c>
      <c r="I1928" s="173">
        <v>120</v>
      </c>
      <c r="J1928" s="173">
        <f>ROUND(I1928*H1928,2)</f>
        <v>120</v>
      </c>
      <c r="K1928" s="170" t="s">
        <v>103</v>
      </c>
      <c r="L1928" s="174"/>
      <c r="M1928" s="175" t="s">
        <v>1</v>
      </c>
      <c r="N1928" s="176" t="s">
        <v>38</v>
      </c>
      <c r="O1928" s="160">
        <v>0</v>
      </c>
      <c r="P1928" s="160">
        <f>O1928*H1928</f>
        <v>0</v>
      </c>
      <c r="Q1928" s="160">
        <v>1.23E-3</v>
      </c>
      <c r="R1928" s="160">
        <f>Q1928*H1928</f>
        <v>1.23E-3</v>
      </c>
      <c r="S1928" s="160">
        <v>0</v>
      </c>
      <c r="T1928" s="161">
        <f>S1928*H1928</f>
        <v>0</v>
      </c>
      <c r="AR1928" s="99" t="s">
        <v>740</v>
      </c>
      <c r="AT1928" s="99" t="s">
        <v>4185</v>
      </c>
      <c r="AU1928" s="99" t="s">
        <v>67</v>
      </c>
      <c r="AY1928" s="99" t="s">
        <v>105</v>
      </c>
      <c r="BE1928" s="162">
        <f>IF(N1928="základní",J1928,0)</f>
        <v>120</v>
      </c>
      <c r="BF1928" s="162">
        <f>IF(N1928="snížená",J1928,0)</f>
        <v>0</v>
      </c>
      <c r="BG1928" s="162">
        <f>IF(N1928="zákl. přenesená",J1928,0)</f>
        <v>0</v>
      </c>
      <c r="BH1928" s="162">
        <f>IF(N1928="sníž. přenesená",J1928,0)</f>
        <v>0</v>
      </c>
      <c r="BI1928" s="162">
        <f>IF(N1928="nulová",J1928,0)</f>
        <v>0</v>
      </c>
      <c r="BJ1928" s="99" t="s">
        <v>75</v>
      </c>
      <c r="BK1928" s="162">
        <f>ROUND(I1928*H1928,2)</f>
        <v>120</v>
      </c>
      <c r="BL1928" s="99" t="s">
        <v>740</v>
      </c>
      <c r="BM1928" s="99" t="s">
        <v>4620</v>
      </c>
    </row>
    <row r="1929" spans="2:65" s="108" customFormat="1">
      <c r="B1929" s="109"/>
      <c r="D1929" s="163" t="s">
        <v>107</v>
      </c>
      <c r="F1929" s="164" t="s">
        <v>4619</v>
      </c>
      <c r="L1929" s="109"/>
      <c r="M1929" s="165"/>
      <c r="N1929" s="166"/>
      <c r="O1929" s="166"/>
      <c r="P1929" s="166"/>
      <c r="Q1929" s="166"/>
      <c r="R1929" s="166"/>
      <c r="S1929" s="166"/>
      <c r="T1929" s="167"/>
      <c r="AT1929" s="99" t="s">
        <v>107</v>
      </c>
      <c r="AU1929" s="99" t="s">
        <v>67</v>
      </c>
    </row>
    <row r="1930" spans="2:65" s="108" customFormat="1" ht="22.5" customHeight="1">
      <c r="B1930" s="109"/>
      <c r="C1930" s="168" t="s">
        <v>4621</v>
      </c>
      <c r="D1930" s="168" t="s">
        <v>4185</v>
      </c>
      <c r="E1930" s="169" t="s">
        <v>4622</v>
      </c>
      <c r="F1930" s="170" t="s">
        <v>4623</v>
      </c>
      <c r="G1930" s="171" t="s">
        <v>111</v>
      </c>
      <c r="H1930" s="172">
        <v>1</v>
      </c>
      <c r="I1930" s="173">
        <v>68.5</v>
      </c>
      <c r="J1930" s="173">
        <f>ROUND(I1930*H1930,2)</f>
        <v>68.5</v>
      </c>
      <c r="K1930" s="170" t="s">
        <v>103</v>
      </c>
      <c r="L1930" s="174"/>
      <c r="M1930" s="175" t="s">
        <v>1</v>
      </c>
      <c r="N1930" s="176" t="s">
        <v>38</v>
      </c>
      <c r="O1930" s="160">
        <v>0</v>
      </c>
      <c r="P1930" s="160">
        <f>O1930*H1930</f>
        <v>0</v>
      </c>
      <c r="Q1930" s="160">
        <v>1.0499999999999999E-3</v>
      </c>
      <c r="R1930" s="160">
        <f>Q1930*H1930</f>
        <v>1.0499999999999999E-3</v>
      </c>
      <c r="S1930" s="160">
        <v>0</v>
      </c>
      <c r="T1930" s="161">
        <f>S1930*H1930</f>
        <v>0</v>
      </c>
      <c r="AR1930" s="99" t="s">
        <v>740</v>
      </c>
      <c r="AT1930" s="99" t="s">
        <v>4185</v>
      </c>
      <c r="AU1930" s="99" t="s">
        <v>67</v>
      </c>
      <c r="AY1930" s="99" t="s">
        <v>105</v>
      </c>
      <c r="BE1930" s="162">
        <f>IF(N1930="základní",J1930,0)</f>
        <v>68.5</v>
      </c>
      <c r="BF1930" s="162">
        <f>IF(N1930="snížená",J1930,0)</f>
        <v>0</v>
      </c>
      <c r="BG1930" s="162">
        <f>IF(N1930="zákl. přenesená",J1930,0)</f>
        <v>0</v>
      </c>
      <c r="BH1930" s="162">
        <f>IF(N1930="sníž. přenesená",J1930,0)</f>
        <v>0</v>
      </c>
      <c r="BI1930" s="162">
        <f>IF(N1930="nulová",J1930,0)</f>
        <v>0</v>
      </c>
      <c r="BJ1930" s="99" t="s">
        <v>75</v>
      </c>
      <c r="BK1930" s="162">
        <f>ROUND(I1930*H1930,2)</f>
        <v>68.5</v>
      </c>
      <c r="BL1930" s="99" t="s">
        <v>740</v>
      </c>
      <c r="BM1930" s="99" t="s">
        <v>4624</v>
      </c>
    </row>
    <row r="1931" spans="2:65" s="108" customFormat="1">
      <c r="B1931" s="109"/>
      <c r="D1931" s="163" t="s">
        <v>107</v>
      </c>
      <c r="F1931" s="164" t="s">
        <v>4623</v>
      </c>
      <c r="L1931" s="109"/>
      <c r="M1931" s="165"/>
      <c r="N1931" s="166"/>
      <c r="O1931" s="166"/>
      <c r="P1931" s="166"/>
      <c r="Q1931" s="166"/>
      <c r="R1931" s="166"/>
      <c r="S1931" s="166"/>
      <c r="T1931" s="167"/>
      <c r="AT1931" s="99" t="s">
        <v>107</v>
      </c>
      <c r="AU1931" s="99" t="s">
        <v>67</v>
      </c>
    </row>
    <row r="1932" spans="2:65" s="108" customFormat="1" ht="22.5" customHeight="1">
      <c r="B1932" s="109"/>
      <c r="C1932" s="168" t="s">
        <v>4625</v>
      </c>
      <c r="D1932" s="168" t="s">
        <v>4185</v>
      </c>
      <c r="E1932" s="169" t="s">
        <v>4626</v>
      </c>
      <c r="F1932" s="170" t="s">
        <v>4627</v>
      </c>
      <c r="G1932" s="171" t="s">
        <v>111</v>
      </c>
      <c r="H1932" s="172">
        <v>1</v>
      </c>
      <c r="I1932" s="173">
        <v>130</v>
      </c>
      <c r="J1932" s="173">
        <f>ROUND(I1932*H1932,2)</f>
        <v>130</v>
      </c>
      <c r="K1932" s="170" t="s">
        <v>103</v>
      </c>
      <c r="L1932" s="174"/>
      <c r="M1932" s="175" t="s">
        <v>1</v>
      </c>
      <c r="N1932" s="176" t="s">
        <v>38</v>
      </c>
      <c r="O1932" s="160">
        <v>0</v>
      </c>
      <c r="P1932" s="160">
        <f>O1932*H1932</f>
        <v>0</v>
      </c>
      <c r="Q1932" s="160">
        <v>1.1100000000000001E-3</v>
      </c>
      <c r="R1932" s="160">
        <f>Q1932*H1932</f>
        <v>1.1100000000000001E-3</v>
      </c>
      <c r="S1932" s="160">
        <v>0</v>
      </c>
      <c r="T1932" s="161">
        <f>S1932*H1932</f>
        <v>0</v>
      </c>
      <c r="AR1932" s="99" t="s">
        <v>740</v>
      </c>
      <c r="AT1932" s="99" t="s">
        <v>4185</v>
      </c>
      <c r="AU1932" s="99" t="s">
        <v>67</v>
      </c>
      <c r="AY1932" s="99" t="s">
        <v>105</v>
      </c>
      <c r="BE1932" s="162">
        <f>IF(N1932="základní",J1932,0)</f>
        <v>130</v>
      </c>
      <c r="BF1932" s="162">
        <f>IF(N1932="snížená",J1932,0)</f>
        <v>0</v>
      </c>
      <c r="BG1932" s="162">
        <f>IF(N1932="zákl. přenesená",J1932,0)</f>
        <v>0</v>
      </c>
      <c r="BH1932" s="162">
        <f>IF(N1932="sníž. přenesená",J1932,0)</f>
        <v>0</v>
      </c>
      <c r="BI1932" s="162">
        <f>IF(N1932="nulová",J1932,0)</f>
        <v>0</v>
      </c>
      <c r="BJ1932" s="99" t="s">
        <v>75</v>
      </c>
      <c r="BK1932" s="162">
        <f>ROUND(I1932*H1932,2)</f>
        <v>130</v>
      </c>
      <c r="BL1932" s="99" t="s">
        <v>740</v>
      </c>
      <c r="BM1932" s="99" t="s">
        <v>4628</v>
      </c>
    </row>
    <row r="1933" spans="2:65" s="108" customFormat="1">
      <c r="B1933" s="109"/>
      <c r="D1933" s="163" t="s">
        <v>107</v>
      </c>
      <c r="F1933" s="164" t="s">
        <v>4627</v>
      </c>
      <c r="L1933" s="109"/>
      <c r="M1933" s="165"/>
      <c r="N1933" s="166"/>
      <c r="O1933" s="166"/>
      <c r="P1933" s="166"/>
      <c r="Q1933" s="166"/>
      <c r="R1933" s="166"/>
      <c r="S1933" s="166"/>
      <c r="T1933" s="167"/>
      <c r="AT1933" s="99" t="s">
        <v>107</v>
      </c>
      <c r="AU1933" s="99" t="s">
        <v>67</v>
      </c>
    </row>
    <row r="1934" spans="2:65" s="108" customFormat="1" ht="22.5" customHeight="1">
      <c r="B1934" s="109"/>
      <c r="C1934" s="168" t="s">
        <v>4629</v>
      </c>
      <c r="D1934" s="168" t="s">
        <v>4185</v>
      </c>
      <c r="E1934" s="169" t="s">
        <v>4630</v>
      </c>
      <c r="F1934" s="170" t="s">
        <v>4631</v>
      </c>
      <c r="G1934" s="171" t="s">
        <v>111</v>
      </c>
      <c r="H1934" s="172">
        <v>1</v>
      </c>
      <c r="I1934" s="173">
        <v>74.5</v>
      </c>
      <c r="J1934" s="173">
        <f>ROUND(I1934*H1934,2)</f>
        <v>74.5</v>
      </c>
      <c r="K1934" s="170" t="s">
        <v>103</v>
      </c>
      <c r="L1934" s="174"/>
      <c r="M1934" s="175" t="s">
        <v>1</v>
      </c>
      <c r="N1934" s="176" t="s">
        <v>38</v>
      </c>
      <c r="O1934" s="160">
        <v>0</v>
      </c>
      <c r="P1934" s="160">
        <f>O1934*H1934</f>
        <v>0</v>
      </c>
      <c r="Q1934" s="160">
        <v>1.23E-3</v>
      </c>
      <c r="R1934" s="160">
        <f>Q1934*H1934</f>
        <v>1.23E-3</v>
      </c>
      <c r="S1934" s="160">
        <v>0</v>
      </c>
      <c r="T1934" s="161">
        <f>S1934*H1934</f>
        <v>0</v>
      </c>
      <c r="AR1934" s="99" t="s">
        <v>740</v>
      </c>
      <c r="AT1934" s="99" t="s">
        <v>4185</v>
      </c>
      <c r="AU1934" s="99" t="s">
        <v>67</v>
      </c>
      <c r="AY1934" s="99" t="s">
        <v>105</v>
      </c>
      <c r="BE1934" s="162">
        <f>IF(N1934="základní",J1934,0)</f>
        <v>74.5</v>
      </c>
      <c r="BF1934" s="162">
        <f>IF(N1934="snížená",J1934,0)</f>
        <v>0</v>
      </c>
      <c r="BG1934" s="162">
        <f>IF(N1934="zákl. přenesená",J1934,0)</f>
        <v>0</v>
      </c>
      <c r="BH1934" s="162">
        <f>IF(N1934="sníž. přenesená",J1934,0)</f>
        <v>0</v>
      </c>
      <c r="BI1934" s="162">
        <f>IF(N1934="nulová",J1934,0)</f>
        <v>0</v>
      </c>
      <c r="BJ1934" s="99" t="s">
        <v>75</v>
      </c>
      <c r="BK1934" s="162">
        <f>ROUND(I1934*H1934,2)</f>
        <v>74.5</v>
      </c>
      <c r="BL1934" s="99" t="s">
        <v>740</v>
      </c>
      <c r="BM1934" s="99" t="s">
        <v>4632</v>
      </c>
    </row>
    <row r="1935" spans="2:65" s="108" customFormat="1">
      <c r="B1935" s="109"/>
      <c r="D1935" s="163" t="s">
        <v>107</v>
      </c>
      <c r="F1935" s="164" t="s">
        <v>4631</v>
      </c>
      <c r="L1935" s="109"/>
      <c r="M1935" s="165"/>
      <c r="N1935" s="166"/>
      <c r="O1935" s="166"/>
      <c r="P1935" s="166"/>
      <c r="Q1935" s="166"/>
      <c r="R1935" s="166"/>
      <c r="S1935" s="166"/>
      <c r="T1935" s="167"/>
      <c r="AT1935" s="99" t="s">
        <v>107</v>
      </c>
      <c r="AU1935" s="99" t="s">
        <v>67</v>
      </c>
    </row>
    <row r="1936" spans="2:65" s="108" customFormat="1" ht="22.5" customHeight="1">
      <c r="B1936" s="109"/>
      <c r="C1936" s="168" t="s">
        <v>4633</v>
      </c>
      <c r="D1936" s="168" t="s">
        <v>4185</v>
      </c>
      <c r="E1936" s="169" t="s">
        <v>4634</v>
      </c>
      <c r="F1936" s="170" t="s">
        <v>4635</v>
      </c>
      <c r="G1936" s="171" t="s">
        <v>111</v>
      </c>
      <c r="H1936" s="172">
        <v>1</v>
      </c>
      <c r="I1936" s="173">
        <v>31.6</v>
      </c>
      <c r="J1936" s="173">
        <f>ROUND(I1936*H1936,2)</f>
        <v>31.6</v>
      </c>
      <c r="K1936" s="170" t="s">
        <v>103</v>
      </c>
      <c r="L1936" s="174"/>
      <c r="M1936" s="175" t="s">
        <v>1</v>
      </c>
      <c r="N1936" s="176" t="s">
        <v>38</v>
      </c>
      <c r="O1936" s="160">
        <v>0</v>
      </c>
      <c r="P1936" s="160">
        <f>O1936*H1936</f>
        <v>0</v>
      </c>
      <c r="Q1936" s="160">
        <v>6.3000000000000003E-4</v>
      </c>
      <c r="R1936" s="160">
        <f>Q1936*H1936</f>
        <v>6.3000000000000003E-4</v>
      </c>
      <c r="S1936" s="160">
        <v>0</v>
      </c>
      <c r="T1936" s="161">
        <f>S1936*H1936</f>
        <v>0</v>
      </c>
      <c r="AR1936" s="99" t="s">
        <v>740</v>
      </c>
      <c r="AT1936" s="99" t="s">
        <v>4185</v>
      </c>
      <c r="AU1936" s="99" t="s">
        <v>67</v>
      </c>
      <c r="AY1936" s="99" t="s">
        <v>105</v>
      </c>
      <c r="BE1936" s="162">
        <f>IF(N1936="základní",J1936,0)</f>
        <v>31.6</v>
      </c>
      <c r="BF1936" s="162">
        <f>IF(N1936="snížená",J1936,0)</f>
        <v>0</v>
      </c>
      <c r="BG1936" s="162">
        <f>IF(N1936="zákl. přenesená",J1936,0)</f>
        <v>0</v>
      </c>
      <c r="BH1936" s="162">
        <f>IF(N1936="sníž. přenesená",J1936,0)</f>
        <v>0</v>
      </c>
      <c r="BI1936" s="162">
        <f>IF(N1936="nulová",J1936,0)</f>
        <v>0</v>
      </c>
      <c r="BJ1936" s="99" t="s">
        <v>75</v>
      </c>
      <c r="BK1936" s="162">
        <f>ROUND(I1936*H1936,2)</f>
        <v>31.6</v>
      </c>
      <c r="BL1936" s="99" t="s">
        <v>740</v>
      </c>
      <c r="BM1936" s="99" t="s">
        <v>4636</v>
      </c>
    </row>
    <row r="1937" spans="2:65" s="108" customFormat="1">
      <c r="B1937" s="109"/>
      <c r="D1937" s="163" t="s">
        <v>107</v>
      </c>
      <c r="F1937" s="164" t="s">
        <v>4635</v>
      </c>
      <c r="L1937" s="109"/>
      <c r="M1937" s="165"/>
      <c r="N1937" s="166"/>
      <c r="O1937" s="166"/>
      <c r="P1937" s="166"/>
      <c r="Q1937" s="166"/>
      <c r="R1937" s="166"/>
      <c r="S1937" s="166"/>
      <c r="T1937" s="167"/>
      <c r="AT1937" s="99" t="s">
        <v>107</v>
      </c>
      <c r="AU1937" s="99" t="s">
        <v>67</v>
      </c>
    </row>
    <row r="1938" spans="2:65" s="108" customFormat="1" ht="22.5" customHeight="1">
      <c r="B1938" s="109"/>
      <c r="C1938" s="168" t="s">
        <v>4637</v>
      </c>
      <c r="D1938" s="168" t="s">
        <v>4185</v>
      </c>
      <c r="E1938" s="169" t="s">
        <v>4638</v>
      </c>
      <c r="F1938" s="170" t="s">
        <v>4639</v>
      </c>
      <c r="G1938" s="171" t="s">
        <v>111</v>
      </c>
      <c r="H1938" s="172">
        <v>1</v>
      </c>
      <c r="I1938" s="173">
        <v>31.6</v>
      </c>
      <c r="J1938" s="173">
        <f>ROUND(I1938*H1938,2)</f>
        <v>31.6</v>
      </c>
      <c r="K1938" s="170" t="s">
        <v>103</v>
      </c>
      <c r="L1938" s="174"/>
      <c r="M1938" s="175" t="s">
        <v>1</v>
      </c>
      <c r="N1938" s="176" t="s">
        <v>38</v>
      </c>
      <c r="O1938" s="160">
        <v>0</v>
      </c>
      <c r="P1938" s="160">
        <f>O1938*H1938</f>
        <v>0</v>
      </c>
      <c r="Q1938" s="160">
        <v>6.3000000000000003E-4</v>
      </c>
      <c r="R1938" s="160">
        <f>Q1938*H1938</f>
        <v>6.3000000000000003E-4</v>
      </c>
      <c r="S1938" s="160">
        <v>0</v>
      </c>
      <c r="T1938" s="161">
        <f>S1938*H1938</f>
        <v>0</v>
      </c>
      <c r="AR1938" s="99" t="s">
        <v>740</v>
      </c>
      <c r="AT1938" s="99" t="s">
        <v>4185</v>
      </c>
      <c r="AU1938" s="99" t="s">
        <v>67</v>
      </c>
      <c r="AY1938" s="99" t="s">
        <v>105</v>
      </c>
      <c r="BE1938" s="162">
        <f>IF(N1938="základní",J1938,0)</f>
        <v>31.6</v>
      </c>
      <c r="BF1938" s="162">
        <f>IF(N1938="snížená",J1938,0)</f>
        <v>0</v>
      </c>
      <c r="BG1938" s="162">
        <f>IF(N1938="zákl. přenesená",J1938,0)</f>
        <v>0</v>
      </c>
      <c r="BH1938" s="162">
        <f>IF(N1938="sníž. přenesená",J1938,0)</f>
        <v>0</v>
      </c>
      <c r="BI1938" s="162">
        <f>IF(N1938="nulová",J1938,0)</f>
        <v>0</v>
      </c>
      <c r="BJ1938" s="99" t="s">
        <v>75</v>
      </c>
      <c r="BK1938" s="162">
        <f>ROUND(I1938*H1938,2)</f>
        <v>31.6</v>
      </c>
      <c r="BL1938" s="99" t="s">
        <v>740</v>
      </c>
      <c r="BM1938" s="99" t="s">
        <v>4640</v>
      </c>
    </row>
    <row r="1939" spans="2:65" s="108" customFormat="1">
      <c r="B1939" s="109"/>
      <c r="D1939" s="163" t="s">
        <v>107</v>
      </c>
      <c r="F1939" s="164" t="s">
        <v>4639</v>
      </c>
      <c r="L1939" s="109"/>
      <c r="M1939" s="165"/>
      <c r="N1939" s="166"/>
      <c r="O1939" s="166"/>
      <c r="P1939" s="166"/>
      <c r="Q1939" s="166"/>
      <c r="R1939" s="166"/>
      <c r="S1939" s="166"/>
      <c r="T1939" s="167"/>
      <c r="AT1939" s="99" t="s">
        <v>107</v>
      </c>
      <c r="AU1939" s="99" t="s">
        <v>67</v>
      </c>
    </row>
    <row r="1940" spans="2:65" s="108" customFormat="1" ht="22.5" customHeight="1">
      <c r="B1940" s="109"/>
      <c r="C1940" s="168" t="s">
        <v>4641</v>
      </c>
      <c r="D1940" s="168" t="s">
        <v>4185</v>
      </c>
      <c r="E1940" s="169" t="s">
        <v>4642</v>
      </c>
      <c r="F1940" s="170" t="s">
        <v>4643</v>
      </c>
      <c r="G1940" s="171" t="s">
        <v>111</v>
      </c>
      <c r="H1940" s="172">
        <v>1</v>
      </c>
      <c r="I1940" s="173">
        <v>35</v>
      </c>
      <c r="J1940" s="173">
        <f>ROUND(I1940*H1940,2)</f>
        <v>35</v>
      </c>
      <c r="K1940" s="170" t="s">
        <v>103</v>
      </c>
      <c r="L1940" s="174"/>
      <c r="M1940" s="175" t="s">
        <v>1</v>
      </c>
      <c r="N1940" s="176" t="s">
        <v>38</v>
      </c>
      <c r="O1940" s="160">
        <v>0</v>
      </c>
      <c r="P1940" s="160">
        <f>O1940*H1940</f>
        <v>0</v>
      </c>
      <c r="Q1940" s="160">
        <v>5.4000000000000001E-4</v>
      </c>
      <c r="R1940" s="160">
        <f>Q1940*H1940</f>
        <v>5.4000000000000001E-4</v>
      </c>
      <c r="S1940" s="160">
        <v>0</v>
      </c>
      <c r="T1940" s="161">
        <f>S1940*H1940</f>
        <v>0</v>
      </c>
      <c r="AR1940" s="99" t="s">
        <v>740</v>
      </c>
      <c r="AT1940" s="99" t="s">
        <v>4185</v>
      </c>
      <c r="AU1940" s="99" t="s">
        <v>67</v>
      </c>
      <c r="AY1940" s="99" t="s">
        <v>105</v>
      </c>
      <c r="BE1940" s="162">
        <f>IF(N1940="základní",J1940,0)</f>
        <v>35</v>
      </c>
      <c r="BF1940" s="162">
        <f>IF(N1940="snížená",J1940,0)</f>
        <v>0</v>
      </c>
      <c r="BG1940" s="162">
        <f>IF(N1940="zákl. přenesená",J1940,0)</f>
        <v>0</v>
      </c>
      <c r="BH1940" s="162">
        <f>IF(N1940="sníž. přenesená",J1940,0)</f>
        <v>0</v>
      </c>
      <c r="BI1940" s="162">
        <f>IF(N1940="nulová",J1940,0)</f>
        <v>0</v>
      </c>
      <c r="BJ1940" s="99" t="s">
        <v>75</v>
      </c>
      <c r="BK1940" s="162">
        <f>ROUND(I1940*H1940,2)</f>
        <v>35</v>
      </c>
      <c r="BL1940" s="99" t="s">
        <v>740</v>
      </c>
      <c r="BM1940" s="99" t="s">
        <v>4644</v>
      </c>
    </row>
    <row r="1941" spans="2:65" s="108" customFormat="1">
      <c r="B1941" s="109"/>
      <c r="D1941" s="163" t="s">
        <v>107</v>
      </c>
      <c r="F1941" s="164" t="s">
        <v>4643</v>
      </c>
      <c r="L1941" s="109"/>
      <c r="M1941" s="165"/>
      <c r="N1941" s="166"/>
      <c r="O1941" s="166"/>
      <c r="P1941" s="166"/>
      <c r="Q1941" s="166"/>
      <c r="R1941" s="166"/>
      <c r="S1941" s="166"/>
      <c r="T1941" s="167"/>
      <c r="AT1941" s="99" t="s">
        <v>107</v>
      </c>
      <c r="AU1941" s="99" t="s">
        <v>67</v>
      </c>
    </row>
    <row r="1942" spans="2:65" s="108" customFormat="1" ht="22.5" customHeight="1">
      <c r="B1942" s="109"/>
      <c r="C1942" s="168" t="s">
        <v>4645</v>
      </c>
      <c r="D1942" s="168" t="s">
        <v>4185</v>
      </c>
      <c r="E1942" s="169" t="s">
        <v>4646</v>
      </c>
      <c r="F1942" s="170" t="s">
        <v>4647</v>
      </c>
      <c r="G1942" s="171" t="s">
        <v>111</v>
      </c>
      <c r="H1942" s="172">
        <v>1</v>
      </c>
      <c r="I1942" s="173">
        <v>31.9</v>
      </c>
      <c r="J1942" s="173">
        <f>ROUND(I1942*H1942,2)</f>
        <v>31.9</v>
      </c>
      <c r="K1942" s="170" t="s">
        <v>103</v>
      </c>
      <c r="L1942" s="174"/>
      <c r="M1942" s="175" t="s">
        <v>1</v>
      </c>
      <c r="N1942" s="176" t="s">
        <v>38</v>
      </c>
      <c r="O1942" s="160">
        <v>0</v>
      </c>
      <c r="P1942" s="160">
        <f>O1942*H1942</f>
        <v>0</v>
      </c>
      <c r="Q1942" s="160">
        <v>5.1999999999999995E-4</v>
      </c>
      <c r="R1942" s="160">
        <f>Q1942*H1942</f>
        <v>5.1999999999999995E-4</v>
      </c>
      <c r="S1942" s="160">
        <v>0</v>
      </c>
      <c r="T1942" s="161">
        <f>S1942*H1942</f>
        <v>0</v>
      </c>
      <c r="AR1942" s="99" t="s">
        <v>740</v>
      </c>
      <c r="AT1942" s="99" t="s">
        <v>4185</v>
      </c>
      <c r="AU1942" s="99" t="s">
        <v>67</v>
      </c>
      <c r="AY1942" s="99" t="s">
        <v>105</v>
      </c>
      <c r="BE1942" s="162">
        <f>IF(N1942="základní",J1942,0)</f>
        <v>31.9</v>
      </c>
      <c r="BF1942" s="162">
        <f>IF(N1942="snížená",J1942,0)</f>
        <v>0</v>
      </c>
      <c r="BG1942" s="162">
        <f>IF(N1942="zákl. přenesená",J1942,0)</f>
        <v>0</v>
      </c>
      <c r="BH1942" s="162">
        <f>IF(N1942="sníž. přenesená",J1942,0)</f>
        <v>0</v>
      </c>
      <c r="BI1942" s="162">
        <f>IF(N1942="nulová",J1942,0)</f>
        <v>0</v>
      </c>
      <c r="BJ1942" s="99" t="s">
        <v>75</v>
      </c>
      <c r="BK1942" s="162">
        <f>ROUND(I1942*H1942,2)</f>
        <v>31.9</v>
      </c>
      <c r="BL1942" s="99" t="s">
        <v>740</v>
      </c>
      <c r="BM1942" s="99" t="s">
        <v>4648</v>
      </c>
    </row>
    <row r="1943" spans="2:65" s="108" customFormat="1">
      <c r="B1943" s="109"/>
      <c r="D1943" s="163" t="s">
        <v>107</v>
      </c>
      <c r="F1943" s="164" t="s">
        <v>4647</v>
      </c>
      <c r="L1943" s="109"/>
      <c r="M1943" s="165"/>
      <c r="N1943" s="166"/>
      <c r="O1943" s="166"/>
      <c r="P1943" s="166"/>
      <c r="Q1943" s="166"/>
      <c r="R1943" s="166"/>
      <c r="S1943" s="166"/>
      <c r="T1943" s="167"/>
      <c r="AT1943" s="99" t="s">
        <v>107</v>
      </c>
      <c r="AU1943" s="99" t="s">
        <v>67</v>
      </c>
    </row>
    <row r="1944" spans="2:65" s="108" customFormat="1" ht="22.5" customHeight="1">
      <c r="B1944" s="109"/>
      <c r="C1944" s="168" t="s">
        <v>4649</v>
      </c>
      <c r="D1944" s="168" t="s">
        <v>4185</v>
      </c>
      <c r="E1944" s="169" t="s">
        <v>4650</v>
      </c>
      <c r="F1944" s="170" t="s">
        <v>4651</v>
      </c>
      <c r="G1944" s="171" t="s">
        <v>111</v>
      </c>
      <c r="H1944" s="172">
        <v>1</v>
      </c>
      <c r="I1944" s="173">
        <v>45.5</v>
      </c>
      <c r="J1944" s="173">
        <f>ROUND(I1944*H1944,2)</f>
        <v>45.5</v>
      </c>
      <c r="K1944" s="170" t="s">
        <v>103</v>
      </c>
      <c r="L1944" s="174"/>
      <c r="M1944" s="175" t="s">
        <v>1</v>
      </c>
      <c r="N1944" s="176" t="s">
        <v>38</v>
      </c>
      <c r="O1944" s="160">
        <v>0</v>
      </c>
      <c r="P1944" s="160">
        <f>O1944*H1944</f>
        <v>0</v>
      </c>
      <c r="Q1944" s="160">
        <v>5.6999999999999998E-4</v>
      </c>
      <c r="R1944" s="160">
        <f>Q1944*H1944</f>
        <v>5.6999999999999998E-4</v>
      </c>
      <c r="S1944" s="160">
        <v>0</v>
      </c>
      <c r="T1944" s="161">
        <f>S1944*H1944</f>
        <v>0</v>
      </c>
      <c r="AR1944" s="99" t="s">
        <v>740</v>
      </c>
      <c r="AT1944" s="99" t="s">
        <v>4185</v>
      </c>
      <c r="AU1944" s="99" t="s">
        <v>67</v>
      </c>
      <c r="AY1944" s="99" t="s">
        <v>105</v>
      </c>
      <c r="BE1944" s="162">
        <f>IF(N1944="základní",J1944,0)</f>
        <v>45.5</v>
      </c>
      <c r="BF1944" s="162">
        <f>IF(N1944="snížená",J1944,0)</f>
        <v>0</v>
      </c>
      <c r="BG1944" s="162">
        <f>IF(N1944="zákl. přenesená",J1944,0)</f>
        <v>0</v>
      </c>
      <c r="BH1944" s="162">
        <f>IF(N1944="sníž. přenesená",J1944,0)</f>
        <v>0</v>
      </c>
      <c r="BI1944" s="162">
        <f>IF(N1944="nulová",J1944,0)</f>
        <v>0</v>
      </c>
      <c r="BJ1944" s="99" t="s">
        <v>75</v>
      </c>
      <c r="BK1944" s="162">
        <f>ROUND(I1944*H1944,2)</f>
        <v>45.5</v>
      </c>
      <c r="BL1944" s="99" t="s">
        <v>740</v>
      </c>
      <c r="BM1944" s="99" t="s">
        <v>4652</v>
      </c>
    </row>
    <row r="1945" spans="2:65" s="108" customFormat="1">
      <c r="B1945" s="109"/>
      <c r="D1945" s="163" t="s">
        <v>107</v>
      </c>
      <c r="F1945" s="164" t="s">
        <v>4651</v>
      </c>
      <c r="L1945" s="109"/>
      <c r="M1945" s="165"/>
      <c r="N1945" s="166"/>
      <c r="O1945" s="166"/>
      <c r="P1945" s="166"/>
      <c r="Q1945" s="166"/>
      <c r="R1945" s="166"/>
      <c r="S1945" s="166"/>
      <c r="T1945" s="167"/>
      <c r="AT1945" s="99" t="s">
        <v>107</v>
      </c>
      <c r="AU1945" s="99" t="s">
        <v>67</v>
      </c>
    </row>
    <row r="1946" spans="2:65" s="108" customFormat="1" ht="22.5" customHeight="1">
      <c r="B1946" s="109"/>
      <c r="C1946" s="168" t="s">
        <v>4653</v>
      </c>
      <c r="D1946" s="168" t="s">
        <v>4185</v>
      </c>
      <c r="E1946" s="169" t="s">
        <v>4654</v>
      </c>
      <c r="F1946" s="170" t="s">
        <v>4655</v>
      </c>
      <c r="G1946" s="171" t="s">
        <v>111</v>
      </c>
      <c r="H1946" s="172">
        <v>1</v>
      </c>
      <c r="I1946" s="173">
        <v>10.9</v>
      </c>
      <c r="J1946" s="173">
        <f>ROUND(I1946*H1946,2)</f>
        <v>10.9</v>
      </c>
      <c r="K1946" s="170" t="s">
        <v>103</v>
      </c>
      <c r="L1946" s="174"/>
      <c r="M1946" s="175" t="s">
        <v>1</v>
      </c>
      <c r="N1946" s="176" t="s">
        <v>38</v>
      </c>
      <c r="O1946" s="160">
        <v>0</v>
      </c>
      <c r="P1946" s="160">
        <f>O1946*H1946</f>
        <v>0</v>
      </c>
      <c r="Q1946" s="160">
        <v>1.3999999999999999E-4</v>
      </c>
      <c r="R1946" s="160">
        <f>Q1946*H1946</f>
        <v>1.3999999999999999E-4</v>
      </c>
      <c r="S1946" s="160">
        <v>0</v>
      </c>
      <c r="T1946" s="161">
        <f>S1946*H1946</f>
        <v>0</v>
      </c>
      <c r="AR1946" s="99" t="s">
        <v>740</v>
      </c>
      <c r="AT1946" s="99" t="s">
        <v>4185</v>
      </c>
      <c r="AU1946" s="99" t="s">
        <v>67</v>
      </c>
      <c r="AY1946" s="99" t="s">
        <v>105</v>
      </c>
      <c r="BE1946" s="162">
        <f>IF(N1946="základní",J1946,0)</f>
        <v>10.9</v>
      </c>
      <c r="BF1946" s="162">
        <f>IF(N1946="snížená",J1946,0)</f>
        <v>0</v>
      </c>
      <c r="BG1946" s="162">
        <f>IF(N1946="zákl. přenesená",J1946,0)</f>
        <v>0</v>
      </c>
      <c r="BH1946" s="162">
        <f>IF(N1946="sníž. přenesená",J1946,0)</f>
        <v>0</v>
      </c>
      <c r="BI1946" s="162">
        <f>IF(N1946="nulová",J1946,0)</f>
        <v>0</v>
      </c>
      <c r="BJ1946" s="99" t="s">
        <v>75</v>
      </c>
      <c r="BK1946" s="162">
        <f>ROUND(I1946*H1946,2)</f>
        <v>10.9</v>
      </c>
      <c r="BL1946" s="99" t="s">
        <v>740</v>
      </c>
      <c r="BM1946" s="99" t="s">
        <v>4656</v>
      </c>
    </row>
    <row r="1947" spans="2:65" s="108" customFormat="1">
      <c r="B1947" s="109"/>
      <c r="D1947" s="163" t="s">
        <v>107</v>
      </c>
      <c r="F1947" s="164" t="s">
        <v>4655</v>
      </c>
      <c r="L1947" s="109"/>
      <c r="M1947" s="165"/>
      <c r="N1947" s="166"/>
      <c r="O1947" s="166"/>
      <c r="P1947" s="166"/>
      <c r="Q1947" s="166"/>
      <c r="R1947" s="166"/>
      <c r="S1947" s="166"/>
      <c r="T1947" s="167"/>
      <c r="AT1947" s="99" t="s">
        <v>107</v>
      </c>
      <c r="AU1947" s="99" t="s">
        <v>67</v>
      </c>
    </row>
    <row r="1948" spans="2:65" s="108" customFormat="1" ht="22.5" customHeight="1">
      <c r="B1948" s="109"/>
      <c r="C1948" s="168" t="s">
        <v>4657</v>
      </c>
      <c r="D1948" s="168" t="s">
        <v>4185</v>
      </c>
      <c r="E1948" s="169" t="s">
        <v>4658</v>
      </c>
      <c r="F1948" s="170" t="s">
        <v>4659</v>
      </c>
      <c r="G1948" s="171" t="s">
        <v>111</v>
      </c>
      <c r="H1948" s="172">
        <v>1</v>
      </c>
      <c r="I1948" s="173">
        <v>10.7</v>
      </c>
      <c r="J1948" s="173">
        <f>ROUND(I1948*H1948,2)</f>
        <v>10.7</v>
      </c>
      <c r="K1948" s="170" t="s">
        <v>103</v>
      </c>
      <c r="L1948" s="174"/>
      <c r="M1948" s="175" t="s">
        <v>1</v>
      </c>
      <c r="N1948" s="176" t="s">
        <v>38</v>
      </c>
      <c r="O1948" s="160">
        <v>0</v>
      </c>
      <c r="P1948" s="160">
        <f>O1948*H1948</f>
        <v>0</v>
      </c>
      <c r="Q1948" s="160">
        <v>9.0000000000000006E-5</v>
      </c>
      <c r="R1948" s="160">
        <f>Q1948*H1948</f>
        <v>9.0000000000000006E-5</v>
      </c>
      <c r="S1948" s="160">
        <v>0</v>
      </c>
      <c r="T1948" s="161">
        <f>S1948*H1948</f>
        <v>0</v>
      </c>
      <c r="AR1948" s="99" t="s">
        <v>740</v>
      </c>
      <c r="AT1948" s="99" t="s">
        <v>4185</v>
      </c>
      <c r="AU1948" s="99" t="s">
        <v>67</v>
      </c>
      <c r="AY1948" s="99" t="s">
        <v>105</v>
      </c>
      <c r="BE1948" s="162">
        <f>IF(N1948="základní",J1948,0)</f>
        <v>10.7</v>
      </c>
      <c r="BF1948" s="162">
        <f>IF(N1948="snížená",J1948,0)</f>
        <v>0</v>
      </c>
      <c r="BG1948" s="162">
        <f>IF(N1948="zákl. přenesená",J1948,0)</f>
        <v>0</v>
      </c>
      <c r="BH1948" s="162">
        <f>IF(N1948="sníž. přenesená",J1948,0)</f>
        <v>0</v>
      </c>
      <c r="BI1948" s="162">
        <f>IF(N1948="nulová",J1948,0)</f>
        <v>0</v>
      </c>
      <c r="BJ1948" s="99" t="s">
        <v>75</v>
      </c>
      <c r="BK1948" s="162">
        <f>ROUND(I1948*H1948,2)</f>
        <v>10.7</v>
      </c>
      <c r="BL1948" s="99" t="s">
        <v>740</v>
      </c>
      <c r="BM1948" s="99" t="s">
        <v>4660</v>
      </c>
    </row>
    <row r="1949" spans="2:65" s="108" customFormat="1">
      <c r="B1949" s="109"/>
      <c r="D1949" s="163" t="s">
        <v>107</v>
      </c>
      <c r="F1949" s="164" t="s">
        <v>4659</v>
      </c>
      <c r="L1949" s="109"/>
      <c r="M1949" s="165"/>
      <c r="N1949" s="166"/>
      <c r="O1949" s="166"/>
      <c r="P1949" s="166"/>
      <c r="Q1949" s="166"/>
      <c r="R1949" s="166"/>
      <c r="S1949" s="166"/>
      <c r="T1949" s="167"/>
      <c r="AT1949" s="99" t="s">
        <v>107</v>
      </c>
      <c r="AU1949" s="99" t="s">
        <v>67</v>
      </c>
    </row>
    <row r="1950" spans="2:65" s="108" customFormat="1" ht="22.5" customHeight="1">
      <c r="B1950" s="109"/>
      <c r="C1950" s="168" t="s">
        <v>4661</v>
      </c>
      <c r="D1950" s="168" t="s">
        <v>4185</v>
      </c>
      <c r="E1950" s="169" t="s">
        <v>4662</v>
      </c>
      <c r="F1950" s="170" t="s">
        <v>4663</v>
      </c>
      <c r="G1950" s="171" t="s">
        <v>111</v>
      </c>
      <c r="H1950" s="172">
        <v>1</v>
      </c>
      <c r="I1950" s="173">
        <v>38.1</v>
      </c>
      <c r="J1950" s="173">
        <f>ROUND(I1950*H1950,2)</f>
        <v>38.1</v>
      </c>
      <c r="K1950" s="170" t="s">
        <v>103</v>
      </c>
      <c r="L1950" s="174"/>
      <c r="M1950" s="175" t="s">
        <v>1</v>
      </c>
      <c r="N1950" s="176" t="s">
        <v>38</v>
      </c>
      <c r="O1950" s="160">
        <v>0</v>
      </c>
      <c r="P1950" s="160">
        <f>O1950*H1950</f>
        <v>0</v>
      </c>
      <c r="Q1950" s="160">
        <v>4.8999999999999998E-4</v>
      </c>
      <c r="R1950" s="160">
        <f>Q1950*H1950</f>
        <v>4.8999999999999998E-4</v>
      </c>
      <c r="S1950" s="160">
        <v>0</v>
      </c>
      <c r="T1950" s="161">
        <f>S1950*H1950</f>
        <v>0</v>
      </c>
      <c r="AR1950" s="99" t="s">
        <v>740</v>
      </c>
      <c r="AT1950" s="99" t="s">
        <v>4185</v>
      </c>
      <c r="AU1950" s="99" t="s">
        <v>67</v>
      </c>
      <c r="AY1950" s="99" t="s">
        <v>105</v>
      </c>
      <c r="BE1950" s="162">
        <f>IF(N1950="základní",J1950,0)</f>
        <v>38.1</v>
      </c>
      <c r="BF1950" s="162">
        <f>IF(N1950="snížená",J1950,0)</f>
        <v>0</v>
      </c>
      <c r="BG1950" s="162">
        <f>IF(N1950="zákl. přenesená",J1950,0)</f>
        <v>0</v>
      </c>
      <c r="BH1950" s="162">
        <f>IF(N1950="sníž. přenesená",J1950,0)</f>
        <v>0</v>
      </c>
      <c r="BI1950" s="162">
        <f>IF(N1950="nulová",J1950,0)</f>
        <v>0</v>
      </c>
      <c r="BJ1950" s="99" t="s">
        <v>75</v>
      </c>
      <c r="BK1950" s="162">
        <f>ROUND(I1950*H1950,2)</f>
        <v>38.1</v>
      </c>
      <c r="BL1950" s="99" t="s">
        <v>740</v>
      </c>
      <c r="BM1950" s="99" t="s">
        <v>4664</v>
      </c>
    </row>
    <row r="1951" spans="2:65" s="108" customFormat="1">
      <c r="B1951" s="109"/>
      <c r="D1951" s="163" t="s">
        <v>107</v>
      </c>
      <c r="F1951" s="164" t="s">
        <v>4663</v>
      </c>
      <c r="L1951" s="109"/>
      <c r="M1951" s="165"/>
      <c r="N1951" s="166"/>
      <c r="O1951" s="166"/>
      <c r="P1951" s="166"/>
      <c r="Q1951" s="166"/>
      <c r="R1951" s="166"/>
      <c r="S1951" s="166"/>
      <c r="T1951" s="167"/>
      <c r="AT1951" s="99" t="s">
        <v>107</v>
      </c>
      <c r="AU1951" s="99" t="s">
        <v>67</v>
      </c>
    </row>
    <row r="1952" spans="2:65" s="108" customFormat="1" ht="22.5" customHeight="1">
      <c r="B1952" s="109"/>
      <c r="C1952" s="168" t="s">
        <v>4665</v>
      </c>
      <c r="D1952" s="168" t="s">
        <v>4185</v>
      </c>
      <c r="E1952" s="169" t="s">
        <v>4666</v>
      </c>
      <c r="F1952" s="170" t="s">
        <v>4667</v>
      </c>
      <c r="G1952" s="171" t="s">
        <v>111</v>
      </c>
      <c r="H1952" s="172">
        <v>1</v>
      </c>
      <c r="I1952" s="173">
        <v>44.8</v>
      </c>
      <c r="J1952" s="173">
        <f>ROUND(I1952*H1952,2)</f>
        <v>44.8</v>
      </c>
      <c r="K1952" s="170" t="s">
        <v>103</v>
      </c>
      <c r="L1952" s="174"/>
      <c r="M1952" s="175" t="s">
        <v>1</v>
      </c>
      <c r="N1952" s="176" t="s">
        <v>38</v>
      </c>
      <c r="O1952" s="160">
        <v>0</v>
      </c>
      <c r="P1952" s="160">
        <f>O1952*H1952</f>
        <v>0</v>
      </c>
      <c r="Q1952" s="160">
        <v>5.9999999999999995E-4</v>
      </c>
      <c r="R1952" s="160">
        <f>Q1952*H1952</f>
        <v>5.9999999999999995E-4</v>
      </c>
      <c r="S1952" s="160">
        <v>0</v>
      </c>
      <c r="T1952" s="161">
        <f>S1952*H1952</f>
        <v>0</v>
      </c>
      <c r="AR1952" s="99" t="s">
        <v>740</v>
      </c>
      <c r="AT1952" s="99" t="s">
        <v>4185</v>
      </c>
      <c r="AU1952" s="99" t="s">
        <v>67</v>
      </c>
      <c r="AY1952" s="99" t="s">
        <v>105</v>
      </c>
      <c r="BE1952" s="162">
        <f>IF(N1952="základní",J1952,0)</f>
        <v>44.8</v>
      </c>
      <c r="BF1952" s="162">
        <f>IF(N1952="snížená",J1952,0)</f>
        <v>0</v>
      </c>
      <c r="BG1952" s="162">
        <f>IF(N1952="zákl. přenesená",J1952,0)</f>
        <v>0</v>
      </c>
      <c r="BH1952" s="162">
        <f>IF(N1952="sníž. přenesená",J1952,0)</f>
        <v>0</v>
      </c>
      <c r="BI1952" s="162">
        <f>IF(N1952="nulová",J1952,0)</f>
        <v>0</v>
      </c>
      <c r="BJ1952" s="99" t="s">
        <v>75</v>
      </c>
      <c r="BK1952" s="162">
        <f>ROUND(I1952*H1952,2)</f>
        <v>44.8</v>
      </c>
      <c r="BL1952" s="99" t="s">
        <v>740</v>
      </c>
      <c r="BM1952" s="99" t="s">
        <v>4668</v>
      </c>
    </row>
    <row r="1953" spans="2:65" s="108" customFormat="1">
      <c r="B1953" s="109"/>
      <c r="D1953" s="163" t="s">
        <v>107</v>
      </c>
      <c r="F1953" s="164" t="s">
        <v>4667</v>
      </c>
      <c r="L1953" s="109"/>
      <c r="M1953" s="165"/>
      <c r="N1953" s="166"/>
      <c r="O1953" s="166"/>
      <c r="P1953" s="166"/>
      <c r="Q1953" s="166"/>
      <c r="R1953" s="166"/>
      <c r="S1953" s="166"/>
      <c r="T1953" s="167"/>
      <c r="AT1953" s="99" t="s">
        <v>107</v>
      </c>
      <c r="AU1953" s="99" t="s">
        <v>67</v>
      </c>
    </row>
    <row r="1954" spans="2:65" s="108" customFormat="1" ht="22.5" customHeight="1">
      <c r="B1954" s="109"/>
      <c r="C1954" s="168" t="s">
        <v>4669</v>
      </c>
      <c r="D1954" s="168" t="s">
        <v>4185</v>
      </c>
      <c r="E1954" s="169" t="s">
        <v>4670</v>
      </c>
      <c r="F1954" s="170" t="s">
        <v>4671</v>
      </c>
      <c r="G1954" s="171" t="s">
        <v>111</v>
      </c>
      <c r="H1954" s="172">
        <v>1</v>
      </c>
      <c r="I1954" s="173">
        <v>25.9</v>
      </c>
      <c r="J1954" s="173">
        <f>ROUND(I1954*H1954,2)</f>
        <v>25.9</v>
      </c>
      <c r="K1954" s="170" t="s">
        <v>103</v>
      </c>
      <c r="L1954" s="174"/>
      <c r="M1954" s="175" t="s">
        <v>1</v>
      </c>
      <c r="N1954" s="176" t="s">
        <v>38</v>
      </c>
      <c r="O1954" s="160">
        <v>0</v>
      </c>
      <c r="P1954" s="160">
        <f>O1954*H1954</f>
        <v>0</v>
      </c>
      <c r="Q1954" s="160">
        <v>6.9999999999999994E-5</v>
      </c>
      <c r="R1954" s="160">
        <f>Q1954*H1954</f>
        <v>6.9999999999999994E-5</v>
      </c>
      <c r="S1954" s="160">
        <v>0</v>
      </c>
      <c r="T1954" s="161">
        <f>S1954*H1954</f>
        <v>0</v>
      </c>
      <c r="AR1954" s="99" t="s">
        <v>740</v>
      </c>
      <c r="AT1954" s="99" t="s">
        <v>4185</v>
      </c>
      <c r="AU1954" s="99" t="s">
        <v>67</v>
      </c>
      <c r="AY1954" s="99" t="s">
        <v>105</v>
      </c>
      <c r="BE1954" s="162">
        <f>IF(N1954="základní",J1954,0)</f>
        <v>25.9</v>
      </c>
      <c r="BF1954" s="162">
        <f>IF(N1954="snížená",J1954,0)</f>
        <v>0</v>
      </c>
      <c r="BG1954" s="162">
        <f>IF(N1954="zákl. přenesená",J1954,0)</f>
        <v>0</v>
      </c>
      <c r="BH1954" s="162">
        <f>IF(N1954="sníž. přenesená",J1954,0)</f>
        <v>0</v>
      </c>
      <c r="BI1954" s="162">
        <f>IF(N1954="nulová",J1954,0)</f>
        <v>0</v>
      </c>
      <c r="BJ1954" s="99" t="s">
        <v>75</v>
      </c>
      <c r="BK1954" s="162">
        <f>ROUND(I1954*H1954,2)</f>
        <v>25.9</v>
      </c>
      <c r="BL1954" s="99" t="s">
        <v>740</v>
      </c>
      <c r="BM1954" s="99" t="s">
        <v>4672</v>
      </c>
    </row>
    <row r="1955" spans="2:65" s="108" customFormat="1">
      <c r="B1955" s="109"/>
      <c r="D1955" s="163" t="s">
        <v>107</v>
      </c>
      <c r="F1955" s="164" t="s">
        <v>4671</v>
      </c>
      <c r="L1955" s="109"/>
      <c r="M1955" s="165"/>
      <c r="N1955" s="166"/>
      <c r="O1955" s="166"/>
      <c r="P1955" s="166"/>
      <c r="Q1955" s="166"/>
      <c r="R1955" s="166"/>
      <c r="S1955" s="166"/>
      <c r="T1955" s="167"/>
      <c r="AT1955" s="99" t="s">
        <v>107</v>
      </c>
      <c r="AU1955" s="99" t="s">
        <v>67</v>
      </c>
    </row>
    <row r="1956" spans="2:65" s="108" customFormat="1" ht="22.5" customHeight="1">
      <c r="B1956" s="109"/>
      <c r="C1956" s="168" t="s">
        <v>4673</v>
      </c>
      <c r="D1956" s="168" t="s">
        <v>4185</v>
      </c>
      <c r="E1956" s="169" t="s">
        <v>4674</v>
      </c>
      <c r="F1956" s="170" t="s">
        <v>4675</v>
      </c>
      <c r="G1956" s="171" t="s">
        <v>111</v>
      </c>
      <c r="H1956" s="172">
        <v>1</v>
      </c>
      <c r="I1956" s="173">
        <v>6.43</v>
      </c>
      <c r="J1956" s="173">
        <f>ROUND(I1956*H1956,2)</f>
        <v>6.43</v>
      </c>
      <c r="K1956" s="170" t="s">
        <v>103</v>
      </c>
      <c r="L1956" s="174"/>
      <c r="M1956" s="175" t="s">
        <v>1</v>
      </c>
      <c r="N1956" s="176" t="s">
        <v>38</v>
      </c>
      <c r="O1956" s="160">
        <v>0</v>
      </c>
      <c r="P1956" s="160">
        <f>O1956*H1956</f>
        <v>0</v>
      </c>
      <c r="Q1956" s="160">
        <v>9.0000000000000006E-5</v>
      </c>
      <c r="R1956" s="160">
        <f>Q1956*H1956</f>
        <v>9.0000000000000006E-5</v>
      </c>
      <c r="S1956" s="160">
        <v>0</v>
      </c>
      <c r="T1956" s="161">
        <f>S1956*H1956</f>
        <v>0</v>
      </c>
      <c r="AR1956" s="99" t="s">
        <v>740</v>
      </c>
      <c r="AT1956" s="99" t="s">
        <v>4185</v>
      </c>
      <c r="AU1956" s="99" t="s">
        <v>67</v>
      </c>
      <c r="AY1956" s="99" t="s">
        <v>105</v>
      </c>
      <c r="BE1956" s="162">
        <f>IF(N1956="základní",J1956,0)</f>
        <v>6.43</v>
      </c>
      <c r="BF1956" s="162">
        <f>IF(N1956="snížená",J1956,0)</f>
        <v>0</v>
      </c>
      <c r="BG1956" s="162">
        <f>IF(N1956="zákl. přenesená",J1956,0)</f>
        <v>0</v>
      </c>
      <c r="BH1956" s="162">
        <f>IF(N1956="sníž. přenesená",J1956,0)</f>
        <v>0</v>
      </c>
      <c r="BI1956" s="162">
        <f>IF(N1956="nulová",J1956,0)</f>
        <v>0</v>
      </c>
      <c r="BJ1956" s="99" t="s">
        <v>75</v>
      </c>
      <c r="BK1956" s="162">
        <f>ROUND(I1956*H1956,2)</f>
        <v>6.43</v>
      </c>
      <c r="BL1956" s="99" t="s">
        <v>740</v>
      </c>
      <c r="BM1956" s="99" t="s">
        <v>4676</v>
      </c>
    </row>
    <row r="1957" spans="2:65" s="108" customFormat="1">
      <c r="B1957" s="109"/>
      <c r="D1957" s="163" t="s">
        <v>107</v>
      </c>
      <c r="F1957" s="164" t="s">
        <v>4675</v>
      </c>
      <c r="L1957" s="109"/>
      <c r="M1957" s="165"/>
      <c r="N1957" s="166"/>
      <c r="O1957" s="166"/>
      <c r="P1957" s="166"/>
      <c r="Q1957" s="166"/>
      <c r="R1957" s="166"/>
      <c r="S1957" s="166"/>
      <c r="T1957" s="167"/>
      <c r="AT1957" s="99" t="s">
        <v>107</v>
      </c>
      <c r="AU1957" s="99" t="s">
        <v>67</v>
      </c>
    </row>
    <row r="1958" spans="2:65" s="108" customFormat="1" ht="22.5" customHeight="1">
      <c r="B1958" s="109"/>
      <c r="C1958" s="168" t="s">
        <v>4677</v>
      </c>
      <c r="D1958" s="168" t="s">
        <v>4185</v>
      </c>
      <c r="E1958" s="169" t="s">
        <v>4678</v>
      </c>
      <c r="F1958" s="170" t="s">
        <v>4679</v>
      </c>
      <c r="G1958" s="171" t="s">
        <v>111</v>
      </c>
      <c r="H1958" s="172">
        <v>1</v>
      </c>
      <c r="I1958" s="173">
        <v>26.1</v>
      </c>
      <c r="J1958" s="173">
        <f>ROUND(I1958*H1958,2)</f>
        <v>26.1</v>
      </c>
      <c r="K1958" s="170" t="s">
        <v>103</v>
      </c>
      <c r="L1958" s="174"/>
      <c r="M1958" s="175" t="s">
        <v>1</v>
      </c>
      <c r="N1958" s="176" t="s">
        <v>38</v>
      </c>
      <c r="O1958" s="160">
        <v>0</v>
      </c>
      <c r="P1958" s="160">
        <f>O1958*H1958</f>
        <v>0</v>
      </c>
      <c r="Q1958" s="160">
        <v>4.0999999999999999E-4</v>
      </c>
      <c r="R1958" s="160">
        <f>Q1958*H1958</f>
        <v>4.0999999999999999E-4</v>
      </c>
      <c r="S1958" s="160">
        <v>0</v>
      </c>
      <c r="T1958" s="161">
        <f>S1958*H1958</f>
        <v>0</v>
      </c>
      <c r="AR1958" s="99" t="s">
        <v>740</v>
      </c>
      <c r="AT1958" s="99" t="s">
        <v>4185</v>
      </c>
      <c r="AU1958" s="99" t="s">
        <v>67</v>
      </c>
      <c r="AY1958" s="99" t="s">
        <v>105</v>
      </c>
      <c r="BE1958" s="162">
        <f>IF(N1958="základní",J1958,0)</f>
        <v>26.1</v>
      </c>
      <c r="BF1958" s="162">
        <f>IF(N1958="snížená",J1958,0)</f>
        <v>0</v>
      </c>
      <c r="BG1958" s="162">
        <f>IF(N1958="zákl. přenesená",J1958,0)</f>
        <v>0</v>
      </c>
      <c r="BH1958" s="162">
        <f>IF(N1958="sníž. přenesená",J1958,0)</f>
        <v>0</v>
      </c>
      <c r="BI1958" s="162">
        <f>IF(N1958="nulová",J1958,0)</f>
        <v>0</v>
      </c>
      <c r="BJ1958" s="99" t="s">
        <v>75</v>
      </c>
      <c r="BK1958" s="162">
        <f>ROUND(I1958*H1958,2)</f>
        <v>26.1</v>
      </c>
      <c r="BL1958" s="99" t="s">
        <v>740</v>
      </c>
      <c r="BM1958" s="99" t="s">
        <v>4680</v>
      </c>
    </row>
    <row r="1959" spans="2:65" s="108" customFormat="1">
      <c r="B1959" s="109"/>
      <c r="D1959" s="163" t="s">
        <v>107</v>
      </c>
      <c r="F1959" s="164" t="s">
        <v>4679</v>
      </c>
      <c r="L1959" s="109"/>
      <c r="M1959" s="165"/>
      <c r="N1959" s="166"/>
      <c r="O1959" s="166"/>
      <c r="P1959" s="166"/>
      <c r="Q1959" s="166"/>
      <c r="R1959" s="166"/>
      <c r="S1959" s="166"/>
      <c r="T1959" s="167"/>
      <c r="AT1959" s="99" t="s">
        <v>107</v>
      </c>
      <c r="AU1959" s="99" t="s">
        <v>67</v>
      </c>
    </row>
    <row r="1960" spans="2:65" s="108" customFormat="1" ht="22.5" customHeight="1">
      <c r="B1960" s="109"/>
      <c r="C1960" s="168" t="s">
        <v>4681</v>
      </c>
      <c r="D1960" s="168" t="s">
        <v>4185</v>
      </c>
      <c r="E1960" s="169" t="s">
        <v>4682</v>
      </c>
      <c r="F1960" s="170" t="s">
        <v>4683</v>
      </c>
      <c r="G1960" s="171" t="s">
        <v>111</v>
      </c>
      <c r="H1960" s="172">
        <v>1</v>
      </c>
      <c r="I1960" s="173">
        <v>28.2</v>
      </c>
      <c r="J1960" s="173">
        <f>ROUND(I1960*H1960,2)</f>
        <v>28.2</v>
      </c>
      <c r="K1960" s="170" t="s">
        <v>103</v>
      </c>
      <c r="L1960" s="174"/>
      <c r="M1960" s="175" t="s">
        <v>1</v>
      </c>
      <c r="N1960" s="176" t="s">
        <v>38</v>
      </c>
      <c r="O1960" s="160">
        <v>0</v>
      </c>
      <c r="P1960" s="160">
        <f>O1960*H1960</f>
        <v>0</v>
      </c>
      <c r="Q1960" s="160">
        <v>3.2000000000000003E-4</v>
      </c>
      <c r="R1960" s="160">
        <f>Q1960*H1960</f>
        <v>3.2000000000000003E-4</v>
      </c>
      <c r="S1960" s="160">
        <v>0</v>
      </c>
      <c r="T1960" s="161">
        <f>S1960*H1960</f>
        <v>0</v>
      </c>
      <c r="AR1960" s="99" t="s">
        <v>740</v>
      </c>
      <c r="AT1960" s="99" t="s">
        <v>4185</v>
      </c>
      <c r="AU1960" s="99" t="s">
        <v>67</v>
      </c>
      <c r="AY1960" s="99" t="s">
        <v>105</v>
      </c>
      <c r="BE1960" s="162">
        <f>IF(N1960="základní",J1960,0)</f>
        <v>28.2</v>
      </c>
      <c r="BF1960" s="162">
        <f>IF(N1960="snížená",J1960,0)</f>
        <v>0</v>
      </c>
      <c r="BG1960" s="162">
        <f>IF(N1960="zákl. přenesená",J1960,0)</f>
        <v>0</v>
      </c>
      <c r="BH1960" s="162">
        <f>IF(N1960="sníž. přenesená",J1960,0)</f>
        <v>0</v>
      </c>
      <c r="BI1960" s="162">
        <f>IF(N1960="nulová",J1960,0)</f>
        <v>0</v>
      </c>
      <c r="BJ1960" s="99" t="s">
        <v>75</v>
      </c>
      <c r="BK1960" s="162">
        <f>ROUND(I1960*H1960,2)</f>
        <v>28.2</v>
      </c>
      <c r="BL1960" s="99" t="s">
        <v>740</v>
      </c>
      <c r="BM1960" s="99" t="s">
        <v>4684</v>
      </c>
    </row>
    <row r="1961" spans="2:65" s="108" customFormat="1">
      <c r="B1961" s="109"/>
      <c r="D1961" s="163" t="s">
        <v>107</v>
      </c>
      <c r="F1961" s="164" t="s">
        <v>4683</v>
      </c>
      <c r="L1961" s="109"/>
      <c r="M1961" s="165"/>
      <c r="N1961" s="166"/>
      <c r="O1961" s="166"/>
      <c r="P1961" s="166"/>
      <c r="Q1961" s="166"/>
      <c r="R1961" s="166"/>
      <c r="S1961" s="166"/>
      <c r="T1961" s="167"/>
      <c r="AT1961" s="99" t="s">
        <v>107</v>
      </c>
      <c r="AU1961" s="99" t="s">
        <v>67</v>
      </c>
    </row>
    <row r="1962" spans="2:65" s="108" customFormat="1" ht="22.5" customHeight="1">
      <c r="B1962" s="109"/>
      <c r="C1962" s="168" t="s">
        <v>4685</v>
      </c>
      <c r="D1962" s="168" t="s">
        <v>4185</v>
      </c>
      <c r="E1962" s="169" t="s">
        <v>4686</v>
      </c>
      <c r="F1962" s="170" t="s">
        <v>4687</v>
      </c>
      <c r="G1962" s="171" t="s">
        <v>111</v>
      </c>
      <c r="H1962" s="172">
        <v>1</v>
      </c>
      <c r="I1962" s="173">
        <v>29.4</v>
      </c>
      <c r="J1962" s="173">
        <f>ROUND(I1962*H1962,2)</f>
        <v>29.4</v>
      </c>
      <c r="K1962" s="170" t="s">
        <v>103</v>
      </c>
      <c r="L1962" s="174"/>
      <c r="M1962" s="175" t="s">
        <v>1</v>
      </c>
      <c r="N1962" s="176" t="s">
        <v>38</v>
      </c>
      <c r="O1962" s="160">
        <v>0</v>
      </c>
      <c r="P1962" s="160">
        <f>O1962*H1962</f>
        <v>0</v>
      </c>
      <c r="Q1962" s="160">
        <v>4.8999999999999998E-4</v>
      </c>
      <c r="R1962" s="160">
        <f>Q1962*H1962</f>
        <v>4.8999999999999998E-4</v>
      </c>
      <c r="S1962" s="160">
        <v>0</v>
      </c>
      <c r="T1962" s="161">
        <f>S1962*H1962</f>
        <v>0</v>
      </c>
      <c r="AR1962" s="99" t="s">
        <v>740</v>
      </c>
      <c r="AT1962" s="99" t="s">
        <v>4185</v>
      </c>
      <c r="AU1962" s="99" t="s">
        <v>67</v>
      </c>
      <c r="AY1962" s="99" t="s">
        <v>105</v>
      </c>
      <c r="BE1962" s="162">
        <f>IF(N1962="základní",J1962,0)</f>
        <v>29.4</v>
      </c>
      <c r="BF1962" s="162">
        <f>IF(N1962="snížená",J1962,0)</f>
        <v>0</v>
      </c>
      <c r="BG1962" s="162">
        <f>IF(N1962="zákl. přenesená",J1962,0)</f>
        <v>0</v>
      </c>
      <c r="BH1962" s="162">
        <f>IF(N1962="sníž. přenesená",J1962,0)</f>
        <v>0</v>
      </c>
      <c r="BI1962" s="162">
        <f>IF(N1962="nulová",J1962,0)</f>
        <v>0</v>
      </c>
      <c r="BJ1962" s="99" t="s">
        <v>75</v>
      </c>
      <c r="BK1962" s="162">
        <f>ROUND(I1962*H1962,2)</f>
        <v>29.4</v>
      </c>
      <c r="BL1962" s="99" t="s">
        <v>740</v>
      </c>
      <c r="BM1962" s="99" t="s">
        <v>4688</v>
      </c>
    </row>
    <row r="1963" spans="2:65" s="108" customFormat="1">
      <c r="B1963" s="109"/>
      <c r="D1963" s="163" t="s">
        <v>107</v>
      </c>
      <c r="F1963" s="164" t="s">
        <v>4687</v>
      </c>
      <c r="L1963" s="109"/>
      <c r="M1963" s="165"/>
      <c r="N1963" s="166"/>
      <c r="O1963" s="166"/>
      <c r="P1963" s="166"/>
      <c r="Q1963" s="166"/>
      <c r="R1963" s="166"/>
      <c r="S1963" s="166"/>
      <c r="T1963" s="167"/>
      <c r="AT1963" s="99" t="s">
        <v>107</v>
      </c>
      <c r="AU1963" s="99" t="s">
        <v>67</v>
      </c>
    </row>
    <row r="1964" spans="2:65" s="108" customFormat="1" ht="22.5" customHeight="1">
      <c r="B1964" s="109"/>
      <c r="C1964" s="168" t="s">
        <v>4689</v>
      </c>
      <c r="D1964" s="168" t="s">
        <v>4185</v>
      </c>
      <c r="E1964" s="169" t="s">
        <v>4690</v>
      </c>
      <c r="F1964" s="170" t="s">
        <v>4691</v>
      </c>
      <c r="G1964" s="171" t="s">
        <v>111</v>
      </c>
      <c r="H1964" s="172">
        <v>1</v>
      </c>
      <c r="I1964" s="173">
        <v>91</v>
      </c>
      <c r="J1964" s="173">
        <f>ROUND(I1964*H1964,2)</f>
        <v>91</v>
      </c>
      <c r="K1964" s="170" t="s">
        <v>103</v>
      </c>
      <c r="L1964" s="174"/>
      <c r="M1964" s="175" t="s">
        <v>1</v>
      </c>
      <c r="N1964" s="176" t="s">
        <v>38</v>
      </c>
      <c r="O1964" s="160">
        <v>0</v>
      </c>
      <c r="P1964" s="160">
        <f>O1964*H1964</f>
        <v>0</v>
      </c>
      <c r="Q1964" s="160">
        <v>6.6E-3</v>
      </c>
      <c r="R1964" s="160">
        <f>Q1964*H1964</f>
        <v>6.6E-3</v>
      </c>
      <c r="S1964" s="160">
        <v>0</v>
      </c>
      <c r="T1964" s="161">
        <f>S1964*H1964</f>
        <v>0</v>
      </c>
      <c r="AR1964" s="99" t="s">
        <v>740</v>
      </c>
      <c r="AT1964" s="99" t="s">
        <v>4185</v>
      </c>
      <c r="AU1964" s="99" t="s">
        <v>67</v>
      </c>
      <c r="AY1964" s="99" t="s">
        <v>105</v>
      </c>
      <c r="BE1964" s="162">
        <f>IF(N1964="základní",J1964,0)</f>
        <v>91</v>
      </c>
      <c r="BF1964" s="162">
        <f>IF(N1964="snížená",J1964,0)</f>
        <v>0</v>
      </c>
      <c r="BG1964" s="162">
        <f>IF(N1964="zákl. přenesená",J1964,0)</f>
        <v>0</v>
      </c>
      <c r="BH1964" s="162">
        <f>IF(N1964="sníž. přenesená",J1964,0)</f>
        <v>0</v>
      </c>
      <c r="BI1964" s="162">
        <f>IF(N1964="nulová",J1964,0)</f>
        <v>0</v>
      </c>
      <c r="BJ1964" s="99" t="s">
        <v>75</v>
      </c>
      <c r="BK1964" s="162">
        <f>ROUND(I1964*H1964,2)</f>
        <v>91</v>
      </c>
      <c r="BL1964" s="99" t="s">
        <v>740</v>
      </c>
      <c r="BM1964" s="99" t="s">
        <v>4692</v>
      </c>
    </row>
    <row r="1965" spans="2:65" s="108" customFormat="1">
      <c r="B1965" s="109"/>
      <c r="D1965" s="163" t="s">
        <v>107</v>
      </c>
      <c r="F1965" s="164" t="s">
        <v>4691</v>
      </c>
      <c r="L1965" s="109"/>
      <c r="M1965" s="165"/>
      <c r="N1965" s="166"/>
      <c r="O1965" s="166"/>
      <c r="P1965" s="166"/>
      <c r="Q1965" s="166"/>
      <c r="R1965" s="166"/>
      <c r="S1965" s="166"/>
      <c r="T1965" s="167"/>
      <c r="AT1965" s="99" t="s">
        <v>107</v>
      </c>
      <c r="AU1965" s="99" t="s">
        <v>67</v>
      </c>
    </row>
    <row r="1966" spans="2:65" s="108" customFormat="1" ht="22.5" customHeight="1">
      <c r="B1966" s="109"/>
      <c r="C1966" s="168" t="s">
        <v>4693</v>
      </c>
      <c r="D1966" s="168" t="s">
        <v>4185</v>
      </c>
      <c r="E1966" s="169" t="s">
        <v>4694</v>
      </c>
      <c r="F1966" s="170" t="s">
        <v>4695</v>
      </c>
      <c r="G1966" s="171" t="s">
        <v>111</v>
      </c>
      <c r="H1966" s="172">
        <v>1</v>
      </c>
      <c r="I1966" s="173">
        <v>28.2</v>
      </c>
      <c r="J1966" s="173">
        <f>ROUND(I1966*H1966,2)</f>
        <v>28.2</v>
      </c>
      <c r="K1966" s="170" t="s">
        <v>103</v>
      </c>
      <c r="L1966" s="174"/>
      <c r="M1966" s="175" t="s">
        <v>1</v>
      </c>
      <c r="N1966" s="176" t="s">
        <v>38</v>
      </c>
      <c r="O1966" s="160">
        <v>0</v>
      </c>
      <c r="P1966" s="160">
        <f>O1966*H1966</f>
        <v>0</v>
      </c>
      <c r="Q1966" s="160">
        <v>5.1999999999999995E-4</v>
      </c>
      <c r="R1966" s="160">
        <f>Q1966*H1966</f>
        <v>5.1999999999999995E-4</v>
      </c>
      <c r="S1966" s="160">
        <v>0</v>
      </c>
      <c r="T1966" s="161">
        <f>S1966*H1966</f>
        <v>0</v>
      </c>
      <c r="AR1966" s="99" t="s">
        <v>740</v>
      </c>
      <c r="AT1966" s="99" t="s">
        <v>4185</v>
      </c>
      <c r="AU1966" s="99" t="s">
        <v>67</v>
      </c>
      <c r="AY1966" s="99" t="s">
        <v>105</v>
      </c>
      <c r="BE1966" s="162">
        <f>IF(N1966="základní",J1966,0)</f>
        <v>28.2</v>
      </c>
      <c r="BF1966" s="162">
        <f>IF(N1966="snížená",J1966,0)</f>
        <v>0</v>
      </c>
      <c r="BG1966" s="162">
        <f>IF(N1966="zákl. přenesená",J1966,0)</f>
        <v>0</v>
      </c>
      <c r="BH1966" s="162">
        <f>IF(N1966="sníž. přenesená",J1966,0)</f>
        <v>0</v>
      </c>
      <c r="BI1966" s="162">
        <f>IF(N1966="nulová",J1966,0)</f>
        <v>0</v>
      </c>
      <c r="BJ1966" s="99" t="s">
        <v>75</v>
      </c>
      <c r="BK1966" s="162">
        <f>ROUND(I1966*H1966,2)</f>
        <v>28.2</v>
      </c>
      <c r="BL1966" s="99" t="s">
        <v>740</v>
      </c>
      <c r="BM1966" s="99" t="s">
        <v>4696</v>
      </c>
    </row>
    <row r="1967" spans="2:65" s="108" customFormat="1">
      <c r="B1967" s="109"/>
      <c r="D1967" s="163" t="s">
        <v>107</v>
      </c>
      <c r="F1967" s="164" t="s">
        <v>4695</v>
      </c>
      <c r="L1967" s="109"/>
      <c r="M1967" s="165"/>
      <c r="N1967" s="166"/>
      <c r="O1967" s="166"/>
      <c r="P1967" s="166"/>
      <c r="Q1967" s="166"/>
      <c r="R1967" s="166"/>
      <c r="S1967" s="166"/>
      <c r="T1967" s="167"/>
      <c r="AT1967" s="99" t="s">
        <v>107</v>
      </c>
      <c r="AU1967" s="99" t="s">
        <v>67</v>
      </c>
    </row>
    <row r="1968" spans="2:65" s="108" customFormat="1" ht="22.5" customHeight="1">
      <c r="B1968" s="109"/>
      <c r="C1968" s="168" t="s">
        <v>4697</v>
      </c>
      <c r="D1968" s="168" t="s">
        <v>4185</v>
      </c>
      <c r="E1968" s="169" t="s">
        <v>4698</v>
      </c>
      <c r="F1968" s="170" t="s">
        <v>4699</v>
      </c>
      <c r="G1968" s="171" t="s">
        <v>111</v>
      </c>
      <c r="H1968" s="172">
        <v>1</v>
      </c>
      <c r="I1968" s="173">
        <v>34.6</v>
      </c>
      <c r="J1968" s="173">
        <f>ROUND(I1968*H1968,2)</f>
        <v>34.6</v>
      </c>
      <c r="K1968" s="170" t="s">
        <v>103</v>
      </c>
      <c r="L1968" s="174"/>
      <c r="M1968" s="175" t="s">
        <v>1</v>
      </c>
      <c r="N1968" s="176" t="s">
        <v>38</v>
      </c>
      <c r="O1968" s="160">
        <v>0</v>
      </c>
      <c r="P1968" s="160">
        <f>O1968*H1968</f>
        <v>0</v>
      </c>
      <c r="Q1968" s="160">
        <v>5.6999999999999998E-4</v>
      </c>
      <c r="R1968" s="160">
        <f>Q1968*H1968</f>
        <v>5.6999999999999998E-4</v>
      </c>
      <c r="S1968" s="160">
        <v>0</v>
      </c>
      <c r="T1968" s="161">
        <f>S1968*H1968</f>
        <v>0</v>
      </c>
      <c r="AR1968" s="99" t="s">
        <v>740</v>
      </c>
      <c r="AT1968" s="99" t="s">
        <v>4185</v>
      </c>
      <c r="AU1968" s="99" t="s">
        <v>67</v>
      </c>
      <c r="AY1968" s="99" t="s">
        <v>105</v>
      </c>
      <c r="BE1968" s="162">
        <f>IF(N1968="základní",J1968,0)</f>
        <v>34.6</v>
      </c>
      <c r="BF1968" s="162">
        <f>IF(N1968="snížená",J1968,0)</f>
        <v>0</v>
      </c>
      <c r="BG1968" s="162">
        <f>IF(N1968="zákl. přenesená",J1968,0)</f>
        <v>0</v>
      </c>
      <c r="BH1968" s="162">
        <f>IF(N1968="sníž. přenesená",J1968,0)</f>
        <v>0</v>
      </c>
      <c r="BI1968" s="162">
        <f>IF(N1968="nulová",J1968,0)</f>
        <v>0</v>
      </c>
      <c r="BJ1968" s="99" t="s">
        <v>75</v>
      </c>
      <c r="BK1968" s="162">
        <f>ROUND(I1968*H1968,2)</f>
        <v>34.6</v>
      </c>
      <c r="BL1968" s="99" t="s">
        <v>740</v>
      </c>
      <c r="BM1968" s="99" t="s">
        <v>4700</v>
      </c>
    </row>
    <row r="1969" spans="2:65" s="108" customFormat="1">
      <c r="B1969" s="109"/>
      <c r="D1969" s="163" t="s">
        <v>107</v>
      </c>
      <c r="F1969" s="164" t="s">
        <v>4699</v>
      </c>
      <c r="L1969" s="109"/>
      <c r="M1969" s="165"/>
      <c r="N1969" s="166"/>
      <c r="O1969" s="166"/>
      <c r="P1969" s="166"/>
      <c r="Q1969" s="166"/>
      <c r="R1969" s="166"/>
      <c r="S1969" s="166"/>
      <c r="T1969" s="167"/>
      <c r="AT1969" s="99" t="s">
        <v>107</v>
      </c>
      <c r="AU1969" s="99" t="s">
        <v>67</v>
      </c>
    </row>
    <row r="1970" spans="2:65" s="108" customFormat="1" ht="22.5" customHeight="1">
      <c r="B1970" s="109"/>
      <c r="C1970" s="168" t="s">
        <v>4701</v>
      </c>
      <c r="D1970" s="168" t="s">
        <v>4185</v>
      </c>
      <c r="E1970" s="169" t="s">
        <v>4702</v>
      </c>
      <c r="F1970" s="170" t="s">
        <v>4703</v>
      </c>
      <c r="G1970" s="171" t="s">
        <v>111</v>
      </c>
      <c r="H1970" s="172">
        <v>1</v>
      </c>
      <c r="I1970" s="173">
        <v>8.6999999999999993</v>
      </c>
      <c r="J1970" s="173">
        <f>ROUND(I1970*H1970,2)</f>
        <v>8.6999999999999993</v>
      </c>
      <c r="K1970" s="170" t="s">
        <v>103</v>
      </c>
      <c r="L1970" s="174"/>
      <c r="M1970" s="175" t="s">
        <v>1</v>
      </c>
      <c r="N1970" s="176" t="s">
        <v>38</v>
      </c>
      <c r="O1970" s="160">
        <v>0</v>
      </c>
      <c r="P1970" s="160">
        <f>O1970*H1970</f>
        <v>0</v>
      </c>
      <c r="Q1970" s="160">
        <v>1.4999999999999999E-4</v>
      </c>
      <c r="R1970" s="160">
        <f>Q1970*H1970</f>
        <v>1.4999999999999999E-4</v>
      </c>
      <c r="S1970" s="160">
        <v>0</v>
      </c>
      <c r="T1970" s="161">
        <f>S1970*H1970</f>
        <v>0</v>
      </c>
      <c r="AR1970" s="99" t="s">
        <v>740</v>
      </c>
      <c r="AT1970" s="99" t="s">
        <v>4185</v>
      </c>
      <c r="AU1970" s="99" t="s">
        <v>67</v>
      </c>
      <c r="AY1970" s="99" t="s">
        <v>105</v>
      </c>
      <c r="BE1970" s="162">
        <f>IF(N1970="základní",J1970,0)</f>
        <v>8.6999999999999993</v>
      </c>
      <c r="BF1970" s="162">
        <f>IF(N1970="snížená",J1970,0)</f>
        <v>0</v>
      </c>
      <c r="BG1970" s="162">
        <f>IF(N1970="zákl. přenesená",J1970,0)</f>
        <v>0</v>
      </c>
      <c r="BH1970" s="162">
        <f>IF(N1970="sníž. přenesená",J1970,0)</f>
        <v>0</v>
      </c>
      <c r="BI1970" s="162">
        <f>IF(N1970="nulová",J1970,0)</f>
        <v>0</v>
      </c>
      <c r="BJ1970" s="99" t="s">
        <v>75</v>
      </c>
      <c r="BK1970" s="162">
        <f>ROUND(I1970*H1970,2)</f>
        <v>8.6999999999999993</v>
      </c>
      <c r="BL1970" s="99" t="s">
        <v>740</v>
      </c>
      <c r="BM1970" s="99" t="s">
        <v>4704</v>
      </c>
    </row>
    <row r="1971" spans="2:65" s="108" customFormat="1">
      <c r="B1971" s="109"/>
      <c r="D1971" s="163" t="s">
        <v>107</v>
      </c>
      <c r="F1971" s="164" t="s">
        <v>4703</v>
      </c>
      <c r="L1971" s="109"/>
      <c r="M1971" s="165"/>
      <c r="N1971" s="166"/>
      <c r="O1971" s="166"/>
      <c r="P1971" s="166"/>
      <c r="Q1971" s="166"/>
      <c r="R1971" s="166"/>
      <c r="S1971" s="166"/>
      <c r="T1971" s="167"/>
      <c r="AT1971" s="99" t="s">
        <v>107</v>
      </c>
      <c r="AU1971" s="99" t="s">
        <v>67</v>
      </c>
    </row>
    <row r="1972" spans="2:65" s="108" customFormat="1" ht="22.5" customHeight="1">
      <c r="B1972" s="109"/>
      <c r="C1972" s="168" t="s">
        <v>4705</v>
      </c>
      <c r="D1972" s="168" t="s">
        <v>4185</v>
      </c>
      <c r="E1972" s="169" t="s">
        <v>4706</v>
      </c>
      <c r="F1972" s="170" t="s">
        <v>4707</v>
      </c>
      <c r="G1972" s="171" t="s">
        <v>111</v>
      </c>
      <c r="H1972" s="172">
        <v>1</v>
      </c>
      <c r="I1972" s="173">
        <v>41.5</v>
      </c>
      <c r="J1972" s="173">
        <f>ROUND(I1972*H1972,2)</f>
        <v>41.5</v>
      </c>
      <c r="K1972" s="170" t="s">
        <v>103</v>
      </c>
      <c r="L1972" s="174"/>
      <c r="M1972" s="175" t="s">
        <v>1</v>
      </c>
      <c r="N1972" s="176" t="s">
        <v>38</v>
      </c>
      <c r="O1972" s="160">
        <v>0</v>
      </c>
      <c r="P1972" s="160">
        <f>O1972*H1972</f>
        <v>0</v>
      </c>
      <c r="Q1972" s="160">
        <v>1.2999999999999999E-4</v>
      </c>
      <c r="R1972" s="160">
        <f>Q1972*H1972</f>
        <v>1.2999999999999999E-4</v>
      </c>
      <c r="S1972" s="160">
        <v>0</v>
      </c>
      <c r="T1972" s="161">
        <f>S1972*H1972</f>
        <v>0</v>
      </c>
      <c r="AR1972" s="99" t="s">
        <v>740</v>
      </c>
      <c r="AT1972" s="99" t="s">
        <v>4185</v>
      </c>
      <c r="AU1972" s="99" t="s">
        <v>67</v>
      </c>
      <c r="AY1972" s="99" t="s">
        <v>105</v>
      </c>
      <c r="BE1972" s="162">
        <f>IF(N1972="základní",J1972,0)</f>
        <v>41.5</v>
      </c>
      <c r="BF1972" s="162">
        <f>IF(N1972="snížená",J1972,0)</f>
        <v>0</v>
      </c>
      <c r="BG1972" s="162">
        <f>IF(N1972="zákl. přenesená",J1972,0)</f>
        <v>0</v>
      </c>
      <c r="BH1972" s="162">
        <f>IF(N1972="sníž. přenesená",J1972,0)</f>
        <v>0</v>
      </c>
      <c r="BI1972" s="162">
        <f>IF(N1972="nulová",J1972,0)</f>
        <v>0</v>
      </c>
      <c r="BJ1972" s="99" t="s">
        <v>75</v>
      </c>
      <c r="BK1972" s="162">
        <f>ROUND(I1972*H1972,2)</f>
        <v>41.5</v>
      </c>
      <c r="BL1972" s="99" t="s">
        <v>740</v>
      </c>
      <c r="BM1972" s="99" t="s">
        <v>4708</v>
      </c>
    </row>
    <row r="1973" spans="2:65" s="108" customFormat="1">
      <c r="B1973" s="109"/>
      <c r="D1973" s="163" t="s">
        <v>107</v>
      </c>
      <c r="F1973" s="164" t="s">
        <v>4707</v>
      </c>
      <c r="L1973" s="109"/>
      <c r="M1973" s="165"/>
      <c r="N1973" s="166"/>
      <c r="O1973" s="166"/>
      <c r="P1973" s="166"/>
      <c r="Q1973" s="166"/>
      <c r="R1973" s="166"/>
      <c r="S1973" s="166"/>
      <c r="T1973" s="167"/>
      <c r="AT1973" s="99" t="s">
        <v>107</v>
      </c>
      <c r="AU1973" s="99" t="s">
        <v>67</v>
      </c>
    </row>
    <row r="1974" spans="2:65" s="108" customFormat="1" ht="22.5" customHeight="1">
      <c r="B1974" s="109"/>
      <c r="C1974" s="168" t="s">
        <v>4709</v>
      </c>
      <c r="D1974" s="168" t="s">
        <v>4185</v>
      </c>
      <c r="E1974" s="169" t="s">
        <v>4710</v>
      </c>
      <c r="F1974" s="170" t="s">
        <v>4711</v>
      </c>
      <c r="G1974" s="171" t="s">
        <v>111</v>
      </c>
      <c r="H1974" s="172">
        <v>1</v>
      </c>
      <c r="I1974" s="173">
        <v>3.25</v>
      </c>
      <c r="J1974" s="173">
        <f>ROUND(I1974*H1974,2)</f>
        <v>3.25</v>
      </c>
      <c r="K1974" s="170" t="s">
        <v>103</v>
      </c>
      <c r="L1974" s="174"/>
      <c r="M1974" s="175" t="s">
        <v>1</v>
      </c>
      <c r="N1974" s="176" t="s">
        <v>38</v>
      </c>
      <c r="O1974" s="160">
        <v>0</v>
      </c>
      <c r="P1974" s="160">
        <f>O1974*H1974</f>
        <v>0</v>
      </c>
      <c r="Q1974" s="160">
        <v>4.0000000000000003E-5</v>
      </c>
      <c r="R1974" s="160">
        <f>Q1974*H1974</f>
        <v>4.0000000000000003E-5</v>
      </c>
      <c r="S1974" s="160">
        <v>0</v>
      </c>
      <c r="T1974" s="161">
        <f>S1974*H1974</f>
        <v>0</v>
      </c>
      <c r="AR1974" s="99" t="s">
        <v>740</v>
      </c>
      <c r="AT1974" s="99" t="s">
        <v>4185</v>
      </c>
      <c r="AU1974" s="99" t="s">
        <v>67</v>
      </c>
      <c r="AY1974" s="99" t="s">
        <v>105</v>
      </c>
      <c r="BE1974" s="162">
        <f>IF(N1974="základní",J1974,0)</f>
        <v>3.25</v>
      </c>
      <c r="BF1974" s="162">
        <f>IF(N1974="snížená",J1974,0)</f>
        <v>0</v>
      </c>
      <c r="BG1974" s="162">
        <f>IF(N1974="zákl. přenesená",J1974,0)</f>
        <v>0</v>
      </c>
      <c r="BH1974" s="162">
        <f>IF(N1974="sníž. přenesená",J1974,0)</f>
        <v>0</v>
      </c>
      <c r="BI1974" s="162">
        <f>IF(N1974="nulová",J1974,0)</f>
        <v>0</v>
      </c>
      <c r="BJ1974" s="99" t="s">
        <v>75</v>
      </c>
      <c r="BK1974" s="162">
        <f>ROUND(I1974*H1974,2)</f>
        <v>3.25</v>
      </c>
      <c r="BL1974" s="99" t="s">
        <v>740</v>
      </c>
      <c r="BM1974" s="99" t="s">
        <v>4712</v>
      </c>
    </row>
    <row r="1975" spans="2:65" s="108" customFormat="1">
      <c r="B1975" s="109"/>
      <c r="D1975" s="163" t="s">
        <v>107</v>
      </c>
      <c r="F1975" s="164" t="s">
        <v>4711</v>
      </c>
      <c r="L1975" s="109"/>
      <c r="M1975" s="165"/>
      <c r="N1975" s="166"/>
      <c r="O1975" s="166"/>
      <c r="P1975" s="166"/>
      <c r="Q1975" s="166"/>
      <c r="R1975" s="166"/>
      <c r="S1975" s="166"/>
      <c r="T1975" s="167"/>
      <c r="AT1975" s="99" t="s">
        <v>107</v>
      </c>
      <c r="AU1975" s="99" t="s">
        <v>67</v>
      </c>
    </row>
    <row r="1976" spans="2:65" s="108" customFormat="1" ht="22.5" customHeight="1">
      <c r="B1976" s="109"/>
      <c r="C1976" s="168" t="s">
        <v>4713</v>
      </c>
      <c r="D1976" s="168" t="s">
        <v>4185</v>
      </c>
      <c r="E1976" s="169" t="s">
        <v>4714</v>
      </c>
      <c r="F1976" s="170" t="s">
        <v>4715</v>
      </c>
      <c r="G1976" s="171" t="s">
        <v>111</v>
      </c>
      <c r="H1976" s="172">
        <v>1</v>
      </c>
      <c r="I1976" s="173">
        <v>3.27</v>
      </c>
      <c r="J1976" s="173">
        <f>ROUND(I1976*H1976,2)</f>
        <v>3.27</v>
      </c>
      <c r="K1976" s="170" t="s">
        <v>103</v>
      </c>
      <c r="L1976" s="174"/>
      <c r="M1976" s="175" t="s">
        <v>1</v>
      </c>
      <c r="N1976" s="176" t="s">
        <v>38</v>
      </c>
      <c r="O1976" s="160">
        <v>0</v>
      </c>
      <c r="P1976" s="160">
        <f>O1976*H1976</f>
        <v>0</v>
      </c>
      <c r="Q1976" s="160">
        <v>4.0000000000000003E-5</v>
      </c>
      <c r="R1976" s="160">
        <f>Q1976*H1976</f>
        <v>4.0000000000000003E-5</v>
      </c>
      <c r="S1976" s="160">
        <v>0</v>
      </c>
      <c r="T1976" s="161">
        <f>S1976*H1976</f>
        <v>0</v>
      </c>
      <c r="AR1976" s="99" t="s">
        <v>740</v>
      </c>
      <c r="AT1976" s="99" t="s">
        <v>4185</v>
      </c>
      <c r="AU1976" s="99" t="s">
        <v>67</v>
      </c>
      <c r="AY1976" s="99" t="s">
        <v>105</v>
      </c>
      <c r="BE1976" s="162">
        <f>IF(N1976="základní",J1976,0)</f>
        <v>3.27</v>
      </c>
      <c r="BF1976" s="162">
        <f>IF(N1976="snížená",J1976,0)</f>
        <v>0</v>
      </c>
      <c r="BG1976" s="162">
        <f>IF(N1976="zákl. přenesená",J1976,0)</f>
        <v>0</v>
      </c>
      <c r="BH1976" s="162">
        <f>IF(N1976="sníž. přenesená",J1976,0)</f>
        <v>0</v>
      </c>
      <c r="BI1976" s="162">
        <f>IF(N1976="nulová",J1976,0)</f>
        <v>0</v>
      </c>
      <c r="BJ1976" s="99" t="s">
        <v>75</v>
      </c>
      <c r="BK1976" s="162">
        <f>ROUND(I1976*H1976,2)</f>
        <v>3.27</v>
      </c>
      <c r="BL1976" s="99" t="s">
        <v>740</v>
      </c>
      <c r="BM1976" s="99" t="s">
        <v>4716</v>
      </c>
    </row>
    <row r="1977" spans="2:65" s="108" customFormat="1">
      <c r="B1977" s="109"/>
      <c r="D1977" s="163" t="s">
        <v>107</v>
      </c>
      <c r="F1977" s="164" t="s">
        <v>4715</v>
      </c>
      <c r="L1977" s="109"/>
      <c r="M1977" s="165"/>
      <c r="N1977" s="166"/>
      <c r="O1977" s="166"/>
      <c r="P1977" s="166"/>
      <c r="Q1977" s="166"/>
      <c r="R1977" s="166"/>
      <c r="S1977" s="166"/>
      <c r="T1977" s="167"/>
      <c r="AT1977" s="99" t="s">
        <v>107</v>
      </c>
      <c r="AU1977" s="99" t="s">
        <v>67</v>
      </c>
    </row>
    <row r="1978" spans="2:65" s="108" customFormat="1" ht="22.5" customHeight="1">
      <c r="B1978" s="109"/>
      <c r="C1978" s="168" t="s">
        <v>4717</v>
      </c>
      <c r="D1978" s="168" t="s">
        <v>4185</v>
      </c>
      <c r="E1978" s="169" t="s">
        <v>4718</v>
      </c>
      <c r="F1978" s="170" t="s">
        <v>4719</v>
      </c>
      <c r="G1978" s="171" t="s">
        <v>111</v>
      </c>
      <c r="H1978" s="172">
        <v>1</v>
      </c>
      <c r="I1978" s="173">
        <v>2.81</v>
      </c>
      <c r="J1978" s="173">
        <f>ROUND(I1978*H1978,2)</f>
        <v>2.81</v>
      </c>
      <c r="K1978" s="170" t="s">
        <v>103</v>
      </c>
      <c r="L1978" s="174"/>
      <c r="M1978" s="175" t="s">
        <v>1</v>
      </c>
      <c r="N1978" s="176" t="s">
        <v>38</v>
      </c>
      <c r="O1978" s="160">
        <v>0</v>
      </c>
      <c r="P1978" s="160">
        <f>O1978*H1978</f>
        <v>0</v>
      </c>
      <c r="Q1978" s="160">
        <v>5.0000000000000002E-5</v>
      </c>
      <c r="R1978" s="160">
        <f>Q1978*H1978</f>
        <v>5.0000000000000002E-5</v>
      </c>
      <c r="S1978" s="160">
        <v>0</v>
      </c>
      <c r="T1978" s="161">
        <f>S1978*H1978</f>
        <v>0</v>
      </c>
      <c r="AR1978" s="99" t="s">
        <v>740</v>
      </c>
      <c r="AT1978" s="99" t="s">
        <v>4185</v>
      </c>
      <c r="AU1978" s="99" t="s">
        <v>67</v>
      </c>
      <c r="AY1978" s="99" t="s">
        <v>105</v>
      </c>
      <c r="BE1978" s="162">
        <f>IF(N1978="základní",J1978,0)</f>
        <v>2.81</v>
      </c>
      <c r="BF1978" s="162">
        <f>IF(N1978="snížená",J1978,0)</f>
        <v>0</v>
      </c>
      <c r="BG1978" s="162">
        <f>IF(N1978="zákl. přenesená",J1978,0)</f>
        <v>0</v>
      </c>
      <c r="BH1978" s="162">
        <f>IF(N1978="sníž. přenesená",J1978,0)</f>
        <v>0</v>
      </c>
      <c r="BI1978" s="162">
        <f>IF(N1978="nulová",J1978,0)</f>
        <v>0</v>
      </c>
      <c r="BJ1978" s="99" t="s">
        <v>75</v>
      </c>
      <c r="BK1978" s="162">
        <f>ROUND(I1978*H1978,2)</f>
        <v>2.81</v>
      </c>
      <c r="BL1978" s="99" t="s">
        <v>740</v>
      </c>
      <c r="BM1978" s="99" t="s">
        <v>4720</v>
      </c>
    </row>
    <row r="1979" spans="2:65" s="108" customFormat="1">
      <c r="B1979" s="109"/>
      <c r="D1979" s="163" t="s">
        <v>107</v>
      </c>
      <c r="F1979" s="164" t="s">
        <v>4719</v>
      </c>
      <c r="L1979" s="109"/>
      <c r="M1979" s="165"/>
      <c r="N1979" s="166"/>
      <c r="O1979" s="166"/>
      <c r="P1979" s="166"/>
      <c r="Q1979" s="166"/>
      <c r="R1979" s="166"/>
      <c r="S1979" s="166"/>
      <c r="T1979" s="167"/>
      <c r="AT1979" s="99" t="s">
        <v>107</v>
      </c>
      <c r="AU1979" s="99" t="s">
        <v>67</v>
      </c>
    </row>
    <row r="1980" spans="2:65" s="108" customFormat="1" ht="22.5" customHeight="1">
      <c r="B1980" s="109"/>
      <c r="C1980" s="168" t="s">
        <v>4721</v>
      </c>
      <c r="D1980" s="168" t="s">
        <v>4185</v>
      </c>
      <c r="E1980" s="169" t="s">
        <v>4722</v>
      </c>
      <c r="F1980" s="170" t="s">
        <v>4723</v>
      </c>
      <c r="G1980" s="171" t="s">
        <v>111</v>
      </c>
      <c r="H1980" s="172">
        <v>1</v>
      </c>
      <c r="I1980" s="173">
        <v>286</v>
      </c>
      <c r="J1980" s="173">
        <f>ROUND(I1980*H1980,2)</f>
        <v>286</v>
      </c>
      <c r="K1980" s="170" t="s">
        <v>103</v>
      </c>
      <c r="L1980" s="174"/>
      <c r="M1980" s="175" t="s">
        <v>1</v>
      </c>
      <c r="N1980" s="176" t="s">
        <v>38</v>
      </c>
      <c r="O1980" s="160">
        <v>0</v>
      </c>
      <c r="P1980" s="160">
        <f>O1980*H1980</f>
        <v>0</v>
      </c>
      <c r="Q1980" s="160">
        <v>8.5199999999999998E-3</v>
      </c>
      <c r="R1980" s="160">
        <f>Q1980*H1980</f>
        <v>8.5199999999999998E-3</v>
      </c>
      <c r="S1980" s="160">
        <v>0</v>
      </c>
      <c r="T1980" s="161">
        <f>S1980*H1980</f>
        <v>0</v>
      </c>
      <c r="AR1980" s="99" t="s">
        <v>740</v>
      </c>
      <c r="AT1980" s="99" t="s">
        <v>4185</v>
      </c>
      <c r="AU1980" s="99" t="s">
        <v>67</v>
      </c>
      <c r="AY1980" s="99" t="s">
        <v>105</v>
      </c>
      <c r="BE1980" s="162">
        <f>IF(N1980="základní",J1980,0)</f>
        <v>286</v>
      </c>
      <c r="BF1980" s="162">
        <f>IF(N1980="snížená",J1980,0)</f>
        <v>0</v>
      </c>
      <c r="BG1980" s="162">
        <f>IF(N1980="zákl. přenesená",J1980,0)</f>
        <v>0</v>
      </c>
      <c r="BH1980" s="162">
        <f>IF(N1980="sníž. přenesená",J1980,0)</f>
        <v>0</v>
      </c>
      <c r="BI1980" s="162">
        <f>IF(N1980="nulová",J1980,0)</f>
        <v>0</v>
      </c>
      <c r="BJ1980" s="99" t="s">
        <v>75</v>
      </c>
      <c r="BK1980" s="162">
        <f>ROUND(I1980*H1980,2)</f>
        <v>286</v>
      </c>
      <c r="BL1980" s="99" t="s">
        <v>740</v>
      </c>
      <c r="BM1980" s="99" t="s">
        <v>4724</v>
      </c>
    </row>
    <row r="1981" spans="2:65" s="108" customFormat="1">
      <c r="B1981" s="109"/>
      <c r="D1981" s="163" t="s">
        <v>107</v>
      </c>
      <c r="F1981" s="164" t="s">
        <v>4723</v>
      </c>
      <c r="L1981" s="109"/>
      <c r="M1981" s="165"/>
      <c r="N1981" s="166"/>
      <c r="O1981" s="166"/>
      <c r="P1981" s="166"/>
      <c r="Q1981" s="166"/>
      <c r="R1981" s="166"/>
      <c r="S1981" s="166"/>
      <c r="T1981" s="167"/>
      <c r="AT1981" s="99" t="s">
        <v>107</v>
      </c>
      <c r="AU1981" s="99" t="s">
        <v>67</v>
      </c>
    </row>
    <row r="1982" spans="2:65" s="108" customFormat="1" ht="22.5" customHeight="1">
      <c r="B1982" s="109"/>
      <c r="C1982" s="168" t="s">
        <v>4725</v>
      </c>
      <c r="D1982" s="168" t="s">
        <v>4185</v>
      </c>
      <c r="E1982" s="169" t="s">
        <v>4726</v>
      </c>
      <c r="F1982" s="170" t="s">
        <v>4727</v>
      </c>
      <c r="G1982" s="171" t="s">
        <v>111</v>
      </c>
      <c r="H1982" s="172">
        <v>1</v>
      </c>
      <c r="I1982" s="173">
        <v>256</v>
      </c>
      <c r="J1982" s="173">
        <f>ROUND(I1982*H1982,2)</f>
        <v>256</v>
      </c>
      <c r="K1982" s="170" t="s">
        <v>103</v>
      </c>
      <c r="L1982" s="174"/>
      <c r="M1982" s="175" t="s">
        <v>1</v>
      </c>
      <c r="N1982" s="176" t="s">
        <v>38</v>
      </c>
      <c r="O1982" s="160">
        <v>0</v>
      </c>
      <c r="P1982" s="160">
        <f>O1982*H1982</f>
        <v>0</v>
      </c>
      <c r="Q1982" s="160">
        <v>7.4200000000000004E-3</v>
      </c>
      <c r="R1982" s="160">
        <f>Q1982*H1982</f>
        <v>7.4200000000000004E-3</v>
      </c>
      <c r="S1982" s="160">
        <v>0</v>
      </c>
      <c r="T1982" s="161">
        <f>S1982*H1982</f>
        <v>0</v>
      </c>
      <c r="AR1982" s="99" t="s">
        <v>740</v>
      </c>
      <c r="AT1982" s="99" t="s">
        <v>4185</v>
      </c>
      <c r="AU1982" s="99" t="s">
        <v>67</v>
      </c>
      <c r="AY1982" s="99" t="s">
        <v>105</v>
      </c>
      <c r="BE1982" s="162">
        <f>IF(N1982="základní",J1982,0)</f>
        <v>256</v>
      </c>
      <c r="BF1982" s="162">
        <f>IF(N1982="snížená",J1982,0)</f>
        <v>0</v>
      </c>
      <c r="BG1982" s="162">
        <f>IF(N1982="zákl. přenesená",J1982,0)</f>
        <v>0</v>
      </c>
      <c r="BH1982" s="162">
        <f>IF(N1982="sníž. přenesená",J1982,0)</f>
        <v>0</v>
      </c>
      <c r="BI1982" s="162">
        <f>IF(N1982="nulová",J1982,0)</f>
        <v>0</v>
      </c>
      <c r="BJ1982" s="99" t="s">
        <v>75</v>
      </c>
      <c r="BK1982" s="162">
        <f>ROUND(I1982*H1982,2)</f>
        <v>256</v>
      </c>
      <c r="BL1982" s="99" t="s">
        <v>740</v>
      </c>
      <c r="BM1982" s="99" t="s">
        <v>4728</v>
      </c>
    </row>
    <row r="1983" spans="2:65" s="108" customFormat="1">
      <c r="B1983" s="109"/>
      <c r="D1983" s="163" t="s">
        <v>107</v>
      </c>
      <c r="F1983" s="164" t="s">
        <v>4727</v>
      </c>
      <c r="L1983" s="109"/>
      <c r="M1983" s="165"/>
      <c r="N1983" s="166"/>
      <c r="O1983" s="166"/>
      <c r="P1983" s="166"/>
      <c r="Q1983" s="166"/>
      <c r="R1983" s="166"/>
      <c r="S1983" s="166"/>
      <c r="T1983" s="167"/>
      <c r="AT1983" s="99" t="s">
        <v>107</v>
      </c>
      <c r="AU1983" s="99" t="s">
        <v>67</v>
      </c>
    </row>
    <row r="1984" spans="2:65" s="108" customFormat="1" ht="22.5" customHeight="1">
      <c r="B1984" s="109"/>
      <c r="C1984" s="168" t="s">
        <v>4729</v>
      </c>
      <c r="D1984" s="168" t="s">
        <v>4185</v>
      </c>
      <c r="E1984" s="169" t="s">
        <v>4730</v>
      </c>
      <c r="F1984" s="170" t="s">
        <v>4731</v>
      </c>
      <c r="G1984" s="171" t="s">
        <v>111</v>
      </c>
      <c r="H1984" s="172">
        <v>1</v>
      </c>
      <c r="I1984" s="173">
        <v>276</v>
      </c>
      <c r="J1984" s="173">
        <f>ROUND(I1984*H1984,2)</f>
        <v>276</v>
      </c>
      <c r="K1984" s="170" t="s">
        <v>103</v>
      </c>
      <c r="L1984" s="174"/>
      <c r="M1984" s="175" t="s">
        <v>1</v>
      </c>
      <c r="N1984" s="176" t="s">
        <v>38</v>
      </c>
      <c r="O1984" s="160">
        <v>0</v>
      </c>
      <c r="P1984" s="160">
        <f>O1984*H1984</f>
        <v>0</v>
      </c>
      <c r="Q1984" s="160">
        <v>1.167E-2</v>
      </c>
      <c r="R1984" s="160">
        <f>Q1984*H1984</f>
        <v>1.167E-2</v>
      </c>
      <c r="S1984" s="160">
        <v>0</v>
      </c>
      <c r="T1984" s="161">
        <f>S1984*H1984</f>
        <v>0</v>
      </c>
      <c r="AR1984" s="99" t="s">
        <v>740</v>
      </c>
      <c r="AT1984" s="99" t="s">
        <v>4185</v>
      </c>
      <c r="AU1984" s="99" t="s">
        <v>67</v>
      </c>
      <c r="AY1984" s="99" t="s">
        <v>105</v>
      </c>
      <c r="BE1984" s="162">
        <f>IF(N1984="základní",J1984,0)</f>
        <v>276</v>
      </c>
      <c r="BF1984" s="162">
        <f>IF(N1984="snížená",J1984,0)</f>
        <v>0</v>
      </c>
      <c r="BG1984" s="162">
        <f>IF(N1984="zákl. přenesená",J1984,0)</f>
        <v>0</v>
      </c>
      <c r="BH1984" s="162">
        <f>IF(N1984="sníž. přenesená",J1984,0)</f>
        <v>0</v>
      </c>
      <c r="BI1984" s="162">
        <f>IF(N1984="nulová",J1984,0)</f>
        <v>0</v>
      </c>
      <c r="BJ1984" s="99" t="s">
        <v>75</v>
      </c>
      <c r="BK1984" s="162">
        <f>ROUND(I1984*H1984,2)</f>
        <v>276</v>
      </c>
      <c r="BL1984" s="99" t="s">
        <v>740</v>
      </c>
      <c r="BM1984" s="99" t="s">
        <v>4732</v>
      </c>
    </row>
    <row r="1985" spans="2:65" s="108" customFormat="1">
      <c r="B1985" s="109"/>
      <c r="D1985" s="163" t="s">
        <v>107</v>
      </c>
      <c r="F1985" s="164" t="s">
        <v>4731</v>
      </c>
      <c r="L1985" s="109"/>
      <c r="M1985" s="165"/>
      <c r="N1985" s="166"/>
      <c r="O1985" s="166"/>
      <c r="P1985" s="166"/>
      <c r="Q1985" s="166"/>
      <c r="R1985" s="166"/>
      <c r="S1985" s="166"/>
      <c r="T1985" s="167"/>
      <c r="AT1985" s="99" t="s">
        <v>107</v>
      </c>
      <c r="AU1985" s="99" t="s">
        <v>67</v>
      </c>
    </row>
    <row r="1986" spans="2:65" s="108" customFormat="1" ht="22.5" customHeight="1">
      <c r="B1986" s="109"/>
      <c r="C1986" s="168" t="s">
        <v>4733</v>
      </c>
      <c r="D1986" s="168" t="s">
        <v>4185</v>
      </c>
      <c r="E1986" s="169" t="s">
        <v>4734</v>
      </c>
      <c r="F1986" s="170" t="s">
        <v>4735</v>
      </c>
      <c r="G1986" s="171" t="s">
        <v>306</v>
      </c>
      <c r="H1986" s="172">
        <v>1</v>
      </c>
      <c r="I1986" s="173">
        <v>2370</v>
      </c>
      <c r="J1986" s="173">
        <f>ROUND(I1986*H1986,2)</f>
        <v>2370</v>
      </c>
      <c r="K1986" s="170" t="s">
        <v>103</v>
      </c>
      <c r="L1986" s="174"/>
      <c r="M1986" s="175" t="s">
        <v>1</v>
      </c>
      <c r="N1986" s="176" t="s">
        <v>38</v>
      </c>
      <c r="O1986" s="160">
        <v>0</v>
      </c>
      <c r="P1986" s="160">
        <f>O1986*H1986</f>
        <v>0</v>
      </c>
      <c r="Q1986" s="160">
        <v>0</v>
      </c>
      <c r="R1986" s="160">
        <f>Q1986*H1986</f>
        <v>0</v>
      </c>
      <c r="S1986" s="160">
        <v>0</v>
      </c>
      <c r="T1986" s="161">
        <f>S1986*H1986</f>
        <v>0</v>
      </c>
      <c r="AR1986" s="99" t="s">
        <v>740</v>
      </c>
      <c r="AT1986" s="99" t="s">
        <v>4185</v>
      </c>
      <c r="AU1986" s="99" t="s">
        <v>67</v>
      </c>
      <c r="AY1986" s="99" t="s">
        <v>105</v>
      </c>
      <c r="BE1986" s="162">
        <f>IF(N1986="základní",J1986,0)</f>
        <v>2370</v>
      </c>
      <c r="BF1986" s="162">
        <f>IF(N1986="snížená",J1986,0)</f>
        <v>0</v>
      </c>
      <c r="BG1986" s="162">
        <f>IF(N1986="zákl. přenesená",J1986,0)</f>
        <v>0</v>
      </c>
      <c r="BH1986" s="162">
        <f>IF(N1986="sníž. přenesená",J1986,0)</f>
        <v>0</v>
      </c>
      <c r="BI1986" s="162">
        <f>IF(N1986="nulová",J1986,0)</f>
        <v>0</v>
      </c>
      <c r="BJ1986" s="99" t="s">
        <v>75</v>
      </c>
      <c r="BK1986" s="162">
        <f>ROUND(I1986*H1986,2)</f>
        <v>2370</v>
      </c>
      <c r="BL1986" s="99" t="s">
        <v>740</v>
      </c>
      <c r="BM1986" s="99" t="s">
        <v>4736</v>
      </c>
    </row>
    <row r="1987" spans="2:65" s="108" customFormat="1">
      <c r="B1987" s="109"/>
      <c r="D1987" s="163" t="s">
        <v>107</v>
      </c>
      <c r="F1987" s="164" t="s">
        <v>4735</v>
      </c>
      <c r="L1987" s="109"/>
      <c r="M1987" s="165"/>
      <c r="N1987" s="166"/>
      <c r="O1987" s="166"/>
      <c r="P1987" s="166"/>
      <c r="Q1987" s="166"/>
      <c r="R1987" s="166"/>
      <c r="S1987" s="166"/>
      <c r="T1987" s="167"/>
      <c r="AT1987" s="99" t="s">
        <v>107</v>
      </c>
      <c r="AU1987" s="99" t="s">
        <v>67</v>
      </c>
    </row>
    <row r="1988" spans="2:65" s="108" customFormat="1" ht="22.5" customHeight="1">
      <c r="B1988" s="109"/>
      <c r="C1988" s="168" t="s">
        <v>4737</v>
      </c>
      <c r="D1988" s="168" t="s">
        <v>4185</v>
      </c>
      <c r="E1988" s="169" t="s">
        <v>4738</v>
      </c>
      <c r="F1988" s="170" t="s">
        <v>4739</v>
      </c>
      <c r="G1988" s="171" t="s">
        <v>111</v>
      </c>
      <c r="H1988" s="172">
        <v>1</v>
      </c>
      <c r="I1988" s="173">
        <v>36</v>
      </c>
      <c r="J1988" s="173">
        <f>ROUND(I1988*H1988,2)</f>
        <v>36</v>
      </c>
      <c r="K1988" s="170" t="s">
        <v>103</v>
      </c>
      <c r="L1988" s="174"/>
      <c r="M1988" s="175" t="s">
        <v>1</v>
      </c>
      <c r="N1988" s="176" t="s">
        <v>38</v>
      </c>
      <c r="O1988" s="160">
        <v>0</v>
      </c>
      <c r="P1988" s="160">
        <f>O1988*H1988</f>
        <v>0</v>
      </c>
      <c r="Q1988" s="160">
        <v>2.0000000000000002E-5</v>
      </c>
      <c r="R1988" s="160">
        <f>Q1988*H1988</f>
        <v>2.0000000000000002E-5</v>
      </c>
      <c r="S1988" s="160">
        <v>0</v>
      </c>
      <c r="T1988" s="161">
        <f>S1988*H1988</f>
        <v>0</v>
      </c>
      <c r="AR1988" s="99" t="s">
        <v>740</v>
      </c>
      <c r="AT1988" s="99" t="s">
        <v>4185</v>
      </c>
      <c r="AU1988" s="99" t="s">
        <v>67</v>
      </c>
      <c r="AY1988" s="99" t="s">
        <v>105</v>
      </c>
      <c r="BE1988" s="162">
        <f>IF(N1988="základní",J1988,0)</f>
        <v>36</v>
      </c>
      <c r="BF1988" s="162">
        <f>IF(N1988="snížená",J1988,0)</f>
        <v>0</v>
      </c>
      <c r="BG1988" s="162">
        <f>IF(N1988="zákl. přenesená",J1988,0)</f>
        <v>0</v>
      </c>
      <c r="BH1988" s="162">
        <f>IF(N1988="sníž. přenesená",J1988,0)</f>
        <v>0</v>
      </c>
      <c r="BI1988" s="162">
        <f>IF(N1988="nulová",J1988,0)</f>
        <v>0</v>
      </c>
      <c r="BJ1988" s="99" t="s">
        <v>75</v>
      </c>
      <c r="BK1988" s="162">
        <f>ROUND(I1988*H1988,2)</f>
        <v>36</v>
      </c>
      <c r="BL1988" s="99" t="s">
        <v>740</v>
      </c>
      <c r="BM1988" s="99" t="s">
        <v>4740</v>
      </c>
    </row>
    <row r="1989" spans="2:65" s="108" customFormat="1">
      <c r="B1989" s="109"/>
      <c r="D1989" s="163" t="s">
        <v>107</v>
      </c>
      <c r="F1989" s="164" t="s">
        <v>4739</v>
      </c>
      <c r="L1989" s="109"/>
      <c r="M1989" s="165"/>
      <c r="N1989" s="166"/>
      <c r="O1989" s="166"/>
      <c r="P1989" s="166"/>
      <c r="Q1989" s="166"/>
      <c r="R1989" s="166"/>
      <c r="S1989" s="166"/>
      <c r="T1989" s="167"/>
      <c r="AT1989" s="99" t="s">
        <v>107</v>
      </c>
      <c r="AU1989" s="99" t="s">
        <v>67</v>
      </c>
    </row>
    <row r="1990" spans="2:65" s="108" customFormat="1" ht="22.5" customHeight="1">
      <c r="B1990" s="109"/>
      <c r="C1990" s="168" t="s">
        <v>4741</v>
      </c>
      <c r="D1990" s="168" t="s">
        <v>4185</v>
      </c>
      <c r="E1990" s="169" t="s">
        <v>4742</v>
      </c>
      <c r="F1990" s="170" t="s">
        <v>4743</v>
      </c>
      <c r="G1990" s="171" t="s">
        <v>111</v>
      </c>
      <c r="H1990" s="172">
        <v>1</v>
      </c>
      <c r="I1990" s="173">
        <v>27</v>
      </c>
      <c r="J1990" s="173">
        <f>ROUND(I1990*H1990,2)</f>
        <v>27</v>
      </c>
      <c r="K1990" s="170" t="s">
        <v>103</v>
      </c>
      <c r="L1990" s="174"/>
      <c r="M1990" s="175" t="s">
        <v>1</v>
      </c>
      <c r="N1990" s="176" t="s">
        <v>38</v>
      </c>
      <c r="O1990" s="160">
        <v>0</v>
      </c>
      <c r="P1990" s="160">
        <f>O1990*H1990</f>
        <v>0</v>
      </c>
      <c r="Q1990" s="160">
        <v>1.8000000000000001E-4</v>
      </c>
      <c r="R1990" s="160">
        <f>Q1990*H1990</f>
        <v>1.8000000000000001E-4</v>
      </c>
      <c r="S1990" s="160">
        <v>0</v>
      </c>
      <c r="T1990" s="161">
        <f>S1990*H1990</f>
        <v>0</v>
      </c>
      <c r="AR1990" s="99" t="s">
        <v>740</v>
      </c>
      <c r="AT1990" s="99" t="s">
        <v>4185</v>
      </c>
      <c r="AU1990" s="99" t="s">
        <v>67</v>
      </c>
      <c r="AY1990" s="99" t="s">
        <v>105</v>
      </c>
      <c r="BE1990" s="162">
        <f>IF(N1990="základní",J1990,0)</f>
        <v>27</v>
      </c>
      <c r="BF1990" s="162">
        <f>IF(N1990="snížená",J1990,0)</f>
        <v>0</v>
      </c>
      <c r="BG1990" s="162">
        <f>IF(N1990="zákl. přenesená",J1990,0)</f>
        <v>0</v>
      </c>
      <c r="BH1990" s="162">
        <f>IF(N1990="sníž. přenesená",J1990,0)</f>
        <v>0</v>
      </c>
      <c r="BI1990" s="162">
        <f>IF(N1990="nulová",J1990,0)</f>
        <v>0</v>
      </c>
      <c r="BJ1990" s="99" t="s">
        <v>75</v>
      </c>
      <c r="BK1990" s="162">
        <f>ROUND(I1990*H1990,2)</f>
        <v>27</v>
      </c>
      <c r="BL1990" s="99" t="s">
        <v>740</v>
      </c>
      <c r="BM1990" s="99" t="s">
        <v>4744</v>
      </c>
    </row>
    <row r="1991" spans="2:65" s="108" customFormat="1">
      <c r="B1991" s="109"/>
      <c r="D1991" s="163" t="s">
        <v>107</v>
      </c>
      <c r="F1991" s="164" t="s">
        <v>4743</v>
      </c>
      <c r="L1991" s="109"/>
      <c r="M1991" s="165"/>
      <c r="N1991" s="166"/>
      <c r="O1991" s="166"/>
      <c r="P1991" s="166"/>
      <c r="Q1991" s="166"/>
      <c r="R1991" s="166"/>
      <c r="S1991" s="166"/>
      <c r="T1991" s="167"/>
      <c r="AT1991" s="99" t="s">
        <v>107</v>
      </c>
      <c r="AU1991" s="99" t="s">
        <v>67</v>
      </c>
    </row>
    <row r="1992" spans="2:65" s="108" customFormat="1" ht="22.5" customHeight="1">
      <c r="B1992" s="109"/>
      <c r="C1992" s="168" t="s">
        <v>4745</v>
      </c>
      <c r="D1992" s="168" t="s">
        <v>4185</v>
      </c>
      <c r="E1992" s="169" t="s">
        <v>4746</v>
      </c>
      <c r="F1992" s="170" t="s">
        <v>4747</v>
      </c>
      <c r="G1992" s="171" t="s">
        <v>111</v>
      </c>
      <c r="H1992" s="172">
        <v>1</v>
      </c>
      <c r="I1992" s="173">
        <v>36</v>
      </c>
      <c r="J1992" s="173">
        <f>ROUND(I1992*H1992,2)</f>
        <v>36</v>
      </c>
      <c r="K1992" s="170" t="s">
        <v>103</v>
      </c>
      <c r="L1992" s="174"/>
      <c r="M1992" s="175" t="s">
        <v>1</v>
      </c>
      <c r="N1992" s="176" t="s">
        <v>38</v>
      </c>
      <c r="O1992" s="160">
        <v>0</v>
      </c>
      <c r="P1992" s="160">
        <f>O1992*H1992</f>
        <v>0</v>
      </c>
      <c r="Q1992" s="160">
        <v>1.4999999999999999E-4</v>
      </c>
      <c r="R1992" s="160">
        <f>Q1992*H1992</f>
        <v>1.4999999999999999E-4</v>
      </c>
      <c r="S1992" s="160">
        <v>0</v>
      </c>
      <c r="T1992" s="161">
        <f>S1992*H1992</f>
        <v>0</v>
      </c>
      <c r="AR1992" s="99" t="s">
        <v>740</v>
      </c>
      <c r="AT1992" s="99" t="s">
        <v>4185</v>
      </c>
      <c r="AU1992" s="99" t="s">
        <v>67</v>
      </c>
      <c r="AY1992" s="99" t="s">
        <v>105</v>
      </c>
      <c r="BE1992" s="162">
        <f>IF(N1992="základní",J1992,0)</f>
        <v>36</v>
      </c>
      <c r="BF1992" s="162">
        <f>IF(N1992="snížená",J1992,0)</f>
        <v>0</v>
      </c>
      <c r="BG1992" s="162">
        <f>IF(N1992="zákl. přenesená",J1992,0)</f>
        <v>0</v>
      </c>
      <c r="BH1992" s="162">
        <f>IF(N1992="sníž. přenesená",J1992,0)</f>
        <v>0</v>
      </c>
      <c r="BI1992" s="162">
        <f>IF(N1992="nulová",J1992,0)</f>
        <v>0</v>
      </c>
      <c r="BJ1992" s="99" t="s">
        <v>75</v>
      </c>
      <c r="BK1992" s="162">
        <f>ROUND(I1992*H1992,2)</f>
        <v>36</v>
      </c>
      <c r="BL1992" s="99" t="s">
        <v>740</v>
      </c>
      <c r="BM1992" s="99" t="s">
        <v>4748</v>
      </c>
    </row>
    <row r="1993" spans="2:65" s="108" customFormat="1">
      <c r="B1993" s="109"/>
      <c r="D1993" s="163" t="s">
        <v>107</v>
      </c>
      <c r="F1993" s="164" t="s">
        <v>4747</v>
      </c>
      <c r="L1993" s="109"/>
      <c r="M1993" s="165"/>
      <c r="N1993" s="166"/>
      <c r="O1993" s="166"/>
      <c r="P1993" s="166"/>
      <c r="Q1993" s="166"/>
      <c r="R1993" s="166"/>
      <c r="S1993" s="166"/>
      <c r="T1993" s="167"/>
      <c r="AT1993" s="99" t="s">
        <v>107</v>
      </c>
      <c r="AU1993" s="99" t="s">
        <v>67</v>
      </c>
    </row>
    <row r="1994" spans="2:65" s="108" customFormat="1" ht="22.5" customHeight="1">
      <c r="B1994" s="109"/>
      <c r="C1994" s="168" t="s">
        <v>4749</v>
      </c>
      <c r="D1994" s="168" t="s">
        <v>4185</v>
      </c>
      <c r="E1994" s="169" t="s">
        <v>4750</v>
      </c>
      <c r="F1994" s="170" t="s">
        <v>4751</v>
      </c>
      <c r="G1994" s="171" t="s">
        <v>111</v>
      </c>
      <c r="H1994" s="172">
        <v>1</v>
      </c>
      <c r="I1994" s="173">
        <v>35.4</v>
      </c>
      <c r="J1994" s="173">
        <f>ROUND(I1994*H1994,2)</f>
        <v>35.4</v>
      </c>
      <c r="K1994" s="170" t="s">
        <v>103</v>
      </c>
      <c r="L1994" s="174"/>
      <c r="M1994" s="175" t="s">
        <v>1</v>
      </c>
      <c r="N1994" s="176" t="s">
        <v>38</v>
      </c>
      <c r="O1994" s="160">
        <v>0</v>
      </c>
      <c r="P1994" s="160">
        <f>O1994*H1994</f>
        <v>0</v>
      </c>
      <c r="Q1994" s="160">
        <v>1.8000000000000001E-4</v>
      </c>
      <c r="R1994" s="160">
        <f>Q1994*H1994</f>
        <v>1.8000000000000001E-4</v>
      </c>
      <c r="S1994" s="160">
        <v>0</v>
      </c>
      <c r="T1994" s="161">
        <f>S1994*H1994</f>
        <v>0</v>
      </c>
      <c r="AR1994" s="99" t="s">
        <v>740</v>
      </c>
      <c r="AT1994" s="99" t="s">
        <v>4185</v>
      </c>
      <c r="AU1994" s="99" t="s">
        <v>67</v>
      </c>
      <c r="AY1994" s="99" t="s">
        <v>105</v>
      </c>
      <c r="BE1994" s="162">
        <f>IF(N1994="základní",J1994,0)</f>
        <v>35.4</v>
      </c>
      <c r="BF1994" s="162">
        <f>IF(N1994="snížená",J1994,0)</f>
        <v>0</v>
      </c>
      <c r="BG1994" s="162">
        <f>IF(N1994="zákl. přenesená",J1994,0)</f>
        <v>0</v>
      </c>
      <c r="BH1994" s="162">
        <f>IF(N1994="sníž. přenesená",J1994,0)</f>
        <v>0</v>
      </c>
      <c r="BI1994" s="162">
        <f>IF(N1994="nulová",J1994,0)</f>
        <v>0</v>
      </c>
      <c r="BJ1994" s="99" t="s">
        <v>75</v>
      </c>
      <c r="BK1994" s="162">
        <f>ROUND(I1994*H1994,2)</f>
        <v>35.4</v>
      </c>
      <c r="BL1994" s="99" t="s">
        <v>740</v>
      </c>
      <c r="BM1994" s="99" t="s">
        <v>4752</v>
      </c>
    </row>
    <row r="1995" spans="2:65" s="108" customFormat="1">
      <c r="B1995" s="109"/>
      <c r="D1995" s="163" t="s">
        <v>107</v>
      </c>
      <c r="F1995" s="164" t="s">
        <v>4751</v>
      </c>
      <c r="L1995" s="109"/>
      <c r="M1995" s="165"/>
      <c r="N1995" s="166"/>
      <c r="O1995" s="166"/>
      <c r="P1995" s="166"/>
      <c r="Q1995" s="166"/>
      <c r="R1995" s="166"/>
      <c r="S1995" s="166"/>
      <c r="T1995" s="167"/>
      <c r="AT1995" s="99" t="s">
        <v>107</v>
      </c>
      <c r="AU1995" s="99" t="s">
        <v>67</v>
      </c>
    </row>
    <row r="1996" spans="2:65" s="108" customFormat="1" ht="22.5" customHeight="1">
      <c r="B1996" s="109"/>
      <c r="C1996" s="168" t="s">
        <v>4753</v>
      </c>
      <c r="D1996" s="168" t="s">
        <v>4185</v>
      </c>
      <c r="E1996" s="169" t="s">
        <v>4754</v>
      </c>
      <c r="F1996" s="170" t="s">
        <v>4755</v>
      </c>
      <c r="G1996" s="171" t="s">
        <v>111</v>
      </c>
      <c r="H1996" s="172">
        <v>1</v>
      </c>
      <c r="I1996" s="173">
        <v>9.6999999999999993</v>
      </c>
      <c r="J1996" s="173">
        <f>ROUND(I1996*H1996,2)</f>
        <v>9.6999999999999993</v>
      </c>
      <c r="K1996" s="170" t="s">
        <v>103</v>
      </c>
      <c r="L1996" s="174"/>
      <c r="M1996" s="175" t="s">
        <v>1</v>
      </c>
      <c r="N1996" s="176" t="s">
        <v>38</v>
      </c>
      <c r="O1996" s="160">
        <v>0</v>
      </c>
      <c r="P1996" s="160">
        <f>O1996*H1996</f>
        <v>0</v>
      </c>
      <c r="Q1996" s="160">
        <v>8.0000000000000007E-5</v>
      </c>
      <c r="R1996" s="160">
        <f>Q1996*H1996</f>
        <v>8.0000000000000007E-5</v>
      </c>
      <c r="S1996" s="160">
        <v>0</v>
      </c>
      <c r="T1996" s="161">
        <f>S1996*H1996</f>
        <v>0</v>
      </c>
      <c r="AR1996" s="99" t="s">
        <v>740</v>
      </c>
      <c r="AT1996" s="99" t="s">
        <v>4185</v>
      </c>
      <c r="AU1996" s="99" t="s">
        <v>67</v>
      </c>
      <c r="AY1996" s="99" t="s">
        <v>105</v>
      </c>
      <c r="BE1996" s="162">
        <f>IF(N1996="základní",J1996,0)</f>
        <v>9.6999999999999993</v>
      </c>
      <c r="BF1996" s="162">
        <f>IF(N1996="snížená",J1996,0)</f>
        <v>0</v>
      </c>
      <c r="BG1996" s="162">
        <f>IF(N1996="zákl. přenesená",J1996,0)</f>
        <v>0</v>
      </c>
      <c r="BH1996" s="162">
        <f>IF(N1996="sníž. přenesená",J1996,0)</f>
        <v>0</v>
      </c>
      <c r="BI1996" s="162">
        <f>IF(N1996="nulová",J1996,0)</f>
        <v>0</v>
      </c>
      <c r="BJ1996" s="99" t="s">
        <v>75</v>
      </c>
      <c r="BK1996" s="162">
        <f>ROUND(I1996*H1996,2)</f>
        <v>9.6999999999999993</v>
      </c>
      <c r="BL1996" s="99" t="s">
        <v>740</v>
      </c>
      <c r="BM1996" s="99" t="s">
        <v>4756</v>
      </c>
    </row>
    <row r="1997" spans="2:65" s="108" customFormat="1">
      <c r="B1997" s="109"/>
      <c r="D1997" s="163" t="s">
        <v>107</v>
      </c>
      <c r="F1997" s="164" t="s">
        <v>4755</v>
      </c>
      <c r="L1997" s="109"/>
      <c r="M1997" s="165"/>
      <c r="N1997" s="166"/>
      <c r="O1997" s="166"/>
      <c r="P1997" s="166"/>
      <c r="Q1997" s="166"/>
      <c r="R1997" s="166"/>
      <c r="S1997" s="166"/>
      <c r="T1997" s="167"/>
      <c r="AT1997" s="99" t="s">
        <v>107</v>
      </c>
      <c r="AU1997" s="99" t="s">
        <v>67</v>
      </c>
    </row>
    <row r="1998" spans="2:65" s="108" customFormat="1" ht="22.5" customHeight="1">
      <c r="B1998" s="109"/>
      <c r="C1998" s="168" t="s">
        <v>4757</v>
      </c>
      <c r="D1998" s="168" t="s">
        <v>4185</v>
      </c>
      <c r="E1998" s="169" t="s">
        <v>4758</v>
      </c>
      <c r="F1998" s="170" t="s">
        <v>4759</v>
      </c>
      <c r="G1998" s="171" t="s">
        <v>111</v>
      </c>
      <c r="H1998" s="172">
        <v>1</v>
      </c>
      <c r="I1998" s="173">
        <v>9.9</v>
      </c>
      <c r="J1998" s="173">
        <f>ROUND(I1998*H1998,2)</f>
        <v>9.9</v>
      </c>
      <c r="K1998" s="170" t="s">
        <v>103</v>
      </c>
      <c r="L1998" s="174"/>
      <c r="M1998" s="175" t="s">
        <v>1</v>
      </c>
      <c r="N1998" s="176" t="s">
        <v>38</v>
      </c>
      <c r="O1998" s="160">
        <v>0</v>
      </c>
      <c r="P1998" s="160">
        <f>O1998*H1998</f>
        <v>0</v>
      </c>
      <c r="Q1998" s="160">
        <v>8.0000000000000007E-5</v>
      </c>
      <c r="R1998" s="160">
        <f>Q1998*H1998</f>
        <v>8.0000000000000007E-5</v>
      </c>
      <c r="S1998" s="160">
        <v>0</v>
      </c>
      <c r="T1998" s="161">
        <f>S1998*H1998</f>
        <v>0</v>
      </c>
      <c r="AR1998" s="99" t="s">
        <v>740</v>
      </c>
      <c r="AT1998" s="99" t="s">
        <v>4185</v>
      </c>
      <c r="AU1998" s="99" t="s">
        <v>67</v>
      </c>
      <c r="AY1998" s="99" t="s">
        <v>105</v>
      </c>
      <c r="BE1998" s="162">
        <f>IF(N1998="základní",J1998,0)</f>
        <v>9.9</v>
      </c>
      <c r="BF1998" s="162">
        <f>IF(N1998="snížená",J1998,0)</f>
        <v>0</v>
      </c>
      <c r="BG1998" s="162">
        <f>IF(N1998="zákl. přenesená",J1998,0)</f>
        <v>0</v>
      </c>
      <c r="BH1998" s="162">
        <f>IF(N1998="sníž. přenesená",J1998,0)</f>
        <v>0</v>
      </c>
      <c r="BI1998" s="162">
        <f>IF(N1998="nulová",J1998,0)</f>
        <v>0</v>
      </c>
      <c r="BJ1998" s="99" t="s">
        <v>75</v>
      </c>
      <c r="BK1998" s="162">
        <f>ROUND(I1998*H1998,2)</f>
        <v>9.9</v>
      </c>
      <c r="BL1998" s="99" t="s">
        <v>740</v>
      </c>
      <c r="BM1998" s="99" t="s">
        <v>4760</v>
      </c>
    </row>
    <row r="1999" spans="2:65" s="108" customFormat="1">
      <c r="B1999" s="109"/>
      <c r="D1999" s="163" t="s">
        <v>107</v>
      </c>
      <c r="F1999" s="164" t="s">
        <v>4759</v>
      </c>
      <c r="L1999" s="109"/>
      <c r="M1999" s="165"/>
      <c r="N1999" s="166"/>
      <c r="O1999" s="166"/>
      <c r="P1999" s="166"/>
      <c r="Q1999" s="166"/>
      <c r="R1999" s="166"/>
      <c r="S1999" s="166"/>
      <c r="T1999" s="167"/>
      <c r="AT1999" s="99" t="s">
        <v>107</v>
      </c>
      <c r="AU1999" s="99" t="s">
        <v>67</v>
      </c>
    </row>
    <row r="2000" spans="2:65" s="108" customFormat="1" ht="22.5" customHeight="1">
      <c r="B2000" s="109"/>
      <c r="C2000" s="168" t="s">
        <v>4761</v>
      </c>
      <c r="D2000" s="168" t="s">
        <v>4185</v>
      </c>
      <c r="E2000" s="169" t="s">
        <v>4762</v>
      </c>
      <c r="F2000" s="170" t="s">
        <v>4763</v>
      </c>
      <c r="G2000" s="171" t="s">
        <v>111</v>
      </c>
      <c r="H2000" s="172">
        <v>1</v>
      </c>
      <c r="I2000" s="173">
        <v>7.5</v>
      </c>
      <c r="J2000" s="173">
        <f>ROUND(I2000*H2000,2)</f>
        <v>7.5</v>
      </c>
      <c r="K2000" s="170" t="s">
        <v>103</v>
      </c>
      <c r="L2000" s="174"/>
      <c r="M2000" s="175" t="s">
        <v>1</v>
      </c>
      <c r="N2000" s="176" t="s">
        <v>38</v>
      </c>
      <c r="O2000" s="160">
        <v>0</v>
      </c>
      <c r="P2000" s="160">
        <f>O2000*H2000</f>
        <v>0</v>
      </c>
      <c r="Q2000" s="160">
        <v>9.0000000000000006E-5</v>
      </c>
      <c r="R2000" s="160">
        <f>Q2000*H2000</f>
        <v>9.0000000000000006E-5</v>
      </c>
      <c r="S2000" s="160">
        <v>0</v>
      </c>
      <c r="T2000" s="161">
        <f>S2000*H2000</f>
        <v>0</v>
      </c>
      <c r="AR2000" s="99" t="s">
        <v>740</v>
      </c>
      <c r="AT2000" s="99" t="s">
        <v>4185</v>
      </c>
      <c r="AU2000" s="99" t="s">
        <v>67</v>
      </c>
      <c r="AY2000" s="99" t="s">
        <v>105</v>
      </c>
      <c r="BE2000" s="162">
        <f>IF(N2000="základní",J2000,0)</f>
        <v>7.5</v>
      </c>
      <c r="BF2000" s="162">
        <f>IF(N2000="snížená",J2000,0)</f>
        <v>0</v>
      </c>
      <c r="BG2000" s="162">
        <f>IF(N2000="zákl. přenesená",J2000,0)</f>
        <v>0</v>
      </c>
      <c r="BH2000" s="162">
        <f>IF(N2000="sníž. přenesená",J2000,0)</f>
        <v>0</v>
      </c>
      <c r="BI2000" s="162">
        <f>IF(N2000="nulová",J2000,0)</f>
        <v>0</v>
      </c>
      <c r="BJ2000" s="99" t="s">
        <v>75</v>
      </c>
      <c r="BK2000" s="162">
        <f>ROUND(I2000*H2000,2)</f>
        <v>7.5</v>
      </c>
      <c r="BL2000" s="99" t="s">
        <v>740</v>
      </c>
      <c r="BM2000" s="99" t="s">
        <v>4764</v>
      </c>
    </row>
    <row r="2001" spans="2:65" s="108" customFormat="1">
      <c r="B2001" s="109"/>
      <c r="D2001" s="163" t="s">
        <v>107</v>
      </c>
      <c r="F2001" s="164" t="s">
        <v>4763</v>
      </c>
      <c r="L2001" s="109"/>
      <c r="M2001" s="165"/>
      <c r="N2001" s="166"/>
      <c r="O2001" s="166"/>
      <c r="P2001" s="166"/>
      <c r="Q2001" s="166"/>
      <c r="R2001" s="166"/>
      <c r="S2001" s="166"/>
      <c r="T2001" s="167"/>
      <c r="AT2001" s="99" t="s">
        <v>107</v>
      </c>
      <c r="AU2001" s="99" t="s">
        <v>67</v>
      </c>
    </row>
    <row r="2002" spans="2:65" s="108" customFormat="1" ht="22.5" customHeight="1">
      <c r="B2002" s="109"/>
      <c r="C2002" s="168" t="s">
        <v>4765</v>
      </c>
      <c r="D2002" s="168" t="s">
        <v>4185</v>
      </c>
      <c r="E2002" s="169" t="s">
        <v>4766</v>
      </c>
      <c r="F2002" s="170" t="s">
        <v>4767</v>
      </c>
      <c r="G2002" s="171" t="s">
        <v>111</v>
      </c>
      <c r="H2002" s="172">
        <v>1</v>
      </c>
      <c r="I2002" s="173">
        <v>19</v>
      </c>
      <c r="J2002" s="173">
        <f>ROUND(I2002*H2002,2)</f>
        <v>19</v>
      </c>
      <c r="K2002" s="170" t="s">
        <v>103</v>
      </c>
      <c r="L2002" s="174"/>
      <c r="M2002" s="175" t="s">
        <v>1</v>
      </c>
      <c r="N2002" s="176" t="s">
        <v>38</v>
      </c>
      <c r="O2002" s="160">
        <v>0</v>
      </c>
      <c r="P2002" s="160">
        <f>O2002*H2002</f>
        <v>0</v>
      </c>
      <c r="Q2002" s="160">
        <v>1.6000000000000001E-4</v>
      </c>
      <c r="R2002" s="160">
        <f>Q2002*H2002</f>
        <v>1.6000000000000001E-4</v>
      </c>
      <c r="S2002" s="160">
        <v>0</v>
      </c>
      <c r="T2002" s="161">
        <f>S2002*H2002</f>
        <v>0</v>
      </c>
      <c r="AR2002" s="99" t="s">
        <v>740</v>
      </c>
      <c r="AT2002" s="99" t="s">
        <v>4185</v>
      </c>
      <c r="AU2002" s="99" t="s">
        <v>67</v>
      </c>
      <c r="AY2002" s="99" t="s">
        <v>105</v>
      </c>
      <c r="BE2002" s="162">
        <f>IF(N2002="základní",J2002,0)</f>
        <v>19</v>
      </c>
      <c r="BF2002" s="162">
        <f>IF(N2002="snížená",J2002,0)</f>
        <v>0</v>
      </c>
      <c r="BG2002" s="162">
        <f>IF(N2002="zákl. přenesená",J2002,0)</f>
        <v>0</v>
      </c>
      <c r="BH2002" s="162">
        <f>IF(N2002="sníž. přenesená",J2002,0)</f>
        <v>0</v>
      </c>
      <c r="BI2002" s="162">
        <f>IF(N2002="nulová",J2002,0)</f>
        <v>0</v>
      </c>
      <c r="BJ2002" s="99" t="s">
        <v>75</v>
      </c>
      <c r="BK2002" s="162">
        <f>ROUND(I2002*H2002,2)</f>
        <v>19</v>
      </c>
      <c r="BL2002" s="99" t="s">
        <v>740</v>
      </c>
      <c r="BM2002" s="99" t="s">
        <v>4768</v>
      </c>
    </row>
    <row r="2003" spans="2:65" s="108" customFormat="1">
      <c r="B2003" s="109"/>
      <c r="D2003" s="163" t="s">
        <v>107</v>
      </c>
      <c r="F2003" s="164" t="s">
        <v>4767</v>
      </c>
      <c r="L2003" s="109"/>
      <c r="M2003" s="165"/>
      <c r="N2003" s="166"/>
      <c r="O2003" s="166"/>
      <c r="P2003" s="166"/>
      <c r="Q2003" s="166"/>
      <c r="R2003" s="166"/>
      <c r="S2003" s="166"/>
      <c r="T2003" s="167"/>
      <c r="AT2003" s="99" t="s">
        <v>107</v>
      </c>
      <c r="AU2003" s="99" t="s">
        <v>67</v>
      </c>
    </row>
    <row r="2004" spans="2:65" s="108" customFormat="1" ht="22.5" customHeight="1">
      <c r="B2004" s="109"/>
      <c r="C2004" s="168" t="s">
        <v>4769</v>
      </c>
      <c r="D2004" s="168" t="s">
        <v>4185</v>
      </c>
      <c r="E2004" s="169" t="s">
        <v>4770</v>
      </c>
      <c r="F2004" s="170" t="s">
        <v>4771</v>
      </c>
      <c r="G2004" s="171" t="s">
        <v>111</v>
      </c>
      <c r="H2004" s="172">
        <v>1</v>
      </c>
      <c r="I2004" s="173">
        <v>24</v>
      </c>
      <c r="J2004" s="173">
        <f>ROUND(I2004*H2004,2)</f>
        <v>24</v>
      </c>
      <c r="K2004" s="170" t="s">
        <v>103</v>
      </c>
      <c r="L2004" s="174"/>
      <c r="M2004" s="175" t="s">
        <v>1</v>
      </c>
      <c r="N2004" s="176" t="s">
        <v>38</v>
      </c>
      <c r="O2004" s="160">
        <v>0</v>
      </c>
      <c r="P2004" s="160">
        <f>O2004*H2004</f>
        <v>0</v>
      </c>
      <c r="Q2004" s="160">
        <v>1.9000000000000001E-4</v>
      </c>
      <c r="R2004" s="160">
        <f>Q2004*H2004</f>
        <v>1.9000000000000001E-4</v>
      </c>
      <c r="S2004" s="160">
        <v>0</v>
      </c>
      <c r="T2004" s="161">
        <f>S2004*H2004</f>
        <v>0</v>
      </c>
      <c r="AR2004" s="99" t="s">
        <v>740</v>
      </c>
      <c r="AT2004" s="99" t="s">
        <v>4185</v>
      </c>
      <c r="AU2004" s="99" t="s">
        <v>67</v>
      </c>
      <c r="AY2004" s="99" t="s">
        <v>105</v>
      </c>
      <c r="BE2004" s="162">
        <f>IF(N2004="základní",J2004,0)</f>
        <v>24</v>
      </c>
      <c r="BF2004" s="162">
        <f>IF(N2004="snížená",J2004,0)</f>
        <v>0</v>
      </c>
      <c r="BG2004" s="162">
        <f>IF(N2004="zákl. přenesená",J2004,0)</f>
        <v>0</v>
      </c>
      <c r="BH2004" s="162">
        <f>IF(N2004="sníž. přenesená",J2004,0)</f>
        <v>0</v>
      </c>
      <c r="BI2004" s="162">
        <f>IF(N2004="nulová",J2004,0)</f>
        <v>0</v>
      </c>
      <c r="BJ2004" s="99" t="s">
        <v>75</v>
      </c>
      <c r="BK2004" s="162">
        <f>ROUND(I2004*H2004,2)</f>
        <v>24</v>
      </c>
      <c r="BL2004" s="99" t="s">
        <v>740</v>
      </c>
      <c r="BM2004" s="99" t="s">
        <v>4772</v>
      </c>
    </row>
    <row r="2005" spans="2:65" s="108" customFormat="1">
      <c r="B2005" s="109"/>
      <c r="D2005" s="163" t="s">
        <v>107</v>
      </c>
      <c r="F2005" s="164" t="s">
        <v>4771</v>
      </c>
      <c r="L2005" s="109"/>
      <c r="M2005" s="165"/>
      <c r="N2005" s="166"/>
      <c r="O2005" s="166"/>
      <c r="P2005" s="166"/>
      <c r="Q2005" s="166"/>
      <c r="R2005" s="166"/>
      <c r="S2005" s="166"/>
      <c r="T2005" s="167"/>
      <c r="AT2005" s="99" t="s">
        <v>107</v>
      </c>
      <c r="AU2005" s="99" t="s">
        <v>67</v>
      </c>
    </row>
    <row r="2006" spans="2:65" s="108" customFormat="1" ht="22.5" customHeight="1">
      <c r="B2006" s="109"/>
      <c r="C2006" s="168" t="s">
        <v>4773</v>
      </c>
      <c r="D2006" s="168" t="s">
        <v>4185</v>
      </c>
      <c r="E2006" s="169" t="s">
        <v>4774</v>
      </c>
      <c r="F2006" s="170" t="s">
        <v>4775</v>
      </c>
      <c r="G2006" s="171" t="s">
        <v>136</v>
      </c>
      <c r="H2006" s="172">
        <v>1</v>
      </c>
      <c r="I2006" s="173">
        <v>127</v>
      </c>
      <c r="J2006" s="173">
        <f>ROUND(I2006*H2006,2)</f>
        <v>127</v>
      </c>
      <c r="K2006" s="170" t="s">
        <v>103</v>
      </c>
      <c r="L2006" s="174"/>
      <c r="M2006" s="175" t="s">
        <v>1</v>
      </c>
      <c r="N2006" s="176" t="s">
        <v>38</v>
      </c>
      <c r="O2006" s="160">
        <v>0</v>
      </c>
      <c r="P2006" s="160">
        <f>O2006*H2006</f>
        <v>0</v>
      </c>
      <c r="Q2006" s="160">
        <v>1E-3</v>
      </c>
      <c r="R2006" s="160">
        <f>Q2006*H2006</f>
        <v>1E-3</v>
      </c>
      <c r="S2006" s="160">
        <v>0</v>
      </c>
      <c r="T2006" s="161">
        <f>S2006*H2006</f>
        <v>0</v>
      </c>
      <c r="AR2006" s="99" t="s">
        <v>740</v>
      </c>
      <c r="AT2006" s="99" t="s">
        <v>4185</v>
      </c>
      <c r="AU2006" s="99" t="s">
        <v>67</v>
      </c>
      <c r="AY2006" s="99" t="s">
        <v>105</v>
      </c>
      <c r="BE2006" s="162">
        <f>IF(N2006="základní",J2006,0)</f>
        <v>127</v>
      </c>
      <c r="BF2006" s="162">
        <f>IF(N2006="snížená",J2006,0)</f>
        <v>0</v>
      </c>
      <c r="BG2006" s="162">
        <f>IF(N2006="zákl. přenesená",J2006,0)</f>
        <v>0</v>
      </c>
      <c r="BH2006" s="162">
        <f>IF(N2006="sníž. přenesená",J2006,0)</f>
        <v>0</v>
      </c>
      <c r="BI2006" s="162">
        <f>IF(N2006="nulová",J2006,0)</f>
        <v>0</v>
      </c>
      <c r="BJ2006" s="99" t="s">
        <v>75</v>
      </c>
      <c r="BK2006" s="162">
        <f>ROUND(I2006*H2006,2)</f>
        <v>127</v>
      </c>
      <c r="BL2006" s="99" t="s">
        <v>740</v>
      </c>
      <c r="BM2006" s="99" t="s">
        <v>4776</v>
      </c>
    </row>
    <row r="2007" spans="2:65" s="108" customFormat="1">
      <c r="B2007" s="109"/>
      <c r="D2007" s="163" t="s">
        <v>107</v>
      </c>
      <c r="F2007" s="164" t="s">
        <v>4775</v>
      </c>
      <c r="L2007" s="109"/>
      <c r="M2007" s="165"/>
      <c r="N2007" s="166"/>
      <c r="O2007" s="166"/>
      <c r="P2007" s="166"/>
      <c r="Q2007" s="166"/>
      <c r="R2007" s="166"/>
      <c r="S2007" s="166"/>
      <c r="T2007" s="167"/>
      <c r="AT2007" s="99" t="s">
        <v>107</v>
      </c>
      <c r="AU2007" s="99" t="s">
        <v>67</v>
      </c>
    </row>
    <row r="2008" spans="2:65" s="108" customFormat="1" ht="22.5" customHeight="1">
      <c r="B2008" s="109"/>
      <c r="C2008" s="168" t="s">
        <v>4777</v>
      </c>
      <c r="D2008" s="168" t="s">
        <v>4185</v>
      </c>
      <c r="E2008" s="169" t="s">
        <v>4778</v>
      </c>
      <c r="F2008" s="170" t="s">
        <v>4779</v>
      </c>
      <c r="G2008" s="171" t="s">
        <v>111</v>
      </c>
      <c r="H2008" s="172">
        <v>1</v>
      </c>
      <c r="I2008" s="173">
        <v>18</v>
      </c>
      <c r="J2008" s="173">
        <f>ROUND(I2008*H2008,2)</f>
        <v>18</v>
      </c>
      <c r="K2008" s="170" t="s">
        <v>103</v>
      </c>
      <c r="L2008" s="174"/>
      <c r="M2008" s="175" t="s">
        <v>1</v>
      </c>
      <c r="N2008" s="176" t="s">
        <v>38</v>
      </c>
      <c r="O2008" s="160">
        <v>0</v>
      </c>
      <c r="P2008" s="160">
        <f>O2008*H2008</f>
        <v>0</v>
      </c>
      <c r="Q2008" s="160">
        <v>8.0000000000000007E-5</v>
      </c>
      <c r="R2008" s="160">
        <f>Q2008*H2008</f>
        <v>8.0000000000000007E-5</v>
      </c>
      <c r="S2008" s="160">
        <v>0</v>
      </c>
      <c r="T2008" s="161">
        <f>S2008*H2008</f>
        <v>0</v>
      </c>
      <c r="AR2008" s="99" t="s">
        <v>740</v>
      </c>
      <c r="AT2008" s="99" t="s">
        <v>4185</v>
      </c>
      <c r="AU2008" s="99" t="s">
        <v>67</v>
      </c>
      <c r="AY2008" s="99" t="s">
        <v>105</v>
      </c>
      <c r="BE2008" s="162">
        <f>IF(N2008="základní",J2008,0)</f>
        <v>18</v>
      </c>
      <c r="BF2008" s="162">
        <f>IF(N2008="snížená",J2008,0)</f>
        <v>0</v>
      </c>
      <c r="BG2008" s="162">
        <f>IF(N2008="zákl. přenesená",J2008,0)</f>
        <v>0</v>
      </c>
      <c r="BH2008" s="162">
        <f>IF(N2008="sníž. přenesená",J2008,0)</f>
        <v>0</v>
      </c>
      <c r="BI2008" s="162">
        <f>IF(N2008="nulová",J2008,0)</f>
        <v>0</v>
      </c>
      <c r="BJ2008" s="99" t="s">
        <v>75</v>
      </c>
      <c r="BK2008" s="162">
        <f>ROUND(I2008*H2008,2)</f>
        <v>18</v>
      </c>
      <c r="BL2008" s="99" t="s">
        <v>740</v>
      </c>
      <c r="BM2008" s="99" t="s">
        <v>4780</v>
      </c>
    </row>
    <row r="2009" spans="2:65" s="108" customFormat="1">
      <c r="B2009" s="109"/>
      <c r="D2009" s="163" t="s">
        <v>107</v>
      </c>
      <c r="F2009" s="164" t="s">
        <v>4779</v>
      </c>
      <c r="L2009" s="109"/>
      <c r="M2009" s="165"/>
      <c r="N2009" s="166"/>
      <c r="O2009" s="166"/>
      <c r="P2009" s="166"/>
      <c r="Q2009" s="166"/>
      <c r="R2009" s="166"/>
      <c r="S2009" s="166"/>
      <c r="T2009" s="167"/>
      <c r="AT2009" s="99" t="s">
        <v>107</v>
      </c>
      <c r="AU2009" s="99" t="s">
        <v>67</v>
      </c>
    </row>
    <row r="2010" spans="2:65" s="108" customFormat="1" ht="22.5" customHeight="1">
      <c r="B2010" s="109"/>
      <c r="C2010" s="168" t="s">
        <v>4781</v>
      </c>
      <c r="D2010" s="168" t="s">
        <v>4185</v>
      </c>
      <c r="E2010" s="169" t="s">
        <v>4782</v>
      </c>
      <c r="F2010" s="170" t="s">
        <v>4783</v>
      </c>
      <c r="G2010" s="171" t="s">
        <v>111</v>
      </c>
      <c r="H2010" s="172">
        <v>1</v>
      </c>
      <c r="I2010" s="173">
        <v>28</v>
      </c>
      <c r="J2010" s="173">
        <f>ROUND(I2010*H2010,2)</f>
        <v>28</v>
      </c>
      <c r="K2010" s="170" t="s">
        <v>103</v>
      </c>
      <c r="L2010" s="174"/>
      <c r="M2010" s="175" t="s">
        <v>1</v>
      </c>
      <c r="N2010" s="176" t="s">
        <v>38</v>
      </c>
      <c r="O2010" s="160">
        <v>0</v>
      </c>
      <c r="P2010" s="160">
        <f>O2010*H2010</f>
        <v>0</v>
      </c>
      <c r="Q2010" s="160">
        <v>1.6000000000000001E-4</v>
      </c>
      <c r="R2010" s="160">
        <f>Q2010*H2010</f>
        <v>1.6000000000000001E-4</v>
      </c>
      <c r="S2010" s="160">
        <v>0</v>
      </c>
      <c r="T2010" s="161">
        <f>S2010*H2010</f>
        <v>0</v>
      </c>
      <c r="AR2010" s="99" t="s">
        <v>740</v>
      </c>
      <c r="AT2010" s="99" t="s">
        <v>4185</v>
      </c>
      <c r="AU2010" s="99" t="s">
        <v>67</v>
      </c>
      <c r="AY2010" s="99" t="s">
        <v>105</v>
      </c>
      <c r="BE2010" s="162">
        <f>IF(N2010="základní",J2010,0)</f>
        <v>28</v>
      </c>
      <c r="BF2010" s="162">
        <f>IF(N2010="snížená",J2010,0)</f>
        <v>0</v>
      </c>
      <c r="BG2010" s="162">
        <f>IF(N2010="zákl. přenesená",J2010,0)</f>
        <v>0</v>
      </c>
      <c r="BH2010" s="162">
        <f>IF(N2010="sníž. přenesená",J2010,0)</f>
        <v>0</v>
      </c>
      <c r="BI2010" s="162">
        <f>IF(N2010="nulová",J2010,0)</f>
        <v>0</v>
      </c>
      <c r="BJ2010" s="99" t="s">
        <v>75</v>
      </c>
      <c r="BK2010" s="162">
        <f>ROUND(I2010*H2010,2)</f>
        <v>28</v>
      </c>
      <c r="BL2010" s="99" t="s">
        <v>740</v>
      </c>
      <c r="BM2010" s="99" t="s">
        <v>4784</v>
      </c>
    </row>
    <row r="2011" spans="2:65" s="108" customFormat="1">
      <c r="B2011" s="109"/>
      <c r="D2011" s="163" t="s">
        <v>107</v>
      </c>
      <c r="F2011" s="164" t="s">
        <v>4783</v>
      </c>
      <c r="L2011" s="109"/>
      <c r="M2011" s="165"/>
      <c r="N2011" s="166"/>
      <c r="O2011" s="166"/>
      <c r="P2011" s="166"/>
      <c r="Q2011" s="166"/>
      <c r="R2011" s="166"/>
      <c r="S2011" s="166"/>
      <c r="T2011" s="167"/>
      <c r="AT2011" s="99" t="s">
        <v>107</v>
      </c>
      <c r="AU2011" s="99" t="s">
        <v>67</v>
      </c>
    </row>
    <row r="2012" spans="2:65" s="108" customFormat="1" ht="22.5" customHeight="1">
      <c r="B2012" s="109"/>
      <c r="C2012" s="168" t="s">
        <v>4785</v>
      </c>
      <c r="D2012" s="168" t="s">
        <v>4185</v>
      </c>
      <c r="E2012" s="169" t="s">
        <v>4786</v>
      </c>
      <c r="F2012" s="170" t="s">
        <v>4787</v>
      </c>
      <c r="G2012" s="171" t="s">
        <v>111</v>
      </c>
      <c r="H2012" s="172">
        <v>1</v>
      </c>
      <c r="I2012" s="173">
        <v>16</v>
      </c>
      <c r="J2012" s="173">
        <f>ROUND(I2012*H2012,2)</f>
        <v>16</v>
      </c>
      <c r="K2012" s="170" t="s">
        <v>103</v>
      </c>
      <c r="L2012" s="174"/>
      <c r="M2012" s="175" t="s">
        <v>1</v>
      </c>
      <c r="N2012" s="176" t="s">
        <v>38</v>
      </c>
      <c r="O2012" s="160">
        <v>0</v>
      </c>
      <c r="P2012" s="160">
        <f>O2012*H2012</f>
        <v>0</v>
      </c>
      <c r="Q2012" s="160">
        <v>4.0000000000000003E-5</v>
      </c>
      <c r="R2012" s="160">
        <f>Q2012*H2012</f>
        <v>4.0000000000000003E-5</v>
      </c>
      <c r="S2012" s="160">
        <v>0</v>
      </c>
      <c r="T2012" s="161">
        <f>S2012*H2012</f>
        <v>0</v>
      </c>
      <c r="AR2012" s="99" t="s">
        <v>740</v>
      </c>
      <c r="AT2012" s="99" t="s">
        <v>4185</v>
      </c>
      <c r="AU2012" s="99" t="s">
        <v>67</v>
      </c>
      <c r="AY2012" s="99" t="s">
        <v>105</v>
      </c>
      <c r="BE2012" s="162">
        <f>IF(N2012="základní",J2012,0)</f>
        <v>16</v>
      </c>
      <c r="BF2012" s="162">
        <f>IF(N2012="snížená",J2012,0)</f>
        <v>0</v>
      </c>
      <c r="BG2012" s="162">
        <f>IF(N2012="zákl. přenesená",J2012,0)</f>
        <v>0</v>
      </c>
      <c r="BH2012" s="162">
        <f>IF(N2012="sníž. přenesená",J2012,0)</f>
        <v>0</v>
      </c>
      <c r="BI2012" s="162">
        <f>IF(N2012="nulová",J2012,0)</f>
        <v>0</v>
      </c>
      <c r="BJ2012" s="99" t="s">
        <v>75</v>
      </c>
      <c r="BK2012" s="162">
        <f>ROUND(I2012*H2012,2)</f>
        <v>16</v>
      </c>
      <c r="BL2012" s="99" t="s">
        <v>740</v>
      </c>
      <c r="BM2012" s="99" t="s">
        <v>4788</v>
      </c>
    </row>
    <row r="2013" spans="2:65" s="108" customFormat="1">
      <c r="B2013" s="109"/>
      <c r="D2013" s="163" t="s">
        <v>107</v>
      </c>
      <c r="F2013" s="164" t="s">
        <v>4787</v>
      </c>
      <c r="L2013" s="109"/>
      <c r="M2013" s="165"/>
      <c r="N2013" s="166"/>
      <c r="O2013" s="166"/>
      <c r="P2013" s="166"/>
      <c r="Q2013" s="166"/>
      <c r="R2013" s="166"/>
      <c r="S2013" s="166"/>
      <c r="T2013" s="167"/>
      <c r="AT2013" s="99" t="s">
        <v>107</v>
      </c>
      <c r="AU2013" s="99" t="s">
        <v>67</v>
      </c>
    </row>
    <row r="2014" spans="2:65" s="108" customFormat="1" ht="22.5" customHeight="1">
      <c r="B2014" s="109"/>
      <c r="C2014" s="168" t="s">
        <v>4789</v>
      </c>
      <c r="D2014" s="168" t="s">
        <v>4185</v>
      </c>
      <c r="E2014" s="169" t="s">
        <v>4790</v>
      </c>
      <c r="F2014" s="170" t="s">
        <v>4791</v>
      </c>
      <c r="G2014" s="171" t="s">
        <v>111</v>
      </c>
      <c r="H2014" s="172">
        <v>1</v>
      </c>
      <c r="I2014" s="173">
        <v>14</v>
      </c>
      <c r="J2014" s="173">
        <f>ROUND(I2014*H2014,2)</f>
        <v>14</v>
      </c>
      <c r="K2014" s="170" t="s">
        <v>103</v>
      </c>
      <c r="L2014" s="174"/>
      <c r="M2014" s="175" t="s">
        <v>1</v>
      </c>
      <c r="N2014" s="176" t="s">
        <v>38</v>
      </c>
      <c r="O2014" s="160">
        <v>0</v>
      </c>
      <c r="P2014" s="160">
        <f>O2014*H2014</f>
        <v>0</v>
      </c>
      <c r="Q2014" s="160">
        <v>3.0000000000000001E-5</v>
      </c>
      <c r="R2014" s="160">
        <f>Q2014*H2014</f>
        <v>3.0000000000000001E-5</v>
      </c>
      <c r="S2014" s="160">
        <v>0</v>
      </c>
      <c r="T2014" s="161">
        <f>S2014*H2014</f>
        <v>0</v>
      </c>
      <c r="AR2014" s="99" t="s">
        <v>740</v>
      </c>
      <c r="AT2014" s="99" t="s">
        <v>4185</v>
      </c>
      <c r="AU2014" s="99" t="s">
        <v>67</v>
      </c>
      <c r="AY2014" s="99" t="s">
        <v>105</v>
      </c>
      <c r="BE2014" s="162">
        <f>IF(N2014="základní",J2014,0)</f>
        <v>14</v>
      </c>
      <c r="BF2014" s="162">
        <f>IF(N2014="snížená",J2014,0)</f>
        <v>0</v>
      </c>
      <c r="BG2014" s="162">
        <f>IF(N2014="zákl. přenesená",J2014,0)</f>
        <v>0</v>
      </c>
      <c r="BH2014" s="162">
        <f>IF(N2014="sníž. přenesená",J2014,0)</f>
        <v>0</v>
      </c>
      <c r="BI2014" s="162">
        <f>IF(N2014="nulová",J2014,0)</f>
        <v>0</v>
      </c>
      <c r="BJ2014" s="99" t="s">
        <v>75</v>
      </c>
      <c r="BK2014" s="162">
        <f>ROUND(I2014*H2014,2)</f>
        <v>14</v>
      </c>
      <c r="BL2014" s="99" t="s">
        <v>740</v>
      </c>
      <c r="BM2014" s="99" t="s">
        <v>4792</v>
      </c>
    </row>
    <row r="2015" spans="2:65" s="108" customFormat="1">
      <c r="B2015" s="109"/>
      <c r="D2015" s="163" t="s">
        <v>107</v>
      </c>
      <c r="F2015" s="164" t="s">
        <v>4791</v>
      </c>
      <c r="L2015" s="109"/>
      <c r="M2015" s="165"/>
      <c r="N2015" s="166"/>
      <c r="O2015" s="166"/>
      <c r="P2015" s="166"/>
      <c r="Q2015" s="166"/>
      <c r="R2015" s="166"/>
      <c r="S2015" s="166"/>
      <c r="T2015" s="167"/>
      <c r="AT2015" s="99" t="s">
        <v>107</v>
      </c>
      <c r="AU2015" s="99" t="s">
        <v>67</v>
      </c>
    </row>
    <row r="2016" spans="2:65" s="108" customFormat="1" ht="22.5" customHeight="1">
      <c r="B2016" s="109"/>
      <c r="C2016" s="168" t="s">
        <v>4793</v>
      </c>
      <c r="D2016" s="168" t="s">
        <v>4185</v>
      </c>
      <c r="E2016" s="169" t="s">
        <v>4794</v>
      </c>
      <c r="F2016" s="170" t="s">
        <v>4795</v>
      </c>
      <c r="G2016" s="171" t="s">
        <v>111</v>
      </c>
      <c r="H2016" s="172">
        <v>1</v>
      </c>
      <c r="I2016" s="173">
        <v>12</v>
      </c>
      <c r="J2016" s="173">
        <f>ROUND(I2016*H2016,2)</f>
        <v>12</v>
      </c>
      <c r="K2016" s="170" t="s">
        <v>103</v>
      </c>
      <c r="L2016" s="174"/>
      <c r="M2016" s="175" t="s">
        <v>1</v>
      </c>
      <c r="N2016" s="176" t="s">
        <v>38</v>
      </c>
      <c r="O2016" s="160">
        <v>0</v>
      </c>
      <c r="P2016" s="160">
        <f>O2016*H2016</f>
        <v>0</v>
      </c>
      <c r="Q2016" s="160">
        <v>3.0000000000000001E-5</v>
      </c>
      <c r="R2016" s="160">
        <f>Q2016*H2016</f>
        <v>3.0000000000000001E-5</v>
      </c>
      <c r="S2016" s="160">
        <v>0</v>
      </c>
      <c r="T2016" s="161">
        <f>S2016*H2016</f>
        <v>0</v>
      </c>
      <c r="AR2016" s="99" t="s">
        <v>740</v>
      </c>
      <c r="AT2016" s="99" t="s">
        <v>4185</v>
      </c>
      <c r="AU2016" s="99" t="s">
        <v>67</v>
      </c>
      <c r="AY2016" s="99" t="s">
        <v>105</v>
      </c>
      <c r="BE2016" s="162">
        <f>IF(N2016="základní",J2016,0)</f>
        <v>12</v>
      </c>
      <c r="BF2016" s="162">
        <f>IF(N2016="snížená",J2016,0)</f>
        <v>0</v>
      </c>
      <c r="BG2016" s="162">
        <f>IF(N2016="zákl. přenesená",J2016,0)</f>
        <v>0</v>
      </c>
      <c r="BH2016" s="162">
        <f>IF(N2016="sníž. přenesená",J2016,0)</f>
        <v>0</v>
      </c>
      <c r="BI2016" s="162">
        <f>IF(N2016="nulová",J2016,0)</f>
        <v>0</v>
      </c>
      <c r="BJ2016" s="99" t="s">
        <v>75</v>
      </c>
      <c r="BK2016" s="162">
        <f>ROUND(I2016*H2016,2)</f>
        <v>12</v>
      </c>
      <c r="BL2016" s="99" t="s">
        <v>740</v>
      </c>
      <c r="BM2016" s="99" t="s">
        <v>4796</v>
      </c>
    </row>
    <row r="2017" spans="2:65" s="108" customFormat="1">
      <c r="B2017" s="109"/>
      <c r="D2017" s="163" t="s">
        <v>107</v>
      </c>
      <c r="F2017" s="164" t="s">
        <v>4795</v>
      </c>
      <c r="L2017" s="109"/>
      <c r="M2017" s="165"/>
      <c r="N2017" s="166"/>
      <c r="O2017" s="166"/>
      <c r="P2017" s="166"/>
      <c r="Q2017" s="166"/>
      <c r="R2017" s="166"/>
      <c r="S2017" s="166"/>
      <c r="T2017" s="167"/>
      <c r="AT2017" s="99" t="s">
        <v>107</v>
      </c>
      <c r="AU2017" s="99" t="s">
        <v>67</v>
      </c>
    </row>
    <row r="2018" spans="2:65" s="108" customFormat="1" ht="22.5" customHeight="1">
      <c r="B2018" s="109"/>
      <c r="C2018" s="168" t="s">
        <v>4797</v>
      </c>
      <c r="D2018" s="168" t="s">
        <v>4185</v>
      </c>
      <c r="E2018" s="169" t="s">
        <v>4798</v>
      </c>
      <c r="F2018" s="170" t="s">
        <v>4799</v>
      </c>
      <c r="G2018" s="171" t="s">
        <v>111</v>
      </c>
      <c r="H2018" s="172">
        <v>1</v>
      </c>
      <c r="I2018" s="173">
        <v>18</v>
      </c>
      <c r="J2018" s="173">
        <f>ROUND(I2018*H2018,2)</f>
        <v>18</v>
      </c>
      <c r="K2018" s="170" t="s">
        <v>103</v>
      </c>
      <c r="L2018" s="174"/>
      <c r="M2018" s="175" t="s">
        <v>1</v>
      </c>
      <c r="N2018" s="176" t="s">
        <v>38</v>
      </c>
      <c r="O2018" s="160">
        <v>0</v>
      </c>
      <c r="P2018" s="160">
        <f>O2018*H2018</f>
        <v>0</v>
      </c>
      <c r="Q2018" s="160">
        <v>4.0000000000000003E-5</v>
      </c>
      <c r="R2018" s="160">
        <f>Q2018*H2018</f>
        <v>4.0000000000000003E-5</v>
      </c>
      <c r="S2018" s="160">
        <v>0</v>
      </c>
      <c r="T2018" s="161">
        <f>S2018*H2018</f>
        <v>0</v>
      </c>
      <c r="AR2018" s="99" t="s">
        <v>740</v>
      </c>
      <c r="AT2018" s="99" t="s">
        <v>4185</v>
      </c>
      <c r="AU2018" s="99" t="s">
        <v>67</v>
      </c>
      <c r="AY2018" s="99" t="s">
        <v>105</v>
      </c>
      <c r="BE2018" s="162">
        <f>IF(N2018="základní",J2018,0)</f>
        <v>18</v>
      </c>
      <c r="BF2018" s="162">
        <f>IF(N2018="snížená",J2018,0)</f>
        <v>0</v>
      </c>
      <c r="BG2018" s="162">
        <f>IF(N2018="zákl. přenesená",J2018,0)</f>
        <v>0</v>
      </c>
      <c r="BH2018" s="162">
        <f>IF(N2018="sníž. přenesená",J2018,0)</f>
        <v>0</v>
      </c>
      <c r="BI2018" s="162">
        <f>IF(N2018="nulová",J2018,0)</f>
        <v>0</v>
      </c>
      <c r="BJ2018" s="99" t="s">
        <v>75</v>
      </c>
      <c r="BK2018" s="162">
        <f>ROUND(I2018*H2018,2)</f>
        <v>18</v>
      </c>
      <c r="BL2018" s="99" t="s">
        <v>740</v>
      </c>
      <c r="BM2018" s="99" t="s">
        <v>4800</v>
      </c>
    </row>
    <row r="2019" spans="2:65" s="108" customFormat="1">
      <c r="B2019" s="109"/>
      <c r="D2019" s="163" t="s">
        <v>107</v>
      </c>
      <c r="F2019" s="164" t="s">
        <v>4799</v>
      </c>
      <c r="L2019" s="109"/>
      <c r="M2019" s="165"/>
      <c r="N2019" s="166"/>
      <c r="O2019" s="166"/>
      <c r="P2019" s="166"/>
      <c r="Q2019" s="166"/>
      <c r="R2019" s="166"/>
      <c r="S2019" s="166"/>
      <c r="T2019" s="167"/>
      <c r="AT2019" s="99" t="s">
        <v>107</v>
      </c>
      <c r="AU2019" s="99" t="s">
        <v>67</v>
      </c>
    </row>
    <row r="2020" spans="2:65" s="108" customFormat="1" ht="22.5" customHeight="1">
      <c r="B2020" s="109"/>
      <c r="C2020" s="168" t="s">
        <v>4801</v>
      </c>
      <c r="D2020" s="168" t="s">
        <v>4185</v>
      </c>
      <c r="E2020" s="169" t="s">
        <v>4802</v>
      </c>
      <c r="F2020" s="170" t="s">
        <v>4803</v>
      </c>
      <c r="G2020" s="171" t="s">
        <v>111</v>
      </c>
      <c r="H2020" s="172">
        <v>1</v>
      </c>
      <c r="I2020" s="173">
        <v>17</v>
      </c>
      <c r="J2020" s="173">
        <f>ROUND(I2020*H2020,2)</f>
        <v>17</v>
      </c>
      <c r="K2020" s="170" t="s">
        <v>103</v>
      </c>
      <c r="L2020" s="174"/>
      <c r="M2020" s="175" t="s">
        <v>1</v>
      </c>
      <c r="N2020" s="176" t="s">
        <v>38</v>
      </c>
      <c r="O2020" s="160">
        <v>0</v>
      </c>
      <c r="P2020" s="160">
        <f>O2020*H2020</f>
        <v>0</v>
      </c>
      <c r="Q2020" s="160">
        <v>3.0000000000000001E-5</v>
      </c>
      <c r="R2020" s="160">
        <f>Q2020*H2020</f>
        <v>3.0000000000000001E-5</v>
      </c>
      <c r="S2020" s="160">
        <v>0</v>
      </c>
      <c r="T2020" s="161">
        <f>S2020*H2020</f>
        <v>0</v>
      </c>
      <c r="AR2020" s="99" t="s">
        <v>740</v>
      </c>
      <c r="AT2020" s="99" t="s">
        <v>4185</v>
      </c>
      <c r="AU2020" s="99" t="s">
        <v>67</v>
      </c>
      <c r="AY2020" s="99" t="s">
        <v>105</v>
      </c>
      <c r="BE2020" s="162">
        <f>IF(N2020="základní",J2020,0)</f>
        <v>17</v>
      </c>
      <c r="BF2020" s="162">
        <f>IF(N2020="snížená",J2020,0)</f>
        <v>0</v>
      </c>
      <c r="BG2020" s="162">
        <f>IF(N2020="zákl. přenesená",J2020,0)</f>
        <v>0</v>
      </c>
      <c r="BH2020" s="162">
        <f>IF(N2020="sníž. přenesená",J2020,0)</f>
        <v>0</v>
      </c>
      <c r="BI2020" s="162">
        <f>IF(N2020="nulová",J2020,0)</f>
        <v>0</v>
      </c>
      <c r="BJ2020" s="99" t="s">
        <v>75</v>
      </c>
      <c r="BK2020" s="162">
        <f>ROUND(I2020*H2020,2)</f>
        <v>17</v>
      </c>
      <c r="BL2020" s="99" t="s">
        <v>740</v>
      </c>
      <c r="BM2020" s="99" t="s">
        <v>4804</v>
      </c>
    </row>
    <row r="2021" spans="2:65" s="108" customFormat="1">
      <c r="B2021" s="109"/>
      <c r="D2021" s="163" t="s">
        <v>107</v>
      </c>
      <c r="F2021" s="164" t="s">
        <v>4803</v>
      </c>
      <c r="L2021" s="109"/>
      <c r="M2021" s="165"/>
      <c r="N2021" s="166"/>
      <c r="O2021" s="166"/>
      <c r="P2021" s="166"/>
      <c r="Q2021" s="166"/>
      <c r="R2021" s="166"/>
      <c r="S2021" s="166"/>
      <c r="T2021" s="167"/>
      <c r="AT2021" s="99" t="s">
        <v>107</v>
      </c>
      <c r="AU2021" s="99" t="s">
        <v>67</v>
      </c>
    </row>
    <row r="2022" spans="2:65" s="108" customFormat="1" ht="22.5" customHeight="1">
      <c r="B2022" s="109"/>
      <c r="C2022" s="168" t="s">
        <v>4805</v>
      </c>
      <c r="D2022" s="168" t="s">
        <v>4185</v>
      </c>
      <c r="E2022" s="169" t="s">
        <v>4806</v>
      </c>
      <c r="F2022" s="170" t="s">
        <v>4807</v>
      </c>
      <c r="G2022" s="171" t="s">
        <v>111</v>
      </c>
      <c r="H2022" s="172">
        <v>1</v>
      </c>
      <c r="I2022" s="173">
        <v>15</v>
      </c>
      <c r="J2022" s="173">
        <f>ROUND(I2022*H2022,2)</f>
        <v>15</v>
      </c>
      <c r="K2022" s="170" t="s">
        <v>103</v>
      </c>
      <c r="L2022" s="174"/>
      <c r="M2022" s="175" t="s">
        <v>1</v>
      </c>
      <c r="N2022" s="176" t="s">
        <v>38</v>
      </c>
      <c r="O2022" s="160">
        <v>0</v>
      </c>
      <c r="P2022" s="160">
        <f>O2022*H2022</f>
        <v>0</v>
      </c>
      <c r="Q2022" s="160">
        <v>3.0000000000000001E-5</v>
      </c>
      <c r="R2022" s="160">
        <f>Q2022*H2022</f>
        <v>3.0000000000000001E-5</v>
      </c>
      <c r="S2022" s="160">
        <v>0</v>
      </c>
      <c r="T2022" s="161">
        <f>S2022*H2022</f>
        <v>0</v>
      </c>
      <c r="AR2022" s="99" t="s">
        <v>740</v>
      </c>
      <c r="AT2022" s="99" t="s">
        <v>4185</v>
      </c>
      <c r="AU2022" s="99" t="s">
        <v>67</v>
      </c>
      <c r="AY2022" s="99" t="s">
        <v>105</v>
      </c>
      <c r="BE2022" s="162">
        <f>IF(N2022="základní",J2022,0)</f>
        <v>15</v>
      </c>
      <c r="BF2022" s="162">
        <f>IF(N2022="snížená",J2022,0)</f>
        <v>0</v>
      </c>
      <c r="BG2022" s="162">
        <f>IF(N2022="zákl. přenesená",J2022,0)</f>
        <v>0</v>
      </c>
      <c r="BH2022" s="162">
        <f>IF(N2022="sníž. přenesená",J2022,0)</f>
        <v>0</v>
      </c>
      <c r="BI2022" s="162">
        <f>IF(N2022="nulová",J2022,0)</f>
        <v>0</v>
      </c>
      <c r="BJ2022" s="99" t="s">
        <v>75</v>
      </c>
      <c r="BK2022" s="162">
        <f>ROUND(I2022*H2022,2)</f>
        <v>15</v>
      </c>
      <c r="BL2022" s="99" t="s">
        <v>740</v>
      </c>
      <c r="BM2022" s="99" t="s">
        <v>4808</v>
      </c>
    </row>
    <row r="2023" spans="2:65" s="108" customFormat="1">
      <c r="B2023" s="109"/>
      <c r="D2023" s="163" t="s">
        <v>107</v>
      </c>
      <c r="F2023" s="164" t="s">
        <v>4807</v>
      </c>
      <c r="L2023" s="109"/>
      <c r="M2023" s="165"/>
      <c r="N2023" s="166"/>
      <c r="O2023" s="166"/>
      <c r="P2023" s="166"/>
      <c r="Q2023" s="166"/>
      <c r="R2023" s="166"/>
      <c r="S2023" s="166"/>
      <c r="T2023" s="167"/>
      <c r="AT2023" s="99" t="s">
        <v>107</v>
      </c>
      <c r="AU2023" s="99" t="s">
        <v>67</v>
      </c>
    </row>
    <row r="2024" spans="2:65" s="108" customFormat="1" ht="22.5" customHeight="1">
      <c r="B2024" s="109"/>
      <c r="C2024" s="168" t="s">
        <v>4809</v>
      </c>
      <c r="D2024" s="168" t="s">
        <v>4185</v>
      </c>
      <c r="E2024" s="169" t="s">
        <v>4810</v>
      </c>
      <c r="F2024" s="170" t="s">
        <v>4811</v>
      </c>
      <c r="G2024" s="171" t="s">
        <v>111</v>
      </c>
      <c r="H2024" s="172">
        <v>1</v>
      </c>
      <c r="I2024" s="173">
        <v>760</v>
      </c>
      <c r="J2024" s="173">
        <f>ROUND(I2024*H2024,2)</f>
        <v>760</v>
      </c>
      <c r="K2024" s="170" t="s">
        <v>103</v>
      </c>
      <c r="L2024" s="174"/>
      <c r="M2024" s="175" t="s">
        <v>1</v>
      </c>
      <c r="N2024" s="176" t="s">
        <v>38</v>
      </c>
      <c r="O2024" s="160">
        <v>0</v>
      </c>
      <c r="P2024" s="160">
        <f>O2024*H2024</f>
        <v>0</v>
      </c>
      <c r="Q2024" s="160">
        <v>1.004E-2</v>
      </c>
      <c r="R2024" s="160">
        <f>Q2024*H2024</f>
        <v>1.004E-2</v>
      </c>
      <c r="S2024" s="160">
        <v>0</v>
      </c>
      <c r="T2024" s="161">
        <f>S2024*H2024</f>
        <v>0</v>
      </c>
      <c r="AR2024" s="99" t="s">
        <v>740</v>
      </c>
      <c r="AT2024" s="99" t="s">
        <v>4185</v>
      </c>
      <c r="AU2024" s="99" t="s">
        <v>67</v>
      </c>
      <c r="AY2024" s="99" t="s">
        <v>105</v>
      </c>
      <c r="BE2024" s="162">
        <f>IF(N2024="základní",J2024,0)</f>
        <v>760</v>
      </c>
      <c r="BF2024" s="162">
        <f>IF(N2024="snížená",J2024,0)</f>
        <v>0</v>
      </c>
      <c r="BG2024" s="162">
        <f>IF(N2024="zákl. přenesená",J2024,0)</f>
        <v>0</v>
      </c>
      <c r="BH2024" s="162">
        <f>IF(N2024="sníž. přenesená",J2024,0)</f>
        <v>0</v>
      </c>
      <c r="BI2024" s="162">
        <f>IF(N2024="nulová",J2024,0)</f>
        <v>0</v>
      </c>
      <c r="BJ2024" s="99" t="s">
        <v>75</v>
      </c>
      <c r="BK2024" s="162">
        <f>ROUND(I2024*H2024,2)</f>
        <v>760</v>
      </c>
      <c r="BL2024" s="99" t="s">
        <v>740</v>
      </c>
      <c r="BM2024" s="99" t="s">
        <v>4812</v>
      </c>
    </row>
    <row r="2025" spans="2:65" s="108" customFormat="1">
      <c r="B2025" s="109"/>
      <c r="D2025" s="163" t="s">
        <v>107</v>
      </c>
      <c r="F2025" s="164" t="s">
        <v>4811</v>
      </c>
      <c r="L2025" s="109"/>
      <c r="M2025" s="165"/>
      <c r="N2025" s="166"/>
      <c r="O2025" s="166"/>
      <c r="P2025" s="166"/>
      <c r="Q2025" s="166"/>
      <c r="R2025" s="166"/>
      <c r="S2025" s="166"/>
      <c r="T2025" s="167"/>
      <c r="AT2025" s="99" t="s">
        <v>107</v>
      </c>
      <c r="AU2025" s="99" t="s">
        <v>67</v>
      </c>
    </row>
    <row r="2026" spans="2:65" s="108" customFormat="1" ht="22.5" customHeight="1">
      <c r="B2026" s="109"/>
      <c r="C2026" s="168" t="s">
        <v>4813</v>
      </c>
      <c r="D2026" s="168" t="s">
        <v>4185</v>
      </c>
      <c r="E2026" s="169" t="s">
        <v>4814</v>
      </c>
      <c r="F2026" s="170" t="s">
        <v>4815</v>
      </c>
      <c r="G2026" s="171" t="s">
        <v>111</v>
      </c>
      <c r="H2026" s="172">
        <v>1</v>
      </c>
      <c r="I2026" s="173">
        <v>760</v>
      </c>
      <c r="J2026" s="173">
        <f>ROUND(I2026*H2026,2)</f>
        <v>760</v>
      </c>
      <c r="K2026" s="170" t="s">
        <v>103</v>
      </c>
      <c r="L2026" s="174"/>
      <c r="M2026" s="175" t="s">
        <v>1</v>
      </c>
      <c r="N2026" s="176" t="s">
        <v>38</v>
      </c>
      <c r="O2026" s="160">
        <v>0</v>
      </c>
      <c r="P2026" s="160">
        <f>O2026*H2026</f>
        <v>0</v>
      </c>
      <c r="Q2026" s="160">
        <v>1.0059999999999999E-2</v>
      </c>
      <c r="R2026" s="160">
        <f>Q2026*H2026</f>
        <v>1.0059999999999999E-2</v>
      </c>
      <c r="S2026" s="160">
        <v>0</v>
      </c>
      <c r="T2026" s="161">
        <f>S2026*H2026</f>
        <v>0</v>
      </c>
      <c r="AR2026" s="99" t="s">
        <v>740</v>
      </c>
      <c r="AT2026" s="99" t="s">
        <v>4185</v>
      </c>
      <c r="AU2026" s="99" t="s">
        <v>67</v>
      </c>
      <c r="AY2026" s="99" t="s">
        <v>105</v>
      </c>
      <c r="BE2026" s="162">
        <f>IF(N2026="základní",J2026,0)</f>
        <v>760</v>
      </c>
      <c r="BF2026" s="162">
        <f>IF(N2026="snížená",J2026,0)</f>
        <v>0</v>
      </c>
      <c r="BG2026" s="162">
        <f>IF(N2026="zákl. přenesená",J2026,0)</f>
        <v>0</v>
      </c>
      <c r="BH2026" s="162">
        <f>IF(N2026="sníž. přenesená",J2026,0)</f>
        <v>0</v>
      </c>
      <c r="BI2026" s="162">
        <f>IF(N2026="nulová",J2026,0)</f>
        <v>0</v>
      </c>
      <c r="BJ2026" s="99" t="s">
        <v>75</v>
      </c>
      <c r="BK2026" s="162">
        <f>ROUND(I2026*H2026,2)</f>
        <v>760</v>
      </c>
      <c r="BL2026" s="99" t="s">
        <v>740</v>
      </c>
      <c r="BM2026" s="99" t="s">
        <v>4816</v>
      </c>
    </row>
    <row r="2027" spans="2:65" s="108" customFormat="1">
      <c r="B2027" s="109"/>
      <c r="D2027" s="163" t="s">
        <v>107</v>
      </c>
      <c r="F2027" s="164" t="s">
        <v>4815</v>
      </c>
      <c r="L2027" s="109"/>
      <c r="M2027" s="165"/>
      <c r="N2027" s="166"/>
      <c r="O2027" s="166"/>
      <c r="P2027" s="166"/>
      <c r="Q2027" s="166"/>
      <c r="R2027" s="166"/>
      <c r="S2027" s="166"/>
      <c r="T2027" s="167"/>
      <c r="AT2027" s="99" t="s">
        <v>107</v>
      </c>
      <c r="AU2027" s="99" t="s">
        <v>67</v>
      </c>
    </row>
    <row r="2028" spans="2:65" s="108" customFormat="1" ht="22.5" customHeight="1">
      <c r="B2028" s="109"/>
      <c r="C2028" s="168" t="s">
        <v>4817</v>
      </c>
      <c r="D2028" s="168" t="s">
        <v>4185</v>
      </c>
      <c r="E2028" s="169" t="s">
        <v>4818</v>
      </c>
      <c r="F2028" s="170" t="s">
        <v>4819</v>
      </c>
      <c r="G2028" s="171" t="s">
        <v>111</v>
      </c>
      <c r="H2028" s="172">
        <v>1</v>
      </c>
      <c r="I2028" s="173">
        <v>760</v>
      </c>
      <c r="J2028" s="173">
        <f>ROUND(I2028*H2028,2)</f>
        <v>760</v>
      </c>
      <c r="K2028" s="170" t="s">
        <v>103</v>
      </c>
      <c r="L2028" s="174"/>
      <c r="M2028" s="175" t="s">
        <v>1</v>
      </c>
      <c r="N2028" s="176" t="s">
        <v>38</v>
      </c>
      <c r="O2028" s="160">
        <v>0</v>
      </c>
      <c r="P2028" s="160">
        <f>O2028*H2028</f>
        <v>0</v>
      </c>
      <c r="Q2028" s="160">
        <v>1.0030000000000001E-2</v>
      </c>
      <c r="R2028" s="160">
        <f>Q2028*H2028</f>
        <v>1.0030000000000001E-2</v>
      </c>
      <c r="S2028" s="160">
        <v>0</v>
      </c>
      <c r="T2028" s="161">
        <f>S2028*H2028</f>
        <v>0</v>
      </c>
      <c r="AR2028" s="99" t="s">
        <v>740</v>
      </c>
      <c r="AT2028" s="99" t="s">
        <v>4185</v>
      </c>
      <c r="AU2028" s="99" t="s">
        <v>67</v>
      </c>
      <c r="AY2028" s="99" t="s">
        <v>105</v>
      </c>
      <c r="BE2028" s="162">
        <f>IF(N2028="základní",J2028,0)</f>
        <v>760</v>
      </c>
      <c r="BF2028" s="162">
        <f>IF(N2028="snížená",J2028,0)</f>
        <v>0</v>
      </c>
      <c r="BG2028" s="162">
        <f>IF(N2028="zákl. přenesená",J2028,0)</f>
        <v>0</v>
      </c>
      <c r="BH2028" s="162">
        <f>IF(N2028="sníž. přenesená",J2028,0)</f>
        <v>0</v>
      </c>
      <c r="BI2028" s="162">
        <f>IF(N2028="nulová",J2028,0)</f>
        <v>0</v>
      </c>
      <c r="BJ2028" s="99" t="s">
        <v>75</v>
      </c>
      <c r="BK2028" s="162">
        <f>ROUND(I2028*H2028,2)</f>
        <v>760</v>
      </c>
      <c r="BL2028" s="99" t="s">
        <v>740</v>
      </c>
      <c r="BM2028" s="99" t="s">
        <v>4820</v>
      </c>
    </row>
    <row r="2029" spans="2:65" s="108" customFormat="1">
      <c r="B2029" s="109"/>
      <c r="D2029" s="163" t="s">
        <v>107</v>
      </c>
      <c r="F2029" s="164" t="s">
        <v>4819</v>
      </c>
      <c r="L2029" s="109"/>
      <c r="M2029" s="165"/>
      <c r="N2029" s="166"/>
      <c r="O2029" s="166"/>
      <c r="P2029" s="166"/>
      <c r="Q2029" s="166"/>
      <c r="R2029" s="166"/>
      <c r="S2029" s="166"/>
      <c r="T2029" s="167"/>
      <c r="AT2029" s="99" t="s">
        <v>107</v>
      </c>
      <c r="AU2029" s="99" t="s">
        <v>67</v>
      </c>
    </row>
    <row r="2030" spans="2:65" s="108" customFormat="1" ht="22.5" customHeight="1">
      <c r="B2030" s="109"/>
      <c r="C2030" s="168" t="s">
        <v>4821</v>
      </c>
      <c r="D2030" s="168" t="s">
        <v>4185</v>
      </c>
      <c r="E2030" s="169" t="s">
        <v>4822</v>
      </c>
      <c r="F2030" s="170" t="s">
        <v>4823</v>
      </c>
      <c r="G2030" s="171" t="s">
        <v>111</v>
      </c>
      <c r="H2030" s="172">
        <v>1</v>
      </c>
      <c r="I2030" s="173">
        <v>760</v>
      </c>
      <c r="J2030" s="173">
        <f>ROUND(I2030*H2030,2)</f>
        <v>760</v>
      </c>
      <c r="K2030" s="170" t="s">
        <v>103</v>
      </c>
      <c r="L2030" s="174"/>
      <c r="M2030" s="175" t="s">
        <v>1</v>
      </c>
      <c r="N2030" s="176" t="s">
        <v>38</v>
      </c>
      <c r="O2030" s="160">
        <v>0</v>
      </c>
      <c r="P2030" s="160">
        <f>O2030*H2030</f>
        <v>0</v>
      </c>
      <c r="Q2030" s="160">
        <v>1.0030000000000001E-2</v>
      </c>
      <c r="R2030" s="160">
        <f>Q2030*H2030</f>
        <v>1.0030000000000001E-2</v>
      </c>
      <c r="S2030" s="160">
        <v>0</v>
      </c>
      <c r="T2030" s="161">
        <f>S2030*H2030</f>
        <v>0</v>
      </c>
      <c r="AR2030" s="99" t="s">
        <v>740</v>
      </c>
      <c r="AT2030" s="99" t="s">
        <v>4185</v>
      </c>
      <c r="AU2030" s="99" t="s">
        <v>67</v>
      </c>
      <c r="AY2030" s="99" t="s">
        <v>105</v>
      </c>
      <c r="BE2030" s="162">
        <f>IF(N2030="základní",J2030,0)</f>
        <v>760</v>
      </c>
      <c r="BF2030" s="162">
        <f>IF(N2030="snížená",J2030,0)</f>
        <v>0</v>
      </c>
      <c r="BG2030" s="162">
        <f>IF(N2030="zákl. přenesená",J2030,0)</f>
        <v>0</v>
      </c>
      <c r="BH2030" s="162">
        <f>IF(N2030="sníž. přenesená",J2030,0)</f>
        <v>0</v>
      </c>
      <c r="BI2030" s="162">
        <f>IF(N2030="nulová",J2030,0)</f>
        <v>0</v>
      </c>
      <c r="BJ2030" s="99" t="s">
        <v>75</v>
      </c>
      <c r="BK2030" s="162">
        <f>ROUND(I2030*H2030,2)</f>
        <v>760</v>
      </c>
      <c r="BL2030" s="99" t="s">
        <v>740</v>
      </c>
      <c r="BM2030" s="99" t="s">
        <v>4824</v>
      </c>
    </row>
    <row r="2031" spans="2:65" s="108" customFormat="1">
      <c r="B2031" s="109"/>
      <c r="D2031" s="163" t="s">
        <v>107</v>
      </c>
      <c r="F2031" s="164" t="s">
        <v>4823</v>
      </c>
      <c r="L2031" s="109"/>
      <c r="M2031" s="165"/>
      <c r="N2031" s="166"/>
      <c r="O2031" s="166"/>
      <c r="P2031" s="166"/>
      <c r="Q2031" s="166"/>
      <c r="R2031" s="166"/>
      <c r="S2031" s="166"/>
      <c r="T2031" s="167"/>
      <c r="AT2031" s="99" t="s">
        <v>107</v>
      </c>
      <c r="AU2031" s="99" t="s">
        <v>67</v>
      </c>
    </row>
    <row r="2032" spans="2:65" s="108" customFormat="1" ht="22.5" customHeight="1">
      <c r="B2032" s="109"/>
      <c r="C2032" s="168" t="s">
        <v>4825</v>
      </c>
      <c r="D2032" s="168" t="s">
        <v>4185</v>
      </c>
      <c r="E2032" s="169" t="s">
        <v>4826</v>
      </c>
      <c r="F2032" s="170" t="s">
        <v>4827</v>
      </c>
      <c r="G2032" s="171" t="s">
        <v>111</v>
      </c>
      <c r="H2032" s="172">
        <v>1</v>
      </c>
      <c r="I2032" s="173">
        <v>760</v>
      </c>
      <c r="J2032" s="173">
        <f>ROUND(I2032*H2032,2)</f>
        <v>760</v>
      </c>
      <c r="K2032" s="170" t="s">
        <v>103</v>
      </c>
      <c r="L2032" s="174"/>
      <c r="M2032" s="175" t="s">
        <v>1</v>
      </c>
      <c r="N2032" s="176" t="s">
        <v>38</v>
      </c>
      <c r="O2032" s="160">
        <v>0</v>
      </c>
      <c r="P2032" s="160">
        <f>O2032*H2032</f>
        <v>0</v>
      </c>
      <c r="Q2032" s="160">
        <v>1.0070000000000001E-2</v>
      </c>
      <c r="R2032" s="160">
        <f>Q2032*H2032</f>
        <v>1.0070000000000001E-2</v>
      </c>
      <c r="S2032" s="160">
        <v>0</v>
      </c>
      <c r="T2032" s="161">
        <f>S2032*H2032</f>
        <v>0</v>
      </c>
      <c r="AR2032" s="99" t="s">
        <v>740</v>
      </c>
      <c r="AT2032" s="99" t="s">
        <v>4185</v>
      </c>
      <c r="AU2032" s="99" t="s">
        <v>67</v>
      </c>
      <c r="AY2032" s="99" t="s">
        <v>105</v>
      </c>
      <c r="BE2032" s="162">
        <f>IF(N2032="základní",J2032,0)</f>
        <v>760</v>
      </c>
      <c r="BF2032" s="162">
        <f>IF(N2032="snížená",J2032,0)</f>
        <v>0</v>
      </c>
      <c r="BG2032" s="162">
        <f>IF(N2032="zákl. přenesená",J2032,0)</f>
        <v>0</v>
      </c>
      <c r="BH2032" s="162">
        <f>IF(N2032="sníž. přenesená",J2032,0)</f>
        <v>0</v>
      </c>
      <c r="BI2032" s="162">
        <f>IF(N2032="nulová",J2032,0)</f>
        <v>0</v>
      </c>
      <c r="BJ2032" s="99" t="s">
        <v>75</v>
      </c>
      <c r="BK2032" s="162">
        <f>ROUND(I2032*H2032,2)</f>
        <v>760</v>
      </c>
      <c r="BL2032" s="99" t="s">
        <v>740</v>
      </c>
      <c r="BM2032" s="99" t="s">
        <v>4828</v>
      </c>
    </row>
    <row r="2033" spans="2:65" s="108" customFormat="1">
      <c r="B2033" s="109"/>
      <c r="D2033" s="163" t="s">
        <v>107</v>
      </c>
      <c r="F2033" s="164" t="s">
        <v>4827</v>
      </c>
      <c r="L2033" s="109"/>
      <c r="M2033" s="165"/>
      <c r="N2033" s="166"/>
      <c r="O2033" s="166"/>
      <c r="P2033" s="166"/>
      <c r="Q2033" s="166"/>
      <c r="R2033" s="166"/>
      <c r="S2033" s="166"/>
      <c r="T2033" s="167"/>
      <c r="AT2033" s="99" t="s">
        <v>107</v>
      </c>
      <c r="AU2033" s="99" t="s">
        <v>67</v>
      </c>
    </row>
    <row r="2034" spans="2:65" s="108" customFormat="1" ht="22.5" customHeight="1">
      <c r="B2034" s="109"/>
      <c r="C2034" s="168" t="s">
        <v>4829</v>
      </c>
      <c r="D2034" s="168" t="s">
        <v>4185</v>
      </c>
      <c r="E2034" s="169" t="s">
        <v>4830</v>
      </c>
      <c r="F2034" s="170" t="s">
        <v>4831</v>
      </c>
      <c r="G2034" s="171" t="s">
        <v>111</v>
      </c>
      <c r="H2034" s="172">
        <v>1</v>
      </c>
      <c r="I2034" s="173">
        <v>810</v>
      </c>
      <c r="J2034" s="173">
        <f>ROUND(I2034*H2034,2)</f>
        <v>810</v>
      </c>
      <c r="K2034" s="170" t="s">
        <v>103</v>
      </c>
      <c r="L2034" s="174"/>
      <c r="M2034" s="175" t="s">
        <v>1</v>
      </c>
      <c r="N2034" s="176" t="s">
        <v>38</v>
      </c>
      <c r="O2034" s="160">
        <v>0</v>
      </c>
      <c r="P2034" s="160">
        <f>O2034*H2034</f>
        <v>0</v>
      </c>
      <c r="Q2034" s="160">
        <v>1.014E-2</v>
      </c>
      <c r="R2034" s="160">
        <f>Q2034*H2034</f>
        <v>1.014E-2</v>
      </c>
      <c r="S2034" s="160">
        <v>0</v>
      </c>
      <c r="T2034" s="161">
        <f>S2034*H2034</f>
        <v>0</v>
      </c>
      <c r="AR2034" s="99" t="s">
        <v>740</v>
      </c>
      <c r="AT2034" s="99" t="s">
        <v>4185</v>
      </c>
      <c r="AU2034" s="99" t="s">
        <v>67</v>
      </c>
      <c r="AY2034" s="99" t="s">
        <v>105</v>
      </c>
      <c r="BE2034" s="162">
        <f>IF(N2034="základní",J2034,0)</f>
        <v>810</v>
      </c>
      <c r="BF2034" s="162">
        <f>IF(N2034="snížená",J2034,0)</f>
        <v>0</v>
      </c>
      <c r="BG2034" s="162">
        <f>IF(N2034="zákl. přenesená",J2034,0)</f>
        <v>0</v>
      </c>
      <c r="BH2034" s="162">
        <f>IF(N2034="sníž. přenesená",J2034,0)</f>
        <v>0</v>
      </c>
      <c r="BI2034" s="162">
        <f>IF(N2034="nulová",J2034,0)</f>
        <v>0</v>
      </c>
      <c r="BJ2034" s="99" t="s">
        <v>75</v>
      </c>
      <c r="BK2034" s="162">
        <f>ROUND(I2034*H2034,2)</f>
        <v>810</v>
      </c>
      <c r="BL2034" s="99" t="s">
        <v>740</v>
      </c>
      <c r="BM2034" s="99" t="s">
        <v>4832</v>
      </c>
    </row>
    <row r="2035" spans="2:65" s="108" customFormat="1">
      <c r="B2035" s="109"/>
      <c r="D2035" s="163" t="s">
        <v>107</v>
      </c>
      <c r="F2035" s="164" t="s">
        <v>4831</v>
      </c>
      <c r="L2035" s="109"/>
      <c r="M2035" s="165"/>
      <c r="N2035" s="166"/>
      <c r="O2035" s="166"/>
      <c r="P2035" s="166"/>
      <c r="Q2035" s="166"/>
      <c r="R2035" s="166"/>
      <c r="S2035" s="166"/>
      <c r="T2035" s="167"/>
      <c r="AT2035" s="99" t="s">
        <v>107</v>
      </c>
      <c r="AU2035" s="99" t="s">
        <v>67</v>
      </c>
    </row>
    <row r="2036" spans="2:65" s="108" customFormat="1" ht="22.5" customHeight="1">
      <c r="B2036" s="109"/>
      <c r="C2036" s="168" t="s">
        <v>4833</v>
      </c>
      <c r="D2036" s="168" t="s">
        <v>4185</v>
      </c>
      <c r="E2036" s="169" t="s">
        <v>4834</v>
      </c>
      <c r="F2036" s="170" t="s">
        <v>4835</v>
      </c>
      <c r="G2036" s="171" t="s">
        <v>4836</v>
      </c>
      <c r="H2036" s="172">
        <v>1</v>
      </c>
      <c r="I2036" s="173">
        <v>170</v>
      </c>
      <c r="J2036" s="173">
        <f>ROUND(I2036*H2036,2)</f>
        <v>170</v>
      </c>
      <c r="K2036" s="170" t="s">
        <v>103</v>
      </c>
      <c r="L2036" s="174"/>
      <c r="M2036" s="175" t="s">
        <v>1</v>
      </c>
      <c r="N2036" s="176" t="s">
        <v>38</v>
      </c>
      <c r="O2036" s="160">
        <v>0</v>
      </c>
      <c r="P2036" s="160">
        <f>O2036*H2036</f>
        <v>0</v>
      </c>
      <c r="Q2036" s="160">
        <v>0</v>
      </c>
      <c r="R2036" s="160">
        <f>Q2036*H2036</f>
        <v>0</v>
      </c>
      <c r="S2036" s="160">
        <v>0</v>
      </c>
      <c r="T2036" s="161">
        <f>S2036*H2036</f>
        <v>0</v>
      </c>
      <c r="AR2036" s="99" t="s">
        <v>740</v>
      </c>
      <c r="AT2036" s="99" t="s">
        <v>4185</v>
      </c>
      <c r="AU2036" s="99" t="s">
        <v>67</v>
      </c>
      <c r="AY2036" s="99" t="s">
        <v>105</v>
      </c>
      <c r="BE2036" s="162">
        <f>IF(N2036="základní",J2036,0)</f>
        <v>170</v>
      </c>
      <c r="BF2036" s="162">
        <f>IF(N2036="snížená",J2036,0)</f>
        <v>0</v>
      </c>
      <c r="BG2036" s="162">
        <f>IF(N2036="zákl. přenesená",J2036,0)</f>
        <v>0</v>
      </c>
      <c r="BH2036" s="162">
        <f>IF(N2036="sníž. přenesená",J2036,0)</f>
        <v>0</v>
      </c>
      <c r="BI2036" s="162">
        <f>IF(N2036="nulová",J2036,0)</f>
        <v>0</v>
      </c>
      <c r="BJ2036" s="99" t="s">
        <v>75</v>
      </c>
      <c r="BK2036" s="162">
        <f>ROUND(I2036*H2036,2)</f>
        <v>170</v>
      </c>
      <c r="BL2036" s="99" t="s">
        <v>740</v>
      </c>
      <c r="BM2036" s="99" t="s">
        <v>4837</v>
      </c>
    </row>
    <row r="2037" spans="2:65" s="108" customFormat="1">
      <c r="B2037" s="109"/>
      <c r="D2037" s="163" t="s">
        <v>107</v>
      </c>
      <c r="F2037" s="164" t="s">
        <v>4835</v>
      </c>
      <c r="L2037" s="109"/>
      <c r="M2037" s="165"/>
      <c r="N2037" s="166"/>
      <c r="O2037" s="166"/>
      <c r="P2037" s="166"/>
      <c r="Q2037" s="166"/>
      <c r="R2037" s="166"/>
      <c r="S2037" s="166"/>
      <c r="T2037" s="167"/>
      <c r="AT2037" s="99" t="s">
        <v>107</v>
      </c>
      <c r="AU2037" s="99" t="s">
        <v>67</v>
      </c>
    </row>
    <row r="2038" spans="2:65" s="108" customFormat="1" ht="22.5" customHeight="1">
      <c r="B2038" s="109"/>
      <c r="C2038" s="168" t="s">
        <v>4838</v>
      </c>
      <c r="D2038" s="168" t="s">
        <v>4185</v>
      </c>
      <c r="E2038" s="169" t="s">
        <v>4839</v>
      </c>
      <c r="F2038" s="170" t="s">
        <v>4840</v>
      </c>
      <c r="G2038" s="171" t="s">
        <v>111</v>
      </c>
      <c r="H2038" s="172">
        <v>1</v>
      </c>
      <c r="I2038" s="173">
        <v>521</v>
      </c>
      <c r="J2038" s="173">
        <f>ROUND(I2038*H2038,2)</f>
        <v>521</v>
      </c>
      <c r="K2038" s="170" t="s">
        <v>103</v>
      </c>
      <c r="L2038" s="174"/>
      <c r="M2038" s="175" t="s">
        <v>1</v>
      </c>
      <c r="N2038" s="176" t="s">
        <v>38</v>
      </c>
      <c r="O2038" s="160">
        <v>0</v>
      </c>
      <c r="P2038" s="160">
        <f>O2038*H2038</f>
        <v>0</v>
      </c>
      <c r="Q2038" s="160">
        <v>0</v>
      </c>
      <c r="R2038" s="160">
        <f>Q2038*H2038</f>
        <v>0</v>
      </c>
      <c r="S2038" s="160">
        <v>0</v>
      </c>
      <c r="T2038" s="161">
        <f>S2038*H2038</f>
        <v>0</v>
      </c>
      <c r="AR2038" s="99" t="s">
        <v>740</v>
      </c>
      <c r="AT2038" s="99" t="s">
        <v>4185</v>
      </c>
      <c r="AU2038" s="99" t="s">
        <v>67</v>
      </c>
      <c r="AY2038" s="99" t="s">
        <v>105</v>
      </c>
      <c r="BE2038" s="162">
        <f>IF(N2038="základní",J2038,0)</f>
        <v>521</v>
      </c>
      <c r="BF2038" s="162">
        <f>IF(N2038="snížená",J2038,0)</f>
        <v>0</v>
      </c>
      <c r="BG2038" s="162">
        <f>IF(N2038="zákl. přenesená",J2038,0)</f>
        <v>0</v>
      </c>
      <c r="BH2038" s="162">
        <f>IF(N2038="sníž. přenesená",J2038,0)</f>
        <v>0</v>
      </c>
      <c r="BI2038" s="162">
        <f>IF(N2038="nulová",J2038,0)</f>
        <v>0</v>
      </c>
      <c r="BJ2038" s="99" t="s">
        <v>75</v>
      </c>
      <c r="BK2038" s="162">
        <f>ROUND(I2038*H2038,2)</f>
        <v>521</v>
      </c>
      <c r="BL2038" s="99" t="s">
        <v>740</v>
      </c>
      <c r="BM2038" s="99" t="s">
        <v>4841</v>
      </c>
    </row>
    <row r="2039" spans="2:65" s="108" customFormat="1">
      <c r="B2039" s="109"/>
      <c r="D2039" s="163" t="s">
        <v>107</v>
      </c>
      <c r="F2039" s="164" t="s">
        <v>4840</v>
      </c>
      <c r="L2039" s="109"/>
      <c r="M2039" s="165"/>
      <c r="N2039" s="166"/>
      <c r="O2039" s="166"/>
      <c r="P2039" s="166"/>
      <c r="Q2039" s="166"/>
      <c r="R2039" s="166"/>
      <c r="S2039" s="166"/>
      <c r="T2039" s="167"/>
      <c r="AT2039" s="99" t="s">
        <v>107</v>
      </c>
      <c r="AU2039" s="99" t="s">
        <v>67</v>
      </c>
    </row>
    <row r="2040" spans="2:65" s="108" customFormat="1" ht="22.5" customHeight="1">
      <c r="B2040" s="109"/>
      <c r="C2040" s="168" t="s">
        <v>4842</v>
      </c>
      <c r="D2040" s="168" t="s">
        <v>4185</v>
      </c>
      <c r="E2040" s="169" t="s">
        <v>4843</v>
      </c>
      <c r="F2040" s="170" t="s">
        <v>4844</v>
      </c>
      <c r="G2040" s="171" t="s">
        <v>111</v>
      </c>
      <c r="H2040" s="172">
        <v>1</v>
      </c>
      <c r="I2040" s="173">
        <v>1250</v>
      </c>
      <c r="J2040" s="173">
        <f>ROUND(I2040*H2040,2)</f>
        <v>1250</v>
      </c>
      <c r="K2040" s="170" t="s">
        <v>103</v>
      </c>
      <c r="L2040" s="174"/>
      <c r="M2040" s="175" t="s">
        <v>1</v>
      </c>
      <c r="N2040" s="176" t="s">
        <v>38</v>
      </c>
      <c r="O2040" s="160">
        <v>0</v>
      </c>
      <c r="P2040" s="160">
        <f>O2040*H2040</f>
        <v>0</v>
      </c>
      <c r="Q2040" s="160">
        <v>0</v>
      </c>
      <c r="R2040" s="160">
        <f>Q2040*H2040</f>
        <v>0</v>
      </c>
      <c r="S2040" s="160">
        <v>0</v>
      </c>
      <c r="T2040" s="161">
        <f>S2040*H2040</f>
        <v>0</v>
      </c>
      <c r="AR2040" s="99" t="s">
        <v>740</v>
      </c>
      <c r="AT2040" s="99" t="s">
        <v>4185</v>
      </c>
      <c r="AU2040" s="99" t="s">
        <v>67</v>
      </c>
      <c r="AY2040" s="99" t="s">
        <v>105</v>
      </c>
      <c r="BE2040" s="162">
        <f>IF(N2040="základní",J2040,0)</f>
        <v>1250</v>
      </c>
      <c r="BF2040" s="162">
        <f>IF(N2040="snížená",J2040,0)</f>
        <v>0</v>
      </c>
      <c r="BG2040" s="162">
        <f>IF(N2040="zákl. přenesená",J2040,0)</f>
        <v>0</v>
      </c>
      <c r="BH2040" s="162">
        <f>IF(N2040="sníž. přenesená",J2040,0)</f>
        <v>0</v>
      </c>
      <c r="BI2040" s="162">
        <f>IF(N2040="nulová",J2040,0)</f>
        <v>0</v>
      </c>
      <c r="BJ2040" s="99" t="s">
        <v>75</v>
      </c>
      <c r="BK2040" s="162">
        <f>ROUND(I2040*H2040,2)</f>
        <v>1250</v>
      </c>
      <c r="BL2040" s="99" t="s">
        <v>740</v>
      </c>
      <c r="BM2040" s="99" t="s">
        <v>4845</v>
      </c>
    </row>
    <row r="2041" spans="2:65" s="108" customFormat="1">
      <c r="B2041" s="109"/>
      <c r="D2041" s="163" t="s">
        <v>107</v>
      </c>
      <c r="F2041" s="164" t="s">
        <v>4844</v>
      </c>
      <c r="L2041" s="109"/>
      <c r="M2041" s="165"/>
      <c r="N2041" s="166"/>
      <c r="O2041" s="166"/>
      <c r="P2041" s="166"/>
      <c r="Q2041" s="166"/>
      <c r="R2041" s="166"/>
      <c r="S2041" s="166"/>
      <c r="T2041" s="167"/>
      <c r="AT2041" s="99" t="s">
        <v>107</v>
      </c>
      <c r="AU2041" s="99" t="s">
        <v>67</v>
      </c>
    </row>
    <row r="2042" spans="2:65" s="108" customFormat="1" ht="22.5" customHeight="1">
      <c r="B2042" s="109"/>
      <c r="C2042" s="168" t="s">
        <v>4846</v>
      </c>
      <c r="D2042" s="168" t="s">
        <v>4185</v>
      </c>
      <c r="E2042" s="169" t="s">
        <v>4847</v>
      </c>
      <c r="F2042" s="170" t="s">
        <v>4848</v>
      </c>
      <c r="G2042" s="171" t="s">
        <v>111</v>
      </c>
      <c r="H2042" s="172">
        <v>1</v>
      </c>
      <c r="I2042" s="173">
        <v>414</v>
      </c>
      <c r="J2042" s="173">
        <f>ROUND(I2042*H2042,2)</f>
        <v>414</v>
      </c>
      <c r="K2042" s="170" t="s">
        <v>103</v>
      </c>
      <c r="L2042" s="174"/>
      <c r="M2042" s="175" t="s">
        <v>1</v>
      </c>
      <c r="N2042" s="176" t="s">
        <v>38</v>
      </c>
      <c r="O2042" s="160">
        <v>0</v>
      </c>
      <c r="P2042" s="160">
        <f>O2042*H2042</f>
        <v>0</v>
      </c>
      <c r="Q2042" s="160">
        <v>0</v>
      </c>
      <c r="R2042" s="160">
        <f>Q2042*H2042</f>
        <v>0</v>
      </c>
      <c r="S2042" s="160">
        <v>0</v>
      </c>
      <c r="T2042" s="161">
        <f>S2042*H2042</f>
        <v>0</v>
      </c>
      <c r="AR2042" s="99" t="s">
        <v>740</v>
      </c>
      <c r="AT2042" s="99" t="s">
        <v>4185</v>
      </c>
      <c r="AU2042" s="99" t="s">
        <v>67</v>
      </c>
      <c r="AY2042" s="99" t="s">
        <v>105</v>
      </c>
      <c r="BE2042" s="162">
        <f>IF(N2042="základní",J2042,0)</f>
        <v>414</v>
      </c>
      <c r="BF2042" s="162">
        <f>IF(N2042="snížená",J2042,0)</f>
        <v>0</v>
      </c>
      <c r="BG2042" s="162">
        <f>IF(N2042="zákl. přenesená",J2042,0)</f>
        <v>0</v>
      </c>
      <c r="BH2042" s="162">
        <f>IF(N2042="sníž. přenesená",J2042,0)</f>
        <v>0</v>
      </c>
      <c r="BI2042" s="162">
        <f>IF(N2042="nulová",J2042,0)</f>
        <v>0</v>
      </c>
      <c r="BJ2042" s="99" t="s">
        <v>75</v>
      </c>
      <c r="BK2042" s="162">
        <f>ROUND(I2042*H2042,2)</f>
        <v>414</v>
      </c>
      <c r="BL2042" s="99" t="s">
        <v>740</v>
      </c>
      <c r="BM2042" s="99" t="s">
        <v>4849</v>
      </c>
    </row>
    <row r="2043" spans="2:65" s="108" customFormat="1">
      <c r="B2043" s="109"/>
      <c r="D2043" s="163" t="s">
        <v>107</v>
      </c>
      <c r="F2043" s="164" t="s">
        <v>4848</v>
      </c>
      <c r="L2043" s="109"/>
      <c r="M2043" s="165"/>
      <c r="N2043" s="166"/>
      <c r="O2043" s="166"/>
      <c r="P2043" s="166"/>
      <c r="Q2043" s="166"/>
      <c r="R2043" s="166"/>
      <c r="S2043" s="166"/>
      <c r="T2043" s="167"/>
      <c r="AT2043" s="99" t="s">
        <v>107</v>
      </c>
      <c r="AU2043" s="99" t="s">
        <v>67</v>
      </c>
    </row>
    <row r="2044" spans="2:65" s="108" customFormat="1" ht="22.5" customHeight="1">
      <c r="B2044" s="109"/>
      <c r="C2044" s="168" t="s">
        <v>4850</v>
      </c>
      <c r="D2044" s="168" t="s">
        <v>4185</v>
      </c>
      <c r="E2044" s="169" t="s">
        <v>4851</v>
      </c>
      <c r="F2044" s="170" t="s">
        <v>4852</v>
      </c>
      <c r="G2044" s="171" t="s">
        <v>111</v>
      </c>
      <c r="H2044" s="172">
        <v>1</v>
      </c>
      <c r="I2044" s="173">
        <v>149</v>
      </c>
      <c r="J2044" s="173">
        <f>ROUND(I2044*H2044,2)</f>
        <v>149</v>
      </c>
      <c r="K2044" s="170" t="s">
        <v>103</v>
      </c>
      <c r="L2044" s="174"/>
      <c r="M2044" s="175" t="s">
        <v>1</v>
      </c>
      <c r="N2044" s="176" t="s">
        <v>38</v>
      </c>
      <c r="O2044" s="160">
        <v>0</v>
      </c>
      <c r="P2044" s="160">
        <f>O2044*H2044</f>
        <v>0</v>
      </c>
      <c r="Q2044" s="160">
        <v>0</v>
      </c>
      <c r="R2044" s="160">
        <f>Q2044*H2044</f>
        <v>0</v>
      </c>
      <c r="S2044" s="160">
        <v>0</v>
      </c>
      <c r="T2044" s="161">
        <f>S2044*H2044</f>
        <v>0</v>
      </c>
      <c r="AR2044" s="99" t="s">
        <v>740</v>
      </c>
      <c r="AT2044" s="99" t="s">
        <v>4185</v>
      </c>
      <c r="AU2044" s="99" t="s">
        <v>67</v>
      </c>
      <c r="AY2044" s="99" t="s">
        <v>105</v>
      </c>
      <c r="BE2044" s="162">
        <f>IF(N2044="základní",J2044,0)</f>
        <v>149</v>
      </c>
      <c r="BF2044" s="162">
        <f>IF(N2044="snížená",J2044,0)</f>
        <v>0</v>
      </c>
      <c r="BG2044" s="162">
        <f>IF(N2044="zákl. přenesená",J2044,0)</f>
        <v>0</v>
      </c>
      <c r="BH2044" s="162">
        <f>IF(N2044="sníž. přenesená",J2044,0)</f>
        <v>0</v>
      </c>
      <c r="BI2044" s="162">
        <f>IF(N2044="nulová",J2044,0)</f>
        <v>0</v>
      </c>
      <c r="BJ2044" s="99" t="s">
        <v>75</v>
      </c>
      <c r="BK2044" s="162">
        <f>ROUND(I2044*H2044,2)</f>
        <v>149</v>
      </c>
      <c r="BL2044" s="99" t="s">
        <v>740</v>
      </c>
      <c r="BM2044" s="99" t="s">
        <v>4853</v>
      </c>
    </row>
    <row r="2045" spans="2:65" s="108" customFormat="1">
      <c r="B2045" s="109"/>
      <c r="D2045" s="163" t="s">
        <v>107</v>
      </c>
      <c r="F2045" s="164" t="s">
        <v>4852</v>
      </c>
      <c r="L2045" s="109"/>
      <c r="M2045" s="165"/>
      <c r="N2045" s="166"/>
      <c r="O2045" s="166"/>
      <c r="P2045" s="166"/>
      <c r="Q2045" s="166"/>
      <c r="R2045" s="166"/>
      <c r="S2045" s="166"/>
      <c r="T2045" s="167"/>
      <c r="AT2045" s="99" t="s">
        <v>107</v>
      </c>
      <c r="AU2045" s="99" t="s">
        <v>67</v>
      </c>
    </row>
    <row r="2046" spans="2:65" s="108" customFormat="1" ht="22.5" customHeight="1">
      <c r="B2046" s="109"/>
      <c r="C2046" s="168" t="s">
        <v>4854</v>
      </c>
      <c r="D2046" s="168" t="s">
        <v>4185</v>
      </c>
      <c r="E2046" s="169" t="s">
        <v>4855</v>
      </c>
      <c r="F2046" s="170" t="s">
        <v>4856</v>
      </c>
      <c r="G2046" s="171" t="s">
        <v>306</v>
      </c>
      <c r="H2046" s="172">
        <v>1</v>
      </c>
      <c r="I2046" s="173">
        <v>125</v>
      </c>
      <c r="J2046" s="173">
        <f>ROUND(I2046*H2046,2)</f>
        <v>125</v>
      </c>
      <c r="K2046" s="170" t="s">
        <v>103</v>
      </c>
      <c r="L2046" s="174"/>
      <c r="M2046" s="175" t="s">
        <v>1</v>
      </c>
      <c r="N2046" s="176" t="s">
        <v>38</v>
      </c>
      <c r="O2046" s="160">
        <v>0</v>
      </c>
      <c r="P2046" s="160">
        <f>O2046*H2046</f>
        <v>0</v>
      </c>
      <c r="Q2046" s="160">
        <v>0</v>
      </c>
      <c r="R2046" s="160">
        <f>Q2046*H2046</f>
        <v>0</v>
      </c>
      <c r="S2046" s="160">
        <v>0</v>
      </c>
      <c r="T2046" s="161">
        <f>S2046*H2046</f>
        <v>0</v>
      </c>
      <c r="AR2046" s="99" t="s">
        <v>740</v>
      </c>
      <c r="AT2046" s="99" t="s">
        <v>4185</v>
      </c>
      <c r="AU2046" s="99" t="s">
        <v>67</v>
      </c>
      <c r="AY2046" s="99" t="s">
        <v>105</v>
      </c>
      <c r="BE2046" s="162">
        <f>IF(N2046="základní",J2046,0)</f>
        <v>125</v>
      </c>
      <c r="BF2046" s="162">
        <f>IF(N2046="snížená",J2046,0)</f>
        <v>0</v>
      </c>
      <c r="BG2046" s="162">
        <f>IF(N2046="zákl. přenesená",J2046,0)</f>
        <v>0</v>
      </c>
      <c r="BH2046" s="162">
        <f>IF(N2046="sníž. přenesená",J2046,0)</f>
        <v>0</v>
      </c>
      <c r="BI2046" s="162">
        <f>IF(N2046="nulová",J2046,0)</f>
        <v>0</v>
      </c>
      <c r="BJ2046" s="99" t="s">
        <v>75</v>
      </c>
      <c r="BK2046" s="162">
        <f>ROUND(I2046*H2046,2)</f>
        <v>125</v>
      </c>
      <c r="BL2046" s="99" t="s">
        <v>740</v>
      </c>
      <c r="BM2046" s="99" t="s">
        <v>4857</v>
      </c>
    </row>
    <row r="2047" spans="2:65" s="108" customFormat="1">
      <c r="B2047" s="109"/>
      <c r="D2047" s="163" t="s">
        <v>107</v>
      </c>
      <c r="F2047" s="164" t="s">
        <v>4856</v>
      </c>
      <c r="L2047" s="109"/>
      <c r="M2047" s="165"/>
      <c r="N2047" s="166"/>
      <c r="O2047" s="166"/>
      <c r="P2047" s="166"/>
      <c r="Q2047" s="166"/>
      <c r="R2047" s="166"/>
      <c r="S2047" s="166"/>
      <c r="T2047" s="167"/>
      <c r="AT2047" s="99" t="s">
        <v>107</v>
      </c>
      <c r="AU2047" s="99" t="s">
        <v>67</v>
      </c>
    </row>
    <row r="2048" spans="2:65" s="108" customFormat="1" ht="22.5" customHeight="1">
      <c r="B2048" s="109"/>
      <c r="C2048" s="168" t="s">
        <v>4858</v>
      </c>
      <c r="D2048" s="168" t="s">
        <v>4185</v>
      </c>
      <c r="E2048" s="169" t="s">
        <v>4859</v>
      </c>
      <c r="F2048" s="170" t="s">
        <v>4860</v>
      </c>
      <c r="G2048" s="171" t="s">
        <v>111</v>
      </c>
      <c r="H2048" s="172">
        <v>1</v>
      </c>
      <c r="I2048" s="173">
        <v>63</v>
      </c>
      <c r="J2048" s="173">
        <f>ROUND(I2048*H2048,2)</f>
        <v>63</v>
      </c>
      <c r="K2048" s="170" t="s">
        <v>103</v>
      </c>
      <c r="L2048" s="174"/>
      <c r="M2048" s="175" t="s">
        <v>1</v>
      </c>
      <c r="N2048" s="176" t="s">
        <v>38</v>
      </c>
      <c r="O2048" s="160">
        <v>0</v>
      </c>
      <c r="P2048" s="160">
        <f>O2048*H2048</f>
        <v>0</v>
      </c>
      <c r="Q2048" s="160">
        <v>0</v>
      </c>
      <c r="R2048" s="160">
        <f>Q2048*H2048</f>
        <v>0</v>
      </c>
      <c r="S2048" s="160">
        <v>0</v>
      </c>
      <c r="T2048" s="161">
        <f>S2048*H2048</f>
        <v>0</v>
      </c>
      <c r="AR2048" s="99" t="s">
        <v>740</v>
      </c>
      <c r="AT2048" s="99" t="s">
        <v>4185</v>
      </c>
      <c r="AU2048" s="99" t="s">
        <v>67</v>
      </c>
      <c r="AY2048" s="99" t="s">
        <v>105</v>
      </c>
      <c r="BE2048" s="162">
        <f>IF(N2048="základní",J2048,0)</f>
        <v>63</v>
      </c>
      <c r="BF2048" s="162">
        <f>IF(N2048="snížená",J2048,0)</f>
        <v>0</v>
      </c>
      <c r="BG2048" s="162">
        <f>IF(N2048="zákl. přenesená",J2048,0)</f>
        <v>0</v>
      </c>
      <c r="BH2048" s="162">
        <f>IF(N2048="sníž. přenesená",J2048,0)</f>
        <v>0</v>
      </c>
      <c r="BI2048" s="162">
        <f>IF(N2048="nulová",J2048,0)</f>
        <v>0</v>
      </c>
      <c r="BJ2048" s="99" t="s">
        <v>75</v>
      </c>
      <c r="BK2048" s="162">
        <f>ROUND(I2048*H2048,2)</f>
        <v>63</v>
      </c>
      <c r="BL2048" s="99" t="s">
        <v>740</v>
      </c>
      <c r="BM2048" s="99" t="s">
        <v>4861</v>
      </c>
    </row>
    <row r="2049" spans="2:65" s="108" customFormat="1">
      <c r="B2049" s="109"/>
      <c r="D2049" s="163" t="s">
        <v>107</v>
      </c>
      <c r="F2049" s="164" t="s">
        <v>4860</v>
      </c>
      <c r="L2049" s="109"/>
      <c r="M2049" s="165"/>
      <c r="N2049" s="166"/>
      <c r="O2049" s="166"/>
      <c r="P2049" s="166"/>
      <c r="Q2049" s="166"/>
      <c r="R2049" s="166"/>
      <c r="S2049" s="166"/>
      <c r="T2049" s="167"/>
      <c r="AT2049" s="99" t="s">
        <v>107</v>
      </c>
      <c r="AU2049" s="99" t="s">
        <v>67</v>
      </c>
    </row>
    <row r="2050" spans="2:65" s="108" customFormat="1" ht="22.5" customHeight="1">
      <c r="B2050" s="109"/>
      <c r="C2050" s="168" t="s">
        <v>4862</v>
      </c>
      <c r="D2050" s="168" t="s">
        <v>4185</v>
      </c>
      <c r="E2050" s="169" t="s">
        <v>4863</v>
      </c>
      <c r="F2050" s="170" t="s">
        <v>4864</v>
      </c>
      <c r="G2050" s="171" t="s">
        <v>111</v>
      </c>
      <c r="H2050" s="172">
        <v>1</v>
      </c>
      <c r="I2050" s="173">
        <v>73</v>
      </c>
      <c r="J2050" s="173">
        <f>ROUND(I2050*H2050,2)</f>
        <v>73</v>
      </c>
      <c r="K2050" s="170" t="s">
        <v>103</v>
      </c>
      <c r="L2050" s="174"/>
      <c r="M2050" s="175" t="s">
        <v>1</v>
      </c>
      <c r="N2050" s="176" t="s">
        <v>38</v>
      </c>
      <c r="O2050" s="160">
        <v>0</v>
      </c>
      <c r="P2050" s="160">
        <f>O2050*H2050</f>
        <v>0</v>
      </c>
      <c r="Q2050" s="160">
        <v>0</v>
      </c>
      <c r="R2050" s="160">
        <f>Q2050*H2050</f>
        <v>0</v>
      </c>
      <c r="S2050" s="160">
        <v>0</v>
      </c>
      <c r="T2050" s="161">
        <f>S2050*H2050</f>
        <v>0</v>
      </c>
      <c r="AR2050" s="99" t="s">
        <v>740</v>
      </c>
      <c r="AT2050" s="99" t="s">
        <v>4185</v>
      </c>
      <c r="AU2050" s="99" t="s">
        <v>67</v>
      </c>
      <c r="AY2050" s="99" t="s">
        <v>105</v>
      </c>
      <c r="BE2050" s="162">
        <f>IF(N2050="základní",J2050,0)</f>
        <v>73</v>
      </c>
      <c r="BF2050" s="162">
        <f>IF(N2050="snížená",J2050,0)</f>
        <v>0</v>
      </c>
      <c r="BG2050" s="162">
        <f>IF(N2050="zákl. přenesená",J2050,0)</f>
        <v>0</v>
      </c>
      <c r="BH2050" s="162">
        <f>IF(N2050="sníž. přenesená",J2050,0)</f>
        <v>0</v>
      </c>
      <c r="BI2050" s="162">
        <f>IF(N2050="nulová",J2050,0)</f>
        <v>0</v>
      </c>
      <c r="BJ2050" s="99" t="s">
        <v>75</v>
      </c>
      <c r="BK2050" s="162">
        <f>ROUND(I2050*H2050,2)</f>
        <v>73</v>
      </c>
      <c r="BL2050" s="99" t="s">
        <v>740</v>
      </c>
      <c r="BM2050" s="99" t="s">
        <v>4865</v>
      </c>
    </row>
    <row r="2051" spans="2:65" s="108" customFormat="1">
      <c r="B2051" s="109"/>
      <c r="D2051" s="163" t="s">
        <v>107</v>
      </c>
      <c r="F2051" s="164" t="s">
        <v>4864</v>
      </c>
      <c r="L2051" s="109"/>
      <c r="M2051" s="165"/>
      <c r="N2051" s="166"/>
      <c r="O2051" s="166"/>
      <c r="P2051" s="166"/>
      <c r="Q2051" s="166"/>
      <c r="R2051" s="166"/>
      <c r="S2051" s="166"/>
      <c r="T2051" s="167"/>
      <c r="AT2051" s="99" t="s">
        <v>107</v>
      </c>
      <c r="AU2051" s="99" t="s">
        <v>67</v>
      </c>
    </row>
    <row r="2052" spans="2:65" s="108" customFormat="1" ht="22.5" customHeight="1">
      <c r="B2052" s="109"/>
      <c r="C2052" s="168" t="s">
        <v>4866</v>
      </c>
      <c r="D2052" s="168" t="s">
        <v>4185</v>
      </c>
      <c r="E2052" s="169" t="s">
        <v>4867</v>
      </c>
      <c r="F2052" s="170" t="s">
        <v>4868</v>
      </c>
      <c r="G2052" s="171" t="s">
        <v>111</v>
      </c>
      <c r="H2052" s="172">
        <v>1</v>
      </c>
      <c r="I2052" s="173">
        <v>14</v>
      </c>
      <c r="J2052" s="173">
        <f>ROUND(I2052*H2052,2)</f>
        <v>14</v>
      </c>
      <c r="K2052" s="170" t="s">
        <v>103</v>
      </c>
      <c r="L2052" s="174"/>
      <c r="M2052" s="175" t="s">
        <v>1</v>
      </c>
      <c r="N2052" s="176" t="s">
        <v>38</v>
      </c>
      <c r="O2052" s="160">
        <v>0</v>
      </c>
      <c r="P2052" s="160">
        <f>O2052*H2052</f>
        <v>0</v>
      </c>
      <c r="Q2052" s="160">
        <v>0</v>
      </c>
      <c r="R2052" s="160">
        <f>Q2052*H2052</f>
        <v>0</v>
      </c>
      <c r="S2052" s="160">
        <v>0</v>
      </c>
      <c r="T2052" s="161">
        <f>S2052*H2052</f>
        <v>0</v>
      </c>
      <c r="AR2052" s="99" t="s">
        <v>740</v>
      </c>
      <c r="AT2052" s="99" t="s">
        <v>4185</v>
      </c>
      <c r="AU2052" s="99" t="s">
        <v>67</v>
      </c>
      <c r="AY2052" s="99" t="s">
        <v>105</v>
      </c>
      <c r="BE2052" s="162">
        <f>IF(N2052="základní",J2052,0)</f>
        <v>14</v>
      </c>
      <c r="BF2052" s="162">
        <f>IF(N2052="snížená",J2052,0)</f>
        <v>0</v>
      </c>
      <c r="BG2052" s="162">
        <f>IF(N2052="zákl. přenesená",J2052,0)</f>
        <v>0</v>
      </c>
      <c r="BH2052" s="162">
        <f>IF(N2052="sníž. přenesená",J2052,0)</f>
        <v>0</v>
      </c>
      <c r="BI2052" s="162">
        <f>IF(N2052="nulová",J2052,0)</f>
        <v>0</v>
      </c>
      <c r="BJ2052" s="99" t="s">
        <v>75</v>
      </c>
      <c r="BK2052" s="162">
        <f>ROUND(I2052*H2052,2)</f>
        <v>14</v>
      </c>
      <c r="BL2052" s="99" t="s">
        <v>740</v>
      </c>
      <c r="BM2052" s="99" t="s">
        <v>4869</v>
      </c>
    </row>
    <row r="2053" spans="2:65" s="108" customFormat="1">
      <c r="B2053" s="109"/>
      <c r="D2053" s="163" t="s">
        <v>107</v>
      </c>
      <c r="F2053" s="164" t="s">
        <v>4868</v>
      </c>
      <c r="L2053" s="109"/>
      <c r="M2053" s="165"/>
      <c r="N2053" s="166"/>
      <c r="O2053" s="166"/>
      <c r="P2053" s="166"/>
      <c r="Q2053" s="166"/>
      <c r="R2053" s="166"/>
      <c r="S2053" s="166"/>
      <c r="T2053" s="167"/>
      <c r="AT2053" s="99" t="s">
        <v>107</v>
      </c>
      <c r="AU2053" s="99" t="s">
        <v>67</v>
      </c>
    </row>
    <row r="2054" spans="2:65" s="108" customFormat="1" ht="22.5" customHeight="1">
      <c r="B2054" s="109"/>
      <c r="C2054" s="168" t="s">
        <v>4870</v>
      </c>
      <c r="D2054" s="168" t="s">
        <v>4185</v>
      </c>
      <c r="E2054" s="169" t="s">
        <v>4871</v>
      </c>
      <c r="F2054" s="170" t="s">
        <v>4872</v>
      </c>
      <c r="G2054" s="171" t="s">
        <v>111</v>
      </c>
      <c r="H2054" s="172">
        <v>1</v>
      </c>
      <c r="I2054" s="173">
        <v>14</v>
      </c>
      <c r="J2054" s="173">
        <f>ROUND(I2054*H2054,2)</f>
        <v>14</v>
      </c>
      <c r="K2054" s="170" t="s">
        <v>103</v>
      </c>
      <c r="L2054" s="174"/>
      <c r="M2054" s="175" t="s">
        <v>1</v>
      </c>
      <c r="N2054" s="176" t="s">
        <v>38</v>
      </c>
      <c r="O2054" s="160">
        <v>0</v>
      </c>
      <c r="P2054" s="160">
        <f>O2054*H2054</f>
        <v>0</v>
      </c>
      <c r="Q2054" s="160">
        <v>0</v>
      </c>
      <c r="R2054" s="160">
        <f>Q2054*H2054</f>
        <v>0</v>
      </c>
      <c r="S2054" s="160">
        <v>0</v>
      </c>
      <c r="T2054" s="161">
        <f>S2054*H2054</f>
        <v>0</v>
      </c>
      <c r="AR2054" s="99" t="s">
        <v>740</v>
      </c>
      <c r="AT2054" s="99" t="s">
        <v>4185</v>
      </c>
      <c r="AU2054" s="99" t="s">
        <v>67</v>
      </c>
      <c r="AY2054" s="99" t="s">
        <v>105</v>
      </c>
      <c r="BE2054" s="162">
        <f>IF(N2054="základní",J2054,0)</f>
        <v>14</v>
      </c>
      <c r="BF2054" s="162">
        <f>IF(N2054="snížená",J2054,0)</f>
        <v>0</v>
      </c>
      <c r="BG2054" s="162">
        <f>IF(N2054="zákl. přenesená",J2054,0)</f>
        <v>0</v>
      </c>
      <c r="BH2054" s="162">
        <f>IF(N2054="sníž. přenesená",J2054,0)</f>
        <v>0</v>
      </c>
      <c r="BI2054" s="162">
        <f>IF(N2054="nulová",J2054,0)</f>
        <v>0</v>
      </c>
      <c r="BJ2054" s="99" t="s">
        <v>75</v>
      </c>
      <c r="BK2054" s="162">
        <f>ROUND(I2054*H2054,2)</f>
        <v>14</v>
      </c>
      <c r="BL2054" s="99" t="s">
        <v>740</v>
      </c>
      <c r="BM2054" s="99" t="s">
        <v>4873</v>
      </c>
    </row>
    <row r="2055" spans="2:65" s="108" customFormat="1">
      <c r="B2055" s="109"/>
      <c r="D2055" s="163" t="s">
        <v>107</v>
      </c>
      <c r="F2055" s="164" t="s">
        <v>4872</v>
      </c>
      <c r="L2055" s="109"/>
      <c r="M2055" s="165"/>
      <c r="N2055" s="166"/>
      <c r="O2055" s="166"/>
      <c r="P2055" s="166"/>
      <c r="Q2055" s="166"/>
      <c r="R2055" s="166"/>
      <c r="S2055" s="166"/>
      <c r="T2055" s="167"/>
      <c r="AT2055" s="99" t="s">
        <v>107</v>
      </c>
      <c r="AU2055" s="99" t="s">
        <v>67</v>
      </c>
    </row>
    <row r="2056" spans="2:65" s="108" customFormat="1" ht="22.5" customHeight="1">
      <c r="B2056" s="109"/>
      <c r="C2056" s="168" t="s">
        <v>4874</v>
      </c>
      <c r="D2056" s="168" t="s">
        <v>4185</v>
      </c>
      <c r="E2056" s="169" t="s">
        <v>4875</v>
      </c>
      <c r="F2056" s="170" t="s">
        <v>4876</v>
      </c>
      <c r="G2056" s="171" t="s">
        <v>111</v>
      </c>
      <c r="H2056" s="172">
        <v>1</v>
      </c>
      <c r="I2056" s="173">
        <v>437</v>
      </c>
      <c r="J2056" s="173">
        <f>ROUND(I2056*H2056,2)</f>
        <v>437</v>
      </c>
      <c r="K2056" s="170" t="s">
        <v>103</v>
      </c>
      <c r="L2056" s="174"/>
      <c r="M2056" s="175" t="s">
        <v>1</v>
      </c>
      <c r="N2056" s="176" t="s">
        <v>38</v>
      </c>
      <c r="O2056" s="160">
        <v>0</v>
      </c>
      <c r="P2056" s="160">
        <f>O2056*H2056</f>
        <v>0</v>
      </c>
      <c r="Q2056" s="160">
        <v>0</v>
      </c>
      <c r="R2056" s="160">
        <f>Q2056*H2056</f>
        <v>0</v>
      </c>
      <c r="S2056" s="160">
        <v>0</v>
      </c>
      <c r="T2056" s="161">
        <f>S2056*H2056</f>
        <v>0</v>
      </c>
      <c r="AR2056" s="99" t="s">
        <v>740</v>
      </c>
      <c r="AT2056" s="99" t="s">
        <v>4185</v>
      </c>
      <c r="AU2056" s="99" t="s">
        <v>67</v>
      </c>
      <c r="AY2056" s="99" t="s">
        <v>105</v>
      </c>
      <c r="BE2056" s="162">
        <f>IF(N2056="základní",J2056,0)</f>
        <v>437</v>
      </c>
      <c r="BF2056" s="162">
        <f>IF(N2056="snížená",J2056,0)</f>
        <v>0</v>
      </c>
      <c r="BG2056" s="162">
        <f>IF(N2056="zákl. přenesená",J2056,0)</f>
        <v>0</v>
      </c>
      <c r="BH2056" s="162">
        <f>IF(N2056="sníž. přenesená",J2056,0)</f>
        <v>0</v>
      </c>
      <c r="BI2056" s="162">
        <f>IF(N2056="nulová",J2056,0)</f>
        <v>0</v>
      </c>
      <c r="BJ2056" s="99" t="s">
        <v>75</v>
      </c>
      <c r="BK2056" s="162">
        <f>ROUND(I2056*H2056,2)</f>
        <v>437</v>
      </c>
      <c r="BL2056" s="99" t="s">
        <v>740</v>
      </c>
      <c r="BM2056" s="99" t="s">
        <v>4877</v>
      </c>
    </row>
    <row r="2057" spans="2:65" s="108" customFormat="1">
      <c r="B2057" s="109"/>
      <c r="D2057" s="163" t="s">
        <v>107</v>
      </c>
      <c r="F2057" s="164" t="s">
        <v>4876</v>
      </c>
      <c r="L2057" s="109"/>
      <c r="M2057" s="165"/>
      <c r="N2057" s="166"/>
      <c r="O2057" s="166"/>
      <c r="P2057" s="166"/>
      <c r="Q2057" s="166"/>
      <c r="R2057" s="166"/>
      <c r="S2057" s="166"/>
      <c r="T2057" s="167"/>
      <c r="AT2057" s="99" t="s">
        <v>107</v>
      </c>
      <c r="AU2057" s="99" t="s">
        <v>67</v>
      </c>
    </row>
    <row r="2058" spans="2:65" s="108" customFormat="1" ht="22.5" customHeight="1">
      <c r="B2058" s="109"/>
      <c r="C2058" s="168" t="s">
        <v>4878</v>
      </c>
      <c r="D2058" s="168" t="s">
        <v>4185</v>
      </c>
      <c r="E2058" s="169" t="s">
        <v>4879</v>
      </c>
      <c r="F2058" s="170" t="s">
        <v>4880</v>
      </c>
      <c r="G2058" s="171" t="s">
        <v>111</v>
      </c>
      <c r="H2058" s="172">
        <v>1</v>
      </c>
      <c r="I2058" s="173">
        <v>2090</v>
      </c>
      <c r="J2058" s="173">
        <f>ROUND(I2058*H2058,2)</f>
        <v>2090</v>
      </c>
      <c r="K2058" s="170" t="s">
        <v>103</v>
      </c>
      <c r="L2058" s="174"/>
      <c r="M2058" s="175" t="s">
        <v>1</v>
      </c>
      <c r="N2058" s="176" t="s">
        <v>38</v>
      </c>
      <c r="O2058" s="160">
        <v>0</v>
      </c>
      <c r="P2058" s="160">
        <f>O2058*H2058</f>
        <v>0</v>
      </c>
      <c r="Q2058" s="160">
        <v>0</v>
      </c>
      <c r="R2058" s="160">
        <f>Q2058*H2058</f>
        <v>0</v>
      </c>
      <c r="S2058" s="160">
        <v>0</v>
      </c>
      <c r="T2058" s="161">
        <f>S2058*H2058</f>
        <v>0</v>
      </c>
      <c r="AR2058" s="99" t="s">
        <v>740</v>
      </c>
      <c r="AT2058" s="99" t="s">
        <v>4185</v>
      </c>
      <c r="AU2058" s="99" t="s">
        <v>67</v>
      </c>
      <c r="AY2058" s="99" t="s">
        <v>105</v>
      </c>
      <c r="BE2058" s="162">
        <f>IF(N2058="základní",J2058,0)</f>
        <v>2090</v>
      </c>
      <c r="BF2058" s="162">
        <f>IF(N2058="snížená",J2058,0)</f>
        <v>0</v>
      </c>
      <c r="BG2058" s="162">
        <f>IF(N2058="zákl. přenesená",J2058,0)</f>
        <v>0</v>
      </c>
      <c r="BH2058" s="162">
        <f>IF(N2058="sníž. přenesená",J2058,0)</f>
        <v>0</v>
      </c>
      <c r="BI2058" s="162">
        <f>IF(N2058="nulová",J2058,0)</f>
        <v>0</v>
      </c>
      <c r="BJ2058" s="99" t="s">
        <v>75</v>
      </c>
      <c r="BK2058" s="162">
        <f>ROUND(I2058*H2058,2)</f>
        <v>2090</v>
      </c>
      <c r="BL2058" s="99" t="s">
        <v>740</v>
      </c>
      <c r="BM2058" s="99" t="s">
        <v>4881</v>
      </c>
    </row>
    <row r="2059" spans="2:65" s="108" customFormat="1">
      <c r="B2059" s="109"/>
      <c r="D2059" s="163" t="s">
        <v>107</v>
      </c>
      <c r="F2059" s="164" t="s">
        <v>4880</v>
      </c>
      <c r="L2059" s="109"/>
      <c r="M2059" s="165"/>
      <c r="N2059" s="166"/>
      <c r="O2059" s="166"/>
      <c r="P2059" s="166"/>
      <c r="Q2059" s="166"/>
      <c r="R2059" s="166"/>
      <c r="S2059" s="166"/>
      <c r="T2059" s="167"/>
      <c r="AT2059" s="99" t="s">
        <v>107</v>
      </c>
      <c r="AU2059" s="99" t="s">
        <v>67</v>
      </c>
    </row>
    <row r="2060" spans="2:65" s="108" customFormat="1" ht="22.5" customHeight="1">
      <c r="B2060" s="109"/>
      <c r="C2060" s="168" t="s">
        <v>4882</v>
      </c>
      <c r="D2060" s="168" t="s">
        <v>4185</v>
      </c>
      <c r="E2060" s="169" t="s">
        <v>4883</v>
      </c>
      <c r="F2060" s="170" t="s">
        <v>4884</v>
      </c>
      <c r="G2060" s="171" t="s">
        <v>111</v>
      </c>
      <c r="H2060" s="172">
        <v>1</v>
      </c>
      <c r="I2060" s="173">
        <v>1240</v>
      </c>
      <c r="J2060" s="173">
        <f>ROUND(I2060*H2060,2)</f>
        <v>1240</v>
      </c>
      <c r="K2060" s="170" t="s">
        <v>103</v>
      </c>
      <c r="L2060" s="174"/>
      <c r="M2060" s="175" t="s">
        <v>1</v>
      </c>
      <c r="N2060" s="176" t="s">
        <v>38</v>
      </c>
      <c r="O2060" s="160">
        <v>0</v>
      </c>
      <c r="P2060" s="160">
        <f>O2060*H2060</f>
        <v>0</v>
      </c>
      <c r="Q2060" s="160">
        <v>0</v>
      </c>
      <c r="R2060" s="160">
        <f>Q2060*H2060</f>
        <v>0</v>
      </c>
      <c r="S2060" s="160">
        <v>0</v>
      </c>
      <c r="T2060" s="161">
        <f>S2060*H2060</f>
        <v>0</v>
      </c>
      <c r="AR2060" s="99" t="s">
        <v>740</v>
      </c>
      <c r="AT2060" s="99" t="s">
        <v>4185</v>
      </c>
      <c r="AU2060" s="99" t="s">
        <v>67</v>
      </c>
      <c r="AY2060" s="99" t="s">
        <v>105</v>
      </c>
      <c r="BE2060" s="162">
        <f>IF(N2060="základní",J2060,0)</f>
        <v>1240</v>
      </c>
      <c r="BF2060" s="162">
        <f>IF(N2060="snížená",J2060,0)</f>
        <v>0</v>
      </c>
      <c r="BG2060" s="162">
        <f>IF(N2060="zákl. přenesená",J2060,0)</f>
        <v>0</v>
      </c>
      <c r="BH2060" s="162">
        <f>IF(N2060="sníž. přenesená",J2060,0)</f>
        <v>0</v>
      </c>
      <c r="BI2060" s="162">
        <f>IF(N2060="nulová",J2060,0)</f>
        <v>0</v>
      </c>
      <c r="BJ2060" s="99" t="s">
        <v>75</v>
      </c>
      <c r="BK2060" s="162">
        <f>ROUND(I2060*H2060,2)</f>
        <v>1240</v>
      </c>
      <c r="BL2060" s="99" t="s">
        <v>740</v>
      </c>
      <c r="BM2060" s="99" t="s">
        <v>4885</v>
      </c>
    </row>
    <row r="2061" spans="2:65" s="108" customFormat="1">
      <c r="B2061" s="109"/>
      <c r="D2061" s="163" t="s">
        <v>107</v>
      </c>
      <c r="F2061" s="164" t="s">
        <v>4884</v>
      </c>
      <c r="L2061" s="109"/>
      <c r="M2061" s="165"/>
      <c r="N2061" s="166"/>
      <c r="O2061" s="166"/>
      <c r="P2061" s="166"/>
      <c r="Q2061" s="166"/>
      <c r="R2061" s="166"/>
      <c r="S2061" s="166"/>
      <c r="T2061" s="167"/>
      <c r="AT2061" s="99" t="s">
        <v>107</v>
      </c>
      <c r="AU2061" s="99" t="s">
        <v>67</v>
      </c>
    </row>
    <row r="2062" spans="2:65" s="108" customFormat="1" ht="22.5" customHeight="1">
      <c r="B2062" s="109"/>
      <c r="C2062" s="168" t="s">
        <v>4886</v>
      </c>
      <c r="D2062" s="168" t="s">
        <v>4185</v>
      </c>
      <c r="E2062" s="169" t="s">
        <v>4887</v>
      </c>
      <c r="F2062" s="170" t="s">
        <v>4888</v>
      </c>
      <c r="G2062" s="171" t="s">
        <v>111</v>
      </c>
      <c r="H2062" s="172">
        <v>1</v>
      </c>
      <c r="I2062" s="173">
        <v>1200</v>
      </c>
      <c r="J2062" s="173">
        <f>ROUND(I2062*H2062,2)</f>
        <v>1200</v>
      </c>
      <c r="K2062" s="170" t="s">
        <v>103</v>
      </c>
      <c r="L2062" s="174"/>
      <c r="M2062" s="175" t="s">
        <v>1</v>
      </c>
      <c r="N2062" s="176" t="s">
        <v>38</v>
      </c>
      <c r="O2062" s="160">
        <v>0</v>
      </c>
      <c r="P2062" s="160">
        <f>O2062*H2062</f>
        <v>0</v>
      </c>
      <c r="Q2062" s="160">
        <v>0</v>
      </c>
      <c r="R2062" s="160">
        <f>Q2062*H2062</f>
        <v>0</v>
      </c>
      <c r="S2062" s="160">
        <v>0</v>
      </c>
      <c r="T2062" s="161">
        <f>S2062*H2062</f>
        <v>0</v>
      </c>
      <c r="AR2062" s="99" t="s">
        <v>740</v>
      </c>
      <c r="AT2062" s="99" t="s">
        <v>4185</v>
      </c>
      <c r="AU2062" s="99" t="s">
        <v>67</v>
      </c>
      <c r="AY2062" s="99" t="s">
        <v>105</v>
      </c>
      <c r="BE2062" s="162">
        <f>IF(N2062="základní",J2062,0)</f>
        <v>1200</v>
      </c>
      <c r="BF2062" s="162">
        <f>IF(N2062="snížená",J2062,0)</f>
        <v>0</v>
      </c>
      <c r="BG2062" s="162">
        <f>IF(N2062="zákl. přenesená",J2062,0)</f>
        <v>0</v>
      </c>
      <c r="BH2062" s="162">
        <f>IF(N2062="sníž. přenesená",J2062,0)</f>
        <v>0</v>
      </c>
      <c r="BI2062" s="162">
        <f>IF(N2062="nulová",J2062,0)</f>
        <v>0</v>
      </c>
      <c r="BJ2062" s="99" t="s">
        <v>75</v>
      </c>
      <c r="BK2062" s="162">
        <f>ROUND(I2062*H2062,2)</f>
        <v>1200</v>
      </c>
      <c r="BL2062" s="99" t="s">
        <v>740</v>
      </c>
      <c r="BM2062" s="99" t="s">
        <v>4889</v>
      </c>
    </row>
    <row r="2063" spans="2:65" s="108" customFormat="1">
      <c r="B2063" s="109"/>
      <c r="D2063" s="163" t="s">
        <v>107</v>
      </c>
      <c r="F2063" s="164" t="s">
        <v>4888</v>
      </c>
      <c r="L2063" s="109"/>
      <c r="M2063" s="165"/>
      <c r="N2063" s="166"/>
      <c r="O2063" s="166"/>
      <c r="P2063" s="166"/>
      <c r="Q2063" s="166"/>
      <c r="R2063" s="166"/>
      <c r="S2063" s="166"/>
      <c r="T2063" s="167"/>
      <c r="AT2063" s="99" t="s">
        <v>107</v>
      </c>
      <c r="AU2063" s="99" t="s">
        <v>67</v>
      </c>
    </row>
    <row r="2064" spans="2:65" s="108" customFormat="1" ht="22.5" customHeight="1">
      <c r="B2064" s="109"/>
      <c r="C2064" s="168" t="s">
        <v>4890</v>
      </c>
      <c r="D2064" s="168" t="s">
        <v>4185</v>
      </c>
      <c r="E2064" s="169" t="s">
        <v>4891</v>
      </c>
      <c r="F2064" s="170" t="s">
        <v>4892</v>
      </c>
      <c r="G2064" s="171" t="s">
        <v>111</v>
      </c>
      <c r="H2064" s="172">
        <v>1</v>
      </c>
      <c r="I2064" s="173">
        <v>3500</v>
      </c>
      <c r="J2064" s="173">
        <f>ROUND(I2064*H2064,2)</f>
        <v>3500</v>
      </c>
      <c r="K2064" s="170" t="s">
        <v>103</v>
      </c>
      <c r="L2064" s="174"/>
      <c r="M2064" s="175" t="s">
        <v>1</v>
      </c>
      <c r="N2064" s="176" t="s">
        <v>38</v>
      </c>
      <c r="O2064" s="160">
        <v>0</v>
      </c>
      <c r="P2064" s="160">
        <f>O2064*H2064</f>
        <v>0</v>
      </c>
      <c r="Q2064" s="160">
        <v>0</v>
      </c>
      <c r="R2064" s="160">
        <f>Q2064*H2064</f>
        <v>0</v>
      </c>
      <c r="S2064" s="160">
        <v>0</v>
      </c>
      <c r="T2064" s="161">
        <f>S2064*H2064</f>
        <v>0</v>
      </c>
      <c r="AR2064" s="99" t="s">
        <v>740</v>
      </c>
      <c r="AT2064" s="99" t="s">
        <v>4185</v>
      </c>
      <c r="AU2064" s="99" t="s">
        <v>67</v>
      </c>
      <c r="AY2064" s="99" t="s">
        <v>105</v>
      </c>
      <c r="BE2064" s="162">
        <f>IF(N2064="základní",J2064,0)</f>
        <v>3500</v>
      </c>
      <c r="BF2064" s="162">
        <f>IF(N2064="snížená",J2064,0)</f>
        <v>0</v>
      </c>
      <c r="BG2064" s="162">
        <f>IF(N2064="zákl. přenesená",J2064,0)</f>
        <v>0</v>
      </c>
      <c r="BH2064" s="162">
        <f>IF(N2064="sníž. přenesená",J2064,0)</f>
        <v>0</v>
      </c>
      <c r="BI2064" s="162">
        <f>IF(N2064="nulová",J2064,0)</f>
        <v>0</v>
      </c>
      <c r="BJ2064" s="99" t="s">
        <v>75</v>
      </c>
      <c r="BK2064" s="162">
        <f>ROUND(I2064*H2064,2)</f>
        <v>3500</v>
      </c>
      <c r="BL2064" s="99" t="s">
        <v>740</v>
      </c>
      <c r="BM2064" s="99" t="s">
        <v>4893</v>
      </c>
    </row>
    <row r="2065" spans="2:65" s="108" customFormat="1">
      <c r="B2065" s="109"/>
      <c r="D2065" s="163" t="s">
        <v>107</v>
      </c>
      <c r="F2065" s="164" t="s">
        <v>4892</v>
      </c>
      <c r="L2065" s="109"/>
      <c r="M2065" s="165"/>
      <c r="N2065" s="166"/>
      <c r="O2065" s="166"/>
      <c r="P2065" s="166"/>
      <c r="Q2065" s="166"/>
      <c r="R2065" s="166"/>
      <c r="S2065" s="166"/>
      <c r="T2065" s="167"/>
      <c r="AT2065" s="99" t="s">
        <v>107</v>
      </c>
      <c r="AU2065" s="99" t="s">
        <v>67</v>
      </c>
    </row>
    <row r="2066" spans="2:65" s="108" customFormat="1" ht="22.5" customHeight="1">
      <c r="B2066" s="109"/>
      <c r="C2066" s="168" t="s">
        <v>4894</v>
      </c>
      <c r="D2066" s="168" t="s">
        <v>4185</v>
      </c>
      <c r="E2066" s="169" t="s">
        <v>4895</v>
      </c>
      <c r="F2066" s="170" t="s">
        <v>4896</v>
      </c>
      <c r="G2066" s="171" t="s">
        <v>111</v>
      </c>
      <c r="H2066" s="172">
        <v>1</v>
      </c>
      <c r="I2066" s="173">
        <v>7390</v>
      </c>
      <c r="J2066" s="173">
        <f>ROUND(I2066*H2066,2)</f>
        <v>7390</v>
      </c>
      <c r="K2066" s="170" t="s">
        <v>103</v>
      </c>
      <c r="L2066" s="174"/>
      <c r="M2066" s="175" t="s">
        <v>1</v>
      </c>
      <c r="N2066" s="176" t="s">
        <v>38</v>
      </c>
      <c r="O2066" s="160">
        <v>0</v>
      </c>
      <c r="P2066" s="160">
        <f>O2066*H2066</f>
        <v>0</v>
      </c>
      <c r="Q2066" s="160">
        <v>0</v>
      </c>
      <c r="R2066" s="160">
        <f>Q2066*H2066</f>
        <v>0</v>
      </c>
      <c r="S2066" s="160">
        <v>0</v>
      </c>
      <c r="T2066" s="161">
        <f>S2066*H2066</f>
        <v>0</v>
      </c>
      <c r="AR2066" s="99" t="s">
        <v>740</v>
      </c>
      <c r="AT2066" s="99" t="s">
        <v>4185</v>
      </c>
      <c r="AU2066" s="99" t="s">
        <v>67</v>
      </c>
      <c r="AY2066" s="99" t="s">
        <v>105</v>
      </c>
      <c r="BE2066" s="162">
        <f>IF(N2066="základní",J2066,0)</f>
        <v>7390</v>
      </c>
      <c r="BF2066" s="162">
        <f>IF(N2066="snížená",J2066,0)</f>
        <v>0</v>
      </c>
      <c r="BG2066" s="162">
        <f>IF(N2066="zákl. přenesená",J2066,0)</f>
        <v>0</v>
      </c>
      <c r="BH2066" s="162">
        <f>IF(N2066="sníž. přenesená",J2066,0)</f>
        <v>0</v>
      </c>
      <c r="BI2066" s="162">
        <f>IF(N2066="nulová",J2066,0)</f>
        <v>0</v>
      </c>
      <c r="BJ2066" s="99" t="s">
        <v>75</v>
      </c>
      <c r="BK2066" s="162">
        <f>ROUND(I2066*H2066,2)</f>
        <v>7390</v>
      </c>
      <c r="BL2066" s="99" t="s">
        <v>740</v>
      </c>
      <c r="BM2066" s="99" t="s">
        <v>4897</v>
      </c>
    </row>
    <row r="2067" spans="2:65" s="108" customFormat="1">
      <c r="B2067" s="109"/>
      <c r="D2067" s="163" t="s">
        <v>107</v>
      </c>
      <c r="F2067" s="164" t="s">
        <v>4896</v>
      </c>
      <c r="L2067" s="109"/>
      <c r="M2067" s="165"/>
      <c r="N2067" s="166"/>
      <c r="O2067" s="166"/>
      <c r="P2067" s="166"/>
      <c r="Q2067" s="166"/>
      <c r="R2067" s="166"/>
      <c r="S2067" s="166"/>
      <c r="T2067" s="167"/>
      <c r="AT2067" s="99" t="s">
        <v>107</v>
      </c>
      <c r="AU2067" s="99" t="s">
        <v>67</v>
      </c>
    </row>
    <row r="2068" spans="2:65" s="108" customFormat="1" ht="22.5" customHeight="1">
      <c r="B2068" s="109"/>
      <c r="C2068" s="168" t="s">
        <v>4898</v>
      </c>
      <c r="D2068" s="168" t="s">
        <v>4185</v>
      </c>
      <c r="E2068" s="169" t="s">
        <v>4899</v>
      </c>
      <c r="F2068" s="170" t="s">
        <v>4900</v>
      </c>
      <c r="G2068" s="171" t="s">
        <v>111</v>
      </c>
      <c r="H2068" s="172">
        <v>1</v>
      </c>
      <c r="I2068" s="173">
        <v>8670</v>
      </c>
      <c r="J2068" s="173">
        <f>ROUND(I2068*H2068,2)</f>
        <v>8670</v>
      </c>
      <c r="K2068" s="170" t="s">
        <v>103</v>
      </c>
      <c r="L2068" s="174"/>
      <c r="M2068" s="175" t="s">
        <v>1</v>
      </c>
      <c r="N2068" s="176" t="s">
        <v>38</v>
      </c>
      <c r="O2068" s="160">
        <v>0</v>
      </c>
      <c r="P2068" s="160">
        <f>O2068*H2068</f>
        <v>0</v>
      </c>
      <c r="Q2068" s="160">
        <v>0</v>
      </c>
      <c r="R2068" s="160">
        <f>Q2068*H2068</f>
        <v>0</v>
      </c>
      <c r="S2068" s="160">
        <v>0</v>
      </c>
      <c r="T2068" s="161">
        <f>S2068*H2068</f>
        <v>0</v>
      </c>
      <c r="AR2068" s="99" t="s">
        <v>740</v>
      </c>
      <c r="AT2068" s="99" t="s">
        <v>4185</v>
      </c>
      <c r="AU2068" s="99" t="s">
        <v>67</v>
      </c>
      <c r="AY2068" s="99" t="s">
        <v>105</v>
      </c>
      <c r="BE2068" s="162">
        <f>IF(N2068="základní",J2068,0)</f>
        <v>8670</v>
      </c>
      <c r="BF2068" s="162">
        <f>IF(N2068="snížená",J2068,0)</f>
        <v>0</v>
      </c>
      <c r="BG2068" s="162">
        <f>IF(N2068="zákl. přenesená",J2068,0)</f>
        <v>0</v>
      </c>
      <c r="BH2068" s="162">
        <f>IF(N2068="sníž. přenesená",J2068,0)</f>
        <v>0</v>
      </c>
      <c r="BI2068" s="162">
        <f>IF(N2068="nulová",J2068,0)</f>
        <v>0</v>
      </c>
      <c r="BJ2068" s="99" t="s">
        <v>75</v>
      </c>
      <c r="BK2068" s="162">
        <f>ROUND(I2068*H2068,2)</f>
        <v>8670</v>
      </c>
      <c r="BL2068" s="99" t="s">
        <v>740</v>
      </c>
      <c r="BM2068" s="99" t="s">
        <v>4901</v>
      </c>
    </row>
    <row r="2069" spans="2:65" s="108" customFormat="1">
      <c r="B2069" s="109"/>
      <c r="D2069" s="163" t="s">
        <v>107</v>
      </c>
      <c r="F2069" s="164" t="s">
        <v>4900</v>
      </c>
      <c r="L2069" s="109"/>
      <c r="M2069" s="165"/>
      <c r="N2069" s="166"/>
      <c r="O2069" s="166"/>
      <c r="P2069" s="166"/>
      <c r="Q2069" s="166"/>
      <c r="R2069" s="166"/>
      <c r="S2069" s="166"/>
      <c r="T2069" s="167"/>
      <c r="AT2069" s="99" t="s">
        <v>107</v>
      </c>
      <c r="AU2069" s="99" t="s">
        <v>67</v>
      </c>
    </row>
    <row r="2070" spans="2:65" s="108" customFormat="1" ht="22.5" customHeight="1">
      <c r="B2070" s="109"/>
      <c r="C2070" s="168" t="s">
        <v>4902</v>
      </c>
      <c r="D2070" s="168" t="s">
        <v>4185</v>
      </c>
      <c r="E2070" s="169" t="s">
        <v>4903</v>
      </c>
      <c r="F2070" s="170" t="s">
        <v>4904</v>
      </c>
      <c r="G2070" s="171" t="s">
        <v>111</v>
      </c>
      <c r="H2070" s="172">
        <v>1</v>
      </c>
      <c r="I2070" s="173">
        <v>1720</v>
      </c>
      <c r="J2070" s="173">
        <f>ROUND(I2070*H2070,2)</f>
        <v>1720</v>
      </c>
      <c r="K2070" s="170" t="s">
        <v>103</v>
      </c>
      <c r="L2070" s="174"/>
      <c r="M2070" s="175" t="s">
        <v>1</v>
      </c>
      <c r="N2070" s="176" t="s">
        <v>38</v>
      </c>
      <c r="O2070" s="160">
        <v>0</v>
      </c>
      <c r="P2070" s="160">
        <f>O2070*H2070</f>
        <v>0</v>
      </c>
      <c r="Q2070" s="160">
        <v>0</v>
      </c>
      <c r="R2070" s="160">
        <f>Q2070*H2070</f>
        <v>0</v>
      </c>
      <c r="S2070" s="160">
        <v>0</v>
      </c>
      <c r="T2070" s="161">
        <f>S2070*H2070</f>
        <v>0</v>
      </c>
      <c r="AR2070" s="99" t="s">
        <v>740</v>
      </c>
      <c r="AT2070" s="99" t="s">
        <v>4185</v>
      </c>
      <c r="AU2070" s="99" t="s">
        <v>67</v>
      </c>
      <c r="AY2070" s="99" t="s">
        <v>105</v>
      </c>
      <c r="BE2070" s="162">
        <f>IF(N2070="základní",J2070,0)</f>
        <v>1720</v>
      </c>
      <c r="BF2070" s="162">
        <f>IF(N2070="snížená",J2070,0)</f>
        <v>0</v>
      </c>
      <c r="BG2070" s="162">
        <f>IF(N2070="zákl. přenesená",J2070,0)</f>
        <v>0</v>
      </c>
      <c r="BH2070" s="162">
        <f>IF(N2070="sníž. přenesená",J2070,0)</f>
        <v>0</v>
      </c>
      <c r="BI2070" s="162">
        <f>IF(N2070="nulová",J2070,0)</f>
        <v>0</v>
      </c>
      <c r="BJ2070" s="99" t="s">
        <v>75</v>
      </c>
      <c r="BK2070" s="162">
        <f>ROUND(I2070*H2070,2)</f>
        <v>1720</v>
      </c>
      <c r="BL2070" s="99" t="s">
        <v>740</v>
      </c>
      <c r="BM2070" s="99" t="s">
        <v>4905</v>
      </c>
    </row>
    <row r="2071" spans="2:65" s="108" customFormat="1">
      <c r="B2071" s="109"/>
      <c r="D2071" s="163" t="s">
        <v>107</v>
      </c>
      <c r="F2071" s="164" t="s">
        <v>4904</v>
      </c>
      <c r="L2071" s="109"/>
      <c r="M2071" s="165"/>
      <c r="N2071" s="166"/>
      <c r="O2071" s="166"/>
      <c r="P2071" s="166"/>
      <c r="Q2071" s="166"/>
      <c r="R2071" s="166"/>
      <c r="S2071" s="166"/>
      <c r="T2071" s="167"/>
      <c r="AT2071" s="99" t="s">
        <v>107</v>
      </c>
      <c r="AU2071" s="99" t="s">
        <v>67</v>
      </c>
    </row>
    <row r="2072" spans="2:65" s="108" customFormat="1" ht="22.5" customHeight="1">
      <c r="B2072" s="109"/>
      <c r="C2072" s="168" t="s">
        <v>4906</v>
      </c>
      <c r="D2072" s="168" t="s">
        <v>4185</v>
      </c>
      <c r="E2072" s="169" t="s">
        <v>4907</v>
      </c>
      <c r="F2072" s="170" t="s">
        <v>4908</v>
      </c>
      <c r="G2072" s="171" t="s">
        <v>111</v>
      </c>
      <c r="H2072" s="172">
        <v>1</v>
      </c>
      <c r="I2072" s="173">
        <v>5680</v>
      </c>
      <c r="J2072" s="173">
        <f>ROUND(I2072*H2072,2)</f>
        <v>5680</v>
      </c>
      <c r="K2072" s="170" t="s">
        <v>103</v>
      </c>
      <c r="L2072" s="174"/>
      <c r="M2072" s="175" t="s">
        <v>1</v>
      </c>
      <c r="N2072" s="176" t="s">
        <v>38</v>
      </c>
      <c r="O2072" s="160">
        <v>0</v>
      </c>
      <c r="P2072" s="160">
        <f>O2072*H2072</f>
        <v>0</v>
      </c>
      <c r="Q2072" s="160">
        <v>1.5549999999999999</v>
      </c>
      <c r="R2072" s="160">
        <f>Q2072*H2072</f>
        <v>1.5549999999999999</v>
      </c>
      <c r="S2072" s="160">
        <v>0</v>
      </c>
      <c r="T2072" s="161">
        <f>S2072*H2072</f>
        <v>0</v>
      </c>
      <c r="AR2072" s="99" t="s">
        <v>740</v>
      </c>
      <c r="AT2072" s="99" t="s">
        <v>4185</v>
      </c>
      <c r="AU2072" s="99" t="s">
        <v>67</v>
      </c>
      <c r="AY2072" s="99" t="s">
        <v>105</v>
      </c>
      <c r="BE2072" s="162">
        <f>IF(N2072="základní",J2072,0)</f>
        <v>5680</v>
      </c>
      <c r="BF2072" s="162">
        <f>IF(N2072="snížená",J2072,0)</f>
        <v>0</v>
      </c>
      <c r="BG2072" s="162">
        <f>IF(N2072="zákl. přenesená",J2072,0)</f>
        <v>0</v>
      </c>
      <c r="BH2072" s="162">
        <f>IF(N2072="sníž. přenesená",J2072,0)</f>
        <v>0</v>
      </c>
      <c r="BI2072" s="162">
        <f>IF(N2072="nulová",J2072,0)</f>
        <v>0</v>
      </c>
      <c r="BJ2072" s="99" t="s">
        <v>75</v>
      </c>
      <c r="BK2072" s="162">
        <f>ROUND(I2072*H2072,2)</f>
        <v>5680</v>
      </c>
      <c r="BL2072" s="99" t="s">
        <v>740</v>
      </c>
      <c r="BM2072" s="99" t="s">
        <v>4909</v>
      </c>
    </row>
    <row r="2073" spans="2:65" s="108" customFormat="1">
      <c r="B2073" s="109"/>
      <c r="D2073" s="163" t="s">
        <v>107</v>
      </c>
      <c r="F2073" s="164" t="s">
        <v>4908</v>
      </c>
      <c r="L2073" s="109"/>
      <c r="M2073" s="165"/>
      <c r="N2073" s="166"/>
      <c r="O2073" s="166"/>
      <c r="P2073" s="166"/>
      <c r="Q2073" s="166"/>
      <c r="R2073" s="166"/>
      <c r="S2073" s="166"/>
      <c r="T2073" s="167"/>
      <c r="AT2073" s="99" t="s">
        <v>107</v>
      </c>
      <c r="AU2073" s="99" t="s">
        <v>67</v>
      </c>
    </row>
    <row r="2074" spans="2:65" s="108" customFormat="1" ht="22.5" customHeight="1">
      <c r="B2074" s="109"/>
      <c r="C2074" s="168" t="s">
        <v>4910</v>
      </c>
      <c r="D2074" s="168" t="s">
        <v>4185</v>
      </c>
      <c r="E2074" s="169" t="s">
        <v>4911</v>
      </c>
      <c r="F2074" s="170" t="s">
        <v>4912</v>
      </c>
      <c r="G2074" s="171" t="s">
        <v>111</v>
      </c>
      <c r="H2074" s="172">
        <v>1</v>
      </c>
      <c r="I2074" s="173">
        <v>2800</v>
      </c>
      <c r="J2074" s="173">
        <f>ROUND(I2074*H2074,2)</f>
        <v>2800</v>
      </c>
      <c r="K2074" s="170" t="s">
        <v>103</v>
      </c>
      <c r="L2074" s="174"/>
      <c r="M2074" s="175" t="s">
        <v>1</v>
      </c>
      <c r="N2074" s="176" t="s">
        <v>38</v>
      </c>
      <c r="O2074" s="160">
        <v>0</v>
      </c>
      <c r="P2074" s="160">
        <f>O2074*H2074</f>
        <v>0</v>
      </c>
      <c r="Q2074" s="160">
        <v>0.71499999999999997</v>
      </c>
      <c r="R2074" s="160">
        <f>Q2074*H2074</f>
        <v>0.71499999999999997</v>
      </c>
      <c r="S2074" s="160">
        <v>0</v>
      </c>
      <c r="T2074" s="161">
        <f>S2074*H2074</f>
        <v>0</v>
      </c>
      <c r="AR2074" s="99" t="s">
        <v>740</v>
      </c>
      <c r="AT2074" s="99" t="s">
        <v>4185</v>
      </c>
      <c r="AU2074" s="99" t="s">
        <v>67</v>
      </c>
      <c r="AY2074" s="99" t="s">
        <v>105</v>
      </c>
      <c r="BE2074" s="162">
        <f>IF(N2074="základní",J2074,0)</f>
        <v>2800</v>
      </c>
      <c r="BF2074" s="162">
        <f>IF(N2074="snížená",J2074,0)</f>
        <v>0</v>
      </c>
      <c r="BG2074" s="162">
        <f>IF(N2074="zákl. přenesená",J2074,0)</f>
        <v>0</v>
      </c>
      <c r="BH2074" s="162">
        <f>IF(N2074="sníž. přenesená",J2074,0)</f>
        <v>0</v>
      </c>
      <c r="BI2074" s="162">
        <f>IF(N2074="nulová",J2074,0)</f>
        <v>0</v>
      </c>
      <c r="BJ2074" s="99" t="s">
        <v>75</v>
      </c>
      <c r="BK2074" s="162">
        <f>ROUND(I2074*H2074,2)</f>
        <v>2800</v>
      </c>
      <c r="BL2074" s="99" t="s">
        <v>740</v>
      </c>
      <c r="BM2074" s="99" t="s">
        <v>4913</v>
      </c>
    </row>
    <row r="2075" spans="2:65" s="108" customFormat="1">
      <c r="B2075" s="109"/>
      <c r="D2075" s="163" t="s">
        <v>107</v>
      </c>
      <c r="F2075" s="164" t="s">
        <v>4912</v>
      </c>
      <c r="L2075" s="109"/>
      <c r="M2075" s="165"/>
      <c r="N2075" s="166"/>
      <c r="O2075" s="166"/>
      <c r="P2075" s="166"/>
      <c r="Q2075" s="166"/>
      <c r="R2075" s="166"/>
      <c r="S2075" s="166"/>
      <c r="T2075" s="167"/>
      <c r="AT2075" s="99" t="s">
        <v>107</v>
      </c>
      <c r="AU2075" s="99" t="s">
        <v>67</v>
      </c>
    </row>
    <row r="2076" spans="2:65" s="108" customFormat="1" ht="22.5" customHeight="1">
      <c r="B2076" s="109"/>
      <c r="C2076" s="168" t="s">
        <v>4914</v>
      </c>
      <c r="D2076" s="168" t="s">
        <v>4185</v>
      </c>
      <c r="E2076" s="169" t="s">
        <v>4915</v>
      </c>
      <c r="F2076" s="170" t="s">
        <v>4916</v>
      </c>
      <c r="G2076" s="171" t="s">
        <v>111</v>
      </c>
      <c r="H2076" s="172">
        <v>1</v>
      </c>
      <c r="I2076" s="173">
        <v>2920</v>
      </c>
      <c r="J2076" s="173">
        <f>ROUND(I2076*H2076,2)</f>
        <v>2920</v>
      </c>
      <c r="K2076" s="170" t="s">
        <v>103</v>
      </c>
      <c r="L2076" s="174"/>
      <c r="M2076" s="175" t="s">
        <v>1</v>
      </c>
      <c r="N2076" s="176" t="s">
        <v>38</v>
      </c>
      <c r="O2076" s="160">
        <v>0</v>
      </c>
      <c r="P2076" s="160">
        <f>O2076*H2076</f>
        <v>0</v>
      </c>
      <c r="Q2076" s="160">
        <v>0.77400000000000002</v>
      </c>
      <c r="R2076" s="160">
        <f>Q2076*H2076</f>
        <v>0.77400000000000002</v>
      </c>
      <c r="S2076" s="160">
        <v>0</v>
      </c>
      <c r="T2076" s="161">
        <f>S2076*H2076</f>
        <v>0</v>
      </c>
      <c r="AR2076" s="99" t="s">
        <v>740</v>
      </c>
      <c r="AT2076" s="99" t="s">
        <v>4185</v>
      </c>
      <c r="AU2076" s="99" t="s">
        <v>67</v>
      </c>
      <c r="AY2076" s="99" t="s">
        <v>105</v>
      </c>
      <c r="BE2076" s="162">
        <f>IF(N2076="základní",J2076,0)</f>
        <v>2920</v>
      </c>
      <c r="BF2076" s="162">
        <f>IF(N2076="snížená",J2076,0)</f>
        <v>0</v>
      </c>
      <c r="BG2076" s="162">
        <f>IF(N2076="zákl. přenesená",J2076,0)</f>
        <v>0</v>
      </c>
      <c r="BH2076" s="162">
        <f>IF(N2076="sníž. přenesená",J2076,0)</f>
        <v>0</v>
      </c>
      <c r="BI2076" s="162">
        <f>IF(N2076="nulová",J2076,0)</f>
        <v>0</v>
      </c>
      <c r="BJ2076" s="99" t="s">
        <v>75</v>
      </c>
      <c r="BK2076" s="162">
        <f>ROUND(I2076*H2076,2)</f>
        <v>2920</v>
      </c>
      <c r="BL2076" s="99" t="s">
        <v>740</v>
      </c>
      <c r="BM2076" s="99" t="s">
        <v>4917</v>
      </c>
    </row>
    <row r="2077" spans="2:65" s="108" customFormat="1">
      <c r="B2077" s="109"/>
      <c r="D2077" s="163" t="s">
        <v>107</v>
      </c>
      <c r="F2077" s="164" t="s">
        <v>4916</v>
      </c>
      <c r="L2077" s="109"/>
      <c r="M2077" s="165"/>
      <c r="N2077" s="166"/>
      <c r="O2077" s="166"/>
      <c r="P2077" s="166"/>
      <c r="Q2077" s="166"/>
      <c r="R2077" s="166"/>
      <c r="S2077" s="166"/>
      <c r="T2077" s="167"/>
      <c r="AT2077" s="99" t="s">
        <v>107</v>
      </c>
      <c r="AU2077" s="99" t="s">
        <v>67</v>
      </c>
    </row>
    <row r="2078" spans="2:65" s="108" customFormat="1" ht="22.5" customHeight="1">
      <c r="B2078" s="109"/>
      <c r="C2078" s="168" t="s">
        <v>4918</v>
      </c>
      <c r="D2078" s="168" t="s">
        <v>4185</v>
      </c>
      <c r="E2078" s="169" t="s">
        <v>4919</v>
      </c>
      <c r="F2078" s="170" t="s">
        <v>4920</v>
      </c>
      <c r="G2078" s="171" t="s">
        <v>111</v>
      </c>
      <c r="H2078" s="172">
        <v>1</v>
      </c>
      <c r="I2078" s="173">
        <v>1490</v>
      </c>
      <c r="J2078" s="173">
        <f>ROUND(I2078*H2078,2)</f>
        <v>1490</v>
      </c>
      <c r="K2078" s="170" t="s">
        <v>103</v>
      </c>
      <c r="L2078" s="174"/>
      <c r="M2078" s="175" t="s">
        <v>1</v>
      </c>
      <c r="N2078" s="176" t="s">
        <v>38</v>
      </c>
      <c r="O2078" s="160">
        <v>0</v>
      </c>
      <c r="P2078" s="160">
        <f>O2078*H2078</f>
        <v>0</v>
      </c>
      <c r="Q2078" s="160">
        <v>0.35599999999999998</v>
      </c>
      <c r="R2078" s="160">
        <f>Q2078*H2078</f>
        <v>0.35599999999999998</v>
      </c>
      <c r="S2078" s="160">
        <v>0</v>
      </c>
      <c r="T2078" s="161">
        <f>S2078*H2078</f>
        <v>0</v>
      </c>
      <c r="AR2078" s="99" t="s">
        <v>740</v>
      </c>
      <c r="AT2078" s="99" t="s">
        <v>4185</v>
      </c>
      <c r="AU2078" s="99" t="s">
        <v>67</v>
      </c>
      <c r="AY2078" s="99" t="s">
        <v>105</v>
      </c>
      <c r="BE2078" s="162">
        <f>IF(N2078="základní",J2078,0)</f>
        <v>1490</v>
      </c>
      <c r="BF2078" s="162">
        <f>IF(N2078="snížená",J2078,0)</f>
        <v>0</v>
      </c>
      <c r="BG2078" s="162">
        <f>IF(N2078="zákl. přenesená",J2078,0)</f>
        <v>0</v>
      </c>
      <c r="BH2078" s="162">
        <f>IF(N2078="sníž. přenesená",J2078,0)</f>
        <v>0</v>
      </c>
      <c r="BI2078" s="162">
        <f>IF(N2078="nulová",J2078,0)</f>
        <v>0</v>
      </c>
      <c r="BJ2078" s="99" t="s">
        <v>75</v>
      </c>
      <c r="BK2078" s="162">
        <f>ROUND(I2078*H2078,2)</f>
        <v>1490</v>
      </c>
      <c r="BL2078" s="99" t="s">
        <v>740</v>
      </c>
      <c r="BM2078" s="99" t="s">
        <v>4921</v>
      </c>
    </row>
    <row r="2079" spans="2:65" s="108" customFormat="1">
      <c r="B2079" s="109"/>
      <c r="D2079" s="163" t="s">
        <v>107</v>
      </c>
      <c r="F2079" s="164" t="s">
        <v>4920</v>
      </c>
      <c r="L2079" s="109"/>
      <c r="M2079" s="165"/>
      <c r="N2079" s="166"/>
      <c r="O2079" s="166"/>
      <c r="P2079" s="166"/>
      <c r="Q2079" s="166"/>
      <c r="R2079" s="166"/>
      <c r="S2079" s="166"/>
      <c r="T2079" s="167"/>
      <c r="AT2079" s="99" t="s">
        <v>107</v>
      </c>
      <c r="AU2079" s="99" t="s">
        <v>67</v>
      </c>
    </row>
    <row r="2080" spans="2:65" s="108" customFormat="1" ht="22.5" customHeight="1">
      <c r="B2080" s="109"/>
      <c r="C2080" s="168" t="s">
        <v>4922</v>
      </c>
      <c r="D2080" s="168" t="s">
        <v>4185</v>
      </c>
      <c r="E2080" s="169" t="s">
        <v>4923</v>
      </c>
      <c r="F2080" s="170" t="s">
        <v>4924</v>
      </c>
      <c r="G2080" s="171" t="s">
        <v>306</v>
      </c>
      <c r="H2080" s="172">
        <v>1</v>
      </c>
      <c r="I2080" s="173">
        <v>1320</v>
      </c>
      <c r="J2080" s="173">
        <f>ROUND(I2080*H2080,2)</f>
        <v>1320</v>
      </c>
      <c r="K2080" s="170" t="s">
        <v>103</v>
      </c>
      <c r="L2080" s="174"/>
      <c r="M2080" s="175" t="s">
        <v>1</v>
      </c>
      <c r="N2080" s="176" t="s">
        <v>38</v>
      </c>
      <c r="O2080" s="160">
        <v>0</v>
      </c>
      <c r="P2080" s="160">
        <f>O2080*H2080</f>
        <v>0</v>
      </c>
      <c r="Q2080" s="160">
        <v>0</v>
      </c>
      <c r="R2080" s="160">
        <f>Q2080*H2080</f>
        <v>0</v>
      </c>
      <c r="S2080" s="160">
        <v>0</v>
      </c>
      <c r="T2080" s="161">
        <f>S2080*H2080</f>
        <v>0</v>
      </c>
      <c r="AR2080" s="99" t="s">
        <v>740</v>
      </c>
      <c r="AT2080" s="99" t="s">
        <v>4185</v>
      </c>
      <c r="AU2080" s="99" t="s">
        <v>67</v>
      </c>
      <c r="AY2080" s="99" t="s">
        <v>105</v>
      </c>
      <c r="BE2080" s="162">
        <f>IF(N2080="základní",J2080,0)</f>
        <v>1320</v>
      </c>
      <c r="BF2080" s="162">
        <f>IF(N2080="snížená",J2080,0)</f>
        <v>0</v>
      </c>
      <c r="BG2080" s="162">
        <f>IF(N2080="zákl. přenesená",J2080,0)</f>
        <v>0</v>
      </c>
      <c r="BH2080" s="162">
        <f>IF(N2080="sníž. přenesená",J2080,0)</f>
        <v>0</v>
      </c>
      <c r="BI2080" s="162">
        <f>IF(N2080="nulová",J2080,0)</f>
        <v>0</v>
      </c>
      <c r="BJ2080" s="99" t="s">
        <v>75</v>
      </c>
      <c r="BK2080" s="162">
        <f>ROUND(I2080*H2080,2)</f>
        <v>1320</v>
      </c>
      <c r="BL2080" s="99" t="s">
        <v>740</v>
      </c>
      <c r="BM2080" s="99" t="s">
        <v>4925</v>
      </c>
    </row>
    <row r="2081" spans="2:65" s="108" customFormat="1">
      <c r="B2081" s="109"/>
      <c r="D2081" s="163" t="s">
        <v>107</v>
      </c>
      <c r="F2081" s="164" t="s">
        <v>4924</v>
      </c>
      <c r="L2081" s="109"/>
      <c r="M2081" s="165"/>
      <c r="N2081" s="166"/>
      <c r="O2081" s="166"/>
      <c r="P2081" s="166"/>
      <c r="Q2081" s="166"/>
      <c r="R2081" s="166"/>
      <c r="S2081" s="166"/>
      <c r="T2081" s="167"/>
      <c r="AT2081" s="99" t="s">
        <v>107</v>
      </c>
      <c r="AU2081" s="99" t="s">
        <v>67</v>
      </c>
    </row>
    <row r="2082" spans="2:65" s="108" customFormat="1" ht="22.5" customHeight="1">
      <c r="B2082" s="109"/>
      <c r="C2082" s="168" t="s">
        <v>4926</v>
      </c>
      <c r="D2082" s="168" t="s">
        <v>4185</v>
      </c>
      <c r="E2082" s="169" t="s">
        <v>4927</v>
      </c>
      <c r="F2082" s="170" t="s">
        <v>4928</v>
      </c>
      <c r="G2082" s="171" t="s">
        <v>111</v>
      </c>
      <c r="H2082" s="172">
        <v>1</v>
      </c>
      <c r="I2082" s="173">
        <v>300</v>
      </c>
      <c r="J2082" s="173">
        <f>ROUND(I2082*H2082,2)</f>
        <v>300</v>
      </c>
      <c r="K2082" s="170" t="s">
        <v>103</v>
      </c>
      <c r="L2082" s="174"/>
      <c r="M2082" s="175" t="s">
        <v>1</v>
      </c>
      <c r="N2082" s="176" t="s">
        <v>38</v>
      </c>
      <c r="O2082" s="160">
        <v>0</v>
      </c>
      <c r="P2082" s="160">
        <f>O2082*H2082</f>
        <v>0</v>
      </c>
      <c r="Q2082" s="160">
        <v>0</v>
      </c>
      <c r="R2082" s="160">
        <f>Q2082*H2082</f>
        <v>0</v>
      </c>
      <c r="S2082" s="160">
        <v>0</v>
      </c>
      <c r="T2082" s="161">
        <f>S2082*H2082</f>
        <v>0</v>
      </c>
      <c r="AR2082" s="99" t="s">
        <v>740</v>
      </c>
      <c r="AT2082" s="99" t="s">
        <v>4185</v>
      </c>
      <c r="AU2082" s="99" t="s">
        <v>67</v>
      </c>
      <c r="AY2082" s="99" t="s">
        <v>105</v>
      </c>
      <c r="BE2082" s="162">
        <f>IF(N2082="základní",J2082,0)</f>
        <v>300</v>
      </c>
      <c r="BF2082" s="162">
        <f>IF(N2082="snížená",J2082,0)</f>
        <v>0</v>
      </c>
      <c r="BG2082" s="162">
        <f>IF(N2082="zákl. přenesená",J2082,0)</f>
        <v>0</v>
      </c>
      <c r="BH2082" s="162">
        <f>IF(N2082="sníž. přenesená",J2082,0)</f>
        <v>0</v>
      </c>
      <c r="BI2082" s="162">
        <f>IF(N2082="nulová",J2082,0)</f>
        <v>0</v>
      </c>
      <c r="BJ2082" s="99" t="s">
        <v>75</v>
      </c>
      <c r="BK2082" s="162">
        <f>ROUND(I2082*H2082,2)</f>
        <v>300</v>
      </c>
      <c r="BL2082" s="99" t="s">
        <v>740</v>
      </c>
      <c r="BM2082" s="99" t="s">
        <v>4929</v>
      </c>
    </row>
    <row r="2083" spans="2:65" s="108" customFormat="1">
      <c r="B2083" s="109"/>
      <c r="D2083" s="163" t="s">
        <v>107</v>
      </c>
      <c r="F2083" s="164" t="s">
        <v>4928</v>
      </c>
      <c r="L2083" s="109"/>
      <c r="M2083" s="165"/>
      <c r="N2083" s="166"/>
      <c r="O2083" s="166"/>
      <c r="P2083" s="166"/>
      <c r="Q2083" s="166"/>
      <c r="R2083" s="166"/>
      <c r="S2083" s="166"/>
      <c r="T2083" s="167"/>
      <c r="AT2083" s="99" t="s">
        <v>107</v>
      </c>
      <c r="AU2083" s="99" t="s">
        <v>67</v>
      </c>
    </row>
    <row r="2084" spans="2:65" s="108" customFormat="1" ht="22.5" customHeight="1">
      <c r="B2084" s="109"/>
      <c r="C2084" s="168" t="s">
        <v>4930</v>
      </c>
      <c r="D2084" s="168" t="s">
        <v>4185</v>
      </c>
      <c r="E2084" s="169" t="s">
        <v>4931</v>
      </c>
      <c r="F2084" s="170" t="s">
        <v>4932</v>
      </c>
      <c r="G2084" s="171" t="s">
        <v>2631</v>
      </c>
      <c r="H2084" s="172">
        <v>1</v>
      </c>
      <c r="I2084" s="173">
        <v>1730</v>
      </c>
      <c r="J2084" s="173">
        <f>ROUND(I2084*H2084,2)</f>
        <v>1730</v>
      </c>
      <c r="K2084" s="170" t="s">
        <v>103</v>
      </c>
      <c r="L2084" s="174"/>
      <c r="M2084" s="175" t="s">
        <v>1</v>
      </c>
      <c r="N2084" s="176" t="s">
        <v>38</v>
      </c>
      <c r="O2084" s="160">
        <v>0</v>
      </c>
      <c r="P2084" s="160">
        <f>O2084*H2084</f>
        <v>0</v>
      </c>
      <c r="Q2084" s="160">
        <v>1</v>
      </c>
      <c r="R2084" s="160">
        <f>Q2084*H2084</f>
        <v>1</v>
      </c>
      <c r="S2084" s="160">
        <v>0</v>
      </c>
      <c r="T2084" s="161">
        <f>S2084*H2084</f>
        <v>0</v>
      </c>
      <c r="AR2084" s="99" t="s">
        <v>740</v>
      </c>
      <c r="AT2084" s="99" t="s">
        <v>4185</v>
      </c>
      <c r="AU2084" s="99" t="s">
        <v>67</v>
      </c>
      <c r="AY2084" s="99" t="s">
        <v>105</v>
      </c>
      <c r="BE2084" s="162">
        <f>IF(N2084="základní",J2084,0)</f>
        <v>1730</v>
      </c>
      <c r="BF2084" s="162">
        <f>IF(N2084="snížená",J2084,0)</f>
        <v>0</v>
      </c>
      <c r="BG2084" s="162">
        <f>IF(N2084="zákl. přenesená",J2084,0)</f>
        <v>0</v>
      </c>
      <c r="BH2084" s="162">
        <f>IF(N2084="sníž. přenesená",J2084,0)</f>
        <v>0</v>
      </c>
      <c r="BI2084" s="162">
        <f>IF(N2084="nulová",J2084,0)</f>
        <v>0</v>
      </c>
      <c r="BJ2084" s="99" t="s">
        <v>75</v>
      </c>
      <c r="BK2084" s="162">
        <f>ROUND(I2084*H2084,2)</f>
        <v>1730</v>
      </c>
      <c r="BL2084" s="99" t="s">
        <v>740</v>
      </c>
      <c r="BM2084" s="99" t="s">
        <v>4933</v>
      </c>
    </row>
    <row r="2085" spans="2:65" s="108" customFormat="1">
      <c r="B2085" s="109"/>
      <c r="D2085" s="163" t="s">
        <v>107</v>
      </c>
      <c r="F2085" s="164" t="s">
        <v>4932</v>
      </c>
      <c r="L2085" s="109"/>
      <c r="M2085" s="165"/>
      <c r="N2085" s="166"/>
      <c r="O2085" s="166"/>
      <c r="P2085" s="166"/>
      <c r="Q2085" s="166"/>
      <c r="R2085" s="166"/>
      <c r="S2085" s="166"/>
      <c r="T2085" s="167"/>
      <c r="AT2085" s="99" t="s">
        <v>107</v>
      </c>
      <c r="AU2085" s="99" t="s">
        <v>67</v>
      </c>
    </row>
    <row r="2086" spans="2:65" s="108" customFormat="1" ht="22.5" customHeight="1">
      <c r="B2086" s="109"/>
      <c r="C2086" s="168" t="s">
        <v>4934</v>
      </c>
      <c r="D2086" s="168" t="s">
        <v>4185</v>
      </c>
      <c r="E2086" s="169" t="s">
        <v>4935</v>
      </c>
      <c r="F2086" s="170" t="s">
        <v>4936</v>
      </c>
      <c r="G2086" s="171" t="s">
        <v>2631</v>
      </c>
      <c r="H2086" s="172">
        <v>1</v>
      </c>
      <c r="I2086" s="173">
        <v>1730</v>
      </c>
      <c r="J2086" s="173">
        <f>ROUND(I2086*H2086,2)</f>
        <v>1730</v>
      </c>
      <c r="K2086" s="170" t="s">
        <v>103</v>
      </c>
      <c r="L2086" s="174"/>
      <c r="M2086" s="175" t="s">
        <v>1</v>
      </c>
      <c r="N2086" s="176" t="s">
        <v>38</v>
      </c>
      <c r="O2086" s="160">
        <v>0</v>
      </c>
      <c r="P2086" s="160">
        <f>O2086*H2086</f>
        <v>0</v>
      </c>
      <c r="Q2086" s="160">
        <v>1</v>
      </c>
      <c r="R2086" s="160">
        <f>Q2086*H2086</f>
        <v>1</v>
      </c>
      <c r="S2086" s="160">
        <v>0</v>
      </c>
      <c r="T2086" s="161">
        <f>S2086*H2086</f>
        <v>0</v>
      </c>
      <c r="AR2086" s="99" t="s">
        <v>740</v>
      </c>
      <c r="AT2086" s="99" t="s">
        <v>4185</v>
      </c>
      <c r="AU2086" s="99" t="s">
        <v>67</v>
      </c>
      <c r="AY2086" s="99" t="s">
        <v>105</v>
      </c>
      <c r="BE2086" s="162">
        <f>IF(N2086="základní",J2086,0)</f>
        <v>1730</v>
      </c>
      <c r="BF2086" s="162">
        <f>IF(N2086="snížená",J2086,0)</f>
        <v>0</v>
      </c>
      <c r="BG2086" s="162">
        <f>IF(N2086="zákl. přenesená",J2086,0)</f>
        <v>0</v>
      </c>
      <c r="BH2086" s="162">
        <f>IF(N2086="sníž. přenesená",J2086,0)</f>
        <v>0</v>
      </c>
      <c r="BI2086" s="162">
        <f>IF(N2086="nulová",J2086,0)</f>
        <v>0</v>
      </c>
      <c r="BJ2086" s="99" t="s">
        <v>75</v>
      </c>
      <c r="BK2086" s="162">
        <f>ROUND(I2086*H2086,2)</f>
        <v>1730</v>
      </c>
      <c r="BL2086" s="99" t="s">
        <v>740</v>
      </c>
      <c r="BM2086" s="99" t="s">
        <v>4937</v>
      </c>
    </row>
    <row r="2087" spans="2:65" s="108" customFormat="1">
      <c r="B2087" s="109"/>
      <c r="D2087" s="163" t="s">
        <v>107</v>
      </c>
      <c r="F2087" s="164" t="s">
        <v>4936</v>
      </c>
      <c r="L2087" s="109"/>
      <c r="M2087" s="165"/>
      <c r="N2087" s="166"/>
      <c r="O2087" s="166"/>
      <c r="P2087" s="166"/>
      <c r="Q2087" s="166"/>
      <c r="R2087" s="166"/>
      <c r="S2087" s="166"/>
      <c r="T2087" s="167"/>
      <c r="AT2087" s="99" t="s">
        <v>107</v>
      </c>
      <c r="AU2087" s="99" t="s">
        <v>67</v>
      </c>
    </row>
    <row r="2088" spans="2:65" s="108" customFormat="1" ht="22.5" customHeight="1">
      <c r="B2088" s="109"/>
      <c r="C2088" s="168" t="s">
        <v>4938</v>
      </c>
      <c r="D2088" s="168" t="s">
        <v>4185</v>
      </c>
      <c r="E2088" s="169" t="s">
        <v>4939</v>
      </c>
      <c r="F2088" s="170" t="s">
        <v>4940</v>
      </c>
      <c r="G2088" s="171" t="s">
        <v>2631</v>
      </c>
      <c r="H2088" s="172">
        <v>1</v>
      </c>
      <c r="I2088" s="173">
        <v>1340</v>
      </c>
      <c r="J2088" s="173">
        <f>ROUND(I2088*H2088,2)</f>
        <v>1340</v>
      </c>
      <c r="K2088" s="170" t="s">
        <v>103</v>
      </c>
      <c r="L2088" s="174"/>
      <c r="M2088" s="175" t="s">
        <v>1</v>
      </c>
      <c r="N2088" s="176" t="s">
        <v>38</v>
      </c>
      <c r="O2088" s="160">
        <v>0</v>
      </c>
      <c r="P2088" s="160">
        <f>O2088*H2088</f>
        <v>0</v>
      </c>
      <c r="Q2088" s="160">
        <v>1</v>
      </c>
      <c r="R2088" s="160">
        <f>Q2088*H2088</f>
        <v>1</v>
      </c>
      <c r="S2088" s="160">
        <v>0</v>
      </c>
      <c r="T2088" s="161">
        <f>S2088*H2088</f>
        <v>0</v>
      </c>
      <c r="AR2088" s="99" t="s">
        <v>740</v>
      </c>
      <c r="AT2088" s="99" t="s">
        <v>4185</v>
      </c>
      <c r="AU2088" s="99" t="s">
        <v>67</v>
      </c>
      <c r="AY2088" s="99" t="s">
        <v>105</v>
      </c>
      <c r="BE2088" s="162">
        <f>IF(N2088="základní",J2088,0)</f>
        <v>1340</v>
      </c>
      <c r="BF2088" s="162">
        <f>IF(N2088="snížená",J2088,0)</f>
        <v>0</v>
      </c>
      <c r="BG2088" s="162">
        <f>IF(N2088="zákl. přenesená",J2088,0)</f>
        <v>0</v>
      </c>
      <c r="BH2088" s="162">
        <f>IF(N2088="sníž. přenesená",J2088,0)</f>
        <v>0</v>
      </c>
      <c r="BI2088" s="162">
        <f>IF(N2088="nulová",J2088,0)</f>
        <v>0</v>
      </c>
      <c r="BJ2088" s="99" t="s">
        <v>75</v>
      </c>
      <c r="BK2088" s="162">
        <f>ROUND(I2088*H2088,2)</f>
        <v>1340</v>
      </c>
      <c r="BL2088" s="99" t="s">
        <v>740</v>
      </c>
      <c r="BM2088" s="99" t="s">
        <v>4941</v>
      </c>
    </row>
    <row r="2089" spans="2:65" s="108" customFormat="1">
      <c r="B2089" s="109"/>
      <c r="D2089" s="163" t="s">
        <v>107</v>
      </c>
      <c r="F2089" s="164" t="s">
        <v>4940</v>
      </c>
      <c r="L2089" s="109"/>
      <c r="M2089" s="165"/>
      <c r="N2089" s="166"/>
      <c r="O2089" s="166"/>
      <c r="P2089" s="166"/>
      <c r="Q2089" s="166"/>
      <c r="R2089" s="166"/>
      <c r="S2089" s="166"/>
      <c r="T2089" s="167"/>
      <c r="AT2089" s="99" t="s">
        <v>107</v>
      </c>
      <c r="AU2089" s="99" t="s">
        <v>67</v>
      </c>
    </row>
    <row r="2090" spans="2:65" s="108" customFormat="1" ht="22.5" customHeight="1">
      <c r="B2090" s="109"/>
      <c r="C2090" s="168" t="s">
        <v>4942</v>
      </c>
      <c r="D2090" s="168" t="s">
        <v>4185</v>
      </c>
      <c r="E2090" s="169" t="s">
        <v>4943</v>
      </c>
      <c r="F2090" s="170" t="s">
        <v>4944</v>
      </c>
      <c r="G2090" s="171" t="s">
        <v>4945</v>
      </c>
      <c r="H2090" s="172">
        <v>1</v>
      </c>
      <c r="I2090" s="173">
        <v>945</v>
      </c>
      <c r="J2090" s="173">
        <f>ROUND(I2090*H2090,2)</f>
        <v>945</v>
      </c>
      <c r="K2090" s="170" t="s">
        <v>103</v>
      </c>
      <c r="L2090" s="174"/>
      <c r="M2090" s="175" t="s">
        <v>1</v>
      </c>
      <c r="N2090" s="176" t="s">
        <v>38</v>
      </c>
      <c r="O2090" s="160">
        <v>0</v>
      </c>
      <c r="P2090" s="160">
        <f>O2090*H2090</f>
        <v>0</v>
      </c>
      <c r="Q2090" s="160">
        <v>0</v>
      </c>
      <c r="R2090" s="160">
        <f>Q2090*H2090</f>
        <v>0</v>
      </c>
      <c r="S2090" s="160">
        <v>0</v>
      </c>
      <c r="T2090" s="161">
        <f>S2090*H2090</f>
        <v>0</v>
      </c>
      <c r="AR2090" s="99" t="s">
        <v>740</v>
      </c>
      <c r="AT2090" s="99" t="s">
        <v>4185</v>
      </c>
      <c r="AU2090" s="99" t="s">
        <v>67</v>
      </c>
      <c r="AY2090" s="99" t="s">
        <v>105</v>
      </c>
      <c r="BE2090" s="162">
        <f>IF(N2090="základní",J2090,0)</f>
        <v>945</v>
      </c>
      <c r="BF2090" s="162">
        <f>IF(N2090="snížená",J2090,0)</f>
        <v>0</v>
      </c>
      <c r="BG2090" s="162">
        <f>IF(N2090="zákl. přenesená",J2090,0)</f>
        <v>0</v>
      </c>
      <c r="BH2090" s="162">
        <f>IF(N2090="sníž. přenesená",J2090,0)</f>
        <v>0</v>
      </c>
      <c r="BI2090" s="162">
        <f>IF(N2090="nulová",J2090,0)</f>
        <v>0</v>
      </c>
      <c r="BJ2090" s="99" t="s">
        <v>75</v>
      </c>
      <c r="BK2090" s="162">
        <f>ROUND(I2090*H2090,2)</f>
        <v>945</v>
      </c>
      <c r="BL2090" s="99" t="s">
        <v>740</v>
      </c>
      <c r="BM2090" s="99" t="s">
        <v>4946</v>
      </c>
    </row>
    <row r="2091" spans="2:65" s="108" customFormat="1">
      <c r="B2091" s="109"/>
      <c r="D2091" s="163" t="s">
        <v>107</v>
      </c>
      <c r="F2091" s="164" t="s">
        <v>4944</v>
      </c>
      <c r="L2091" s="109"/>
      <c r="M2091" s="165"/>
      <c r="N2091" s="166"/>
      <c r="O2091" s="166"/>
      <c r="P2091" s="166"/>
      <c r="Q2091" s="166"/>
      <c r="R2091" s="166"/>
      <c r="S2091" s="166"/>
      <c r="T2091" s="167"/>
      <c r="AT2091" s="99" t="s">
        <v>107</v>
      </c>
      <c r="AU2091" s="99" t="s">
        <v>67</v>
      </c>
    </row>
    <row r="2092" spans="2:65" s="108" customFormat="1" ht="22.5" customHeight="1">
      <c r="B2092" s="109"/>
      <c r="C2092" s="168" t="s">
        <v>4947</v>
      </c>
      <c r="D2092" s="168" t="s">
        <v>4185</v>
      </c>
      <c r="E2092" s="169" t="s">
        <v>4948</v>
      </c>
      <c r="F2092" s="170" t="s">
        <v>4949</v>
      </c>
      <c r="G2092" s="171" t="s">
        <v>306</v>
      </c>
      <c r="H2092" s="172">
        <v>1</v>
      </c>
      <c r="I2092" s="173">
        <v>46.8</v>
      </c>
      <c r="J2092" s="173">
        <f>ROUND(I2092*H2092,2)</f>
        <v>46.8</v>
      </c>
      <c r="K2092" s="170" t="s">
        <v>103</v>
      </c>
      <c r="L2092" s="174"/>
      <c r="M2092" s="175" t="s">
        <v>1</v>
      </c>
      <c r="N2092" s="176" t="s">
        <v>38</v>
      </c>
      <c r="O2092" s="160">
        <v>0</v>
      </c>
      <c r="P2092" s="160">
        <f>O2092*H2092</f>
        <v>0</v>
      </c>
      <c r="Q2092" s="160">
        <v>0</v>
      </c>
      <c r="R2092" s="160">
        <f>Q2092*H2092</f>
        <v>0</v>
      </c>
      <c r="S2092" s="160">
        <v>0</v>
      </c>
      <c r="T2092" s="161">
        <f>S2092*H2092</f>
        <v>0</v>
      </c>
      <c r="AR2092" s="99" t="s">
        <v>740</v>
      </c>
      <c r="AT2092" s="99" t="s">
        <v>4185</v>
      </c>
      <c r="AU2092" s="99" t="s">
        <v>67</v>
      </c>
      <c r="AY2092" s="99" t="s">
        <v>105</v>
      </c>
      <c r="BE2092" s="162">
        <f>IF(N2092="základní",J2092,0)</f>
        <v>46.8</v>
      </c>
      <c r="BF2092" s="162">
        <f>IF(N2092="snížená",J2092,0)</f>
        <v>0</v>
      </c>
      <c r="BG2092" s="162">
        <f>IF(N2092="zákl. přenesená",J2092,0)</f>
        <v>0</v>
      </c>
      <c r="BH2092" s="162">
        <f>IF(N2092="sníž. přenesená",J2092,0)</f>
        <v>0</v>
      </c>
      <c r="BI2092" s="162">
        <f>IF(N2092="nulová",J2092,0)</f>
        <v>0</v>
      </c>
      <c r="BJ2092" s="99" t="s">
        <v>75</v>
      </c>
      <c r="BK2092" s="162">
        <f>ROUND(I2092*H2092,2)</f>
        <v>46.8</v>
      </c>
      <c r="BL2092" s="99" t="s">
        <v>740</v>
      </c>
      <c r="BM2092" s="99" t="s">
        <v>4950</v>
      </c>
    </row>
    <row r="2093" spans="2:65" s="108" customFormat="1">
      <c r="B2093" s="109"/>
      <c r="D2093" s="163" t="s">
        <v>107</v>
      </c>
      <c r="F2093" s="164" t="s">
        <v>4949</v>
      </c>
      <c r="L2093" s="109"/>
      <c r="M2093" s="165"/>
      <c r="N2093" s="166"/>
      <c r="O2093" s="166"/>
      <c r="P2093" s="166"/>
      <c r="Q2093" s="166"/>
      <c r="R2093" s="166"/>
      <c r="S2093" s="166"/>
      <c r="T2093" s="167"/>
      <c r="AT2093" s="99" t="s">
        <v>107</v>
      </c>
      <c r="AU2093" s="99" t="s">
        <v>67</v>
      </c>
    </row>
    <row r="2094" spans="2:65" s="108" customFormat="1" ht="22.5" customHeight="1">
      <c r="B2094" s="109"/>
      <c r="C2094" s="168" t="s">
        <v>4951</v>
      </c>
      <c r="D2094" s="168" t="s">
        <v>4185</v>
      </c>
      <c r="E2094" s="169" t="s">
        <v>4952</v>
      </c>
      <c r="F2094" s="170" t="s">
        <v>4953</v>
      </c>
      <c r="G2094" s="171" t="s">
        <v>306</v>
      </c>
      <c r="H2094" s="172">
        <v>1</v>
      </c>
      <c r="I2094" s="173">
        <v>179</v>
      </c>
      <c r="J2094" s="173">
        <f>ROUND(I2094*H2094,2)</f>
        <v>179</v>
      </c>
      <c r="K2094" s="170" t="s">
        <v>103</v>
      </c>
      <c r="L2094" s="174"/>
      <c r="M2094" s="175" t="s">
        <v>1</v>
      </c>
      <c r="N2094" s="176" t="s">
        <v>38</v>
      </c>
      <c r="O2094" s="160">
        <v>0</v>
      </c>
      <c r="P2094" s="160">
        <f>O2094*H2094</f>
        <v>0</v>
      </c>
      <c r="Q2094" s="160">
        <v>0</v>
      </c>
      <c r="R2094" s="160">
        <f>Q2094*H2094</f>
        <v>0</v>
      </c>
      <c r="S2094" s="160">
        <v>0</v>
      </c>
      <c r="T2094" s="161">
        <f>S2094*H2094</f>
        <v>0</v>
      </c>
      <c r="AR2094" s="99" t="s">
        <v>740</v>
      </c>
      <c r="AT2094" s="99" t="s">
        <v>4185</v>
      </c>
      <c r="AU2094" s="99" t="s">
        <v>67</v>
      </c>
      <c r="AY2094" s="99" t="s">
        <v>105</v>
      </c>
      <c r="BE2094" s="162">
        <f>IF(N2094="základní",J2094,0)</f>
        <v>179</v>
      </c>
      <c r="BF2094" s="162">
        <f>IF(N2094="snížená",J2094,0)</f>
        <v>0</v>
      </c>
      <c r="BG2094" s="162">
        <f>IF(N2094="zákl. přenesená",J2094,0)</f>
        <v>0</v>
      </c>
      <c r="BH2094" s="162">
        <f>IF(N2094="sníž. přenesená",J2094,0)</f>
        <v>0</v>
      </c>
      <c r="BI2094" s="162">
        <f>IF(N2094="nulová",J2094,0)</f>
        <v>0</v>
      </c>
      <c r="BJ2094" s="99" t="s">
        <v>75</v>
      </c>
      <c r="BK2094" s="162">
        <f>ROUND(I2094*H2094,2)</f>
        <v>179</v>
      </c>
      <c r="BL2094" s="99" t="s">
        <v>740</v>
      </c>
      <c r="BM2094" s="99" t="s">
        <v>4954</v>
      </c>
    </row>
    <row r="2095" spans="2:65" s="108" customFormat="1">
      <c r="B2095" s="109"/>
      <c r="D2095" s="163" t="s">
        <v>107</v>
      </c>
      <c r="F2095" s="164" t="s">
        <v>4953</v>
      </c>
      <c r="L2095" s="109"/>
      <c r="M2095" s="165"/>
      <c r="N2095" s="166"/>
      <c r="O2095" s="166"/>
      <c r="P2095" s="166"/>
      <c r="Q2095" s="166"/>
      <c r="R2095" s="166"/>
      <c r="S2095" s="166"/>
      <c r="T2095" s="167"/>
      <c r="AT2095" s="99" t="s">
        <v>107</v>
      </c>
      <c r="AU2095" s="99" t="s">
        <v>67</v>
      </c>
    </row>
    <row r="2096" spans="2:65" s="108" customFormat="1" ht="22.5" customHeight="1">
      <c r="B2096" s="109"/>
      <c r="C2096" s="168" t="s">
        <v>4955</v>
      </c>
      <c r="D2096" s="168" t="s">
        <v>4185</v>
      </c>
      <c r="E2096" s="169" t="s">
        <v>4956</v>
      </c>
      <c r="F2096" s="170" t="s">
        <v>4957</v>
      </c>
      <c r="G2096" s="171" t="s">
        <v>306</v>
      </c>
      <c r="H2096" s="172">
        <v>1</v>
      </c>
      <c r="I2096" s="173">
        <v>294</v>
      </c>
      <c r="J2096" s="173">
        <f>ROUND(I2096*H2096,2)</f>
        <v>294</v>
      </c>
      <c r="K2096" s="170" t="s">
        <v>103</v>
      </c>
      <c r="L2096" s="174"/>
      <c r="M2096" s="175" t="s">
        <v>1</v>
      </c>
      <c r="N2096" s="176" t="s">
        <v>38</v>
      </c>
      <c r="O2096" s="160">
        <v>0</v>
      </c>
      <c r="P2096" s="160">
        <f>O2096*H2096</f>
        <v>0</v>
      </c>
      <c r="Q2096" s="160">
        <v>0</v>
      </c>
      <c r="R2096" s="160">
        <f>Q2096*H2096</f>
        <v>0</v>
      </c>
      <c r="S2096" s="160">
        <v>0</v>
      </c>
      <c r="T2096" s="161">
        <f>S2096*H2096</f>
        <v>0</v>
      </c>
      <c r="AR2096" s="99" t="s">
        <v>740</v>
      </c>
      <c r="AT2096" s="99" t="s">
        <v>4185</v>
      </c>
      <c r="AU2096" s="99" t="s">
        <v>67</v>
      </c>
      <c r="AY2096" s="99" t="s">
        <v>105</v>
      </c>
      <c r="BE2096" s="162">
        <f>IF(N2096="základní",J2096,0)</f>
        <v>294</v>
      </c>
      <c r="BF2096" s="162">
        <f>IF(N2096="snížená",J2096,0)</f>
        <v>0</v>
      </c>
      <c r="BG2096" s="162">
        <f>IF(N2096="zákl. přenesená",J2096,0)</f>
        <v>0</v>
      </c>
      <c r="BH2096" s="162">
        <f>IF(N2096="sníž. přenesená",J2096,0)</f>
        <v>0</v>
      </c>
      <c r="BI2096" s="162">
        <f>IF(N2096="nulová",J2096,0)</f>
        <v>0</v>
      </c>
      <c r="BJ2096" s="99" t="s">
        <v>75</v>
      </c>
      <c r="BK2096" s="162">
        <f>ROUND(I2096*H2096,2)</f>
        <v>294</v>
      </c>
      <c r="BL2096" s="99" t="s">
        <v>740</v>
      </c>
      <c r="BM2096" s="99" t="s">
        <v>4958</v>
      </c>
    </row>
    <row r="2097" spans="2:65" s="108" customFormat="1">
      <c r="B2097" s="109"/>
      <c r="D2097" s="163" t="s">
        <v>107</v>
      </c>
      <c r="F2097" s="164" t="s">
        <v>4957</v>
      </c>
      <c r="L2097" s="109"/>
      <c r="M2097" s="165"/>
      <c r="N2097" s="166"/>
      <c r="O2097" s="166"/>
      <c r="P2097" s="166"/>
      <c r="Q2097" s="166"/>
      <c r="R2097" s="166"/>
      <c r="S2097" s="166"/>
      <c r="T2097" s="167"/>
      <c r="AT2097" s="99" t="s">
        <v>107</v>
      </c>
      <c r="AU2097" s="99" t="s">
        <v>67</v>
      </c>
    </row>
    <row r="2098" spans="2:65" s="108" customFormat="1" ht="22.5" customHeight="1">
      <c r="B2098" s="109"/>
      <c r="C2098" s="168" t="s">
        <v>4959</v>
      </c>
      <c r="D2098" s="168" t="s">
        <v>4185</v>
      </c>
      <c r="E2098" s="169" t="s">
        <v>4960</v>
      </c>
      <c r="F2098" s="170" t="s">
        <v>4961</v>
      </c>
      <c r="G2098" s="171" t="s">
        <v>306</v>
      </c>
      <c r="H2098" s="172">
        <v>1</v>
      </c>
      <c r="I2098" s="173">
        <v>389</v>
      </c>
      <c r="J2098" s="173">
        <f>ROUND(I2098*H2098,2)</f>
        <v>389</v>
      </c>
      <c r="K2098" s="170" t="s">
        <v>103</v>
      </c>
      <c r="L2098" s="174"/>
      <c r="M2098" s="175" t="s">
        <v>1</v>
      </c>
      <c r="N2098" s="176" t="s">
        <v>38</v>
      </c>
      <c r="O2098" s="160">
        <v>0</v>
      </c>
      <c r="P2098" s="160">
        <f>O2098*H2098</f>
        <v>0</v>
      </c>
      <c r="Q2098" s="160">
        <v>0</v>
      </c>
      <c r="R2098" s="160">
        <f>Q2098*H2098</f>
        <v>0</v>
      </c>
      <c r="S2098" s="160">
        <v>0</v>
      </c>
      <c r="T2098" s="161">
        <f>S2098*H2098</f>
        <v>0</v>
      </c>
      <c r="AR2098" s="99" t="s">
        <v>740</v>
      </c>
      <c r="AT2098" s="99" t="s">
        <v>4185</v>
      </c>
      <c r="AU2098" s="99" t="s">
        <v>67</v>
      </c>
      <c r="AY2098" s="99" t="s">
        <v>105</v>
      </c>
      <c r="BE2098" s="162">
        <f>IF(N2098="základní",J2098,0)</f>
        <v>389</v>
      </c>
      <c r="BF2098" s="162">
        <f>IF(N2098="snížená",J2098,0)</f>
        <v>0</v>
      </c>
      <c r="BG2098" s="162">
        <f>IF(N2098="zákl. přenesená",J2098,0)</f>
        <v>0</v>
      </c>
      <c r="BH2098" s="162">
        <f>IF(N2098="sníž. přenesená",J2098,0)</f>
        <v>0</v>
      </c>
      <c r="BI2098" s="162">
        <f>IF(N2098="nulová",J2098,0)</f>
        <v>0</v>
      </c>
      <c r="BJ2098" s="99" t="s">
        <v>75</v>
      </c>
      <c r="BK2098" s="162">
        <f>ROUND(I2098*H2098,2)</f>
        <v>389</v>
      </c>
      <c r="BL2098" s="99" t="s">
        <v>740</v>
      </c>
      <c r="BM2098" s="99" t="s">
        <v>4962</v>
      </c>
    </row>
    <row r="2099" spans="2:65" s="108" customFormat="1">
      <c r="B2099" s="109"/>
      <c r="D2099" s="163" t="s">
        <v>107</v>
      </c>
      <c r="F2099" s="164" t="s">
        <v>4961</v>
      </c>
      <c r="L2099" s="109"/>
      <c r="M2099" s="165"/>
      <c r="N2099" s="166"/>
      <c r="O2099" s="166"/>
      <c r="P2099" s="166"/>
      <c r="Q2099" s="166"/>
      <c r="R2099" s="166"/>
      <c r="S2099" s="166"/>
      <c r="T2099" s="167"/>
      <c r="AT2099" s="99" t="s">
        <v>107</v>
      </c>
      <c r="AU2099" s="99" t="s">
        <v>67</v>
      </c>
    </row>
    <row r="2100" spans="2:65" s="108" customFormat="1" ht="22.5" customHeight="1">
      <c r="B2100" s="109"/>
      <c r="C2100" s="168" t="s">
        <v>4963</v>
      </c>
      <c r="D2100" s="168" t="s">
        <v>4185</v>
      </c>
      <c r="E2100" s="169" t="s">
        <v>4964</v>
      </c>
      <c r="F2100" s="170" t="s">
        <v>4965</v>
      </c>
      <c r="G2100" s="171" t="s">
        <v>306</v>
      </c>
      <c r="H2100" s="172">
        <v>1</v>
      </c>
      <c r="I2100" s="173">
        <v>179</v>
      </c>
      <c r="J2100" s="173">
        <f>ROUND(I2100*H2100,2)</f>
        <v>179</v>
      </c>
      <c r="K2100" s="170" t="s">
        <v>103</v>
      </c>
      <c r="L2100" s="174"/>
      <c r="M2100" s="175" t="s">
        <v>1</v>
      </c>
      <c r="N2100" s="176" t="s">
        <v>38</v>
      </c>
      <c r="O2100" s="160">
        <v>0</v>
      </c>
      <c r="P2100" s="160">
        <f>O2100*H2100</f>
        <v>0</v>
      </c>
      <c r="Q2100" s="160">
        <v>0</v>
      </c>
      <c r="R2100" s="160">
        <f>Q2100*H2100</f>
        <v>0</v>
      </c>
      <c r="S2100" s="160">
        <v>0</v>
      </c>
      <c r="T2100" s="161">
        <f>S2100*H2100</f>
        <v>0</v>
      </c>
      <c r="AR2100" s="99" t="s">
        <v>740</v>
      </c>
      <c r="AT2100" s="99" t="s">
        <v>4185</v>
      </c>
      <c r="AU2100" s="99" t="s">
        <v>67</v>
      </c>
      <c r="AY2100" s="99" t="s">
        <v>105</v>
      </c>
      <c r="BE2100" s="162">
        <f>IF(N2100="základní",J2100,0)</f>
        <v>179</v>
      </c>
      <c r="BF2100" s="162">
        <f>IF(N2100="snížená",J2100,0)</f>
        <v>0</v>
      </c>
      <c r="BG2100" s="162">
        <f>IF(N2100="zákl. přenesená",J2100,0)</f>
        <v>0</v>
      </c>
      <c r="BH2100" s="162">
        <f>IF(N2100="sníž. přenesená",J2100,0)</f>
        <v>0</v>
      </c>
      <c r="BI2100" s="162">
        <f>IF(N2100="nulová",J2100,0)</f>
        <v>0</v>
      </c>
      <c r="BJ2100" s="99" t="s">
        <v>75</v>
      </c>
      <c r="BK2100" s="162">
        <f>ROUND(I2100*H2100,2)</f>
        <v>179</v>
      </c>
      <c r="BL2100" s="99" t="s">
        <v>740</v>
      </c>
      <c r="BM2100" s="99" t="s">
        <v>4966</v>
      </c>
    </row>
    <row r="2101" spans="2:65" s="108" customFormat="1">
      <c r="B2101" s="109"/>
      <c r="D2101" s="163" t="s">
        <v>107</v>
      </c>
      <c r="F2101" s="164" t="s">
        <v>4965</v>
      </c>
      <c r="L2101" s="109"/>
      <c r="M2101" s="165"/>
      <c r="N2101" s="166"/>
      <c r="O2101" s="166"/>
      <c r="P2101" s="166"/>
      <c r="Q2101" s="166"/>
      <c r="R2101" s="166"/>
      <c r="S2101" s="166"/>
      <c r="T2101" s="167"/>
      <c r="AT2101" s="99" t="s">
        <v>107</v>
      </c>
      <c r="AU2101" s="99" t="s">
        <v>67</v>
      </c>
    </row>
    <row r="2102" spans="2:65" s="108" customFormat="1" ht="22.5" customHeight="1">
      <c r="B2102" s="109"/>
      <c r="C2102" s="168" t="s">
        <v>4967</v>
      </c>
      <c r="D2102" s="168" t="s">
        <v>4185</v>
      </c>
      <c r="E2102" s="169" t="s">
        <v>4968</v>
      </c>
      <c r="F2102" s="170" t="s">
        <v>4969</v>
      </c>
      <c r="G2102" s="171" t="s">
        <v>306</v>
      </c>
      <c r="H2102" s="172">
        <v>1</v>
      </c>
      <c r="I2102" s="173">
        <v>294</v>
      </c>
      <c r="J2102" s="173">
        <f>ROUND(I2102*H2102,2)</f>
        <v>294</v>
      </c>
      <c r="K2102" s="170" t="s">
        <v>103</v>
      </c>
      <c r="L2102" s="174"/>
      <c r="M2102" s="175" t="s">
        <v>1</v>
      </c>
      <c r="N2102" s="176" t="s">
        <v>38</v>
      </c>
      <c r="O2102" s="160">
        <v>0</v>
      </c>
      <c r="P2102" s="160">
        <f>O2102*H2102</f>
        <v>0</v>
      </c>
      <c r="Q2102" s="160">
        <v>0</v>
      </c>
      <c r="R2102" s="160">
        <f>Q2102*H2102</f>
        <v>0</v>
      </c>
      <c r="S2102" s="160">
        <v>0</v>
      </c>
      <c r="T2102" s="161">
        <f>S2102*H2102</f>
        <v>0</v>
      </c>
      <c r="AR2102" s="99" t="s">
        <v>740</v>
      </c>
      <c r="AT2102" s="99" t="s">
        <v>4185</v>
      </c>
      <c r="AU2102" s="99" t="s">
        <v>67</v>
      </c>
      <c r="AY2102" s="99" t="s">
        <v>105</v>
      </c>
      <c r="BE2102" s="162">
        <f>IF(N2102="základní",J2102,0)</f>
        <v>294</v>
      </c>
      <c r="BF2102" s="162">
        <f>IF(N2102="snížená",J2102,0)</f>
        <v>0</v>
      </c>
      <c r="BG2102" s="162">
        <f>IF(N2102="zákl. přenesená",J2102,0)</f>
        <v>0</v>
      </c>
      <c r="BH2102" s="162">
        <f>IF(N2102="sníž. přenesená",J2102,0)</f>
        <v>0</v>
      </c>
      <c r="BI2102" s="162">
        <f>IF(N2102="nulová",J2102,0)</f>
        <v>0</v>
      </c>
      <c r="BJ2102" s="99" t="s">
        <v>75</v>
      </c>
      <c r="BK2102" s="162">
        <f>ROUND(I2102*H2102,2)</f>
        <v>294</v>
      </c>
      <c r="BL2102" s="99" t="s">
        <v>740</v>
      </c>
      <c r="BM2102" s="99" t="s">
        <v>4970</v>
      </c>
    </row>
    <row r="2103" spans="2:65" s="108" customFormat="1">
      <c r="B2103" s="109"/>
      <c r="D2103" s="163" t="s">
        <v>107</v>
      </c>
      <c r="F2103" s="164" t="s">
        <v>4969</v>
      </c>
      <c r="L2103" s="109"/>
      <c r="M2103" s="165"/>
      <c r="N2103" s="166"/>
      <c r="O2103" s="166"/>
      <c r="P2103" s="166"/>
      <c r="Q2103" s="166"/>
      <c r="R2103" s="166"/>
      <c r="S2103" s="166"/>
      <c r="T2103" s="167"/>
      <c r="AT2103" s="99" t="s">
        <v>107</v>
      </c>
      <c r="AU2103" s="99" t="s">
        <v>67</v>
      </c>
    </row>
    <row r="2104" spans="2:65" s="108" customFormat="1" ht="22.5" customHeight="1">
      <c r="B2104" s="109"/>
      <c r="C2104" s="168" t="s">
        <v>4971</v>
      </c>
      <c r="D2104" s="168" t="s">
        <v>4185</v>
      </c>
      <c r="E2104" s="169" t="s">
        <v>4972</v>
      </c>
      <c r="F2104" s="170" t="s">
        <v>4973</v>
      </c>
      <c r="G2104" s="171" t="s">
        <v>306</v>
      </c>
      <c r="H2104" s="172">
        <v>1</v>
      </c>
      <c r="I2104" s="173">
        <v>389</v>
      </c>
      <c r="J2104" s="173">
        <f>ROUND(I2104*H2104,2)</f>
        <v>389</v>
      </c>
      <c r="K2104" s="170" t="s">
        <v>103</v>
      </c>
      <c r="L2104" s="174"/>
      <c r="M2104" s="175" t="s">
        <v>1</v>
      </c>
      <c r="N2104" s="176" t="s">
        <v>38</v>
      </c>
      <c r="O2104" s="160">
        <v>0</v>
      </c>
      <c r="P2104" s="160">
        <f>O2104*H2104</f>
        <v>0</v>
      </c>
      <c r="Q2104" s="160">
        <v>0</v>
      </c>
      <c r="R2104" s="160">
        <f>Q2104*H2104</f>
        <v>0</v>
      </c>
      <c r="S2104" s="160">
        <v>0</v>
      </c>
      <c r="T2104" s="161">
        <f>S2104*H2104</f>
        <v>0</v>
      </c>
      <c r="AR2104" s="99" t="s">
        <v>740</v>
      </c>
      <c r="AT2104" s="99" t="s">
        <v>4185</v>
      </c>
      <c r="AU2104" s="99" t="s">
        <v>67</v>
      </c>
      <c r="AY2104" s="99" t="s">
        <v>105</v>
      </c>
      <c r="BE2104" s="162">
        <f>IF(N2104="základní",J2104,0)</f>
        <v>389</v>
      </c>
      <c r="BF2104" s="162">
        <f>IF(N2104="snížená",J2104,0)</f>
        <v>0</v>
      </c>
      <c r="BG2104" s="162">
        <f>IF(N2104="zákl. přenesená",J2104,0)</f>
        <v>0</v>
      </c>
      <c r="BH2104" s="162">
        <f>IF(N2104="sníž. přenesená",J2104,0)</f>
        <v>0</v>
      </c>
      <c r="BI2104" s="162">
        <f>IF(N2104="nulová",J2104,0)</f>
        <v>0</v>
      </c>
      <c r="BJ2104" s="99" t="s">
        <v>75</v>
      </c>
      <c r="BK2104" s="162">
        <f>ROUND(I2104*H2104,2)</f>
        <v>389</v>
      </c>
      <c r="BL2104" s="99" t="s">
        <v>740</v>
      </c>
      <c r="BM2104" s="99" t="s">
        <v>4974</v>
      </c>
    </row>
    <row r="2105" spans="2:65" s="108" customFormat="1">
      <c r="B2105" s="109"/>
      <c r="D2105" s="163" t="s">
        <v>107</v>
      </c>
      <c r="F2105" s="164" t="s">
        <v>4973</v>
      </c>
      <c r="L2105" s="109"/>
      <c r="M2105" s="165"/>
      <c r="N2105" s="166"/>
      <c r="O2105" s="166"/>
      <c r="P2105" s="166"/>
      <c r="Q2105" s="166"/>
      <c r="R2105" s="166"/>
      <c r="S2105" s="166"/>
      <c r="T2105" s="167"/>
      <c r="AT2105" s="99" t="s">
        <v>107</v>
      </c>
      <c r="AU2105" s="99" t="s">
        <v>67</v>
      </c>
    </row>
    <row r="2106" spans="2:65" s="108" customFormat="1" ht="22.5" customHeight="1">
      <c r="B2106" s="109"/>
      <c r="C2106" s="168" t="s">
        <v>4975</v>
      </c>
      <c r="D2106" s="168" t="s">
        <v>4185</v>
      </c>
      <c r="E2106" s="169" t="s">
        <v>4976</v>
      </c>
      <c r="F2106" s="170" t="s">
        <v>4977</v>
      </c>
      <c r="G2106" s="171" t="s">
        <v>111</v>
      </c>
      <c r="H2106" s="172">
        <v>1</v>
      </c>
      <c r="I2106" s="173">
        <v>124</v>
      </c>
      <c r="J2106" s="173">
        <f>ROUND(I2106*H2106,2)</f>
        <v>124</v>
      </c>
      <c r="K2106" s="170" t="s">
        <v>103</v>
      </c>
      <c r="L2106" s="174"/>
      <c r="M2106" s="175" t="s">
        <v>1</v>
      </c>
      <c r="N2106" s="176" t="s">
        <v>38</v>
      </c>
      <c r="O2106" s="160">
        <v>0</v>
      </c>
      <c r="P2106" s="160">
        <f>O2106*H2106</f>
        <v>0</v>
      </c>
      <c r="Q2106" s="160">
        <v>0</v>
      </c>
      <c r="R2106" s="160">
        <f>Q2106*H2106</f>
        <v>0</v>
      </c>
      <c r="S2106" s="160">
        <v>0</v>
      </c>
      <c r="T2106" s="161">
        <f>S2106*H2106</f>
        <v>0</v>
      </c>
      <c r="AR2106" s="99" t="s">
        <v>740</v>
      </c>
      <c r="AT2106" s="99" t="s">
        <v>4185</v>
      </c>
      <c r="AU2106" s="99" t="s">
        <v>67</v>
      </c>
      <c r="AY2106" s="99" t="s">
        <v>105</v>
      </c>
      <c r="BE2106" s="162">
        <f>IF(N2106="základní",J2106,0)</f>
        <v>124</v>
      </c>
      <c r="BF2106" s="162">
        <f>IF(N2106="snížená",J2106,0)</f>
        <v>0</v>
      </c>
      <c r="BG2106" s="162">
        <f>IF(N2106="zákl. přenesená",J2106,0)</f>
        <v>0</v>
      </c>
      <c r="BH2106" s="162">
        <f>IF(N2106="sníž. přenesená",J2106,0)</f>
        <v>0</v>
      </c>
      <c r="BI2106" s="162">
        <f>IF(N2106="nulová",J2106,0)</f>
        <v>0</v>
      </c>
      <c r="BJ2106" s="99" t="s">
        <v>75</v>
      </c>
      <c r="BK2106" s="162">
        <f>ROUND(I2106*H2106,2)</f>
        <v>124</v>
      </c>
      <c r="BL2106" s="99" t="s">
        <v>740</v>
      </c>
      <c r="BM2106" s="99" t="s">
        <v>4978</v>
      </c>
    </row>
    <row r="2107" spans="2:65" s="108" customFormat="1">
      <c r="B2107" s="109"/>
      <c r="D2107" s="163" t="s">
        <v>107</v>
      </c>
      <c r="F2107" s="164" t="s">
        <v>4977</v>
      </c>
      <c r="L2107" s="109"/>
      <c r="M2107" s="165"/>
      <c r="N2107" s="166"/>
      <c r="O2107" s="166"/>
      <c r="P2107" s="166"/>
      <c r="Q2107" s="166"/>
      <c r="R2107" s="166"/>
      <c r="S2107" s="166"/>
      <c r="T2107" s="167"/>
      <c r="AT2107" s="99" t="s">
        <v>107</v>
      </c>
      <c r="AU2107" s="99" t="s">
        <v>67</v>
      </c>
    </row>
    <row r="2108" spans="2:65" s="108" customFormat="1" ht="22.5" customHeight="1">
      <c r="B2108" s="109"/>
      <c r="C2108" s="168" t="s">
        <v>4979</v>
      </c>
      <c r="D2108" s="168" t="s">
        <v>4185</v>
      </c>
      <c r="E2108" s="169" t="s">
        <v>4980</v>
      </c>
      <c r="F2108" s="170" t="s">
        <v>4981</v>
      </c>
      <c r="G2108" s="171" t="s">
        <v>111</v>
      </c>
      <c r="H2108" s="172">
        <v>1</v>
      </c>
      <c r="I2108" s="173">
        <v>399</v>
      </c>
      <c r="J2108" s="173">
        <f>ROUND(I2108*H2108,2)</f>
        <v>399</v>
      </c>
      <c r="K2108" s="170" t="s">
        <v>103</v>
      </c>
      <c r="L2108" s="174"/>
      <c r="M2108" s="175" t="s">
        <v>1</v>
      </c>
      <c r="N2108" s="176" t="s">
        <v>38</v>
      </c>
      <c r="O2108" s="160">
        <v>0</v>
      </c>
      <c r="P2108" s="160">
        <f>O2108*H2108</f>
        <v>0</v>
      </c>
      <c r="Q2108" s="160">
        <v>0</v>
      </c>
      <c r="R2108" s="160">
        <f>Q2108*H2108</f>
        <v>0</v>
      </c>
      <c r="S2108" s="160">
        <v>0</v>
      </c>
      <c r="T2108" s="161">
        <f>S2108*H2108</f>
        <v>0</v>
      </c>
      <c r="AR2108" s="99" t="s">
        <v>740</v>
      </c>
      <c r="AT2108" s="99" t="s">
        <v>4185</v>
      </c>
      <c r="AU2108" s="99" t="s">
        <v>67</v>
      </c>
      <c r="AY2108" s="99" t="s">
        <v>105</v>
      </c>
      <c r="BE2108" s="162">
        <f>IF(N2108="základní",J2108,0)</f>
        <v>399</v>
      </c>
      <c r="BF2108" s="162">
        <f>IF(N2108="snížená",J2108,0)</f>
        <v>0</v>
      </c>
      <c r="BG2108" s="162">
        <f>IF(N2108="zákl. přenesená",J2108,0)</f>
        <v>0</v>
      </c>
      <c r="BH2108" s="162">
        <f>IF(N2108="sníž. přenesená",J2108,0)</f>
        <v>0</v>
      </c>
      <c r="BI2108" s="162">
        <f>IF(N2108="nulová",J2108,0)</f>
        <v>0</v>
      </c>
      <c r="BJ2108" s="99" t="s">
        <v>75</v>
      </c>
      <c r="BK2108" s="162">
        <f>ROUND(I2108*H2108,2)</f>
        <v>399</v>
      </c>
      <c r="BL2108" s="99" t="s">
        <v>740</v>
      </c>
      <c r="BM2108" s="99" t="s">
        <v>4982</v>
      </c>
    </row>
    <row r="2109" spans="2:65" s="108" customFormat="1">
      <c r="B2109" s="109"/>
      <c r="D2109" s="163" t="s">
        <v>107</v>
      </c>
      <c r="F2109" s="164" t="s">
        <v>4981</v>
      </c>
      <c r="L2109" s="109"/>
      <c r="M2109" s="165"/>
      <c r="N2109" s="166"/>
      <c r="O2109" s="166"/>
      <c r="P2109" s="166"/>
      <c r="Q2109" s="166"/>
      <c r="R2109" s="166"/>
      <c r="S2109" s="166"/>
      <c r="T2109" s="167"/>
      <c r="AT2109" s="99" t="s">
        <v>107</v>
      </c>
      <c r="AU2109" s="99" t="s">
        <v>67</v>
      </c>
    </row>
    <row r="2110" spans="2:65" s="108" customFormat="1" ht="22.5" customHeight="1">
      <c r="B2110" s="109"/>
      <c r="C2110" s="168" t="s">
        <v>4983</v>
      </c>
      <c r="D2110" s="168" t="s">
        <v>4185</v>
      </c>
      <c r="E2110" s="169" t="s">
        <v>4984</v>
      </c>
      <c r="F2110" s="170" t="s">
        <v>4985</v>
      </c>
      <c r="G2110" s="171" t="s">
        <v>111</v>
      </c>
      <c r="H2110" s="172">
        <v>1</v>
      </c>
      <c r="I2110" s="173">
        <v>420</v>
      </c>
      <c r="J2110" s="173">
        <f>ROUND(I2110*H2110,2)</f>
        <v>420</v>
      </c>
      <c r="K2110" s="170" t="s">
        <v>103</v>
      </c>
      <c r="L2110" s="174"/>
      <c r="M2110" s="175" t="s">
        <v>1</v>
      </c>
      <c r="N2110" s="176" t="s">
        <v>38</v>
      </c>
      <c r="O2110" s="160">
        <v>0</v>
      </c>
      <c r="P2110" s="160">
        <f>O2110*H2110</f>
        <v>0</v>
      </c>
      <c r="Q2110" s="160">
        <v>0</v>
      </c>
      <c r="R2110" s="160">
        <f>Q2110*H2110</f>
        <v>0</v>
      </c>
      <c r="S2110" s="160">
        <v>0</v>
      </c>
      <c r="T2110" s="161">
        <f>S2110*H2110</f>
        <v>0</v>
      </c>
      <c r="AR2110" s="99" t="s">
        <v>740</v>
      </c>
      <c r="AT2110" s="99" t="s">
        <v>4185</v>
      </c>
      <c r="AU2110" s="99" t="s">
        <v>67</v>
      </c>
      <c r="AY2110" s="99" t="s">
        <v>105</v>
      </c>
      <c r="BE2110" s="162">
        <f>IF(N2110="základní",J2110,0)</f>
        <v>420</v>
      </c>
      <c r="BF2110" s="162">
        <f>IF(N2110="snížená",J2110,0)</f>
        <v>0</v>
      </c>
      <c r="BG2110" s="162">
        <f>IF(N2110="zákl. přenesená",J2110,0)</f>
        <v>0</v>
      </c>
      <c r="BH2110" s="162">
        <f>IF(N2110="sníž. přenesená",J2110,0)</f>
        <v>0</v>
      </c>
      <c r="BI2110" s="162">
        <f>IF(N2110="nulová",J2110,0)</f>
        <v>0</v>
      </c>
      <c r="BJ2110" s="99" t="s">
        <v>75</v>
      </c>
      <c r="BK2110" s="162">
        <f>ROUND(I2110*H2110,2)</f>
        <v>420</v>
      </c>
      <c r="BL2110" s="99" t="s">
        <v>740</v>
      </c>
      <c r="BM2110" s="99" t="s">
        <v>4986</v>
      </c>
    </row>
    <row r="2111" spans="2:65" s="108" customFormat="1">
      <c r="B2111" s="109"/>
      <c r="D2111" s="163" t="s">
        <v>107</v>
      </c>
      <c r="F2111" s="164" t="s">
        <v>4985</v>
      </c>
      <c r="L2111" s="109"/>
      <c r="M2111" s="165"/>
      <c r="N2111" s="166"/>
      <c r="O2111" s="166"/>
      <c r="P2111" s="166"/>
      <c r="Q2111" s="166"/>
      <c r="R2111" s="166"/>
      <c r="S2111" s="166"/>
      <c r="T2111" s="167"/>
      <c r="AT2111" s="99" t="s">
        <v>107</v>
      </c>
      <c r="AU2111" s="99" t="s">
        <v>67</v>
      </c>
    </row>
    <row r="2112" spans="2:65" s="108" customFormat="1" ht="22.5" customHeight="1">
      <c r="B2112" s="109"/>
      <c r="C2112" s="168" t="s">
        <v>4987</v>
      </c>
      <c r="D2112" s="168" t="s">
        <v>4185</v>
      </c>
      <c r="E2112" s="169" t="s">
        <v>4988</v>
      </c>
      <c r="F2112" s="170" t="s">
        <v>4989</v>
      </c>
      <c r="G2112" s="171" t="s">
        <v>111</v>
      </c>
      <c r="H2112" s="172">
        <v>1</v>
      </c>
      <c r="I2112" s="173">
        <v>872</v>
      </c>
      <c r="J2112" s="173">
        <f>ROUND(I2112*H2112,2)</f>
        <v>872</v>
      </c>
      <c r="K2112" s="170" t="s">
        <v>103</v>
      </c>
      <c r="L2112" s="174"/>
      <c r="M2112" s="175" t="s">
        <v>1</v>
      </c>
      <c r="N2112" s="176" t="s">
        <v>38</v>
      </c>
      <c r="O2112" s="160">
        <v>0</v>
      </c>
      <c r="P2112" s="160">
        <f>O2112*H2112</f>
        <v>0</v>
      </c>
      <c r="Q2112" s="160">
        <v>0</v>
      </c>
      <c r="R2112" s="160">
        <f>Q2112*H2112</f>
        <v>0</v>
      </c>
      <c r="S2112" s="160">
        <v>0</v>
      </c>
      <c r="T2112" s="161">
        <f>S2112*H2112</f>
        <v>0</v>
      </c>
      <c r="AR2112" s="99" t="s">
        <v>740</v>
      </c>
      <c r="AT2112" s="99" t="s">
        <v>4185</v>
      </c>
      <c r="AU2112" s="99" t="s">
        <v>67</v>
      </c>
      <c r="AY2112" s="99" t="s">
        <v>105</v>
      </c>
      <c r="BE2112" s="162">
        <f>IF(N2112="základní",J2112,0)</f>
        <v>872</v>
      </c>
      <c r="BF2112" s="162">
        <f>IF(N2112="snížená",J2112,0)</f>
        <v>0</v>
      </c>
      <c r="BG2112" s="162">
        <f>IF(N2112="zákl. přenesená",J2112,0)</f>
        <v>0</v>
      </c>
      <c r="BH2112" s="162">
        <f>IF(N2112="sníž. přenesená",J2112,0)</f>
        <v>0</v>
      </c>
      <c r="BI2112" s="162">
        <f>IF(N2112="nulová",J2112,0)</f>
        <v>0</v>
      </c>
      <c r="BJ2112" s="99" t="s">
        <v>75</v>
      </c>
      <c r="BK2112" s="162">
        <f>ROUND(I2112*H2112,2)</f>
        <v>872</v>
      </c>
      <c r="BL2112" s="99" t="s">
        <v>740</v>
      </c>
      <c r="BM2112" s="99" t="s">
        <v>4990</v>
      </c>
    </row>
    <row r="2113" spans="2:65" s="108" customFormat="1">
      <c r="B2113" s="109"/>
      <c r="D2113" s="163" t="s">
        <v>107</v>
      </c>
      <c r="F2113" s="164" t="s">
        <v>4989</v>
      </c>
      <c r="L2113" s="109"/>
      <c r="M2113" s="165"/>
      <c r="N2113" s="166"/>
      <c r="O2113" s="166"/>
      <c r="P2113" s="166"/>
      <c r="Q2113" s="166"/>
      <c r="R2113" s="166"/>
      <c r="S2113" s="166"/>
      <c r="T2113" s="167"/>
      <c r="AT2113" s="99" t="s">
        <v>107</v>
      </c>
      <c r="AU2113" s="99" t="s">
        <v>67</v>
      </c>
    </row>
    <row r="2114" spans="2:65" s="108" customFormat="1" ht="22.5" customHeight="1">
      <c r="B2114" s="109"/>
      <c r="C2114" s="168" t="s">
        <v>4991</v>
      </c>
      <c r="D2114" s="168" t="s">
        <v>4185</v>
      </c>
      <c r="E2114" s="169" t="s">
        <v>4992</v>
      </c>
      <c r="F2114" s="170" t="s">
        <v>4993</v>
      </c>
      <c r="G2114" s="171" t="s">
        <v>111</v>
      </c>
      <c r="H2114" s="172">
        <v>1</v>
      </c>
      <c r="I2114" s="173">
        <v>2860</v>
      </c>
      <c r="J2114" s="173">
        <f>ROUND(I2114*H2114,2)</f>
        <v>2860</v>
      </c>
      <c r="K2114" s="170" t="s">
        <v>103</v>
      </c>
      <c r="L2114" s="174"/>
      <c r="M2114" s="175" t="s">
        <v>1</v>
      </c>
      <c r="N2114" s="176" t="s">
        <v>38</v>
      </c>
      <c r="O2114" s="160">
        <v>0</v>
      </c>
      <c r="P2114" s="160">
        <f>O2114*H2114</f>
        <v>0</v>
      </c>
      <c r="Q2114" s="160">
        <v>0</v>
      </c>
      <c r="R2114" s="160">
        <f>Q2114*H2114</f>
        <v>0</v>
      </c>
      <c r="S2114" s="160">
        <v>0</v>
      </c>
      <c r="T2114" s="161">
        <f>S2114*H2114</f>
        <v>0</v>
      </c>
      <c r="AR2114" s="99" t="s">
        <v>740</v>
      </c>
      <c r="AT2114" s="99" t="s">
        <v>4185</v>
      </c>
      <c r="AU2114" s="99" t="s">
        <v>67</v>
      </c>
      <c r="AY2114" s="99" t="s">
        <v>105</v>
      </c>
      <c r="BE2114" s="162">
        <f>IF(N2114="základní",J2114,0)</f>
        <v>2860</v>
      </c>
      <c r="BF2114" s="162">
        <f>IF(N2114="snížená",J2114,0)</f>
        <v>0</v>
      </c>
      <c r="BG2114" s="162">
        <f>IF(N2114="zákl. přenesená",J2114,0)</f>
        <v>0</v>
      </c>
      <c r="BH2114" s="162">
        <f>IF(N2114="sníž. přenesená",J2114,0)</f>
        <v>0</v>
      </c>
      <c r="BI2114" s="162">
        <f>IF(N2114="nulová",J2114,0)</f>
        <v>0</v>
      </c>
      <c r="BJ2114" s="99" t="s">
        <v>75</v>
      </c>
      <c r="BK2114" s="162">
        <f>ROUND(I2114*H2114,2)</f>
        <v>2860</v>
      </c>
      <c r="BL2114" s="99" t="s">
        <v>740</v>
      </c>
      <c r="BM2114" s="99" t="s">
        <v>4994</v>
      </c>
    </row>
    <row r="2115" spans="2:65" s="108" customFormat="1">
      <c r="B2115" s="109"/>
      <c r="D2115" s="163" t="s">
        <v>107</v>
      </c>
      <c r="F2115" s="164" t="s">
        <v>4993</v>
      </c>
      <c r="L2115" s="109"/>
      <c r="M2115" s="165"/>
      <c r="N2115" s="166"/>
      <c r="O2115" s="166"/>
      <c r="P2115" s="166"/>
      <c r="Q2115" s="166"/>
      <c r="R2115" s="166"/>
      <c r="S2115" s="166"/>
      <c r="T2115" s="167"/>
      <c r="AT2115" s="99" t="s">
        <v>107</v>
      </c>
      <c r="AU2115" s="99" t="s">
        <v>67</v>
      </c>
    </row>
    <row r="2116" spans="2:65" s="108" customFormat="1" ht="22.5" customHeight="1">
      <c r="B2116" s="109"/>
      <c r="C2116" s="168" t="s">
        <v>4995</v>
      </c>
      <c r="D2116" s="168" t="s">
        <v>4185</v>
      </c>
      <c r="E2116" s="169" t="s">
        <v>4996</v>
      </c>
      <c r="F2116" s="170" t="s">
        <v>4997</v>
      </c>
      <c r="G2116" s="171" t="s">
        <v>111</v>
      </c>
      <c r="H2116" s="172">
        <v>1</v>
      </c>
      <c r="I2116" s="173">
        <v>5620</v>
      </c>
      <c r="J2116" s="173">
        <f>ROUND(I2116*H2116,2)</f>
        <v>5620</v>
      </c>
      <c r="K2116" s="170" t="s">
        <v>103</v>
      </c>
      <c r="L2116" s="174"/>
      <c r="M2116" s="175" t="s">
        <v>1</v>
      </c>
      <c r="N2116" s="176" t="s">
        <v>38</v>
      </c>
      <c r="O2116" s="160">
        <v>0</v>
      </c>
      <c r="P2116" s="160">
        <f>O2116*H2116</f>
        <v>0</v>
      </c>
      <c r="Q2116" s="160">
        <v>0</v>
      </c>
      <c r="R2116" s="160">
        <f>Q2116*H2116</f>
        <v>0</v>
      </c>
      <c r="S2116" s="160">
        <v>0</v>
      </c>
      <c r="T2116" s="161">
        <f>S2116*H2116</f>
        <v>0</v>
      </c>
      <c r="AR2116" s="99" t="s">
        <v>740</v>
      </c>
      <c r="AT2116" s="99" t="s">
        <v>4185</v>
      </c>
      <c r="AU2116" s="99" t="s">
        <v>67</v>
      </c>
      <c r="AY2116" s="99" t="s">
        <v>105</v>
      </c>
      <c r="BE2116" s="162">
        <f>IF(N2116="základní",J2116,0)</f>
        <v>5620</v>
      </c>
      <c r="BF2116" s="162">
        <f>IF(N2116="snížená",J2116,0)</f>
        <v>0</v>
      </c>
      <c r="BG2116" s="162">
        <f>IF(N2116="zákl. přenesená",J2116,0)</f>
        <v>0</v>
      </c>
      <c r="BH2116" s="162">
        <f>IF(N2116="sníž. přenesená",J2116,0)</f>
        <v>0</v>
      </c>
      <c r="BI2116" s="162">
        <f>IF(N2116="nulová",J2116,0)</f>
        <v>0</v>
      </c>
      <c r="BJ2116" s="99" t="s">
        <v>75</v>
      </c>
      <c r="BK2116" s="162">
        <f>ROUND(I2116*H2116,2)</f>
        <v>5620</v>
      </c>
      <c r="BL2116" s="99" t="s">
        <v>740</v>
      </c>
      <c r="BM2116" s="99" t="s">
        <v>4998</v>
      </c>
    </row>
    <row r="2117" spans="2:65" s="108" customFormat="1">
      <c r="B2117" s="109"/>
      <c r="D2117" s="163" t="s">
        <v>107</v>
      </c>
      <c r="F2117" s="164" t="s">
        <v>4997</v>
      </c>
      <c r="L2117" s="109"/>
      <c r="M2117" s="165"/>
      <c r="N2117" s="166"/>
      <c r="O2117" s="166"/>
      <c r="P2117" s="166"/>
      <c r="Q2117" s="166"/>
      <c r="R2117" s="166"/>
      <c r="S2117" s="166"/>
      <c r="T2117" s="167"/>
      <c r="AT2117" s="99" t="s">
        <v>107</v>
      </c>
      <c r="AU2117" s="99" t="s">
        <v>67</v>
      </c>
    </row>
    <row r="2118" spans="2:65" s="108" customFormat="1" ht="22.5" customHeight="1">
      <c r="B2118" s="109"/>
      <c r="C2118" s="168" t="s">
        <v>4999</v>
      </c>
      <c r="D2118" s="168" t="s">
        <v>4185</v>
      </c>
      <c r="E2118" s="169" t="s">
        <v>5000</v>
      </c>
      <c r="F2118" s="170" t="s">
        <v>5001</v>
      </c>
      <c r="G2118" s="171" t="s">
        <v>111</v>
      </c>
      <c r="H2118" s="172">
        <v>1</v>
      </c>
      <c r="I2118" s="173">
        <v>734</v>
      </c>
      <c r="J2118" s="173">
        <f>ROUND(I2118*H2118,2)</f>
        <v>734</v>
      </c>
      <c r="K2118" s="170" t="s">
        <v>103</v>
      </c>
      <c r="L2118" s="174"/>
      <c r="M2118" s="175" t="s">
        <v>1</v>
      </c>
      <c r="N2118" s="176" t="s">
        <v>38</v>
      </c>
      <c r="O2118" s="160">
        <v>0</v>
      </c>
      <c r="P2118" s="160">
        <f>O2118*H2118</f>
        <v>0</v>
      </c>
      <c r="Q2118" s="160">
        <v>0</v>
      </c>
      <c r="R2118" s="160">
        <f>Q2118*H2118</f>
        <v>0</v>
      </c>
      <c r="S2118" s="160">
        <v>0</v>
      </c>
      <c r="T2118" s="161">
        <f>S2118*H2118</f>
        <v>0</v>
      </c>
      <c r="AR2118" s="99" t="s">
        <v>740</v>
      </c>
      <c r="AT2118" s="99" t="s">
        <v>4185</v>
      </c>
      <c r="AU2118" s="99" t="s">
        <v>67</v>
      </c>
      <c r="AY2118" s="99" t="s">
        <v>105</v>
      </c>
      <c r="BE2118" s="162">
        <f>IF(N2118="základní",J2118,0)</f>
        <v>734</v>
      </c>
      <c r="BF2118" s="162">
        <f>IF(N2118="snížená",J2118,0)</f>
        <v>0</v>
      </c>
      <c r="BG2118" s="162">
        <f>IF(N2118="zákl. přenesená",J2118,0)</f>
        <v>0</v>
      </c>
      <c r="BH2118" s="162">
        <f>IF(N2118="sníž. přenesená",J2118,0)</f>
        <v>0</v>
      </c>
      <c r="BI2118" s="162">
        <f>IF(N2118="nulová",J2118,0)</f>
        <v>0</v>
      </c>
      <c r="BJ2118" s="99" t="s">
        <v>75</v>
      </c>
      <c r="BK2118" s="162">
        <f>ROUND(I2118*H2118,2)</f>
        <v>734</v>
      </c>
      <c r="BL2118" s="99" t="s">
        <v>740</v>
      </c>
      <c r="BM2118" s="99" t="s">
        <v>5002</v>
      </c>
    </row>
    <row r="2119" spans="2:65" s="108" customFormat="1">
      <c r="B2119" s="109"/>
      <c r="D2119" s="163" t="s">
        <v>107</v>
      </c>
      <c r="F2119" s="164" t="s">
        <v>5001</v>
      </c>
      <c r="L2119" s="109"/>
      <c r="M2119" s="165"/>
      <c r="N2119" s="166"/>
      <c r="O2119" s="166"/>
      <c r="P2119" s="166"/>
      <c r="Q2119" s="166"/>
      <c r="R2119" s="166"/>
      <c r="S2119" s="166"/>
      <c r="T2119" s="167"/>
      <c r="AT2119" s="99" t="s">
        <v>107</v>
      </c>
      <c r="AU2119" s="99" t="s">
        <v>67</v>
      </c>
    </row>
    <row r="2120" spans="2:65" s="108" customFormat="1" ht="22.5" customHeight="1">
      <c r="B2120" s="109"/>
      <c r="C2120" s="168" t="s">
        <v>5003</v>
      </c>
      <c r="D2120" s="168" t="s">
        <v>4185</v>
      </c>
      <c r="E2120" s="169" t="s">
        <v>5004</v>
      </c>
      <c r="F2120" s="170" t="s">
        <v>5005</v>
      </c>
      <c r="G2120" s="171" t="s">
        <v>111</v>
      </c>
      <c r="H2120" s="172">
        <v>1</v>
      </c>
      <c r="I2120" s="173">
        <v>2350</v>
      </c>
      <c r="J2120" s="173">
        <f>ROUND(I2120*H2120,2)</f>
        <v>2350</v>
      </c>
      <c r="K2120" s="170" t="s">
        <v>103</v>
      </c>
      <c r="L2120" s="174"/>
      <c r="M2120" s="175" t="s">
        <v>1</v>
      </c>
      <c r="N2120" s="176" t="s">
        <v>38</v>
      </c>
      <c r="O2120" s="160">
        <v>0</v>
      </c>
      <c r="P2120" s="160">
        <f>O2120*H2120</f>
        <v>0</v>
      </c>
      <c r="Q2120" s="160">
        <v>0</v>
      </c>
      <c r="R2120" s="160">
        <f>Q2120*H2120</f>
        <v>0</v>
      </c>
      <c r="S2120" s="160">
        <v>0</v>
      </c>
      <c r="T2120" s="161">
        <f>S2120*H2120</f>
        <v>0</v>
      </c>
      <c r="AR2120" s="99" t="s">
        <v>740</v>
      </c>
      <c r="AT2120" s="99" t="s">
        <v>4185</v>
      </c>
      <c r="AU2120" s="99" t="s">
        <v>67</v>
      </c>
      <c r="AY2120" s="99" t="s">
        <v>105</v>
      </c>
      <c r="BE2120" s="162">
        <f>IF(N2120="základní",J2120,0)</f>
        <v>2350</v>
      </c>
      <c r="BF2120" s="162">
        <f>IF(N2120="snížená",J2120,0)</f>
        <v>0</v>
      </c>
      <c r="BG2120" s="162">
        <f>IF(N2120="zákl. přenesená",J2120,0)</f>
        <v>0</v>
      </c>
      <c r="BH2120" s="162">
        <f>IF(N2120="sníž. přenesená",J2120,0)</f>
        <v>0</v>
      </c>
      <c r="BI2120" s="162">
        <f>IF(N2120="nulová",J2120,0)</f>
        <v>0</v>
      </c>
      <c r="BJ2120" s="99" t="s">
        <v>75</v>
      </c>
      <c r="BK2120" s="162">
        <f>ROUND(I2120*H2120,2)</f>
        <v>2350</v>
      </c>
      <c r="BL2120" s="99" t="s">
        <v>740</v>
      </c>
      <c r="BM2120" s="99" t="s">
        <v>5006</v>
      </c>
    </row>
    <row r="2121" spans="2:65" s="108" customFormat="1">
      <c r="B2121" s="109"/>
      <c r="D2121" s="163" t="s">
        <v>107</v>
      </c>
      <c r="F2121" s="164" t="s">
        <v>5005</v>
      </c>
      <c r="L2121" s="109"/>
      <c r="M2121" s="165"/>
      <c r="N2121" s="166"/>
      <c r="O2121" s="166"/>
      <c r="P2121" s="166"/>
      <c r="Q2121" s="166"/>
      <c r="R2121" s="166"/>
      <c r="S2121" s="166"/>
      <c r="T2121" s="167"/>
      <c r="AT2121" s="99" t="s">
        <v>107</v>
      </c>
      <c r="AU2121" s="99" t="s">
        <v>67</v>
      </c>
    </row>
    <row r="2122" spans="2:65" s="108" customFormat="1" ht="22.5" customHeight="1">
      <c r="B2122" s="109"/>
      <c r="C2122" s="168" t="s">
        <v>5007</v>
      </c>
      <c r="D2122" s="168" t="s">
        <v>4185</v>
      </c>
      <c r="E2122" s="169" t="s">
        <v>5008</v>
      </c>
      <c r="F2122" s="170" t="s">
        <v>5009</v>
      </c>
      <c r="G2122" s="171" t="s">
        <v>111</v>
      </c>
      <c r="H2122" s="172">
        <v>1</v>
      </c>
      <c r="I2122" s="173">
        <v>4190</v>
      </c>
      <c r="J2122" s="173">
        <f>ROUND(I2122*H2122,2)</f>
        <v>4190</v>
      </c>
      <c r="K2122" s="170" t="s">
        <v>103</v>
      </c>
      <c r="L2122" s="174"/>
      <c r="M2122" s="175" t="s">
        <v>1</v>
      </c>
      <c r="N2122" s="176" t="s">
        <v>38</v>
      </c>
      <c r="O2122" s="160">
        <v>0</v>
      </c>
      <c r="P2122" s="160">
        <f>O2122*H2122</f>
        <v>0</v>
      </c>
      <c r="Q2122" s="160">
        <v>0</v>
      </c>
      <c r="R2122" s="160">
        <f>Q2122*H2122</f>
        <v>0</v>
      </c>
      <c r="S2122" s="160">
        <v>0</v>
      </c>
      <c r="T2122" s="161">
        <f>S2122*H2122</f>
        <v>0</v>
      </c>
      <c r="AR2122" s="99" t="s">
        <v>740</v>
      </c>
      <c r="AT2122" s="99" t="s">
        <v>4185</v>
      </c>
      <c r="AU2122" s="99" t="s">
        <v>67</v>
      </c>
      <c r="AY2122" s="99" t="s">
        <v>105</v>
      </c>
      <c r="BE2122" s="162">
        <f>IF(N2122="základní",J2122,0)</f>
        <v>4190</v>
      </c>
      <c r="BF2122" s="162">
        <f>IF(N2122="snížená",J2122,0)</f>
        <v>0</v>
      </c>
      <c r="BG2122" s="162">
        <f>IF(N2122="zákl. přenesená",J2122,0)</f>
        <v>0</v>
      </c>
      <c r="BH2122" s="162">
        <f>IF(N2122="sníž. přenesená",J2122,0)</f>
        <v>0</v>
      </c>
      <c r="BI2122" s="162">
        <f>IF(N2122="nulová",J2122,0)</f>
        <v>0</v>
      </c>
      <c r="BJ2122" s="99" t="s">
        <v>75</v>
      </c>
      <c r="BK2122" s="162">
        <f>ROUND(I2122*H2122,2)</f>
        <v>4190</v>
      </c>
      <c r="BL2122" s="99" t="s">
        <v>740</v>
      </c>
      <c r="BM2122" s="99" t="s">
        <v>5010</v>
      </c>
    </row>
    <row r="2123" spans="2:65" s="108" customFormat="1">
      <c r="B2123" s="109"/>
      <c r="D2123" s="163" t="s">
        <v>107</v>
      </c>
      <c r="F2123" s="164" t="s">
        <v>5009</v>
      </c>
      <c r="L2123" s="109"/>
      <c r="M2123" s="165"/>
      <c r="N2123" s="166"/>
      <c r="O2123" s="166"/>
      <c r="P2123" s="166"/>
      <c r="Q2123" s="166"/>
      <c r="R2123" s="166"/>
      <c r="S2123" s="166"/>
      <c r="T2123" s="167"/>
      <c r="AT2123" s="99" t="s">
        <v>107</v>
      </c>
      <c r="AU2123" s="99" t="s">
        <v>67</v>
      </c>
    </row>
    <row r="2124" spans="2:65" s="108" customFormat="1" ht="22.5" customHeight="1">
      <c r="B2124" s="109"/>
      <c r="C2124" s="168" t="s">
        <v>5011</v>
      </c>
      <c r="D2124" s="168" t="s">
        <v>4185</v>
      </c>
      <c r="E2124" s="169" t="s">
        <v>5012</v>
      </c>
      <c r="F2124" s="170" t="s">
        <v>5013</v>
      </c>
      <c r="G2124" s="171" t="s">
        <v>111</v>
      </c>
      <c r="H2124" s="172">
        <v>1</v>
      </c>
      <c r="I2124" s="173">
        <v>1610</v>
      </c>
      <c r="J2124" s="173">
        <f>ROUND(I2124*H2124,2)</f>
        <v>1610</v>
      </c>
      <c r="K2124" s="170" t="s">
        <v>103</v>
      </c>
      <c r="L2124" s="174"/>
      <c r="M2124" s="175" t="s">
        <v>1</v>
      </c>
      <c r="N2124" s="176" t="s">
        <v>38</v>
      </c>
      <c r="O2124" s="160">
        <v>0</v>
      </c>
      <c r="P2124" s="160">
        <f>O2124*H2124</f>
        <v>0</v>
      </c>
      <c r="Q2124" s="160">
        <v>0</v>
      </c>
      <c r="R2124" s="160">
        <f>Q2124*H2124</f>
        <v>0</v>
      </c>
      <c r="S2124" s="160">
        <v>0</v>
      </c>
      <c r="T2124" s="161">
        <f>S2124*H2124</f>
        <v>0</v>
      </c>
      <c r="AR2124" s="99" t="s">
        <v>740</v>
      </c>
      <c r="AT2124" s="99" t="s">
        <v>4185</v>
      </c>
      <c r="AU2124" s="99" t="s">
        <v>67</v>
      </c>
      <c r="AY2124" s="99" t="s">
        <v>105</v>
      </c>
      <c r="BE2124" s="162">
        <f>IF(N2124="základní",J2124,0)</f>
        <v>1610</v>
      </c>
      <c r="BF2124" s="162">
        <f>IF(N2124="snížená",J2124,0)</f>
        <v>0</v>
      </c>
      <c r="BG2124" s="162">
        <f>IF(N2124="zákl. přenesená",J2124,0)</f>
        <v>0</v>
      </c>
      <c r="BH2124" s="162">
        <f>IF(N2124="sníž. přenesená",J2124,0)</f>
        <v>0</v>
      </c>
      <c r="BI2124" s="162">
        <f>IF(N2124="nulová",J2124,0)</f>
        <v>0</v>
      </c>
      <c r="BJ2124" s="99" t="s">
        <v>75</v>
      </c>
      <c r="BK2124" s="162">
        <f>ROUND(I2124*H2124,2)</f>
        <v>1610</v>
      </c>
      <c r="BL2124" s="99" t="s">
        <v>740</v>
      </c>
      <c r="BM2124" s="99" t="s">
        <v>5014</v>
      </c>
    </row>
    <row r="2125" spans="2:65" s="108" customFormat="1">
      <c r="B2125" s="109"/>
      <c r="D2125" s="163" t="s">
        <v>107</v>
      </c>
      <c r="F2125" s="164" t="s">
        <v>5013</v>
      </c>
      <c r="L2125" s="109"/>
      <c r="M2125" s="165"/>
      <c r="N2125" s="166"/>
      <c r="O2125" s="166"/>
      <c r="P2125" s="166"/>
      <c r="Q2125" s="166"/>
      <c r="R2125" s="166"/>
      <c r="S2125" s="166"/>
      <c r="T2125" s="167"/>
      <c r="AT2125" s="99" t="s">
        <v>107</v>
      </c>
      <c r="AU2125" s="99" t="s">
        <v>67</v>
      </c>
    </row>
    <row r="2126" spans="2:65" s="108" customFormat="1" ht="22.5" customHeight="1">
      <c r="B2126" s="109"/>
      <c r="C2126" s="168" t="s">
        <v>4129</v>
      </c>
      <c r="D2126" s="168" t="s">
        <v>4185</v>
      </c>
      <c r="E2126" s="169" t="s">
        <v>5015</v>
      </c>
      <c r="F2126" s="170" t="s">
        <v>5016</v>
      </c>
      <c r="G2126" s="171" t="s">
        <v>111</v>
      </c>
      <c r="H2126" s="172">
        <v>1</v>
      </c>
      <c r="I2126" s="173">
        <v>3110</v>
      </c>
      <c r="J2126" s="173">
        <f>ROUND(I2126*H2126,2)</f>
        <v>3110</v>
      </c>
      <c r="K2126" s="170" t="s">
        <v>103</v>
      </c>
      <c r="L2126" s="174"/>
      <c r="M2126" s="175" t="s">
        <v>1</v>
      </c>
      <c r="N2126" s="176" t="s">
        <v>38</v>
      </c>
      <c r="O2126" s="160">
        <v>0</v>
      </c>
      <c r="P2126" s="160">
        <f>O2126*H2126</f>
        <v>0</v>
      </c>
      <c r="Q2126" s="160">
        <v>0</v>
      </c>
      <c r="R2126" s="160">
        <f>Q2126*H2126</f>
        <v>0</v>
      </c>
      <c r="S2126" s="160">
        <v>0</v>
      </c>
      <c r="T2126" s="161">
        <f>S2126*H2126</f>
        <v>0</v>
      </c>
      <c r="AR2126" s="99" t="s">
        <v>740</v>
      </c>
      <c r="AT2126" s="99" t="s">
        <v>4185</v>
      </c>
      <c r="AU2126" s="99" t="s">
        <v>67</v>
      </c>
      <c r="AY2126" s="99" t="s">
        <v>105</v>
      </c>
      <c r="BE2126" s="162">
        <f>IF(N2126="základní",J2126,0)</f>
        <v>3110</v>
      </c>
      <c r="BF2126" s="162">
        <f>IF(N2126="snížená",J2126,0)</f>
        <v>0</v>
      </c>
      <c r="BG2126" s="162">
        <f>IF(N2126="zákl. přenesená",J2126,0)</f>
        <v>0</v>
      </c>
      <c r="BH2126" s="162">
        <f>IF(N2126="sníž. přenesená",J2126,0)</f>
        <v>0</v>
      </c>
      <c r="BI2126" s="162">
        <f>IF(N2126="nulová",J2126,0)</f>
        <v>0</v>
      </c>
      <c r="BJ2126" s="99" t="s">
        <v>75</v>
      </c>
      <c r="BK2126" s="162">
        <f>ROUND(I2126*H2126,2)</f>
        <v>3110</v>
      </c>
      <c r="BL2126" s="99" t="s">
        <v>740</v>
      </c>
      <c r="BM2126" s="99" t="s">
        <v>5017</v>
      </c>
    </row>
    <row r="2127" spans="2:65" s="108" customFormat="1">
      <c r="B2127" s="109"/>
      <c r="D2127" s="163" t="s">
        <v>107</v>
      </c>
      <c r="F2127" s="164" t="s">
        <v>5016</v>
      </c>
      <c r="L2127" s="109"/>
      <c r="M2127" s="165"/>
      <c r="N2127" s="166"/>
      <c r="O2127" s="166"/>
      <c r="P2127" s="166"/>
      <c r="Q2127" s="166"/>
      <c r="R2127" s="166"/>
      <c r="S2127" s="166"/>
      <c r="T2127" s="167"/>
      <c r="AT2127" s="99" t="s">
        <v>107</v>
      </c>
      <c r="AU2127" s="99" t="s">
        <v>67</v>
      </c>
    </row>
    <row r="2128" spans="2:65" s="108" customFormat="1" ht="22.5" customHeight="1">
      <c r="B2128" s="109"/>
      <c r="C2128" s="168" t="s">
        <v>5018</v>
      </c>
      <c r="D2128" s="168" t="s">
        <v>4185</v>
      </c>
      <c r="E2128" s="169" t="s">
        <v>5019</v>
      </c>
      <c r="F2128" s="170" t="s">
        <v>5020</v>
      </c>
      <c r="G2128" s="171" t="s">
        <v>111</v>
      </c>
      <c r="H2128" s="172">
        <v>1</v>
      </c>
      <c r="I2128" s="173">
        <v>5390</v>
      </c>
      <c r="J2128" s="173">
        <f>ROUND(I2128*H2128,2)</f>
        <v>5390</v>
      </c>
      <c r="K2128" s="170" t="s">
        <v>103</v>
      </c>
      <c r="L2128" s="174"/>
      <c r="M2128" s="175" t="s">
        <v>1</v>
      </c>
      <c r="N2128" s="176" t="s">
        <v>38</v>
      </c>
      <c r="O2128" s="160">
        <v>0</v>
      </c>
      <c r="P2128" s="160">
        <f>O2128*H2128</f>
        <v>0</v>
      </c>
      <c r="Q2128" s="160">
        <v>0</v>
      </c>
      <c r="R2128" s="160">
        <f>Q2128*H2128</f>
        <v>0</v>
      </c>
      <c r="S2128" s="160">
        <v>0</v>
      </c>
      <c r="T2128" s="161">
        <f>S2128*H2128</f>
        <v>0</v>
      </c>
      <c r="AR2128" s="99" t="s">
        <v>740</v>
      </c>
      <c r="AT2128" s="99" t="s">
        <v>4185</v>
      </c>
      <c r="AU2128" s="99" t="s">
        <v>67</v>
      </c>
      <c r="AY2128" s="99" t="s">
        <v>105</v>
      </c>
      <c r="BE2128" s="162">
        <f>IF(N2128="základní",J2128,0)</f>
        <v>5390</v>
      </c>
      <c r="BF2128" s="162">
        <f>IF(N2128="snížená",J2128,0)</f>
        <v>0</v>
      </c>
      <c r="BG2128" s="162">
        <f>IF(N2128="zákl. přenesená",J2128,0)</f>
        <v>0</v>
      </c>
      <c r="BH2128" s="162">
        <f>IF(N2128="sníž. přenesená",J2128,0)</f>
        <v>0</v>
      </c>
      <c r="BI2128" s="162">
        <f>IF(N2128="nulová",J2128,0)</f>
        <v>0</v>
      </c>
      <c r="BJ2128" s="99" t="s">
        <v>75</v>
      </c>
      <c r="BK2128" s="162">
        <f>ROUND(I2128*H2128,2)</f>
        <v>5390</v>
      </c>
      <c r="BL2128" s="99" t="s">
        <v>740</v>
      </c>
      <c r="BM2128" s="99" t="s">
        <v>5021</v>
      </c>
    </row>
    <row r="2129" spans="2:65" s="108" customFormat="1">
      <c r="B2129" s="109"/>
      <c r="D2129" s="163" t="s">
        <v>107</v>
      </c>
      <c r="F2129" s="164" t="s">
        <v>5020</v>
      </c>
      <c r="L2129" s="109"/>
      <c r="M2129" s="165"/>
      <c r="N2129" s="166"/>
      <c r="O2129" s="166"/>
      <c r="P2129" s="166"/>
      <c r="Q2129" s="166"/>
      <c r="R2129" s="166"/>
      <c r="S2129" s="166"/>
      <c r="T2129" s="167"/>
      <c r="AT2129" s="99" t="s">
        <v>107</v>
      </c>
      <c r="AU2129" s="99" t="s">
        <v>67</v>
      </c>
    </row>
    <row r="2130" spans="2:65" s="108" customFormat="1" ht="22.5" customHeight="1">
      <c r="B2130" s="109"/>
      <c r="C2130" s="168" t="s">
        <v>5022</v>
      </c>
      <c r="D2130" s="168" t="s">
        <v>4185</v>
      </c>
      <c r="E2130" s="169" t="s">
        <v>5023</v>
      </c>
      <c r="F2130" s="170" t="s">
        <v>5024</v>
      </c>
      <c r="G2130" s="171" t="s">
        <v>111</v>
      </c>
      <c r="H2130" s="172">
        <v>1</v>
      </c>
      <c r="I2130" s="173">
        <v>1470</v>
      </c>
      <c r="J2130" s="173">
        <f>ROUND(I2130*H2130,2)</f>
        <v>1470</v>
      </c>
      <c r="K2130" s="170" t="s">
        <v>103</v>
      </c>
      <c r="L2130" s="174"/>
      <c r="M2130" s="175" t="s">
        <v>1</v>
      </c>
      <c r="N2130" s="176" t="s">
        <v>38</v>
      </c>
      <c r="O2130" s="160">
        <v>0</v>
      </c>
      <c r="P2130" s="160">
        <f>O2130*H2130</f>
        <v>0</v>
      </c>
      <c r="Q2130" s="160">
        <v>0</v>
      </c>
      <c r="R2130" s="160">
        <f>Q2130*H2130</f>
        <v>0</v>
      </c>
      <c r="S2130" s="160">
        <v>0</v>
      </c>
      <c r="T2130" s="161">
        <f>S2130*H2130</f>
        <v>0</v>
      </c>
      <c r="AR2130" s="99" t="s">
        <v>740</v>
      </c>
      <c r="AT2130" s="99" t="s">
        <v>4185</v>
      </c>
      <c r="AU2130" s="99" t="s">
        <v>67</v>
      </c>
      <c r="AY2130" s="99" t="s">
        <v>105</v>
      </c>
      <c r="BE2130" s="162">
        <f>IF(N2130="základní",J2130,0)</f>
        <v>1470</v>
      </c>
      <c r="BF2130" s="162">
        <f>IF(N2130="snížená",J2130,0)</f>
        <v>0</v>
      </c>
      <c r="BG2130" s="162">
        <f>IF(N2130="zákl. přenesená",J2130,0)</f>
        <v>0</v>
      </c>
      <c r="BH2130" s="162">
        <f>IF(N2130="sníž. přenesená",J2130,0)</f>
        <v>0</v>
      </c>
      <c r="BI2130" s="162">
        <f>IF(N2130="nulová",J2130,0)</f>
        <v>0</v>
      </c>
      <c r="BJ2130" s="99" t="s">
        <v>75</v>
      </c>
      <c r="BK2130" s="162">
        <f>ROUND(I2130*H2130,2)</f>
        <v>1470</v>
      </c>
      <c r="BL2130" s="99" t="s">
        <v>740</v>
      </c>
      <c r="BM2130" s="99" t="s">
        <v>5025</v>
      </c>
    </row>
    <row r="2131" spans="2:65" s="108" customFormat="1">
      <c r="B2131" s="109"/>
      <c r="D2131" s="163" t="s">
        <v>107</v>
      </c>
      <c r="F2131" s="164" t="s">
        <v>5024</v>
      </c>
      <c r="L2131" s="109"/>
      <c r="M2131" s="165"/>
      <c r="N2131" s="166"/>
      <c r="O2131" s="166"/>
      <c r="P2131" s="166"/>
      <c r="Q2131" s="166"/>
      <c r="R2131" s="166"/>
      <c r="S2131" s="166"/>
      <c r="T2131" s="167"/>
      <c r="AT2131" s="99" t="s">
        <v>107</v>
      </c>
      <c r="AU2131" s="99" t="s">
        <v>67</v>
      </c>
    </row>
    <row r="2132" spans="2:65" s="108" customFormat="1" ht="22.5" customHeight="1">
      <c r="B2132" s="109"/>
      <c r="C2132" s="168" t="s">
        <v>5026</v>
      </c>
      <c r="D2132" s="168" t="s">
        <v>4185</v>
      </c>
      <c r="E2132" s="169" t="s">
        <v>5027</v>
      </c>
      <c r="F2132" s="170" t="s">
        <v>5028</v>
      </c>
      <c r="G2132" s="171" t="s">
        <v>306</v>
      </c>
      <c r="H2132" s="172">
        <v>1</v>
      </c>
      <c r="I2132" s="173">
        <v>356</v>
      </c>
      <c r="J2132" s="173">
        <f>ROUND(I2132*H2132,2)</f>
        <v>356</v>
      </c>
      <c r="K2132" s="170" t="s">
        <v>103</v>
      </c>
      <c r="L2132" s="174"/>
      <c r="M2132" s="175" t="s">
        <v>1</v>
      </c>
      <c r="N2132" s="176" t="s">
        <v>38</v>
      </c>
      <c r="O2132" s="160">
        <v>0</v>
      </c>
      <c r="P2132" s="160">
        <f>O2132*H2132</f>
        <v>0</v>
      </c>
      <c r="Q2132" s="160">
        <v>4.1799999999999997E-3</v>
      </c>
      <c r="R2132" s="160">
        <f>Q2132*H2132</f>
        <v>4.1799999999999997E-3</v>
      </c>
      <c r="S2132" s="160">
        <v>0</v>
      </c>
      <c r="T2132" s="161">
        <f>S2132*H2132</f>
        <v>0</v>
      </c>
      <c r="AR2132" s="99" t="s">
        <v>740</v>
      </c>
      <c r="AT2132" s="99" t="s">
        <v>4185</v>
      </c>
      <c r="AU2132" s="99" t="s">
        <v>67</v>
      </c>
      <c r="AY2132" s="99" t="s">
        <v>105</v>
      </c>
      <c r="BE2132" s="162">
        <f>IF(N2132="základní",J2132,0)</f>
        <v>356</v>
      </c>
      <c r="BF2132" s="162">
        <f>IF(N2132="snížená",J2132,0)</f>
        <v>0</v>
      </c>
      <c r="BG2132" s="162">
        <f>IF(N2132="zákl. přenesená",J2132,0)</f>
        <v>0</v>
      </c>
      <c r="BH2132" s="162">
        <f>IF(N2132="sníž. přenesená",J2132,0)</f>
        <v>0</v>
      </c>
      <c r="BI2132" s="162">
        <f>IF(N2132="nulová",J2132,0)</f>
        <v>0</v>
      </c>
      <c r="BJ2132" s="99" t="s">
        <v>75</v>
      </c>
      <c r="BK2132" s="162">
        <f>ROUND(I2132*H2132,2)</f>
        <v>356</v>
      </c>
      <c r="BL2132" s="99" t="s">
        <v>740</v>
      </c>
      <c r="BM2132" s="99" t="s">
        <v>5029</v>
      </c>
    </row>
    <row r="2133" spans="2:65" s="108" customFormat="1">
      <c r="B2133" s="109"/>
      <c r="D2133" s="163" t="s">
        <v>107</v>
      </c>
      <c r="F2133" s="164" t="s">
        <v>5028</v>
      </c>
      <c r="L2133" s="109"/>
      <c r="M2133" s="165"/>
      <c r="N2133" s="166"/>
      <c r="O2133" s="166"/>
      <c r="P2133" s="166"/>
      <c r="Q2133" s="166"/>
      <c r="R2133" s="166"/>
      <c r="S2133" s="166"/>
      <c r="T2133" s="167"/>
      <c r="AT2133" s="99" t="s">
        <v>107</v>
      </c>
      <c r="AU2133" s="99" t="s">
        <v>67</v>
      </c>
    </row>
    <row r="2134" spans="2:65" s="108" customFormat="1" ht="22.5" customHeight="1">
      <c r="B2134" s="109"/>
      <c r="C2134" s="168" t="s">
        <v>5030</v>
      </c>
      <c r="D2134" s="168" t="s">
        <v>4185</v>
      </c>
      <c r="E2134" s="169" t="s">
        <v>5031</v>
      </c>
      <c r="F2134" s="170" t="s">
        <v>5032</v>
      </c>
      <c r="G2134" s="171" t="s">
        <v>306</v>
      </c>
      <c r="H2134" s="172">
        <v>1</v>
      </c>
      <c r="I2134" s="173">
        <v>927</v>
      </c>
      <c r="J2134" s="173">
        <f>ROUND(I2134*H2134,2)</f>
        <v>927</v>
      </c>
      <c r="K2134" s="170" t="s">
        <v>103</v>
      </c>
      <c r="L2134" s="174"/>
      <c r="M2134" s="175" t="s">
        <v>1</v>
      </c>
      <c r="N2134" s="176" t="s">
        <v>38</v>
      </c>
      <c r="O2134" s="160">
        <v>0</v>
      </c>
      <c r="P2134" s="160">
        <f>O2134*H2134</f>
        <v>0</v>
      </c>
      <c r="Q2134" s="160">
        <v>1.094E-2</v>
      </c>
      <c r="R2134" s="160">
        <f>Q2134*H2134</f>
        <v>1.094E-2</v>
      </c>
      <c r="S2134" s="160">
        <v>0</v>
      </c>
      <c r="T2134" s="161">
        <f>S2134*H2134</f>
        <v>0</v>
      </c>
      <c r="AR2134" s="99" t="s">
        <v>740</v>
      </c>
      <c r="AT2134" s="99" t="s">
        <v>4185</v>
      </c>
      <c r="AU2134" s="99" t="s">
        <v>67</v>
      </c>
      <c r="AY2134" s="99" t="s">
        <v>105</v>
      </c>
      <c r="BE2134" s="162">
        <f>IF(N2134="základní",J2134,0)</f>
        <v>927</v>
      </c>
      <c r="BF2134" s="162">
        <f>IF(N2134="snížená",J2134,0)</f>
        <v>0</v>
      </c>
      <c r="BG2134" s="162">
        <f>IF(N2134="zákl. přenesená",J2134,0)</f>
        <v>0</v>
      </c>
      <c r="BH2134" s="162">
        <f>IF(N2134="sníž. přenesená",J2134,0)</f>
        <v>0</v>
      </c>
      <c r="BI2134" s="162">
        <f>IF(N2134="nulová",J2134,0)</f>
        <v>0</v>
      </c>
      <c r="BJ2134" s="99" t="s">
        <v>75</v>
      </c>
      <c r="BK2134" s="162">
        <f>ROUND(I2134*H2134,2)</f>
        <v>927</v>
      </c>
      <c r="BL2134" s="99" t="s">
        <v>740</v>
      </c>
      <c r="BM2134" s="99" t="s">
        <v>5033</v>
      </c>
    </row>
    <row r="2135" spans="2:65" s="108" customFormat="1">
      <c r="B2135" s="109"/>
      <c r="D2135" s="163" t="s">
        <v>107</v>
      </c>
      <c r="F2135" s="164" t="s">
        <v>5032</v>
      </c>
      <c r="L2135" s="109"/>
      <c r="M2135" s="165"/>
      <c r="N2135" s="166"/>
      <c r="O2135" s="166"/>
      <c r="P2135" s="166"/>
      <c r="Q2135" s="166"/>
      <c r="R2135" s="166"/>
      <c r="S2135" s="166"/>
      <c r="T2135" s="167"/>
      <c r="AT2135" s="99" t="s">
        <v>107</v>
      </c>
      <c r="AU2135" s="99" t="s">
        <v>67</v>
      </c>
    </row>
    <row r="2136" spans="2:65" s="108" customFormat="1" ht="22.5" customHeight="1">
      <c r="B2136" s="109"/>
      <c r="C2136" s="168" t="s">
        <v>5034</v>
      </c>
      <c r="D2136" s="168" t="s">
        <v>4185</v>
      </c>
      <c r="E2136" s="169" t="s">
        <v>5035</v>
      </c>
      <c r="F2136" s="170" t="s">
        <v>5036</v>
      </c>
      <c r="G2136" s="171" t="s">
        <v>306</v>
      </c>
      <c r="H2136" s="172">
        <v>1</v>
      </c>
      <c r="I2136" s="173">
        <v>410</v>
      </c>
      <c r="J2136" s="173">
        <f>ROUND(I2136*H2136,2)</f>
        <v>410</v>
      </c>
      <c r="K2136" s="170" t="s">
        <v>103</v>
      </c>
      <c r="L2136" s="174"/>
      <c r="M2136" s="175" t="s">
        <v>1</v>
      </c>
      <c r="N2136" s="176" t="s">
        <v>38</v>
      </c>
      <c r="O2136" s="160">
        <v>0</v>
      </c>
      <c r="P2136" s="160">
        <f>O2136*H2136</f>
        <v>0</v>
      </c>
      <c r="Q2136" s="160">
        <v>5.5399999999999998E-3</v>
      </c>
      <c r="R2136" s="160">
        <f>Q2136*H2136</f>
        <v>5.5399999999999998E-3</v>
      </c>
      <c r="S2136" s="160">
        <v>0</v>
      </c>
      <c r="T2136" s="161">
        <f>S2136*H2136</f>
        <v>0</v>
      </c>
      <c r="AR2136" s="99" t="s">
        <v>740</v>
      </c>
      <c r="AT2136" s="99" t="s">
        <v>4185</v>
      </c>
      <c r="AU2136" s="99" t="s">
        <v>67</v>
      </c>
      <c r="AY2136" s="99" t="s">
        <v>105</v>
      </c>
      <c r="BE2136" s="162">
        <f>IF(N2136="základní",J2136,0)</f>
        <v>410</v>
      </c>
      <c r="BF2136" s="162">
        <f>IF(N2136="snížená",J2136,0)</f>
        <v>0</v>
      </c>
      <c r="BG2136" s="162">
        <f>IF(N2136="zákl. přenesená",J2136,0)</f>
        <v>0</v>
      </c>
      <c r="BH2136" s="162">
        <f>IF(N2136="sníž. přenesená",J2136,0)</f>
        <v>0</v>
      </c>
      <c r="BI2136" s="162">
        <f>IF(N2136="nulová",J2136,0)</f>
        <v>0</v>
      </c>
      <c r="BJ2136" s="99" t="s">
        <v>75</v>
      </c>
      <c r="BK2136" s="162">
        <f>ROUND(I2136*H2136,2)</f>
        <v>410</v>
      </c>
      <c r="BL2136" s="99" t="s">
        <v>740</v>
      </c>
      <c r="BM2136" s="99" t="s">
        <v>5037</v>
      </c>
    </row>
    <row r="2137" spans="2:65" s="108" customFormat="1">
      <c r="B2137" s="109"/>
      <c r="D2137" s="163" t="s">
        <v>107</v>
      </c>
      <c r="F2137" s="164" t="s">
        <v>5036</v>
      </c>
      <c r="L2137" s="109"/>
      <c r="M2137" s="165"/>
      <c r="N2137" s="166"/>
      <c r="O2137" s="166"/>
      <c r="P2137" s="166"/>
      <c r="Q2137" s="166"/>
      <c r="R2137" s="166"/>
      <c r="S2137" s="166"/>
      <c r="T2137" s="167"/>
      <c r="AT2137" s="99" t="s">
        <v>107</v>
      </c>
      <c r="AU2137" s="99" t="s">
        <v>67</v>
      </c>
    </row>
    <row r="2138" spans="2:65" s="108" customFormat="1" ht="22.5" customHeight="1">
      <c r="B2138" s="109"/>
      <c r="C2138" s="168" t="s">
        <v>5038</v>
      </c>
      <c r="D2138" s="168" t="s">
        <v>4185</v>
      </c>
      <c r="E2138" s="169" t="s">
        <v>5039</v>
      </c>
      <c r="F2138" s="170" t="s">
        <v>5040</v>
      </c>
      <c r="G2138" s="171" t="s">
        <v>306</v>
      </c>
      <c r="H2138" s="172">
        <v>1</v>
      </c>
      <c r="I2138" s="173">
        <v>1170</v>
      </c>
      <c r="J2138" s="173">
        <f>ROUND(I2138*H2138,2)</f>
        <v>1170</v>
      </c>
      <c r="K2138" s="170" t="s">
        <v>103</v>
      </c>
      <c r="L2138" s="174"/>
      <c r="M2138" s="175" t="s">
        <v>1</v>
      </c>
      <c r="N2138" s="176" t="s">
        <v>38</v>
      </c>
      <c r="O2138" s="160">
        <v>0</v>
      </c>
      <c r="P2138" s="160">
        <f>O2138*H2138</f>
        <v>0</v>
      </c>
      <c r="Q2138" s="160">
        <v>1.3699999999999999E-3</v>
      </c>
      <c r="R2138" s="160">
        <f>Q2138*H2138</f>
        <v>1.3699999999999999E-3</v>
      </c>
      <c r="S2138" s="160">
        <v>0</v>
      </c>
      <c r="T2138" s="161">
        <f>S2138*H2138</f>
        <v>0</v>
      </c>
      <c r="AR2138" s="99" t="s">
        <v>740</v>
      </c>
      <c r="AT2138" s="99" t="s">
        <v>4185</v>
      </c>
      <c r="AU2138" s="99" t="s">
        <v>67</v>
      </c>
      <c r="AY2138" s="99" t="s">
        <v>105</v>
      </c>
      <c r="BE2138" s="162">
        <f>IF(N2138="základní",J2138,0)</f>
        <v>1170</v>
      </c>
      <c r="BF2138" s="162">
        <f>IF(N2138="snížená",J2138,0)</f>
        <v>0</v>
      </c>
      <c r="BG2138" s="162">
        <f>IF(N2138="zákl. přenesená",J2138,0)</f>
        <v>0</v>
      </c>
      <c r="BH2138" s="162">
        <f>IF(N2138="sníž. přenesená",J2138,0)</f>
        <v>0</v>
      </c>
      <c r="BI2138" s="162">
        <f>IF(N2138="nulová",J2138,0)</f>
        <v>0</v>
      </c>
      <c r="BJ2138" s="99" t="s">
        <v>75</v>
      </c>
      <c r="BK2138" s="162">
        <f>ROUND(I2138*H2138,2)</f>
        <v>1170</v>
      </c>
      <c r="BL2138" s="99" t="s">
        <v>740</v>
      </c>
      <c r="BM2138" s="99" t="s">
        <v>5041</v>
      </c>
    </row>
    <row r="2139" spans="2:65" s="108" customFormat="1">
      <c r="B2139" s="109"/>
      <c r="D2139" s="163" t="s">
        <v>107</v>
      </c>
      <c r="F2139" s="164" t="s">
        <v>5040</v>
      </c>
      <c r="L2139" s="109"/>
      <c r="M2139" s="165"/>
      <c r="N2139" s="166"/>
      <c r="O2139" s="166"/>
      <c r="P2139" s="166"/>
      <c r="Q2139" s="166"/>
      <c r="R2139" s="166"/>
      <c r="S2139" s="166"/>
      <c r="T2139" s="167"/>
      <c r="AT2139" s="99" t="s">
        <v>107</v>
      </c>
      <c r="AU2139" s="99" t="s">
        <v>67</v>
      </c>
    </row>
    <row r="2140" spans="2:65" s="108" customFormat="1" ht="22.5" customHeight="1">
      <c r="B2140" s="109"/>
      <c r="C2140" s="168" t="s">
        <v>5042</v>
      </c>
      <c r="D2140" s="168" t="s">
        <v>4185</v>
      </c>
      <c r="E2140" s="169" t="s">
        <v>5043</v>
      </c>
      <c r="F2140" s="170" t="s">
        <v>5044</v>
      </c>
      <c r="G2140" s="171" t="s">
        <v>111</v>
      </c>
      <c r="H2140" s="172">
        <v>1</v>
      </c>
      <c r="I2140" s="173">
        <v>217</v>
      </c>
      <c r="J2140" s="173">
        <f>ROUND(I2140*H2140,2)</f>
        <v>217</v>
      </c>
      <c r="K2140" s="170" t="s">
        <v>103</v>
      </c>
      <c r="L2140" s="174"/>
      <c r="M2140" s="175" t="s">
        <v>1</v>
      </c>
      <c r="N2140" s="176" t="s">
        <v>38</v>
      </c>
      <c r="O2140" s="160">
        <v>0</v>
      </c>
      <c r="P2140" s="160">
        <f>O2140*H2140</f>
        <v>0</v>
      </c>
      <c r="Q2140" s="160">
        <v>1.1000000000000001E-3</v>
      </c>
      <c r="R2140" s="160">
        <f>Q2140*H2140</f>
        <v>1.1000000000000001E-3</v>
      </c>
      <c r="S2140" s="160">
        <v>0</v>
      </c>
      <c r="T2140" s="161">
        <f>S2140*H2140</f>
        <v>0</v>
      </c>
      <c r="AR2140" s="99" t="s">
        <v>740</v>
      </c>
      <c r="AT2140" s="99" t="s">
        <v>4185</v>
      </c>
      <c r="AU2140" s="99" t="s">
        <v>67</v>
      </c>
      <c r="AY2140" s="99" t="s">
        <v>105</v>
      </c>
      <c r="BE2140" s="162">
        <f>IF(N2140="základní",J2140,0)</f>
        <v>217</v>
      </c>
      <c r="BF2140" s="162">
        <f>IF(N2140="snížená",J2140,0)</f>
        <v>0</v>
      </c>
      <c r="BG2140" s="162">
        <f>IF(N2140="zákl. přenesená",J2140,0)</f>
        <v>0</v>
      </c>
      <c r="BH2140" s="162">
        <f>IF(N2140="sníž. přenesená",J2140,0)</f>
        <v>0</v>
      </c>
      <c r="BI2140" s="162">
        <f>IF(N2140="nulová",J2140,0)</f>
        <v>0</v>
      </c>
      <c r="BJ2140" s="99" t="s">
        <v>75</v>
      </c>
      <c r="BK2140" s="162">
        <f>ROUND(I2140*H2140,2)</f>
        <v>217</v>
      </c>
      <c r="BL2140" s="99" t="s">
        <v>740</v>
      </c>
      <c r="BM2140" s="99" t="s">
        <v>5045</v>
      </c>
    </row>
    <row r="2141" spans="2:65" s="108" customFormat="1">
      <c r="B2141" s="109"/>
      <c r="D2141" s="163" t="s">
        <v>107</v>
      </c>
      <c r="F2141" s="164" t="s">
        <v>5044</v>
      </c>
      <c r="L2141" s="109"/>
      <c r="M2141" s="165"/>
      <c r="N2141" s="166"/>
      <c r="O2141" s="166"/>
      <c r="P2141" s="166"/>
      <c r="Q2141" s="166"/>
      <c r="R2141" s="166"/>
      <c r="S2141" s="166"/>
      <c r="T2141" s="167"/>
      <c r="AT2141" s="99" t="s">
        <v>107</v>
      </c>
      <c r="AU2141" s="99" t="s">
        <v>67</v>
      </c>
    </row>
    <row r="2142" spans="2:65" s="108" customFormat="1" ht="22.5" customHeight="1">
      <c r="B2142" s="109"/>
      <c r="C2142" s="168" t="s">
        <v>5046</v>
      </c>
      <c r="D2142" s="168" t="s">
        <v>4185</v>
      </c>
      <c r="E2142" s="169" t="s">
        <v>5047</v>
      </c>
      <c r="F2142" s="170" t="s">
        <v>5048</v>
      </c>
      <c r="G2142" s="171" t="s">
        <v>111</v>
      </c>
      <c r="H2142" s="172">
        <v>1</v>
      </c>
      <c r="I2142" s="173">
        <v>874</v>
      </c>
      <c r="J2142" s="173">
        <f>ROUND(I2142*H2142,2)</f>
        <v>874</v>
      </c>
      <c r="K2142" s="170" t="s">
        <v>103</v>
      </c>
      <c r="L2142" s="174"/>
      <c r="M2142" s="175" t="s">
        <v>1</v>
      </c>
      <c r="N2142" s="176" t="s">
        <v>38</v>
      </c>
      <c r="O2142" s="160">
        <v>0</v>
      </c>
      <c r="P2142" s="160">
        <f>O2142*H2142</f>
        <v>0</v>
      </c>
      <c r="Q2142" s="160">
        <v>3.48E-3</v>
      </c>
      <c r="R2142" s="160">
        <f>Q2142*H2142</f>
        <v>3.48E-3</v>
      </c>
      <c r="S2142" s="160">
        <v>0</v>
      </c>
      <c r="T2142" s="161">
        <f>S2142*H2142</f>
        <v>0</v>
      </c>
      <c r="AR2142" s="99" t="s">
        <v>740</v>
      </c>
      <c r="AT2142" s="99" t="s">
        <v>4185</v>
      </c>
      <c r="AU2142" s="99" t="s">
        <v>67</v>
      </c>
      <c r="AY2142" s="99" t="s">
        <v>105</v>
      </c>
      <c r="BE2142" s="162">
        <f>IF(N2142="základní",J2142,0)</f>
        <v>874</v>
      </c>
      <c r="BF2142" s="162">
        <f>IF(N2142="snížená",J2142,0)</f>
        <v>0</v>
      </c>
      <c r="BG2142" s="162">
        <f>IF(N2142="zákl. přenesená",J2142,0)</f>
        <v>0</v>
      </c>
      <c r="BH2142" s="162">
        <f>IF(N2142="sníž. přenesená",J2142,0)</f>
        <v>0</v>
      </c>
      <c r="BI2142" s="162">
        <f>IF(N2142="nulová",J2142,0)</f>
        <v>0</v>
      </c>
      <c r="BJ2142" s="99" t="s">
        <v>75</v>
      </c>
      <c r="BK2142" s="162">
        <f>ROUND(I2142*H2142,2)</f>
        <v>874</v>
      </c>
      <c r="BL2142" s="99" t="s">
        <v>740</v>
      </c>
      <c r="BM2142" s="99" t="s">
        <v>5049</v>
      </c>
    </row>
    <row r="2143" spans="2:65" s="108" customFormat="1">
      <c r="B2143" s="109"/>
      <c r="D2143" s="163" t="s">
        <v>107</v>
      </c>
      <c r="F2143" s="164" t="s">
        <v>5048</v>
      </c>
      <c r="L2143" s="109"/>
      <c r="M2143" s="165"/>
      <c r="N2143" s="166"/>
      <c r="O2143" s="166"/>
      <c r="P2143" s="166"/>
      <c r="Q2143" s="166"/>
      <c r="R2143" s="166"/>
      <c r="S2143" s="166"/>
      <c r="T2143" s="167"/>
      <c r="AT2143" s="99" t="s">
        <v>107</v>
      </c>
      <c r="AU2143" s="99" t="s">
        <v>67</v>
      </c>
    </row>
    <row r="2144" spans="2:65" s="108" customFormat="1" ht="22.5" customHeight="1">
      <c r="B2144" s="109"/>
      <c r="C2144" s="168" t="s">
        <v>5050</v>
      </c>
      <c r="D2144" s="168" t="s">
        <v>4185</v>
      </c>
      <c r="E2144" s="169" t="s">
        <v>5051</v>
      </c>
      <c r="F2144" s="170" t="s">
        <v>5052</v>
      </c>
      <c r="G2144" s="171" t="s">
        <v>111</v>
      </c>
      <c r="H2144" s="172">
        <v>1</v>
      </c>
      <c r="I2144" s="173">
        <v>251</v>
      </c>
      <c r="J2144" s="173">
        <f>ROUND(I2144*H2144,2)</f>
        <v>251</v>
      </c>
      <c r="K2144" s="170" t="s">
        <v>103</v>
      </c>
      <c r="L2144" s="174"/>
      <c r="M2144" s="175" t="s">
        <v>1</v>
      </c>
      <c r="N2144" s="176" t="s">
        <v>38</v>
      </c>
      <c r="O2144" s="160">
        <v>0</v>
      </c>
      <c r="P2144" s="160">
        <f>O2144*H2144</f>
        <v>0</v>
      </c>
      <c r="Q2144" s="160">
        <v>1.25E-3</v>
      </c>
      <c r="R2144" s="160">
        <f>Q2144*H2144</f>
        <v>1.25E-3</v>
      </c>
      <c r="S2144" s="160">
        <v>0</v>
      </c>
      <c r="T2144" s="161">
        <f>S2144*H2144</f>
        <v>0</v>
      </c>
      <c r="AR2144" s="99" t="s">
        <v>740</v>
      </c>
      <c r="AT2144" s="99" t="s">
        <v>4185</v>
      </c>
      <c r="AU2144" s="99" t="s">
        <v>67</v>
      </c>
      <c r="AY2144" s="99" t="s">
        <v>105</v>
      </c>
      <c r="BE2144" s="162">
        <f>IF(N2144="základní",J2144,0)</f>
        <v>251</v>
      </c>
      <c r="BF2144" s="162">
        <f>IF(N2144="snížená",J2144,0)</f>
        <v>0</v>
      </c>
      <c r="BG2144" s="162">
        <f>IF(N2144="zákl. přenesená",J2144,0)</f>
        <v>0</v>
      </c>
      <c r="BH2144" s="162">
        <f>IF(N2144="sníž. přenesená",J2144,0)</f>
        <v>0</v>
      </c>
      <c r="BI2144" s="162">
        <f>IF(N2144="nulová",J2144,0)</f>
        <v>0</v>
      </c>
      <c r="BJ2144" s="99" t="s">
        <v>75</v>
      </c>
      <c r="BK2144" s="162">
        <f>ROUND(I2144*H2144,2)</f>
        <v>251</v>
      </c>
      <c r="BL2144" s="99" t="s">
        <v>740</v>
      </c>
      <c r="BM2144" s="99" t="s">
        <v>5053</v>
      </c>
    </row>
    <row r="2145" spans="2:65" s="108" customFormat="1">
      <c r="B2145" s="109"/>
      <c r="D2145" s="163" t="s">
        <v>107</v>
      </c>
      <c r="F2145" s="164" t="s">
        <v>5052</v>
      </c>
      <c r="L2145" s="109"/>
      <c r="M2145" s="165"/>
      <c r="N2145" s="166"/>
      <c r="O2145" s="166"/>
      <c r="P2145" s="166"/>
      <c r="Q2145" s="166"/>
      <c r="R2145" s="166"/>
      <c r="S2145" s="166"/>
      <c r="T2145" s="167"/>
      <c r="AT2145" s="99" t="s">
        <v>107</v>
      </c>
      <c r="AU2145" s="99" t="s">
        <v>67</v>
      </c>
    </row>
    <row r="2146" spans="2:65" s="108" customFormat="1" ht="22.5" customHeight="1">
      <c r="B2146" s="109"/>
      <c r="C2146" s="168" t="s">
        <v>5054</v>
      </c>
      <c r="D2146" s="168" t="s">
        <v>4185</v>
      </c>
      <c r="E2146" s="169" t="s">
        <v>5055</v>
      </c>
      <c r="F2146" s="170" t="s">
        <v>5056</v>
      </c>
      <c r="G2146" s="171" t="s">
        <v>111</v>
      </c>
      <c r="H2146" s="172">
        <v>1</v>
      </c>
      <c r="I2146" s="173">
        <v>918</v>
      </c>
      <c r="J2146" s="173">
        <f>ROUND(I2146*H2146,2)</f>
        <v>918</v>
      </c>
      <c r="K2146" s="170" t="s">
        <v>103</v>
      </c>
      <c r="L2146" s="174"/>
      <c r="M2146" s="175" t="s">
        <v>1</v>
      </c>
      <c r="N2146" s="176" t="s">
        <v>38</v>
      </c>
      <c r="O2146" s="160">
        <v>0</v>
      </c>
      <c r="P2146" s="160">
        <f>O2146*H2146</f>
        <v>0</v>
      </c>
      <c r="Q2146" s="160">
        <v>4.4400000000000004E-3</v>
      </c>
      <c r="R2146" s="160">
        <f>Q2146*H2146</f>
        <v>4.4400000000000004E-3</v>
      </c>
      <c r="S2146" s="160">
        <v>0</v>
      </c>
      <c r="T2146" s="161">
        <f>S2146*H2146</f>
        <v>0</v>
      </c>
      <c r="AR2146" s="99" t="s">
        <v>740</v>
      </c>
      <c r="AT2146" s="99" t="s">
        <v>4185</v>
      </c>
      <c r="AU2146" s="99" t="s">
        <v>67</v>
      </c>
      <c r="AY2146" s="99" t="s">
        <v>105</v>
      </c>
      <c r="BE2146" s="162">
        <f>IF(N2146="základní",J2146,0)</f>
        <v>918</v>
      </c>
      <c r="BF2146" s="162">
        <f>IF(N2146="snížená",J2146,0)</f>
        <v>0</v>
      </c>
      <c r="BG2146" s="162">
        <f>IF(N2146="zákl. přenesená",J2146,0)</f>
        <v>0</v>
      </c>
      <c r="BH2146" s="162">
        <f>IF(N2146="sníž. přenesená",J2146,0)</f>
        <v>0</v>
      </c>
      <c r="BI2146" s="162">
        <f>IF(N2146="nulová",J2146,0)</f>
        <v>0</v>
      </c>
      <c r="BJ2146" s="99" t="s">
        <v>75</v>
      </c>
      <c r="BK2146" s="162">
        <f>ROUND(I2146*H2146,2)</f>
        <v>918</v>
      </c>
      <c r="BL2146" s="99" t="s">
        <v>740</v>
      </c>
      <c r="BM2146" s="99" t="s">
        <v>5057</v>
      </c>
    </row>
    <row r="2147" spans="2:65" s="108" customFormat="1">
      <c r="B2147" s="109"/>
      <c r="D2147" s="163" t="s">
        <v>107</v>
      </c>
      <c r="F2147" s="164" t="s">
        <v>5056</v>
      </c>
      <c r="L2147" s="109"/>
      <c r="M2147" s="165"/>
      <c r="N2147" s="166"/>
      <c r="O2147" s="166"/>
      <c r="P2147" s="166"/>
      <c r="Q2147" s="166"/>
      <c r="R2147" s="166"/>
      <c r="S2147" s="166"/>
      <c r="T2147" s="167"/>
      <c r="AT2147" s="99" t="s">
        <v>107</v>
      </c>
      <c r="AU2147" s="99" t="s">
        <v>67</v>
      </c>
    </row>
    <row r="2148" spans="2:65" s="108" customFormat="1" ht="22.5" customHeight="1">
      <c r="B2148" s="109"/>
      <c r="C2148" s="168" t="s">
        <v>5058</v>
      </c>
      <c r="D2148" s="168" t="s">
        <v>4185</v>
      </c>
      <c r="E2148" s="169" t="s">
        <v>5059</v>
      </c>
      <c r="F2148" s="170" t="s">
        <v>5060</v>
      </c>
      <c r="G2148" s="171" t="s">
        <v>111</v>
      </c>
      <c r="H2148" s="172">
        <v>1</v>
      </c>
      <c r="I2148" s="173">
        <v>476</v>
      </c>
      <c r="J2148" s="173">
        <f>ROUND(I2148*H2148,2)</f>
        <v>476</v>
      </c>
      <c r="K2148" s="170" t="s">
        <v>103</v>
      </c>
      <c r="L2148" s="174"/>
      <c r="M2148" s="175" t="s">
        <v>1</v>
      </c>
      <c r="N2148" s="176" t="s">
        <v>38</v>
      </c>
      <c r="O2148" s="160">
        <v>0</v>
      </c>
      <c r="P2148" s="160">
        <f>O2148*H2148</f>
        <v>0</v>
      </c>
      <c r="Q2148" s="160">
        <v>2.47E-3</v>
      </c>
      <c r="R2148" s="160">
        <f>Q2148*H2148</f>
        <v>2.47E-3</v>
      </c>
      <c r="S2148" s="160">
        <v>0</v>
      </c>
      <c r="T2148" s="161">
        <f>S2148*H2148</f>
        <v>0</v>
      </c>
      <c r="AR2148" s="99" t="s">
        <v>740</v>
      </c>
      <c r="AT2148" s="99" t="s">
        <v>4185</v>
      </c>
      <c r="AU2148" s="99" t="s">
        <v>67</v>
      </c>
      <c r="AY2148" s="99" t="s">
        <v>105</v>
      </c>
      <c r="BE2148" s="162">
        <f>IF(N2148="základní",J2148,0)</f>
        <v>476</v>
      </c>
      <c r="BF2148" s="162">
        <f>IF(N2148="snížená",J2148,0)</f>
        <v>0</v>
      </c>
      <c r="BG2148" s="162">
        <f>IF(N2148="zákl. přenesená",J2148,0)</f>
        <v>0</v>
      </c>
      <c r="BH2148" s="162">
        <f>IF(N2148="sníž. přenesená",J2148,0)</f>
        <v>0</v>
      </c>
      <c r="BI2148" s="162">
        <f>IF(N2148="nulová",J2148,0)</f>
        <v>0</v>
      </c>
      <c r="BJ2148" s="99" t="s">
        <v>75</v>
      </c>
      <c r="BK2148" s="162">
        <f>ROUND(I2148*H2148,2)</f>
        <v>476</v>
      </c>
      <c r="BL2148" s="99" t="s">
        <v>740</v>
      </c>
      <c r="BM2148" s="99" t="s">
        <v>5061</v>
      </c>
    </row>
    <row r="2149" spans="2:65" s="108" customFormat="1">
      <c r="B2149" s="109"/>
      <c r="D2149" s="163" t="s">
        <v>107</v>
      </c>
      <c r="F2149" s="164" t="s">
        <v>5060</v>
      </c>
      <c r="L2149" s="109"/>
      <c r="M2149" s="165"/>
      <c r="N2149" s="166"/>
      <c r="O2149" s="166"/>
      <c r="P2149" s="166"/>
      <c r="Q2149" s="166"/>
      <c r="R2149" s="166"/>
      <c r="S2149" s="166"/>
      <c r="T2149" s="167"/>
      <c r="AT2149" s="99" t="s">
        <v>107</v>
      </c>
      <c r="AU2149" s="99" t="s">
        <v>67</v>
      </c>
    </row>
    <row r="2150" spans="2:65" s="108" customFormat="1" ht="22.5" customHeight="1">
      <c r="B2150" s="109"/>
      <c r="C2150" s="168" t="s">
        <v>5062</v>
      </c>
      <c r="D2150" s="168" t="s">
        <v>4185</v>
      </c>
      <c r="E2150" s="169" t="s">
        <v>5063</v>
      </c>
      <c r="F2150" s="170" t="s">
        <v>5064</v>
      </c>
      <c r="G2150" s="171" t="s">
        <v>111</v>
      </c>
      <c r="H2150" s="172">
        <v>1</v>
      </c>
      <c r="I2150" s="173">
        <v>3500</v>
      </c>
      <c r="J2150" s="173">
        <f>ROUND(I2150*H2150,2)</f>
        <v>3500</v>
      </c>
      <c r="K2150" s="170" t="s">
        <v>103</v>
      </c>
      <c r="L2150" s="174"/>
      <c r="M2150" s="175" t="s">
        <v>1</v>
      </c>
      <c r="N2150" s="176" t="s">
        <v>38</v>
      </c>
      <c r="O2150" s="160">
        <v>0</v>
      </c>
      <c r="P2150" s="160">
        <f>O2150*H2150</f>
        <v>0</v>
      </c>
      <c r="Q2150" s="160">
        <v>6.1500000000000001E-3</v>
      </c>
      <c r="R2150" s="160">
        <f>Q2150*H2150</f>
        <v>6.1500000000000001E-3</v>
      </c>
      <c r="S2150" s="160">
        <v>0</v>
      </c>
      <c r="T2150" s="161">
        <f>S2150*H2150</f>
        <v>0</v>
      </c>
      <c r="AR2150" s="99" t="s">
        <v>740</v>
      </c>
      <c r="AT2150" s="99" t="s">
        <v>4185</v>
      </c>
      <c r="AU2150" s="99" t="s">
        <v>67</v>
      </c>
      <c r="AY2150" s="99" t="s">
        <v>105</v>
      </c>
      <c r="BE2150" s="162">
        <f>IF(N2150="základní",J2150,0)</f>
        <v>3500</v>
      </c>
      <c r="BF2150" s="162">
        <f>IF(N2150="snížená",J2150,0)</f>
        <v>0</v>
      </c>
      <c r="BG2150" s="162">
        <f>IF(N2150="zákl. přenesená",J2150,0)</f>
        <v>0</v>
      </c>
      <c r="BH2150" s="162">
        <f>IF(N2150="sníž. přenesená",J2150,0)</f>
        <v>0</v>
      </c>
      <c r="BI2150" s="162">
        <f>IF(N2150="nulová",J2150,0)</f>
        <v>0</v>
      </c>
      <c r="BJ2150" s="99" t="s">
        <v>75</v>
      </c>
      <c r="BK2150" s="162">
        <f>ROUND(I2150*H2150,2)</f>
        <v>3500</v>
      </c>
      <c r="BL2150" s="99" t="s">
        <v>740</v>
      </c>
      <c r="BM2150" s="99" t="s">
        <v>5065</v>
      </c>
    </row>
    <row r="2151" spans="2:65" s="108" customFormat="1">
      <c r="B2151" s="109"/>
      <c r="D2151" s="163" t="s">
        <v>107</v>
      </c>
      <c r="F2151" s="164" t="s">
        <v>5064</v>
      </c>
      <c r="L2151" s="109"/>
      <c r="M2151" s="165"/>
      <c r="N2151" s="166"/>
      <c r="O2151" s="166"/>
      <c r="P2151" s="166"/>
      <c r="Q2151" s="166"/>
      <c r="R2151" s="166"/>
      <c r="S2151" s="166"/>
      <c r="T2151" s="167"/>
      <c r="AT2151" s="99" t="s">
        <v>107</v>
      </c>
      <c r="AU2151" s="99" t="s">
        <v>67</v>
      </c>
    </row>
    <row r="2152" spans="2:65" s="108" customFormat="1" ht="22.5" customHeight="1">
      <c r="B2152" s="109"/>
      <c r="C2152" s="168" t="s">
        <v>5066</v>
      </c>
      <c r="D2152" s="168" t="s">
        <v>4185</v>
      </c>
      <c r="E2152" s="169" t="s">
        <v>5067</v>
      </c>
      <c r="F2152" s="170" t="s">
        <v>5068</v>
      </c>
      <c r="G2152" s="171" t="s">
        <v>111</v>
      </c>
      <c r="H2152" s="172">
        <v>1</v>
      </c>
      <c r="I2152" s="173">
        <v>490</v>
      </c>
      <c r="J2152" s="173">
        <f>ROUND(I2152*H2152,2)</f>
        <v>490</v>
      </c>
      <c r="K2152" s="170" t="s">
        <v>103</v>
      </c>
      <c r="L2152" s="174"/>
      <c r="M2152" s="175" t="s">
        <v>1</v>
      </c>
      <c r="N2152" s="176" t="s">
        <v>38</v>
      </c>
      <c r="O2152" s="160">
        <v>0</v>
      </c>
      <c r="P2152" s="160">
        <f>O2152*H2152</f>
        <v>0</v>
      </c>
      <c r="Q2152" s="160">
        <v>1.9300000000000001E-3</v>
      </c>
      <c r="R2152" s="160">
        <f>Q2152*H2152</f>
        <v>1.9300000000000001E-3</v>
      </c>
      <c r="S2152" s="160">
        <v>0</v>
      </c>
      <c r="T2152" s="161">
        <f>S2152*H2152</f>
        <v>0</v>
      </c>
      <c r="AR2152" s="99" t="s">
        <v>740</v>
      </c>
      <c r="AT2152" s="99" t="s">
        <v>4185</v>
      </c>
      <c r="AU2152" s="99" t="s">
        <v>67</v>
      </c>
      <c r="AY2152" s="99" t="s">
        <v>105</v>
      </c>
      <c r="BE2152" s="162">
        <f>IF(N2152="základní",J2152,0)</f>
        <v>490</v>
      </c>
      <c r="BF2152" s="162">
        <f>IF(N2152="snížená",J2152,0)</f>
        <v>0</v>
      </c>
      <c r="BG2152" s="162">
        <f>IF(N2152="zákl. přenesená",J2152,0)</f>
        <v>0</v>
      </c>
      <c r="BH2152" s="162">
        <f>IF(N2152="sníž. přenesená",J2152,0)</f>
        <v>0</v>
      </c>
      <c r="BI2152" s="162">
        <f>IF(N2152="nulová",J2152,0)</f>
        <v>0</v>
      </c>
      <c r="BJ2152" s="99" t="s">
        <v>75</v>
      </c>
      <c r="BK2152" s="162">
        <f>ROUND(I2152*H2152,2)</f>
        <v>490</v>
      </c>
      <c r="BL2152" s="99" t="s">
        <v>740</v>
      </c>
      <c r="BM2152" s="99" t="s">
        <v>5069</v>
      </c>
    </row>
    <row r="2153" spans="2:65" s="108" customFormat="1">
      <c r="B2153" s="109"/>
      <c r="D2153" s="163" t="s">
        <v>107</v>
      </c>
      <c r="F2153" s="164" t="s">
        <v>5068</v>
      </c>
      <c r="L2153" s="109"/>
      <c r="M2153" s="165"/>
      <c r="N2153" s="166"/>
      <c r="O2153" s="166"/>
      <c r="P2153" s="166"/>
      <c r="Q2153" s="166"/>
      <c r="R2153" s="166"/>
      <c r="S2153" s="166"/>
      <c r="T2153" s="167"/>
      <c r="AT2153" s="99" t="s">
        <v>107</v>
      </c>
      <c r="AU2153" s="99" t="s">
        <v>67</v>
      </c>
    </row>
    <row r="2154" spans="2:65" s="108" customFormat="1" ht="22.5" customHeight="1">
      <c r="B2154" s="109"/>
      <c r="C2154" s="168" t="s">
        <v>5070</v>
      </c>
      <c r="D2154" s="168" t="s">
        <v>4185</v>
      </c>
      <c r="E2154" s="169" t="s">
        <v>5071</v>
      </c>
      <c r="F2154" s="170" t="s">
        <v>5072</v>
      </c>
      <c r="G2154" s="171" t="s">
        <v>111</v>
      </c>
      <c r="H2154" s="172">
        <v>1</v>
      </c>
      <c r="I2154" s="173">
        <v>3860</v>
      </c>
      <c r="J2154" s="173">
        <f>ROUND(I2154*H2154,2)</f>
        <v>3860</v>
      </c>
      <c r="K2154" s="170" t="s">
        <v>103</v>
      </c>
      <c r="L2154" s="174"/>
      <c r="M2154" s="175" t="s">
        <v>1</v>
      </c>
      <c r="N2154" s="176" t="s">
        <v>38</v>
      </c>
      <c r="O2154" s="160">
        <v>0</v>
      </c>
      <c r="P2154" s="160">
        <f>O2154*H2154</f>
        <v>0</v>
      </c>
      <c r="Q2154" s="160">
        <v>6.1500000000000001E-3</v>
      </c>
      <c r="R2154" s="160">
        <f>Q2154*H2154</f>
        <v>6.1500000000000001E-3</v>
      </c>
      <c r="S2154" s="160">
        <v>0</v>
      </c>
      <c r="T2154" s="161">
        <f>S2154*H2154</f>
        <v>0</v>
      </c>
      <c r="AR2154" s="99" t="s">
        <v>740</v>
      </c>
      <c r="AT2154" s="99" t="s">
        <v>4185</v>
      </c>
      <c r="AU2154" s="99" t="s">
        <v>67</v>
      </c>
      <c r="AY2154" s="99" t="s">
        <v>105</v>
      </c>
      <c r="BE2154" s="162">
        <f>IF(N2154="základní",J2154,0)</f>
        <v>3860</v>
      </c>
      <c r="BF2154" s="162">
        <f>IF(N2154="snížená",J2154,0)</f>
        <v>0</v>
      </c>
      <c r="BG2154" s="162">
        <f>IF(N2154="zákl. přenesená",J2154,0)</f>
        <v>0</v>
      </c>
      <c r="BH2154" s="162">
        <f>IF(N2154="sníž. přenesená",J2154,0)</f>
        <v>0</v>
      </c>
      <c r="BI2154" s="162">
        <f>IF(N2154="nulová",J2154,0)</f>
        <v>0</v>
      </c>
      <c r="BJ2154" s="99" t="s">
        <v>75</v>
      </c>
      <c r="BK2154" s="162">
        <f>ROUND(I2154*H2154,2)</f>
        <v>3860</v>
      </c>
      <c r="BL2154" s="99" t="s">
        <v>740</v>
      </c>
      <c r="BM2154" s="99" t="s">
        <v>5073</v>
      </c>
    </row>
    <row r="2155" spans="2:65" s="108" customFormat="1">
      <c r="B2155" s="109"/>
      <c r="D2155" s="163" t="s">
        <v>107</v>
      </c>
      <c r="F2155" s="164" t="s">
        <v>5072</v>
      </c>
      <c r="L2155" s="109"/>
      <c r="M2155" s="165"/>
      <c r="N2155" s="166"/>
      <c r="O2155" s="166"/>
      <c r="P2155" s="166"/>
      <c r="Q2155" s="166"/>
      <c r="R2155" s="166"/>
      <c r="S2155" s="166"/>
      <c r="T2155" s="167"/>
      <c r="AT2155" s="99" t="s">
        <v>107</v>
      </c>
      <c r="AU2155" s="99" t="s">
        <v>67</v>
      </c>
    </row>
    <row r="2156" spans="2:65" s="108" customFormat="1" ht="22.5" customHeight="1">
      <c r="B2156" s="109"/>
      <c r="C2156" s="168" t="s">
        <v>5074</v>
      </c>
      <c r="D2156" s="168" t="s">
        <v>4185</v>
      </c>
      <c r="E2156" s="169" t="s">
        <v>5075</v>
      </c>
      <c r="F2156" s="170" t="s">
        <v>5076</v>
      </c>
      <c r="G2156" s="171" t="s">
        <v>111</v>
      </c>
      <c r="H2156" s="172">
        <v>1</v>
      </c>
      <c r="I2156" s="173">
        <v>500</v>
      </c>
      <c r="J2156" s="173">
        <f>ROUND(I2156*H2156,2)</f>
        <v>500</v>
      </c>
      <c r="K2156" s="170" t="s">
        <v>103</v>
      </c>
      <c r="L2156" s="174"/>
      <c r="M2156" s="175" t="s">
        <v>1</v>
      </c>
      <c r="N2156" s="176" t="s">
        <v>38</v>
      </c>
      <c r="O2156" s="160">
        <v>0</v>
      </c>
      <c r="P2156" s="160">
        <f>O2156*H2156</f>
        <v>0</v>
      </c>
      <c r="Q2156" s="160">
        <v>3.2000000000000002E-3</v>
      </c>
      <c r="R2156" s="160">
        <f>Q2156*H2156</f>
        <v>3.2000000000000002E-3</v>
      </c>
      <c r="S2156" s="160">
        <v>0</v>
      </c>
      <c r="T2156" s="161">
        <f>S2156*H2156</f>
        <v>0</v>
      </c>
      <c r="AR2156" s="99" t="s">
        <v>740</v>
      </c>
      <c r="AT2156" s="99" t="s">
        <v>4185</v>
      </c>
      <c r="AU2156" s="99" t="s">
        <v>67</v>
      </c>
      <c r="AY2156" s="99" t="s">
        <v>105</v>
      </c>
      <c r="BE2156" s="162">
        <f>IF(N2156="základní",J2156,0)</f>
        <v>500</v>
      </c>
      <c r="BF2156" s="162">
        <f>IF(N2156="snížená",J2156,0)</f>
        <v>0</v>
      </c>
      <c r="BG2156" s="162">
        <f>IF(N2156="zákl. přenesená",J2156,0)</f>
        <v>0</v>
      </c>
      <c r="BH2156" s="162">
        <f>IF(N2156="sníž. přenesená",J2156,0)</f>
        <v>0</v>
      </c>
      <c r="BI2156" s="162">
        <f>IF(N2156="nulová",J2156,0)</f>
        <v>0</v>
      </c>
      <c r="BJ2156" s="99" t="s">
        <v>75</v>
      </c>
      <c r="BK2156" s="162">
        <f>ROUND(I2156*H2156,2)</f>
        <v>500</v>
      </c>
      <c r="BL2156" s="99" t="s">
        <v>740</v>
      </c>
      <c r="BM2156" s="99" t="s">
        <v>5077</v>
      </c>
    </row>
    <row r="2157" spans="2:65" s="108" customFormat="1">
      <c r="B2157" s="109"/>
      <c r="D2157" s="163" t="s">
        <v>107</v>
      </c>
      <c r="F2157" s="164" t="s">
        <v>5076</v>
      </c>
      <c r="L2157" s="109"/>
      <c r="M2157" s="165"/>
      <c r="N2157" s="166"/>
      <c r="O2157" s="166"/>
      <c r="P2157" s="166"/>
      <c r="Q2157" s="166"/>
      <c r="R2157" s="166"/>
      <c r="S2157" s="166"/>
      <c r="T2157" s="167"/>
      <c r="AT2157" s="99" t="s">
        <v>107</v>
      </c>
      <c r="AU2157" s="99" t="s">
        <v>67</v>
      </c>
    </row>
    <row r="2158" spans="2:65" s="108" customFormat="1" ht="22.5" customHeight="1">
      <c r="B2158" s="109"/>
      <c r="C2158" s="168" t="s">
        <v>5078</v>
      </c>
      <c r="D2158" s="168" t="s">
        <v>4185</v>
      </c>
      <c r="E2158" s="169" t="s">
        <v>5079</v>
      </c>
      <c r="F2158" s="170" t="s">
        <v>5080</v>
      </c>
      <c r="G2158" s="171" t="s">
        <v>111</v>
      </c>
      <c r="H2158" s="172">
        <v>1</v>
      </c>
      <c r="I2158" s="173">
        <v>1940</v>
      </c>
      <c r="J2158" s="173">
        <f>ROUND(I2158*H2158,2)</f>
        <v>1940</v>
      </c>
      <c r="K2158" s="170" t="s">
        <v>103</v>
      </c>
      <c r="L2158" s="174"/>
      <c r="M2158" s="175" t="s">
        <v>1</v>
      </c>
      <c r="N2158" s="176" t="s">
        <v>38</v>
      </c>
      <c r="O2158" s="160">
        <v>0</v>
      </c>
      <c r="P2158" s="160">
        <f>O2158*H2158</f>
        <v>0</v>
      </c>
      <c r="Q2158" s="160">
        <v>5.3299999999999997E-3</v>
      </c>
      <c r="R2158" s="160">
        <f>Q2158*H2158</f>
        <v>5.3299999999999997E-3</v>
      </c>
      <c r="S2158" s="160">
        <v>0</v>
      </c>
      <c r="T2158" s="161">
        <f>S2158*H2158</f>
        <v>0</v>
      </c>
      <c r="AR2158" s="99" t="s">
        <v>740</v>
      </c>
      <c r="AT2158" s="99" t="s">
        <v>4185</v>
      </c>
      <c r="AU2158" s="99" t="s">
        <v>67</v>
      </c>
      <c r="AY2158" s="99" t="s">
        <v>105</v>
      </c>
      <c r="BE2158" s="162">
        <f>IF(N2158="základní",J2158,0)</f>
        <v>1940</v>
      </c>
      <c r="BF2158" s="162">
        <f>IF(N2158="snížená",J2158,0)</f>
        <v>0</v>
      </c>
      <c r="BG2158" s="162">
        <f>IF(N2158="zákl. přenesená",J2158,0)</f>
        <v>0</v>
      </c>
      <c r="BH2158" s="162">
        <f>IF(N2158="sníž. přenesená",J2158,0)</f>
        <v>0</v>
      </c>
      <c r="BI2158" s="162">
        <f>IF(N2158="nulová",J2158,0)</f>
        <v>0</v>
      </c>
      <c r="BJ2158" s="99" t="s">
        <v>75</v>
      </c>
      <c r="BK2158" s="162">
        <f>ROUND(I2158*H2158,2)</f>
        <v>1940</v>
      </c>
      <c r="BL2158" s="99" t="s">
        <v>740</v>
      </c>
      <c r="BM2158" s="99" t="s">
        <v>5081</v>
      </c>
    </row>
    <row r="2159" spans="2:65" s="108" customFormat="1">
      <c r="B2159" s="109"/>
      <c r="D2159" s="163" t="s">
        <v>107</v>
      </c>
      <c r="F2159" s="164" t="s">
        <v>5080</v>
      </c>
      <c r="L2159" s="109"/>
      <c r="M2159" s="165"/>
      <c r="N2159" s="166"/>
      <c r="O2159" s="166"/>
      <c r="P2159" s="166"/>
      <c r="Q2159" s="166"/>
      <c r="R2159" s="166"/>
      <c r="S2159" s="166"/>
      <c r="T2159" s="167"/>
      <c r="AT2159" s="99" t="s">
        <v>107</v>
      </c>
      <c r="AU2159" s="99" t="s">
        <v>67</v>
      </c>
    </row>
    <row r="2160" spans="2:65" s="108" customFormat="1" ht="22.5" customHeight="1">
      <c r="B2160" s="109"/>
      <c r="C2160" s="168" t="s">
        <v>5082</v>
      </c>
      <c r="D2160" s="168" t="s">
        <v>4185</v>
      </c>
      <c r="E2160" s="169" t="s">
        <v>5083</v>
      </c>
      <c r="F2160" s="170" t="s">
        <v>5084</v>
      </c>
      <c r="G2160" s="171" t="s">
        <v>111</v>
      </c>
      <c r="H2160" s="172">
        <v>1</v>
      </c>
      <c r="I2160" s="173">
        <v>3880</v>
      </c>
      <c r="J2160" s="173">
        <f>ROUND(I2160*H2160,2)</f>
        <v>3880</v>
      </c>
      <c r="K2160" s="170" t="s">
        <v>103</v>
      </c>
      <c r="L2160" s="174"/>
      <c r="M2160" s="175" t="s">
        <v>1</v>
      </c>
      <c r="N2160" s="176" t="s">
        <v>38</v>
      </c>
      <c r="O2160" s="160">
        <v>0</v>
      </c>
      <c r="P2160" s="160">
        <f>O2160*H2160</f>
        <v>0</v>
      </c>
      <c r="Q2160" s="160">
        <v>1.17E-2</v>
      </c>
      <c r="R2160" s="160">
        <f>Q2160*H2160</f>
        <v>1.17E-2</v>
      </c>
      <c r="S2160" s="160">
        <v>0</v>
      </c>
      <c r="T2160" s="161">
        <f>S2160*H2160</f>
        <v>0</v>
      </c>
      <c r="AR2160" s="99" t="s">
        <v>740</v>
      </c>
      <c r="AT2160" s="99" t="s">
        <v>4185</v>
      </c>
      <c r="AU2160" s="99" t="s">
        <v>67</v>
      </c>
      <c r="AY2160" s="99" t="s">
        <v>105</v>
      </c>
      <c r="BE2160" s="162">
        <f>IF(N2160="základní",J2160,0)</f>
        <v>3880</v>
      </c>
      <c r="BF2160" s="162">
        <f>IF(N2160="snížená",J2160,0)</f>
        <v>0</v>
      </c>
      <c r="BG2160" s="162">
        <f>IF(N2160="zákl. přenesená",J2160,0)</f>
        <v>0</v>
      </c>
      <c r="BH2160" s="162">
        <f>IF(N2160="sníž. přenesená",J2160,0)</f>
        <v>0</v>
      </c>
      <c r="BI2160" s="162">
        <f>IF(N2160="nulová",J2160,0)</f>
        <v>0</v>
      </c>
      <c r="BJ2160" s="99" t="s">
        <v>75</v>
      </c>
      <c r="BK2160" s="162">
        <f>ROUND(I2160*H2160,2)</f>
        <v>3880</v>
      </c>
      <c r="BL2160" s="99" t="s">
        <v>740</v>
      </c>
      <c r="BM2160" s="99" t="s">
        <v>5085</v>
      </c>
    </row>
    <row r="2161" spans="2:65" s="108" customFormat="1">
      <c r="B2161" s="109"/>
      <c r="D2161" s="163" t="s">
        <v>107</v>
      </c>
      <c r="F2161" s="164" t="s">
        <v>5084</v>
      </c>
      <c r="L2161" s="109"/>
      <c r="M2161" s="165"/>
      <c r="N2161" s="166"/>
      <c r="O2161" s="166"/>
      <c r="P2161" s="166"/>
      <c r="Q2161" s="166"/>
      <c r="R2161" s="166"/>
      <c r="S2161" s="166"/>
      <c r="T2161" s="167"/>
      <c r="AT2161" s="99" t="s">
        <v>107</v>
      </c>
      <c r="AU2161" s="99" t="s">
        <v>67</v>
      </c>
    </row>
    <row r="2162" spans="2:65" s="108" customFormat="1" ht="22.5" customHeight="1">
      <c r="B2162" s="109"/>
      <c r="C2162" s="168" t="s">
        <v>5086</v>
      </c>
      <c r="D2162" s="168" t="s">
        <v>4185</v>
      </c>
      <c r="E2162" s="169" t="s">
        <v>5087</v>
      </c>
      <c r="F2162" s="170" t="s">
        <v>5088</v>
      </c>
      <c r="G2162" s="171" t="s">
        <v>111</v>
      </c>
      <c r="H2162" s="172">
        <v>1</v>
      </c>
      <c r="I2162" s="173">
        <v>10000</v>
      </c>
      <c r="J2162" s="173">
        <f>ROUND(I2162*H2162,2)</f>
        <v>10000</v>
      </c>
      <c r="K2162" s="170" t="s">
        <v>103</v>
      </c>
      <c r="L2162" s="174"/>
      <c r="M2162" s="175" t="s">
        <v>1</v>
      </c>
      <c r="N2162" s="176" t="s">
        <v>38</v>
      </c>
      <c r="O2162" s="160">
        <v>0</v>
      </c>
      <c r="P2162" s="160">
        <f>O2162*H2162</f>
        <v>0</v>
      </c>
      <c r="Q2162" s="160">
        <v>0</v>
      </c>
      <c r="R2162" s="160">
        <f>Q2162*H2162</f>
        <v>0</v>
      </c>
      <c r="S2162" s="160">
        <v>0</v>
      </c>
      <c r="T2162" s="161">
        <f>S2162*H2162</f>
        <v>0</v>
      </c>
      <c r="AR2162" s="99" t="s">
        <v>740</v>
      </c>
      <c r="AT2162" s="99" t="s">
        <v>4185</v>
      </c>
      <c r="AU2162" s="99" t="s">
        <v>67</v>
      </c>
      <c r="AY2162" s="99" t="s">
        <v>105</v>
      </c>
      <c r="BE2162" s="162">
        <f>IF(N2162="základní",J2162,0)</f>
        <v>10000</v>
      </c>
      <c r="BF2162" s="162">
        <f>IF(N2162="snížená",J2162,0)</f>
        <v>0</v>
      </c>
      <c r="BG2162" s="162">
        <f>IF(N2162="zákl. přenesená",J2162,0)</f>
        <v>0</v>
      </c>
      <c r="BH2162" s="162">
        <f>IF(N2162="sníž. přenesená",J2162,0)</f>
        <v>0</v>
      </c>
      <c r="BI2162" s="162">
        <f>IF(N2162="nulová",J2162,0)</f>
        <v>0</v>
      </c>
      <c r="BJ2162" s="99" t="s">
        <v>75</v>
      </c>
      <c r="BK2162" s="162">
        <f>ROUND(I2162*H2162,2)</f>
        <v>10000</v>
      </c>
      <c r="BL2162" s="99" t="s">
        <v>740</v>
      </c>
      <c r="BM2162" s="99" t="s">
        <v>5089</v>
      </c>
    </row>
    <row r="2163" spans="2:65" s="108" customFormat="1">
      <c r="B2163" s="109"/>
      <c r="D2163" s="163" t="s">
        <v>107</v>
      </c>
      <c r="F2163" s="164" t="s">
        <v>5088</v>
      </c>
      <c r="L2163" s="109"/>
      <c r="M2163" s="165"/>
      <c r="N2163" s="166"/>
      <c r="O2163" s="166"/>
      <c r="P2163" s="166"/>
      <c r="Q2163" s="166"/>
      <c r="R2163" s="166"/>
      <c r="S2163" s="166"/>
      <c r="T2163" s="167"/>
      <c r="AT2163" s="99" t="s">
        <v>107</v>
      </c>
      <c r="AU2163" s="99" t="s">
        <v>67</v>
      </c>
    </row>
    <row r="2164" spans="2:65" s="108" customFormat="1" ht="22.5" customHeight="1">
      <c r="B2164" s="109"/>
      <c r="C2164" s="168" t="s">
        <v>5090</v>
      </c>
      <c r="D2164" s="168" t="s">
        <v>4185</v>
      </c>
      <c r="E2164" s="169" t="s">
        <v>5091</v>
      </c>
      <c r="F2164" s="170" t="s">
        <v>5092</v>
      </c>
      <c r="G2164" s="171" t="s">
        <v>111</v>
      </c>
      <c r="H2164" s="172">
        <v>1</v>
      </c>
      <c r="I2164" s="173">
        <v>8500</v>
      </c>
      <c r="J2164" s="173">
        <f>ROUND(I2164*H2164,2)</f>
        <v>8500</v>
      </c>
      <c r="K2164" s="170" t="s">
        <v>103</v>
      </c>
      <c r="L2164" s="174"/>
      <c r="M2164" s="175" t="s">
        <v>1</v>
      </c>
      <c r="N2164" s="176" t="s">
        <v>38</v>
      </c>
      <c r="O2164" s="160">
        <v>0</v>
      </c>
      <c r="P2164" s="160">
        <f>O2164*H2164</f>
        <v>0</v>
      </c>
      <c r="Q2164" s="160">
        <v>0</v>
      </c>
      <c r="R2164" s="160">
        <f>Q2164*H2164</f>
        <v>0</v>
      </c>
      <c r="S2164" s="160">
        <v>0</v>
      </c>
      <c r="T2164" s="161">
        <f>S2164*H2164</f>
        <v>0</v>
      </c>
      <c r="AR2164" s="99" t="s">
        <v>740</v>
      </c>
      <c r="AT2164" s="99" t="s">
        <v>4185</v>
      </c>
      <c r="AU2164" s="99" t="s">
        <v>67</v>
      </c>
      <c r="AY2164" s="99" t="s">
        <v>105</v>
      </c>
      <c r="BE2164" s="162">
        <f>IF(N2164="základní",J2164,0)</f>
        <v>8500</v>
      </c>
      <c r="BF2164" s="162">
        <f>IF(N2164="snížená",J2164,0)</f>
        <v>0</v>
      </c>
      <c r="BG2164" s="162">
        <f>IF(N2164="zákl. přenesená",J2164,0)</f>
        <v>0</v>
      </c>
      <c r="BH2164" s="162">
        <f>IF(N2164="sníž. přenesená",J2164,0)</f>
        <v>0</v>
      </c>
      <c r="BI2164" s="162">
        <f>IF(N2164="nulová",J2164,0)</f>
        <v>0</v>
      </c>
      <c r="BJ2164" s="99" t="s">
        <v>75</v>
      </c>
      <c r="BK2164" s="162">
        <f>ROUND(I2164*H2164,2)</f>
        <v>8500</v>
      </c>
      <c r="BL2164" s="99" t="s">
        <v>740</v>
      </c>
      <c r="BM2164" s="99" t="s">
        <v>5093</v>
      </c>
    </row>
    <row r="2165" spans="2:65" s="108" customFormat="1">
      <c r="B2165" s="109"/>
      <c r="D2165" s="163" t="s">
        <v>107</v>
      </c>
      <c r="F2165" s="164" t="s">
        <v>5092</v>
      </c>
      <c r="L2165" s="109"/>
      <c r="M2165" s="165"/>
      <c r="N2165" s="166"/>
      <c r="O2165" s="166"/>
      <c r="P2165" s="166"/>
      <c r="Q2165" s="166"/>
      <c r="R2165" s="166"/>
      <c r="S2165" s="166"/>
      <c r="T2165" s="167"/>
      <c r="AT2165" s="99" t="s">
        <v>107</v>
      </c>
      <c r="AU2165" s="99" t="s">
        <v>67</v>
      </c>
    </row>
    <row r="2166" spans="2:65" s="108" customFormat="1" ht="22.5" customHeight="1">
      <c r="B2166" s="109"/>
      <c r="C2166" s="168" t="s">
        <v>5094</v>
      </c>
      <c r="D2166" s="168" t="s">
        <v>4185</v>
      </c>
      <c r="E2166" s="169" t="s">
        <v>5095</v>
      </c>
      <c r="F2166" s="170" t="s">
        <v>5096</v>
      </c>
      <c r="G2166" s="171" t="s">
        <v>111</v>
      </c>
      <c r="H2166" s="172">
        <v>1</v>
      </c>
      <c r="I2166" s="173">
        <v>72</v>
      </c>
      <c r="J2166" s="173">
        <f>ROUND(I2166*H2166,2)</f>
        <v>72</v>
      </c>
      <c r="K2166" s="170" t="s">
        <v>103</v>
      </c>
      <c r="L2166" s="174"/>
      <c r="M2166" s="175" t="s">
        <v>1</v>
      </c>
      <c r="N2166" s="176" t="s">
        <v>38</v>
      </c>
      <c r="O2166" s="160">
        <v>0</v>
      </c>
      <c r="P2166" s="160">
        <f>O2166*H2166</f>
        <v>0</v>
      </c>
      <c r="Q2166" s="160">
        <v>4.3999999999999997E-2</v>
      </c>
      <c r="R2166" s="160">
        <f>Q2166*H2166</f>
        <v>4.3999999999999997E-2</v>
      </c>
      <c r="S2166" s="160">
        <v>0</v>
      </c>
      <c r="T2166" s="161">
        <f>S2166*H2166</f>
        <v>0</v>
      </c>
      <c r="AR2166" s="99" t="s">
        <v>740</v>
      </c>
      <c r="AT2166" s="99" t="s">
        <v>4185</v>
      </c>
      <c r="AU2166" s="99" t="s">
        <v>67</v>
      </c>
      <c r="AY2166" s="99" t="s">
        <v>105</v>
      </c>
      <c r="BE2166" s="162">
        <f>IF(N2166="základní",J2166,0)</f>
        <v>72</v>
      </c>
      <c r="BF2166" s="162">
        <f>IF(N2166="snížená",J2166,0)</f>
        <v>0</v>
      </c>
      <c r="BG2166" s="162">
        <f>IF(N2166="zákl. přenesená",J2166,0)</f>
        <v>0</v>
      </c>
      <c r="BH2166" s="162">
        <f>IF(N2166="sníž. přenesená",J2166,0)</f>
        <v>0</v>
      </c>
      <c r="BI2166" s="162">
        <f>IF(N2166="nulová",J2166,0)</f>
        <v>0</v>
      </c>
      <c r="BJ2166" s="99" t="s">
        <v>75</v>
      </c>
      <c r="BK2166" s="162">
        <f>ROUND(I2166*H2166,2)</f>
        <v>72</v>
      </c>
      <c r="BL2166" s="99" t="s">
        <v>740</v>
      </c>
      <c r="BM2166" s="99" t="s">
        <v>5097</v>
      </c>
    </row>
    <row r="2167" spans="2:65" s="108" customFormat="1">
      <c r="B2167" s="109"/>
      <c r="D2167" s="163" t="s">
        <v>107</v>
      </c>
      <c r="F2167" s="164" t="s">
        <v>5096</v>
      </c>
      <c r="L2167" s="109"/>
      <c r="M2167" s="165"/>
      <c r="N2167" s="166"/>
      <c r="O2167" s="166"/>
      <c r="P2167" s="166"/>
      <c r="Q2167" s="166"/>
      <c r="R2167" s="166"/>
      <c r="S2167" s="166"/>
      <c r="T2167" s="167"/>
      <c r="AT2167" s="99" t="s">
        <v>107</v>
      </c>
      <c r="AU2167" s="99" t="s">
        <v>67</v>
      </c>
    </row>
    <row r="2168" spans="2:65" s="108" customFormat="1" ht="22.5" customHeight="1">
      <c r="B2168" s="109"/>
      <c r="C2168" s="168" t="s">
        <v>5098</v>
      </c>
      <c r="D2168" s="168" t="s">
        <v>4185</v>
      </c>
      <c r="E2168" s="169" t="s">
        <v>5099</v>
      </c>
      <c r="F2168" s="170" t="s">
        <v>5100</v>
      </c>
      <c r="G2168" s="171" t="s">
        <v>111</v>
      </c>
      <c r="H2168" s="172">
        <v>1</v>
      </c>
      <c r="I2168" s="173">
        <v>16800</v>
      </c>
      <c r="J2168" s="173">
        <f>ROUND(I2168*H2168,2)</f>
        <v>16800</v>
      </c>
      <c r="K2168" s="170" t="s">
        <v>103</v>
      </c>
      <c r="L2168" s="174"/>
      <c r="M2168" s="175" t="s">
        <v>1</v>
      </c>
      <c r="N2168" s="176" t="s">
        <v>38</v>
      </c>
      <c r="O2168" s="160">
        <v>0</v>
      </c>
      <c r="P2168" s="160">
        <f>O2168*H2168</f>
        <v>0</v>
      </c>
      <c r="Q2168" s="160">
        <v>1.125</v>
      </c>
      <c r="R2168" s="160">
        <f>Q2168*H2168</f>
        <v>1.125</v>
      </c>
      <c r="S2168" s="160">
        <v>0</v>
      </c>
      <c r="T2168" s="161">
        <f>S2168*H2168</f>
        <v>0</v>
      </c>
      <c r="AR2168" s="99" t="s">
        <v>740</v>
      </c>
      <c r="AT2168" s="99" t="s">
        <v>4185</v>
      </c>
      <c r="AU2168" s="99" t="s">
        <v>67</v>
      </c>
      <c r="AY2168" s="99" t="s">
        <v>105</v>
      </c>
      <c r="BE2168" s="162">
        <f>IF(N2168="základní",J2168,0)</f>
        <v>16800</v>
      </c>
      <c r="BF2168" s="162">
        <f>IF(N2168="snížená",J2168,0)</f>
        <v>0</v>
      </c>
      <c r="BG2168" s="162">
        <f>IF(N2168="zákl. přenesená",J2168,0)</f>
        <v>0</v>
      </c>
      <c r="BH2168" s="162">
        <f>IF(N2168="sníž. přenesená",J2168,0)</f>
        <v>0</v>
      </c>
      <c r="BI2168" s="162">
        <f>IF(N2168="nulová",J2168,0)</f>
        <v>0</v>
      </c>
      <c r="BJ2168" s="99" t="s">
        <v>75</v>
      </c>
      <c r="BK2168" s="162">
        <f>ROUND(I2168*H2168,2)</f>
        <v>16800</v>
      </c>
      <c r="BL2168" s="99" t="s">
        <v>740</v>
      </c>
      <c r="BM2168" s="99" t="s">
        <v>5101</v>
      </c>
    </row>
    <row r="2169" spans="2:65" s="108" customFormat="1">
      <c r="B2169" s="109"/>
      <c r="D2169" s="163" t="s">
        <v>107</v>
      </c>
      <c r="F2169" s="164" t="s">
        <v>5100</v>
      </c>
      <c r="L2169" s="109"/>
      <c r="M2169" s="165"/>
      <c r="N2169" s="166"/>
      <c r="O2169" s="166"/>
      <c r="P2169" s="166"/>
      <c r="Q2169" s="166"/>
      <c r="R2169" s="166"/>
      <c r="S2169" s="166"/>
      <c r="T2169" s="167"/>
      <c r="AT2169" s="99" t="s">
        <v>107</v>
      </c>
      <c r="AU2169" s="99" t="s">
        <v>67</v>
      </c>
    </row>
    <row r="2170" spans="2:65" s="108" customFormat="1" ht="22.5" customHeight="1">
      <c r="B2170" s="109"/>
      <c r="C2170" s="168" t="s">
        <v>5102</v>
      </c>
      <c r="D2170" s="168" t="s">
        <v>4185</v>
      </c>
      <c r="E2170" s="169" t="s">
        <v>5103</v>
      </c>
      <c r="F2170" s="170" t="s">
        <v>5104</v>
      </c>
      <c r="G2170" s="171" t="s">
        <v>111</v>
      </c>
      <c r="H2170" s="172">
        <v>1</v>
      </c>
      <c r="I2170" s="173">
        <v>19200</v>
      </c>
      <c r="J2170" s="173">
        <f>ROUND(I2170*H2170,2)</f>
        <v>19200</v>
      </c>
      <c r="K2170" s="170" t="s">
        <v>103</v>
      </c>
      <c r="L2170" s="174"/>
      <c r="M2170" s="175" t="s">
        <v>1</v>
      </c>
      <c r="N2170" s="176" t="s">
        <v>38</v>
      </c>
      <c r="O2170" s="160">
        <v>0</v>
      </c>
      <c r="P2170" s="160">
        <f>O2170*H2170</f>
        <v>0</v>
      </c>
      <c r="Q2170" s="160">
        <v>0.93100000000000005</v>
      </c>
      <c r="R2170" s="160">
        <f>Q2170*H2170</f>
        <v>0.93100000000000005</v>
      </c>
      <c r="S2170" s="160">
        <v>0</v>
      </c>
      <c r="T2170" s="161">
        <f>S2170*H2170</f>
        <v>0</v>
      </c>
      <c r="AR2170" s="99" t="s">
        <v>740</v>
      </c>
      <c r="AT2170" s="99" t="s">
        <v>4185</v>
      </c>
      <c r="AU2170" s="99" t="s">
        <v>67</v>
      </c>
      <c r="AY2170" s="99" t="s">
        <v>105</v>
      </c>
      <c r="BE2170" s="162">
        <f>IF(N2170="základní",J2170,0)</f>
        <v>19200</v>
      </c>
      <c r="BF2170" s="162">
        <f>IF(N2170="snížená",J2170,0)</f>
        <v>0</v>
      </c>
      <c r="BG2170" s="162">
        <f>IF(N2170="zákl. přenesená",J2170,0)</f>
        <v>0</v>
      </c>
      <c r="BH2170" s="162">
        <f>IF(N2170="sníž. přenesená",J2170,0)</f>
        <v>0</v>
      </c>
      <c r="BI2170" s="162">
        <f>IF(N2170="nulová",J2170,0)</f>
        <v>0</v>
      </c>
      <c r="BJ2170" s="99" t="s">
        <v>75</v>
      </c>
      <c r="BK2170" s="162">
        <f>ROUND(I2170*H2170,2)</f>
        <v>19200</v>
      </c>
      <c r="BL2170" s="99" t="s">
        <v>740</v>
      </c>
      <c r="BM2170" s="99" t="s">
        <v>5105</v>
      </c>
    </row>
    <row r="2171" spans="2:65" s="108" customFormat="1">
      <c r="B2171" s="109"/>
      <c r="D2171" s="163" t="s">
        <v>107</v>
      </c>
      <c r="F2171" s="164" t="s">
        <v>5104</v>
      </c>
      <c r="L2171" s="109"/>
      <c r="M2171" s="165"/>
      <c r="N2171" s="166"/>
      <c r="O2171" s="166"/>
      <c r="P2171" s="166"/>
      <c r="Q2171" s="166"/>
      <c r="R2171" s="166"/>
      <c r="S2171" s="166"/>
      <c r="T2171" s="167"/>
      <c r="AT2171" s="99" t="s">
        <v>107</v>
      </c>
      <c r="AU2171" s="99" t="s">
        <v>67</v>
      </c>
    </row>
    <row r="2172" spans="2:65" s="108" customFormat="1" ht="22.5" customHeight="1">
      <c r="B2172" s="109"/>
      <c r="C2172" s="168" t="s">
        <v>5106</v>
      </c>
      <c r="D2172" s="168" t="s">
        <v>4185</v>
      </c>
      <c r="E2172" s="169" t="s">
        <v>5107</v>
      </c>
      <c r="F2172" s="170" t="s">
        <v>5108</v>
      </c>
      <c r="G2172" s="171" t="s">
        <v>111</v>
      </c>
      <c r="H2172" s="172">
        <v>1</v>
      </c>
      <c r="I2172" s="173">
        <v>239</v>
      </c>
      <c r="J2172" s="173">
        <f>ROUND(I2172*H2172,2)</f>
        <v>239</v>
      </c>
      <c r="K2172" s="170" t="s">
        <v>103</v>
      </c>
      <c r="L2172" s="174"/>
      <c r="M2172" s="175" t="s">
        <v>1</v>
      </c>
      <c r="N2172" s="176" t="s">
        <v>38</v>
      </c>
      <c r="O2172" s="160">
        <v>0</v>
      </c>
      <c r="P2172" s="160">
        <f>O2172*H2172</f>
        <v>0</v>
      </c>
      <c r="Q2172" s="160">
        <v>0.13200000000000001</v>
      </c>
      <c r="R2172" s="160">
        <f>Q2172*H2172</f>
        <v>0.13200000000000001</v>
      </c>
      <c r="S2172" s="160">
        <v>0</v>
      </c>
      <c r="T2172" s="161">
        <f>S2172*H2172</f>
        <v>0</v>
      </c>
      <c r="AR2172" s="99" t="s">
        <v>740</v>
      </c>
      <c r="AT2172" s="99" t="s">
        <v>4185</v>
      </c>
      <c r="AU2172" s="99" t="s">
        <v>67</v>
      </c>
      <c r="AY2172" s="99" t="s">
        <v>105</v>
      </c>
      <c r="BE2172" s="162">
        <f>IF(N2172="základní",J2172,0)</f>
        <v>239</v>
      </c>
      <c r="BF2172" s="162">
        <f>IF(N2172="snížená",J2172,0)</f>
        <v>0</v>
      </c>
      <c r="BG2172" s="162">
        <f>IF(N2172="zákl. přenesená",J2172,0)</f>
        <v>0</v>
      </c>
      <c r="BH2172" s="162">
        <f>IF(N2172="sníž. přenesená",J2172,0)</f>
        <v>0</v>
      </c>
      <c r="BI2172" s="162">
        <f>IF(N2172="nulová",J2172,0)</f>
        <v>0</v>
      </c>
      <c r="BJ2172" s="99" t="s">
        <v>75</v>
      </c>
      <c r="BK2172" s="162">
        <f>ROUND(I2172*H2172,2)</f>
        <v>239</v>
      </c>
      <c r="BL2172" s="99" t="s">
        <v>740</v>
      </c>
      <c r="BM2172" s="99" t="s">
        <v>5109</v>
      </c>
    </row>
    <row r="2173" spans="2:65" s="108" customFormat="1">
      <c r="B2173" s="109"/>
      <c r="D2173" s="163" t="s">
        <v>107</v>
      </c>
      <c r="F2173" s="164" t="s">
        <v>5108</v>
      </c>
      <c r="L2173" s="109"/>
      <c r="M2173" s="165"/>
      <c r="N2173" s="166"/>
      <c r="O2173" s="166"/>
      <c r="P2173" s="166"/>
      <c r="Q2173" s="166"/>
      <c r="R2173" s="166"/>
      <c r="S2173" s="166"/>
      <c r="T2173" s="167"/>
      <c r="AT2173" s="99" t="s">
        <v>107</v>
      </c>
      <c r="AU2173" s="99" t="s">
        <v>67</v>
      </c>
    </row>
    <row r="2174" spans="2:65" s="108" customFormat="1" ht="22.5" customHeight="1">
      <c r="B2174" s="109"/>
      <c r="C2174" s="168" t="s">
        <v>5110</v>
      </c>
      <c r="D2174" s="168" t="s">
        <v>4185</v>
      </c>
      <c r="E2174" s="169" t="s">
        <v>5111</v>
      </c>
      <c r="F2174" s="170" t="s">
        <v>5112</v>
      </c>
      <c r="G2174" s="171" t="s">
        <v>111</v>
      </c>
      <c r="H2174" s="172">
        <v>1</v>
      </c>
      <c r="I2174" s="173">
        <v>213</v>
      </c>
      <c r="J2174" s="173">
        <f>ROUND(I2174*H2174,2)</f>
        <v>213</v>
      </c>
      <c r="K2174" s="170" t="s">
        <v>103</v>
      </c>
      <c r="L2174" s="174"/>
      <c r="M2174" s="175" t="s">
        <v>1</v>
      </c>
      <c r="N2174" s="176" t="s">
        <v>38</v>
      </c>
      <c r="O2174" s="160">
        <v>0</v>
      </c>
      <c r="P2174" s="160">
        <f>O2174*H2174</f>
        <v>0</v>
      </c>
      <c r="Q2174" s="160">
        <v>9.9000000000000005E-2</v>
      </c>
      <c r="R2174" s="160">
        <f>Q2174*H2174</f>
        <v>9.9000000000000005E-2</v>
      </c>
      <c r="S2174" s="160">
        <v>0</v>
      </c>
      <c r="T2174" s="161">
        <f>S2174*H2174</f>
        <v>0</v>
      </c>
      <c r="AR2174" s="99" t="s">
        <v>740</v>
      </c>
      <c r="AT2174" s="99" t="s">
        <v>4185</v>
      </c>
      <c r="AU2174" s="99" t="s">
        <v>67</v>
      </c>
      <c r="AY2174" s="99" t="s">
        <v>105</v>
      </c>
      <c r="BE2174" s="162">
        <f>IF(N2174="základní",J2174,0)</f>
        <v>213</v>
      </c>
      <c r="BF2174" s="162">
        <f>IF(N2174="snížená",J2174,0)</f>
        <v>0</v>
      </c>
      <c r="BG2174" s="162">
        <f>IF(N2174="zákl. přenesená",J2174,0)</f>
        <v>0</v>
      </c>
      <c r="BH2174" s="162">
        <f>IF(N2174="sníž. přenesená",J2174,0)</f>
        <v>0</v>
      </c>
      <c r="BI2174" s="162">
        <f>IF(N2174="nulová",J2174,0)</f>
        <v>0</v>
      </c>
      <c r="BJ2174" s="99" t="s">
        <v>75</v>
      </c>
      <c r="BK2174" s="162">
        <f>ROUND(I2174*H2174,2)</f>
        <v>213</v>
      </c>
      <c r="BL2174" s="99" t="s">
        <v>740</v>
      </c>
      <c r="BM2174" s="99" t="s">
        <v>5113</v>
      </c>
    </row>
    <row r="2175" spans="2:65" s="108" customFormat="1">
      <c r="B2175" s="109"/>
      <c r="D2175" s="163" t="s">
        <v>107</v>
      </c>
      <c r="F2175" s="164" t="s">
        <v>5112</v>
      </c>
      <c r="L2175" s="109"/>
      <c r="M2175" s="165"/>
      <c r="N2175" s="166"/>
      <c r="O2175" s="166"/>
      <c r="P2175" s="166"/>
      <c r="Q2175" s="166"/>
      <c r="R2175" s="166"/>
      <c r="S2175" s="166"/>
      <c r="T2175" s="167"/>
      <c r="AT2175" s="99" t="s">
        <v>107</v>
      </c>
      <c r="AU2175" s="99" t="s">
        <v>67</v>
      </c>
    </row>
    <row r="2176" spans="2:65" s="108" customFormat="1" ht="22.5" customHeight="1">
      <c r="B2176" s="109"/>
      <c r="C2176" s="168" t="s">
        <v>5114</v>
      </c>
      <c r="D2176" s="168" t="s">
        <v>4185</v>
      </c>
      <c r="E2176" s="169" t="s">
        <v>5115</v>
      </c>
      <c r="F2176" s="170" t="s">
        <v>5116</v>
      </c>
      <c r="G2176" s="171" t="s">
        <v>111</v>
      </c>
      <c r="H2176" s="172">
        <v>1</v>
      </c>
      <c r="I2176" s="173">
        <v>260</v>
      </c>
      <c r="J2176" s="173">
        <f>ROUND(I2176*H2176,2)</f>
        <v>260</v>
      </c>
      <c r="K2176" s="170" t="s">
        <v>103</v>
      </c>
      <c r="L2176" s="174"/>
      <c r="M2176" s="175" t="s">
        <v>1</v>
      </c>
      <c r="N2176" s="176" t="s">
        <v>38</v>
      </c>
      <c r="O2176" s="160">
        <v>0</v>
      </c>
      <c r="P2176" s="160">
        <f>O2176*H2176</f>
        <v>0</v>
      </c>
      <c r="Q2176" s="160">
        <v>0.14899999999999999</v>
      </c>
      <c r="R2176" s="160">
        <f>Q2176*H2176</f>
        <v>0.14899999999999999</v>
      </c>
      <c r="S2176" s="160">
        <v>0</v>
      </c>
      <c r="T2176" s="161">
        <f>S2176*H2176</f>
        <v>0</v>
      </c>
      <c r="AR2176" s="99" t="s">
        <v>740</v>
      </c>
      <c r="AT2176" s="99" t="s">
        <v>4185</v>
      </c>
      <c r="AU2176" s="99" t="s">
        <v>67</v>
      </c>
      <c r="AY2176" s="99" t="s">
        <v>105</v>
      </c>
      <c r="BE2176" s="162">
        <f>IF(N2176="základní",J2176,0)</f>
        <v>260</v>
      </c>
      <c r="BF2176" s="162">
        <f>IF(N2176="snížená",J2176,0)</f>
        <v>0</v>
      </c>
      <c r="BG2176" s="162">
        <f>IF(N2176="zákl. přenesená",J2176,0)</f>
        <v>0</v>
      </c>
      <c r="BH2176" s="162">
        <f>IF(N2176="sníž. přenesená",J2176,0)</f>
        <v>0</v>
      </c>
      <c r="BI2176" s="162">
        <f>IF(N2176="nulová",J2176,0)</f>
        <v>0</v>
      </c>
      <c r="BJ2176" s="99" t="s">
        <v>75</v>
      </c>
      <c r="BK2176" s="162">
        <f>ROUND(I2176*H2176,2)</f>
        <v>260</v>
      </c>
      <c r="BL2176" s="99" t="s">
        <v>740</v>
      </c>
      <c r="BM2176" s="99" t="s">
        <v>5117</v>
      </c>
    </row>
    <row r="2177" spans="2:65" s="108" customFormat="1">
      <c r="B2177" s="109"/>
      <c r="D2177" s="163" t="s">
        <v>107</v>
      </c>
      <c r="F2177" s="164" t="s">
        <v>5116</v>
      </c>
      <c r="L2177" s="109"/>
      <c r="M2177" s="165"/>
      <c r="N2177" s="166"/>
      <c r="O2177" s="166"/>
      <c r="P2177" s="166"/>
      <c r="Q2177" s="166"/>
      <c r="R2177" s="166"/>
      <c r="S2177" s="166"/>
      <c r="T2177" s="167"/>
      <c r="AT2177" s="99" t="s">
        <v>107</v>
      </c>
      <c r="AU2177" s="99" t="s">
        <v>67</v>
      </c>
    </row>
    <row r="2178" spans="2:65" s="108" customFormat="1" ht="22.5" customHeight="1">
      <c r="B2178" s="109"/>
      <c r="C2178" s="168" t="s">
        <v>5118</v>
      </c>
      <c r="D2178" s="168" t="s">
        <v>4185</v>
      </c>
      <c r="E2178" s="169" t="s">
        <v>5119</v>
      </c>
      <c r="F2178" s="170" t="s">
        <v>5120</v>
      </c>
      <c r="G2178" s="171" t="s">
        <v>111</v>
      </c>
      <c r="H2178" s="172">
        <v>1</v>
      </c>
      <c r="I2178" s="173">
        <v>1540</v>
      </c>
      <c r="J2178" s="173">
        <f>ROUND(I2178*H2178,2)</f>
        <v>1540</v>
      </c>
      <c r="K2178" s="170" t="s">
        <v>103</v>
      </c>
      <c r="L2178" s="174"/>
      <c r="M2178" s="175" t="s">
        <v>1</v>
      </c>
      <c r="N2178" s="176" t="s">
        <v>38</v>
      </c>
      <c r="O2178" s="160">
        <v>0</v>
      </c>
      <c r="P2178" s="160">
        <f>O2178*H2178</f>
        <v>0</v>
      </c>
      <c r="Q2178" s="160">
        <v>0.33300000000000002</v>
      </c>
      <c r="R2178" s="160">
        <f>Q2178*H2178</f>
        <v>0.33300000000000002</v>
      </c>
      <c r="S2178" s="160">
        <v>0</v>
      </c>
      <c r="T2178" s="161">
        <f>S2178*H2178</f>
        <v>0</v>
      </c>
      <c r="AR2178" s="99" t="s">
        <v>740</v>
      </c>
      <c r="AT2178" s="99" t="s">
        <v>4185</v>
      </c>
      <c r="AU2178" s="99" t="s">
        <v>67</v>
      </c>
      <c r="AY2178" s="99" t="s">
        <v>105</v>
      </c>
      <c r="BE2178" s="162">
        <f>IF(N2178="základní",J2178,0)</f>
        <v>1540</v>
      </c>
      <c r="BF2178" s="162">
        <f>IF(N2178="snížená",J2178,0)</f>
        <v>0</v>
      </c>
      <c r="BG2178" s="162">
        <f>IF(N2178="zákl. přenesená",J2178,0)</f>
        <v>0</v>
      </c>
      <c r="BH2178" s="162">
        <f>IF(N2178="sníž. přenesená",J2178,0)</f>
        <v>0</v>
      </c>
      <c r="BI2178" s="162">
        <f>IF(N2178="nulová",J2178,0)</f>
        <v>0</v>
      </c>
      <c r="BJ2178" s="99" t="s">
        <v>75</v>
      </c>
      <c r="BK2178" s="162">
        <f>ROUND(I2178*H2178,2)</f>
        <v>1540</v>
      </c>
      <c r="BL2178" s="99" t="s">
        <v>740</v>
      </c>
      <c r="BM2178" s="99" t="s">
        <v>5121</v>
      </c>
    </row>
    <row r="2179" spans="2:65" s="108" customFormat="1">
      <c r="B2179" s="109"/>
      <c r="D2179" s="163" t="s">
        <v>107</v>
      </c>
      <c r="F2179" s="164" t="s">
        <v>5120</v>
      </c>
      <c r="L2179" s="109"/>
      <c r="M2179" s="165"/>
      <c r="N2179" s="166"/>
      <c r="O2179" s="166"/>
      <c r="P2179" s="166"/>
      <c r="Q2179" s="166"/>
      <c r="R2179" s="166"/>
      <c r="S2179" s="166"/>
      <c r="T2179" s="167"/>
      <c r="AT2179" s="99" t="s">
        <v>107</v>
      </c>
      <c r="AU2179" s="99" t="s">
        <v>67</v>
      </c>
    </row>
    <row r="2180" spans="2:65" s="108" customFormat="1" ht="22.5" customHeight="1">
      <c r="B2180" s="109"/>
      <c r="C2180" s="168" t="s">
        <v>5122</v>
      </c>
      <c r="D2180" s="168" t="s">
        <v>4185</v>
      </c>
      <c r="E2180" s="169" t="s">
        <v>5123</v>
      </c>
      <c r="F2180" s="170" t="s">
        <v>5124</v>
      </c>
      <c r="G2180" s="171" t="s">
        <v>136</v>
      </c>
      <c r="H2180" s="172">
        <v>1</v>
      </c>
      <c r="I2180" s="173">
        <v>167</v>
      </c>
      <c r="J2180" s="173">
        <f>ROUND(I2180*H2180,2)</f>
        <v>167</v>
      </c>
      <c r="K2180" s="170" t="s">
        <v>103</v>
      </c>
      <c r="L2180" s="174"/>
      <c r="M2180" s="175" t="s">
        <v>1</v>
      </c>
      <c r="N2180" s="176" t="s">
        <v>38</v>
      </c>
      <c r="O2180" s="160">
        <v>0</v>
      </c>
      <c r="P2180" s="160">
        <f>O2180*H2180</f>
        <v>0</v>
      </c>
      <c r="Q2180" s="160">
        <v>0</v>
      </c>
      <c r="R2180" s="160">
        <f>Q2180*H2180</f>
        <v>0</v>
      </c>
      <c r="S2180" s="160">
        <v>0</v>
      </c>
      <c r="T2180" s="161">
        <f>S2180*H2180</f>
        <v>0</v>
      </c>
      <c r="AR2180" s="99" t="s">
        <v>740</v>
      </c>
      <c r="AT2180" s="99" t="s">
        <v>4185</v>
      </c>
      <c r="AU2180" s="99" t="s">
        <v>67</v>
      </c>
      <c r="AY2180" s="99" t="s">
        <v>105</v>
      </c>
      <c r="BE2180" s="162">
        <f>IF(N2180="základní",J2180,0)</f>
        <v>167</v>
      </c>
      <c r="BF2180" s="162">
        <f>IF(N2180="snížená",J2180,0)</f>
        <v>0</v>
      </c>
      <c r="BG2180" s="162">
        <f>IF(N2180="zákl. přenesená",J2180,0)</f>
        <v>0</v>
      </c>
      <c r="BH2180" s="162">
        <f>IF(N2180="sníž. přenesená",J2180,0)</f>
        <v>0</v>
      </c>
      <c r="BI2180" s="162">
        <f>IF(N2180="nulová",J2180,0)</f>
        <v>0</v>
      </c>
      <c r="BJ2180" s="99" t="s">
        <v>75</v>
      </c>
      <c r="BK2180" s="162">
        <f>ROUND(I2180*H2180,2)</f>
        <v>167</v>
      </c>
      <c r="BL2180" s="99" t="s">
        <v>740</v>
      </c>
      <c r="BM2180" s="99" t="s">
        <v>5125</v>
      </c>
    </row>
    <row r="2181" spans="2:65" s="108" customFormat="1">
      <c r="B2181" s="109"/>
      <c r="D2181" s="163" t="s">
        <v>107</v>
      </c>
      <c r="F2181" s="164" t="s">
        <v>5124</v>
      </c>
      <c r="L2181" s="109"/>
      <c r="M2181" s="165"/>
      <c r="N2181" s="166"/>
      <c r="O2181" s="166"/>
      <c r="P2181" s="166"/>
      <c r="Q2181" s="166"/>
      <c r="R2181" s="166"/>
      <c r="S2181" s="166"/>
      <c r="T2181" s="167"/>
      <c r="AT2181" s="99" t="s">
        <v>107</v>
      </c>
      <c r="AU2181" s="99" t="s">
        <v>67</v>
      </c>
    </row>
    <row r="2182" spans="2:65" s="108" customFormat="1" ht="22.5" customHeight="1">
      <c r="B2182" s="109"/>
      <c r="C2182" s="168" t="s">
        <v>5126</v>
      </c>
      <c r="D2182" s="168" t="s">
        <v>4185</v>
      </c>
      <c r="E2182" s="169" t="s">
        <v>5127</v>
      </c>
      <c r="F2182" s="170" t="s">
        <v>5128</v>
      </c>
      <c r="G2182" s="171" t="s">
        <v>136</v>
      </c>
      <c r="H2182" s="172">
        <v>1</v>
      </c>
      <c r="I2182" s="173">
        <v>220</v>
      </c>
      <c r="J2182" s="173">
        <f>ROUND(I2182*H2182,2)</f>
        <v>220</v>
      </c>
      <c r="K2182" s="170" t="s">
        <v>103</v>
      </c>
      <c r="L2182" s="174"/>
      <c r="M2182" s="175" t="s">
        <v>1</v>
      </c>
      <c r="N2182" s="176" t="s">
        <v>38</v>
      </c>
      <c r="O2182" s="160">
        <v>0</v>
      </c>
      <c r="P2182" s="160">
        <f>O2182*H2182</f>
        <v>0</v>
      </c>
      <c r="Q2182" s="160">
        <v>0</v>
      </c>
      <c r="R2182" s="160">
        <f>Q2182*H2182</f>
        <v>0</v>
      </c>
      <c r="S2182" s="160">
        <v>0</v>
      </c>
      <c r="T2182" s="161">
        <f>S2182*H2182</f>
        <v>0</v>
      </c>
      <c r="AR2182" s="99" t="s">
        <v>740</v>
      </c>
      <c r="AT2182" s="99" t="s">
        <v>4185</v>
      </c>
      <c r="AU2182" s="99" t="s">
        <v>67</v>
      </c>
      <c r="AY2182" s="99" t="s">
        <v>105</v>
      </c>
      <c r="BE2182" s="162">
        <f>IF(N2182="základní",J2182,0)</f>
        <v>220</v>
      </c>
      <c r="BF2182" s="162">
        <f>IF(N2182="snížená",J2182,0)</f>
        <v>0</v>
      </c>
      <c r="BG2182" s="162">
        <f>IF(N2182="zákl. přenesená",J2182,0)</f>
        <v>0</v>
      </c>
      <c r="BH2182" s="162">
        <f>IF(N2182="sníž. přenesená",J2182,0)</f>
        <v>0</v>
      </c>
      <c r="BI2182" s="162">
        <f>IF(N2182="nulová",J2182,0)</f>
        <v>0</v>
      </c>
      <c r="BJ2182" s="99" t="s">
        <v>75</v>
      </c>
      <c r="BK2182" s="162">
        <f>ROUND(I2182*H2182,2)</f>
        <v>220</v>
      </c>
      <c r="BL2182" s="99" t="s">
        <v>740</v>
      </c>
      <c r="BM2182" s="99" t="s">
        <v>5129</v>
      </c>
    </row>
    <row r="2183" spans="2:65" s="108" customFormat="1">
      <c r="B2183" s="109"/>
      <c r="D2183" s="163" t="s">
        <v>107</v>
      </c>
      <c r="F2183" s="164" t="s">
        <v>5128</v>
      </c>
      <c r="L2183" s="109"/>
      <c r="M2183" s="165"/>
      <c r="N2183" s="166"/>
      <c r="O2183" s="166"/>
      <c r="P2183" s="166"/>
      <c r="Q2183" s="166"/>
      <c r="R2183" s="166"/>
      <c r="S2183" s="166"/>
      <c r="T2183" s="167"/>
      <c r="AT2183" s="99" t="s">
        <v>107</v>
      </c>
      <c r="AU2183" s="99" t="s">
        <v>67</v>
      </c>
    </row>
    <row r="2184" spans="2:65" s="108" customFormat="1" ht="22.5" customHeight="1">
      <c r="B2184" s="109"/>
      <c r="C2184" s="168" t="s">
        <v>5130</v>
      </c>
      <c r="D2184" s="168" t="s">
        <v>4185</v>
      </c>
      <c r="E2184" s="169" t="s">
        <v>5131</v>
      </c>
      <c r="F2184" s="170" t="s">
        <v>5132</v>
      </c>
      <c r="G2184" s="171" t="s">
        <v>136</v>
      </c>
      <c r="H2184" s="172">
        <v>1</v>
      </c>
      <c r="I2184" s="173">
        <v>230</v>
      </c>
      <c r="J2184" s="173">
        <f>ROUND(I2184*H2184,2)</f>
        <v>230</v>
      </c>
      <c r="K2184" s="170" t="s">
        <v>103</v>
      </c>
      <c r="L2184" s="174"/>
      <c r="M2184" s="175" t="s">
        <v>1</v>
      </c>
      <c r="N2184" s="176" t="s">
        <v>38</v>
      </c>
      <c r="O2184" s="160">
        <v>0</v>
      </c>
      <c r="P2184" s="160">
        <f>O2184*H2184</f>
        <v>0</v>
      </c>
      <c r="Q2184" s="160">
        <v>0</v>
      </c>
      <c r="R2184" s="160">
        <f>Q2184*H2184</f>
        <v>0</v>
      </c>
      <c r="S2184" s="160">
        <v>0</v>
      </c>
      <c r="T2184" s="161">
        <f>S2184*H2184</f>
        <v>0</v>
      </c>
      <c r="AR2184" s="99" t="s">
        <v>740</v>
      </c>
      <c r="AT2184" s="99" t="s">
        <v>4185</v>
      </c>
      <c r="AU2184" s="99" t="s">
        <v>67</v>
      </c>
      <c r="AY2184" s="99" t="s">
        <v>105</v>
      </c>
      <c r="BE2184" s="162">
        <f>IF(N2184="základní",J2184,0)</f>
        <v>230</v>
      </c>
      <c r="BF2184" s="162">
        <f>IF(N2184="snížená",J2184,0)</f>
        <v>0</v>
      </c>
      <c r="BG2184" s="162">
        <f>IF(N2184="zákl. přenesená",J2184,0)</f>
        <v>0</v>
      </c>
      <c r="BH2184" s="162">
        <f>IF(N2184="sníž. přenesená",J2184,0)</f>
        <v>0</v>
      </c>
      <c r="BI2184" s="162">
        <f>IF(N2184="nulová",J2184,0)</f>
        <v>0</v>
      </c>
      <c r="BJ2184" s="99" t="s">
        <v>75</v>
      </c>
      <c r="BK2184" s="162">
        <f>ROUND(I2184*H2184,2)</f>
        <v>230</v>
      </c>
      <c r="BL2184" s="99" t="s">
        <v>740</v>
      </c>
      <c r="BM2184" s="99" t="s">
        <v>5133</v>
      </c>
    </row>
    <row r="2185" spans="2:65" s="108" customFormat="1">
      <c r="B2185" s="109"/>
      <c r="D2185" s="163" t="s">
        <v>107</v>
      </c>
      <c r="F2185" s="164" t="s">
        <v>5132</v>
      </c>
      <c r="L2185" s="109"/>
      <c r="M2185" s="165"/>
      <c r="N2185" s="166"/>
      <c r="O2185" s="166"/>
      <c r="P2185" s="166"/>
      <c r="Q2185" s="166"/>
      <c r="R2185" s="166"/>
      <c r="S2185" s="166"/>
      <c r="T2185" s="167"/>
      <c r="AT2185" s="99" t="s">
        <v>107</v>
      </c>
      <c r="AU2185" s="99" t="s">
        <v>67</v>
      </c>
    </row>
    <row r="2186" spans="2:65" s="108" customFormat="1" ht="22.5" customHeight="1">
      <c r="B2186" s="109"/>
      <c r="C2186" s="168" t="s">
        <v>5134</v>
      </c>
      <c r="D2186" s="168" t="s">
        <v>4185</v>
      </c>
      <c r="E2186" s="169" t="s">
        <v>5135</v>
      </c>
      <c r="F2186" s="170" t="s">
        <v>5136</v>
      </c>
      <c r="G2186" s="171" t="s">
        <v>136</v>
      </c>
      <c r="H2186" s="172">
        <v>1</v>
      </c>
      <c r="I2186" s="173">
        <v>188</v>
      </c>
      <c r="J2186" s="173">
        <f>ROUND(I2186*H2186,2)</f>
        <v>188</v>
      </c>
      <c r="K2186" s="170" t="s">
        <v>103</v>
      </c>
      <c r="L2186" s="174"/>
      <c r="M2186" s="175" t="s">
        <v>1</v>
      </c>
      <c r="N2186" s="176" t="s">
        <v>38</v>
      </c>
      <c r="O2186" s="160">
        <v>0</v>
      </c>
      <c r="P2186" s="160">
        <f>O2186*H2186</f>
        <v>0</v>
      </c>
      <c r="Q2186" s="160">
        <v>0</v>
      </c>
      <c r="R2186" s="160">
        <f>Q2186*H2186</f>
        <v>0</v>
      </c>
      <c r="S2186" s="160">
        <v>0</v>
      </c>
      <c r="T2186" s="161">
        <f>S2186*H2186</f>
        <v>0</v>
      </c>
      <c r="AR2186" s="99" t="s">
        <v>740</v>
      </c>
      <c r="AT2186" s="99" t="s">
        <v>4185</v>
      </c>
      <c r="AU2186" s="99" t="s">
        <v>67</v>
      </c>
      <c r="AY2186" s="99" t="s">
        <v>105</v>
      </c>
      <c r="BE2186" s="162">
        <f>IF(N2186="základní",J2186,0)</f>
        <v>188</v>
      </c>
      <c r="BF2186" s="162">
        <f>IF(N2186="snížená",J2186,0)</f>
        <v>0</v>
      </c>
      <c r="BG2186" s="162">
        <f>IF(N2186="zákl. přenesená",J2186,0)</f>
        <v>0</v>
      </c>
      <c r="BH2186" s="162">
        <f>IF(N2186="sníž. přenesená",J2186,0)</f>
        <v>0</v>
      </c>
      <c r="BI2186" s="162">
        <f>IF(N2186="nulová",J2186,0)</f>
        <v>0</v>
      </c>
      <c r="BJ2186" s="99" t="s">
        <v>75</v>
      </c>
      <c r="BK2186" s="162">
        <f>ROUND(I2186*H2186,2)</f>
        <v>188</v>
      </c>
      <c r="BL2186" s="99" t="s">
        <v>740</v>
      </c>
      <c r="BM2186" s="99" t="s">
        <v>5137</v>
      </c>
    </row>
    <row r="2187" spans="2:65" s="108" customFormat="1">
      <c r="B2187" s="109"/>
      <c r="D2187" s="163" t="s">
        <v>107</v>
      </c>
      <c r="F2187" s="164" t="s">
        <v>5136</v>
      </c>
      <c r="L2187" s="109"/>
      <c r="M2187" s="165"/>
      <c r="N2187" s="166"/>
      <c r="O2187" s="166"/>
      <c r="P2187" s="166"/>
      <c r="Q2187" s="166"/>
      <c r="R2187" s="166"/>
      <c r="S2187" s="166"/>
      <c r="T2187" s="167"/>
      <c r="AT2187" s="99" t="s">
        <v>107</v>
      </c>
      <c r="AU2187" s="99" t="s">
        <v>67</v>
      </c>
    </row>
    <row r="2188" spans="2:65" s="108" customFormat="1" ht="22.5" customHeight="1">
      <c r="B2188" s="109"/>
      <c r="C2188" s="168" t="s">
        <v>5138</v>
      </c>
      <c r="D2188" s="168" t="s">
        <v>4185</v>
      </c>
      <c r="E2188" s="169" t="s">
        <v>5139</v>
      </c>
      <c r="F2188" s="170" t="s">
        <v>5140</v>
      </c>
      <c r="G2188" s="171" t="s">
        <v>111</v>
      </c>
      <c r="H2188" s="172">
        <v>1</v>
      </c>
      <c r="I2188" s="173">
        <v>52.7</v>
      </c>
      <c r="J2188" s="173">
        <f>ROUND(I2188*H2188,2)</f>
        <v>52.7</v>
      </c>
      <c r="K2188" s="170" t="s">
        <v>103</v>
      </c>
      <c r="L2188" s="174"/>
      <c r="M2188" s="175" t="s">
        <v>1</v>
      </c>
      <c r="N2188" s="176" t="s">
        <v>38</v>
      </c>
      <c r="O2188" s="160">
        <v>0</v>
      </c>
      <c r="P2188" s="160">
        <f>O2188*H2188</f>
        <v>0</v>
      </c>
      <c r="Q2188" s="160">
        <v>0</v>
      </c>
      <c r="R2188" s="160">
        <f>Q2188*H2188</f>
        <v>0</v>
      </c>
      <c r="S2188" s="160">
        <v>0</v>
      </c>
      <c r="T2188" s="161">
        <f>S2188*H2188</f>
        <v>0</v>
      </c>
      <c r="AR2188" s="99" t="s">
        <v>740</v>
      </c>
      <c r="AT2188" s="99" t="s">
        <v>4185</v>
      </c>
      <c r="AU2188" s="99" t="s">
        <v>67</v>
      </c>
      <c r="AY2188" s="99" t="s">
        <v>105</v>
      </c>
      <c r="BE2188" s="162">
        <f>IF(N2188="základní",J2188,0)</f>
        <v>52.7</v>
      </c>
      <c r="BF2188" s="162">
        <f>IF(N2188="snížená",J2188,0)</f>
        <v>0</v>
      </c>
      <c r="BG2188" s="162">
        <f>IF(N2188="zákl. přenesená",J2188,0)</f>
        <v>0</v>
      </c>
      <c r="BH2188" s="162">
        <f>IF(N2188="sníž. přenesená",J2188,0)</f>
        <v>0</v>
      </c>
      <c r="BI2188" s="162">
        <f>IF(N2188="nulová",J2188,0)</f>
        <v>0</v>
      </c>
      <c r="BJ2188" s="99" t="s">
        <v>75</v>
      </c>
      <c r="BK2188" s="162">
        <f>ROUND(I2188*H2188,2)</f>
        <v>52.7</v>
      </c>
      <c r="BL2188" s="99" t="s">
        <v>740</v>
      </c>
      <c r="BM2188" s="99" t="s">
        <v>5141</v>
      </c>
    </row>
    <row r="2189" spans="2:65" s="108" customFormat="1">
      <c r="B2189" s="109"/>
      <c r="D2189" s="163" t="s">
        <v>107</v>
      </c>
      <c r="F2189" s="164" t="s">
        <v>5140</v>
      </c>
      <c r="L2189" s="109"/>
      <c r="M2189" s="165"/>
      <c r="N2189" s="166"/>
      <c r="O2189" s="166"/>
      <c r="P2189" s="166"/>
      <c r="Q2189" s="166"/>
      <c r="R2189" s="166"/>
      <c r="S2189" s="166"/>
      <c r="T2189" s="167"/>
      <c r="AT2189" s="99" t="s">
        <v>107</v>
      </c>
      <c r="AU2189" s="99" t="s">
        <v>67</v>
      </c>
    </row>
    <row r="2190" spans="2:65" s="108" customFormat="1" ht="22.5" customHeight="1">
      <c r="B2190" s="109"/>
      <c r="C2190" s="168" t="s">
        <v>5142</v>
      </c>
      <c r="D2190" s="168" t="s">
        <v>4185</v>
      </c>
      <c r="E2190" s="169" t="s">
        <v>5143</v>
      </c>
      <c r="F2190" s="170" t="s">
        <v>5144</v>
      </c>
      <c r="G2190" s="171" t="s">
        <v>111</v>
      </c>
      <c r="H2190" s="172">
        <v>1</v>
      </c>
      <c r="I2190" s="173">
        <v>71</v>
      </c>
      <c r="J2190" s="173">
        <f>ROUND(I2190*H2190,2)</f>
        <v>71</v>
      </c>
      <c r="K2190" s="170" t="s">
        <v>103</v>
      </c>
      <c r="L2190" s="174"/>
      <c r="M2190" s="175" t="s">
        <v>1</v>
      </c>
      <c r="N2190" s="176" t="s">
        <v>38</v>
      </c>
      <c r="O2190" s="160">
        <v>0</v>
      </c>
      <c r="P2190" s="160">
        <f>O2190*H2190</f>
        <v>0</v>
      </c>
      <c r="Q2190" s="160">
        <v>0</v>
      </c>
      <c r="R2190" s="160">
        <f>Q2190*H2190</f>
        <v>0</v>
      </c>
      <c r="S2190" s="160">
        <v>0</v>
      </c>
      <c r="T2190" s="161">
        <f>S2190*H2190</f>
        <v>0</v>
      </c>
      <c r="AR2190" s="99" t="s">
        <v>740</v>
      </c>
      <c r="AT2190" s="99" t="s">
        <v>4185</v>
      </c>
      <c r="AU2190" s="99" t="s">
        <v>67</v>
      </c>
      <c r="AY2190" s="99" t="s">
        <v>105</v>
      </c>
      <c r="BE2190" s="162">
        <f>IF(N2190="základní",J2190,0)</f>
        <v>71</v>
      </c>
      <c r="BF2190" s="162">
        <f>IF(N2190="snížená",J2190,0)</f>
        <v>0</v>
      </c>
      <c r="BG2190" s="162">
        <f>IF(N2190="zákl. přenesená",J2190,0)</f>
        <v>0</v>
      </c>
      <c r="BH2190" s="162">
        <f>IF(N2190="sníž. přenesená",J2190,0)</f>
        <v>0</v>
      </c>
      <c r="BI2190" s="162">
        <f>IF(N2190="nulová",J2190,0)</f>
        <v>0</v>
      </c>
      <c r="BJ2190" s="99" t="s">
        <v>75</v>
      </c>
      <c r="BK2190" s="162">
        <f>ROUND(I2190*H2190,2)</f>
        <v>71</v>
      </c>
      <c r="BL2190" s="99" t="s">
        <v>740</v>
      </c>
      <c r="BM2190" s="99" t="s">
        <v>5145</v>
      </c>
    </row>
    <row r="2191" spans="2:65" s="108" customFormat="1">
      <c r="B2191" s="109"/>
      <c r="D2191" s="163" t="s">
        <v>107</v>
      </c>
      <c r="F2191" s="164" t="s">
        <v>5144</v>
      </c>
      <c r="L2191" s="109"/>
      <c r="M2191" s="165"/>
      <c r="N2191" s="166"/>
      <c r="O2191" s="166"/>
      <c r="P2191" s="166"/>
      <c r="Q2191" s="166"/>
      <c r="R2191" s="166"/>
      <c r="S2191" s="166"/>
      <c r="T2191" s="167"/>
      <c r="AT2191" s="99" t="s">
        <v>107</v>
      </c>
      <c r="AU2191" s="99" t="s">
        <v>67</v>
      </c>
    </row>
    <row r="2192" spans="2:65" s="108" customFormat="1" ht="22.5" customHeight="1">
      <c r="B2192" s="109"/>
      <c r="C2192" s="168" t="s">
        <v>5146</v>
      </c>
      <c r="D2192" s="168" t="s">
        <v>4185</v>
      </c>
      <c r="E2192" s="169" t="s">
        <v>5147</v>
      </c>
      <c r="F2192" s="170" t="s">
        <v>5148</v>
      </c>
      <c r="G2192" s="171" t="s">
        <v>111</v>
      </c>
      <c r="H2192" s="172">
        <v>1</v>
      </c>
      <c r="I2192" s="173">
        <v>78</v>
      </c>
      <c r="J2192" s="173">
        <f>ROUND(I2192*H2192,2)</f>
        <v>78</v>
      </c>
      <c r="K2192" s="170" t="s">
        <v>103</v>
      </c>
      <c r="L2192" s="174"/>
      <c r="M2192" s="175" t="s">
        <v>1</v>
      </c>
      <c r="N2192" s="176" t="s">
        <v>38</v>
      </c>
      <c r="O2192" s="160">
        <v>0</v>
      </c>
      <c r="P2192" s="160">
        <f>O2192*H2192</f>
        <v>0</v>
      </c>
      <c r="Q2192" s="160">
        <v>5.8999999999999997E-2</v>
      </c>
      <c r="R2192" s="160">
        <f>Q2192*H2192</f>
        <v>5.8999999999999997E-2</v>
      </c>
      <c r="S2192" s="160">
        <v>0</v>
      </c>
      <c r="T2192" s="161">
        <f>S2192*H2192</f>
        <v>0</v>
      </c>
      <c r="AR2192" s="99" t="s">
        <v>740</v>
      </c>
      <c r="AT2192" s="99" t="s">
        <v>4185</v>
      </c>
      <c r="AU2192" s="99" t="s">
        <v>67</v>
      </c>
      <c r="AY2192" s="99" t="s">
        <v>105</v>
      </c>
      <c r="BE2192" s="162">
        <f>IF(N2192="základní",J2192,0)</f>
        <v>78</v>
      </c>
      <c r="BF2192" s="162">
        <f>IF(N2192="snížená",J2192,0)</f>
        <v>0</v>
      </c>
      <c r="BG2192" s="162">
        <f>IF(N2192="zákl. přenesená",J2192,0)</f>
        <v>0</v>
      </c>
      <c r="BH2192" s="162">
        <f>IF(N2192="sníž. přenesená",J2192,0)</f>
        <v>0</v>
      </c>
      <c r="BI2192" s="162">
        <f>IF(N2192="nulová",J2192,0)</f>
        <v>0</v>
      </c>
      <c r="BJ2192" s="99" t="s">
        <v>75</v>
      </c>
      <c r="BK2192" s="162">
        <f>ROUND(I2192*H2192,2)</f>
        <v>78</v>
      </c>
      <c r="BL2192" s="99" t="s">
        <v>740</v>
      </c>
      <c r="BM2192" s="99" t="s">
        <v>5149</v>
      </c>
    </row>
    <row r="2193" spans="2:65" s="108" customFormat="1">
      <c r="B2193" s="109"/>
      <c r="D2193" s="163" t="s">
        <v>107</v>
      </c>
      <c r="F2193" s="164" t="s">
        <v>5148</v>
      </c>
      <c r="L2193" s="109"/>
      <c r="M2193" s="165"/>
      <c r="N2193" s="166"/>
      <c r="O2193" s="166"/>
      <c r="P2193" s="166"/>
      <c r="Q2193" s="166"/>
      <c r="R2193" s="166"/>
      <c r="S2193" s="166"/>
      <c r="T2193" s="167"/>
      <c r="AT2193" s="99" t="s">
        <v>107</v>
      </c>
      <c r="AU2193" s="99" t="s">
        <v>67</v>
      </c>
    </row>
    <row r="2194" spans="2:65" s="108" customFormat="1" ht="22.5" customHeight="1">
      <c r="B2194" s="109"/>
      <c r="C2194" s="168" t="s">
        <v>5150</v>
      </c>
      <c r="D2194" s="168" t="s">
        <v>4185</v>
      </c>
      <c r="E2194" s="169" t="s">
        <v>5151</v>
      </c>
      <c r="F2194" s="170" t="s">
        <v>5152</v>
      </c>
      <c r="G2194" s="171" t="s">
        <v>255</v>
      </c>
      <c r="H2194" s="172">
        <v>1</v>
      </c>
      <c r="I2194" s="173">
        <v>2370</v>
      </c>
      <c r="J2194" s="173">
        <f>ROUND(I2194*H2194,2)</f>
        <v>2370</v>
      </c>
      <c r="K2194" s="170" t="s">
        <v>103</v>
      </c>
      <c r="L2194" s="174"/>
      <c r="M2194" s="175" t="s">
        <v>1</v>
      </c>
      <c r="N2194" s="176" t="s">
        <v>38</v>
      </c>
      <c r="O2194" s="160">
        <v>0</v>
      </c>
      <c r="P2194" s="160">
        <f>O2194*H2194</f>
        <v>0</v>
      </c>
      <c r="Q2194" s="160">
        <v>2.4289999999999998</v>
      </c>
      <c r="R2194" s="160">
        <f>Q2194*H2194</f>
        <v>2.4289999999999998</v>
      </c>
      <c r="S2194" s="160">
        <v>0</v>
      </c>
      <c r="T2194" s="161">
        <f>S2194*H2194</f>
        <v>0</v>
      </c>
      <c r="AR2194" s="99" t="s">
        <v>740</v>
      </c>
      <c r="AT2194" s="99" t="s">
        <v>4185</v>
      </c>
      <c r="AU2194" s="99" t="s">
        <v>67</v>
      </c>
      <c r="AY2194" s="99" t="s">
        <v>105</v>
      </c>
      <c r="BE2194" s="162">
        <f>IF(N2194="základní",J2194,0)</f>
        <v>2370</v>
      </c>
      <c r="BF2194" s="162">
        <f>IF(N2194="snížená",J2194,0)</f>
        <v>0</v>
      </c>
      <c r="BG2194" s="162">
        <f>IF(N2194="zákl. přenesená",J2194,0)</f>
        <v>0</v>
      </c>
      <c r="BH2194" s="162">
        <f>IF(N2194="sníž. přenesená",J2194,0)</f>
        <v>0</v>
      </c>
      <c r="BI2194" s="162">
        <f>IF(N2194="nulová",J2194,0)</f>
        <v>0</v>
      </c>
      <c r="BJ2194" s="99" t="s">
        <v>75</v>
      </c>
      <c r="BK2194" s="162">
        <f>ROUND(I2194*H2194,2)</f>
        <v>2370</v>
      </c>
      <c r="BL2194" s="99" t="s">
        <v>740</v>
      </c>
      <c r="BM2194" s="99" t="s">
        <v>5153</v>
      </c>
    </row>
    <row r="2195" spans="2:65" s="108" customFormat="1">
      <c r="B2195" s="109"/>
      <c r="D2195" s="163" t="s">
        <v>107</v>
      </c>
      <c r="F2195" s="164" t="s">
        <v>5152</v>
      </c>
      <c r="L2195" s="109"/>
      <c r="M2195" s="165"/>
      <c r="N2195" s="166"/>
      <c r="O2195" s="166"/>
      <c r="P2195" s="166"/>
      <c r="Q2195" s="166"/>
      <c r="R2195" s="166"/>
      <c r="S2195" s="166"/>
      <c r="T2195" s="167"/>
      <c r="AT2195" s="99" t="s">
        <v>107</v>
      </c>
      <c r="AU2195" s="99" t="s">
        <v>67</v>
      </c>
    </row>
    <row r="2196" spans="2:65" s="108" customFormat="1" ht="22.5" customHeight="1">
      <c r="B2196" s="109"/>
      <c r="C2196" s="168" t="s">
        <v>5154</v>
      </c>
      <c r="D2196" s="168" t="s">
        <v>4185</v>
      </c>
      <c r="E2196" s="169" t="s">
        <v>5155</v>
      </c>
      <c r="F2196" s="170" t="s">
        <v>5156</v>
      </c>
      <c r="G2196" s="171" t="s">
        <v>255</v>
      </c>
      <c r="H2196" s="172">
        <v>1</v>
      </c>
      <c r="I2196" s="173">
        <v>2370</v>
      </c>
      <c r="J2196" s="173">
        <f>ROUND(I2196*H2196,2)</f>
        <v>2370</v>
      </c>
      <c r="K2196" s="170" t="s">
        <v>103</v>
      </c>
      <c r="L2196" s="174"/>
      <c r="M2196" s="175" t="s">
        <v>1</v>
      </c>
      <c r="N2196" s="176" t="s">
        <v>38</v>
      </c>
      <c r="O2196" s="160">
        <v>0</v>
      </c>
      <c r="P2196" s="160">
        <f>O2196*H2196</f>
        <v>0</v>
      </c>
      <c r="Q2196" s="160">
        <v>2.4289999999999998</v>
      </c>
      <c r="R2196" s="160">
        <f>Q2196*H2196</f>
        <v>2.4289999999999998</v>
      </c>
      <c r="S2196" s="160">
        <v>0</v>
      </c>
      <c r="T2196" s="161">
        <f>S2196*H2196</f>
        <v>0</v>
      </c>
      <c r="AR2196" s="99" t="s">
        <v>740</v>
      </c>
      <c r="AT2196" s="99" t="s">
        <v>4185</v>
      </c>
      <c r="AU2196" s="99" t="s">
        <v>67</v>
      </c>
      <c r="AY2196" s="99" t="s">
        <v>105</v>
      </c>
      <c r="BE2196" s="162">
        <f>IF(N2196="základní",J2196,0)</f>
        <v>2370</v>
      </c>
      <c r="BF2196" s="162">
        <f>IF(N2196="snížená",J2196,0)</f>
        <v>0</v>
      </c>
      <c r="BG2196" s="162">
        <f>IF(N2196="zákl. přenesená",J2196,0)</f>
        <v>0</v>
      </c>
      <c r="BH2196" s="162">
        <f>IF(N2196="sníž. přenesená",J2196,0)</f>
        <v>0</v>
      </c>
      <c r="BI2196" s="162">
        <f>IF(N2196="nulová",J2196,0)</f>
        <v>0</v>
      </c>
      <c r="BJ2196" s="99" t="s">
        <v>75</v>
      </c>
      <c r="BK2196" s="162">
        <f>ROUND(I2196*H2196,2)</f>
        <v>2370</v>
      </c>
      <c r="BL2196" s="99" t="s">
        <v>740</v>
      </c>
      <c r="BM2196" s="99" t="s">
        <v>5157</v>
      </c>
    </row>
    <row r="2197" spans="2:65" s="108" customFormat="1">
      <c r="B2197" s="109"/>
      <c r="D2197" s="163" t="s">
        <v>107</v>
      </c>
      <c r="F2197" s="164" t="s">
        <v>5156</v>
      </c>
      <c r="L2197" s="109"/>
      <c r="M2197" s="165"/>
      <c r="N2197" s="166"/>
      <c r="O2197" s="166"/>
      <c r="P2197" s="166"/>
      <c r="Q2197" s="166"/>
      <c r="R2197" s="166"/>
      <c r="S2197" s="166"/>
      <c r="T2197" s="167"/>
      <c r="AT2197" s="99" t="s">
        <v>107</v>
      </c>
      <c r="AU2197" s="99" t="s">
        <v>67</v>
      </c>
    </row>
    <row r="2198" spans="2:65" s="108" customFormat="1" ht="22.5" customHeight="1">
      <c r="B2198" s="109"/>
      <c r="C2198" s="168" t="s">
        <v>5158</v>
      </c>
      <c r="D2198" s="168" t="s">
        <v>4185</v>
      </c>
      <c r="E2198" s="169" t="s">
        <v>5159</v>
      </c>
      <c r="F2198" s="170" t="s">
        <v>5160</v>
      </c>
      <c r="G2198" s="171" t="s">
        <v>255</v>
      </c>
      <c r="H2198" s="172">
        <v>1</v>
      </c>
      <c r="I2198" s="173">
        <v>2480</v>
      </c>
      <c r="J2198" s="173">
        <f>ROUND(I2198*H2198,2)</f>
        <v>2480</v>
      </c>
      <c r="K2198" s="170" t="s">
        <v>103</v>
      </c>
      <c r="L2198" s="174"/>
      <c r="M2198" s="175" t="s">
        <v>1</v>
      </c>
      <c r="N2198" s="176" t="s">
        <v>38</v>
      </c>
      <c r="O2198" s="160">
        <v>0</v>
      </c>
      <c r="P2198" s="160">
        <f>O2198*H2198</f>
        <v>0</v>
      </c>
      <c r="Q2198" s="160">
        <v>2.4289999999999998</v>
      </c>
      <c r="R2198" s="160">
        <f>Q2198*H2198</f>
        <v>2.4289999999999998</v>
      </c>
      <c r="S2198" s="160">
        <v>0</v>
      </c>
      <c r="T2198" s="161">
        <f>S2198*H2198</f>
        <v>0</v>
      </c>
      <c r="AR2198" s="99" t="s">
        <v>740</v>
      </c>
      <c r="AT2198" s="99" t="s">
        <v>4185</v>
      </c>
      <c r="AU2198" s="99" t="s">
        <v>67</v>
      </c>
      <c r="AY2198" s="99" t="s">
        <v>105</v>
      </c>
      <c r="BE2198" s="162">
        <f>IF(N2198="základní",J2198,0)</f>
        <v>2480</v>
      </c>
      <c r="BF2198" s="162">
        <f>IF(N2198="snížená",J2198,0)</f>
        <v>0</v>
      </c>
      <c r="BG2198" s="162">
        <f>IF(N2198="zákl. přenesená",J2198,0)</f>
        <v>0</v>
      </c>
      <c r="BH2198" s="162">
        <f>IF(N2198="sníž. přenesená",J2198,0)</f>
        <v>0</v>
      </c>
      <c r="BI2198" s="162">
        <f>IF(N2198="nulová",J2198,0)</f>
        <v>0</v>
      </c>
      <c r="BJ2198" s="99" t="s">
        <v>75</v>
      </c>
      <c r="BK2198" s="162">
        <f>ROUND(I2198*H2198,2)</f>
        <v>2480</v>
      </c>
      <c r="BL2198" s="99" t="s">
        <v>740</v>
      </c>
      <c r="BM2198" s="99" t="s">
        <v>5161</v>
      </c>
    </row>
    <row r="2199" spans="2:65" s="108" customFormat="1">
      <c r="B2199" s="109"/>
      <c r="D2199" s="163" t="s">
        <v>107</v>
      </c>
      <c r="F2199" s="164" t="s">
        <v>5160</v>
      </c>
      <c r="L2199" s="109"/>
      <c r="M2199" s="165"/>
      <c r="N2199" s="166"/>
      <c r="O2199" s="166"/>
      <c r="P2199" s="166"/>
      <c r="Q2199" s="166"/>
      <c r="R2199" s="166"/>
      <c r="S2199" s="166"/>
      <c r="T2199" s="167"/>
      <c r="AT2199" s="99" t="s">
        <v>107</v>
      </c>
      <c r="AU2199" s="99" t="s">
        <v>67</v>
      </c>
    </row>
    <row r="2200" spans="2:65" s="108" customFormat="1" ht="22.5" customHeight="1">
      <c r="B2200" s="109"/>
      <c r="C2200" s="168" t="s">
        <v>5162</v>
      </c>
      <c r="D2200" s="168" t="s">
        <v>4185</v>
      </c>
      <c r="E2200" s="169" t="s">
        <v>5163</v>
      </c>
      <c r="F2200" s="170" t="s">
        <v>5164</v>
      </c>
      <c r="G2200" s="171" t="s">
        <v>255</v>
      </c>
      <c r="H2200" s="172">
        <v>1</v>
      </c>
      <c r="I2200" s="173">
        <v>6030</v>
      </c>
      <c r="J2200" s="173">
        <f>ROUND(I2200*H2200,2)</f>
        <v>6030</v>
      </c>
      <c r="K2200" s="170" t="s">
        <v>103</v>
      </c>
      <c r="L2200" s="174"/>
      <c r="M2200" s="175" t="s">
        <v>1</v>
      </c>
      <c r="N2200" s="176" t="s">
        <v>38</v>
      </c>
      <c r="O2200" s="160">
        <v>0</v>
      </c>
      <c r="P2200" s="160">
        <f>O2200*H2200</f>
        <v>0</v>
      </c>
      <c r="Q2200" s="160">
        <v>0.55000000000000004</v>
      </c>
      <c r="R2200" s="160">
        <f>Q2200*H2200</f>
        <v>0.55000000000000004</v>
      </c>
      <c r="S2200" s="160">
        <v>0</v>
      </c>
      <c r="T2200" s="161">
        <f>S2200*H2200</f>
        <v>0</v>
      </c>
      <c r="AR2200" s="99" t="s">
        <v>740</v>
      </c>
      <c r="AT2200" s="99" t="s">
        <v>4185</v>
      </c>
      <c r="AU2200" s="99" t="s">
        <v>67</v>
      </c>
      <c r="AY2200" s="99" t="s">
        <v>105</v>
      </c>
      <c r="BE2200" s="162">
        <f>IF(N2200="základní",J2200,0)</f>
        <v>6030</v>
      </c>
      <c r="BF2200" s="162">
        <f>IF(N2200="snížená",J2200,0)</f>
        <v>0</v>
      </c>
      <c r="BG2200" s="162">
        <f>IF(N2200="zákl. přenesená",J2200,0)</f>
        <v>0</v>
      </c>
      <c r="BH2200" s="162">
        <f>IF(N2200="sníž. přenesená",J2200,0)</f>
        <v>0</v>
      </c>
      <c r="BI2200" s="162">
        <f>IF(N2200="nulová",J2200,0)</f>
        <v>0</v>
      </c>
      <c r="BJ2200" s="99" t="s">
        <v>75</v>
      </c>
      <c r="BK2200" s="162">
        <f>ROUND(I2200*H2200,2)</f>
        <v>6030</v>
      </c>
      <c r="BL2200" s="99" t="s">
        <v>740</v>
      </c>
      <c r="BM2200" s="99" t="s">
        <v>5165</v>
      </c>
    </row>
    <row r="2201" spans="2:65" s="108" customFormat="1">
      <c r="B2201" s="109"/>
      <c r="D2201" s="163" t="s">
        <v>107</v>
      </c>
      <c r="F2201" s="164" t="s">
        <v>5164</v>
      </c>
      <c r="L2201" s="109"/>
      <c r="M2201" s="165"/>
      <c r="N2201" s="166"/>
      <c r="O2201" s="166"/>
      <c r="P2201" s="166"/>
      <c r="Q2201" s="166"/>
      <c r="R2201" s="166"/>
      <c r="S2201" s="166"/>
      <c r="T2201" s="167"/>
      <c r="AT2201" s="99" t="s">
        <v>107</v>
      </c>
      <c r="AU2201" s="99" t="s">
        <v>67</v>
      </c>
    </row>
    <row r="2202" spans="2:65" s="108" customFormat="1" ht="22.5" customHeight="1">
      <c r="B2202" s="109"/>
      <c r="C2202" s="168" t="s">
        <v>5166</v>
      </c>
      <c r="D2202" s="168" t="s">
        <v>4185</v>
      </c>
      <c r="E2202" s="169" t="s">
        <v>5167</v>
      </c>
      <c r="F2202" s="170" t="s">
        <v>5168</v>
      </c>
      <c r="G2202" s="171" t="s">
        <v>255</v>
      </c>
      <c r="H2202" s="172">
        <v>1</v>
      </c>
      <c r="I2202" s="173">
        <v>4840</v>
      </c>
      <c r="J2202" s="173">
        <f>ROUND(I2202*H2202,2)</f>
        <v>4840</v>
      </c>
      <c r="K2202" s="170" t="s">
        <v>103</v>
      </c>
      <c r="L2202" s="174"/>
      <c r="M2202" s="175" t="s">
        <v>1</v>
      </c>
      <c r="N2202" s="176" t="s">
        <v>38</v>
      </c>
      <c r="O2202" s="160">
        <v>0</v>
      </c>
      <c r="P2202" s="160">
        <f>O2202*H2202</f>
        <v>0</v>
      </c>
      <c r="Q2202" s="160">
        <v>0.55000000000000004</v>
      </c>
      <c r="R2202" s="160">
        <f>Q2202*H2202</f>
        <v>0.55000000000000004</v>
      </c>
      <c r="S2202" s="160">
        <v>0</v>
      </c>
      <c r="T2202" s="161">
        <f>S2202*H2202</f>
        <v>0</v>
      </c>
      <c r="AR2202" s="99" t="s">
        <v>740</v>
      </c>
      <c r="AT2202" s="99" t="s">
        <v>4185</v>
      </c>
      <c r="AU2202" s="99" t="s">
        <v>67</v>
      </c>
      <c r="AY2202" s="99" t="s">
        <v>105</v>
      </c>
      <c r="BE2202" s="162">
        <f>IF(N2202="základní",J2202,0)</f>
        <v>4840</v>
      </c>
      <c r="BF2202" s="162">
        <f>IF(N2202="snížená",J2202,0)</f>
        <v>0</v>
      </c>
      <c r="BG2202" s="162">
        <f>IF(N2202="zákl. přenesená",J2202,0)</f>
        <v>0</v>
      </c>
      <c r="BH2202" s="162">
        <f>IF(N2202="sníž. přenesená",J2202,0)</f>
        <v>0</v>
      </c>
      <c r="BI2202" s="162">
        <f>IF(N2202="nulová",J2202,0)</f>
        <v>0</v>
      </c>
      <c r="BJ2202" s="99" t="s">
        <v>75</v>
      </c>
      <c r="BK2202" s="162">
        <f>ROUND(I2202*H2202,2)</f>
        <v>4840</v>
      </c>
      <c r="BL2202" s="99" t="s">
        <v>740</v>
      </c>
      <c r="BM2202" s="99" t="s">
        <v>5169</v>
      </c>
    </row>
    <row r="2203" spans="2:65" s="108" customFormat="1">
      <c r="B2203" s="109"/>
      <c r="D2203" s="163" t="s">
        <v>107</v>
      </c>
      <c r="F2203" s="164" t="s">
        <v>5168</v>
      </c>
      <c r="L2203" s="109"/>
      <c r="M2203" s="165"/>
      <c r="N2203" s="166"/>
      <c r="O2203" s="166"/>
      <c r="P2203" s="166"/>
      <c r="Q2203" s="166"/>
      <c r="R2203" s="166"/>
      <c r="S2203" s="166"/>
      <c r="T2203" s="167"/>
      <c r="AT2203" s="99" t="s">
        <v>107</v>
      </c>
      <c r="AU2203" s="99" t="s">
        <v>67</v>
      </c>
    </row>
    <row r="2204" spans="2:65" s="108" customFormat="1" ht="22.5" customHeight="1">
      <c r="B2204" s="109"/>
      <c r="C2204" s="168" t="s">
        <v>5170</v>
      </c>
      <c r="D2204" s="168" t="s">
        <v>4185</v>
      </c>
      <c r="E2204" s="169" t="s">
        <v>5171</v>
      </c>
      <c r="F2204" s="170" t="s">
        <v>5172</v>
      </c>
      <c r="G2204" s="171" t="s">
        <v>255</v>
      </c>
      <c r="H2204" s="172">
        <v>1</v>
      </c>
      <c r="I2204" s="173">
        <v>3630</v>
      </c>
      <c r="J2204" s="173">
        <f>ROUND(I2204*H2204,2)</f>
        <v>3630</v>
      </c>
      <c r="K2204" s="170" t="s">
        <v>103</v>
      </c>
      <c r="L2204" s="174"/>
      <c r="M2204" s="175" t="s">
        <v>1</v>
      </c>
      <c r="N2204" s="176" t="s">
        <v>38</v>
      </c>
      <c r="O2204" s="160">
        <v>0</v>
      </c>
      <c r="P2204" s="160">
        <f>O2204*H2204</f>
        <v>0</v>
      </c>
      <c r="Q2204" s="160">
        <v>0.55000000000000004</v>
      </c>
      <c r="R2204" s="160">
        <f>Q2204*H2204</f>
        <v>0.55000000000000004</v>
      </c>
      <c r="S2204" s="160">
        <v>0</v>
      </c>
      <c r="T2204" s="161">
        <f>S2204*H2204</f>
        <v>0</v>
      </c>
      <c r="AR2204" s="99" t="s">
        <v>740</v>
      </c>
      <c r="AT2204" s="99" t="s">
        <v>4185</v>
      </c>
      <c r="AU2204" s="99" t="s">
        <v>67</v>
      </c>
      <c r="AY2204" s="99" t="s">
        <v>105</v>
      </c>
      <c r="BE2204" s="162">
        <f>IF(N2204="základní",J2204,0)</f>
        <v>3630</v>
      </c>
      <c r="BF2204" s="162">
        <f>IF(N2204="snížená",J2204,0)</f>
        <v>0</v>
      </c>
      <c r="BG2204" s="162">
        <f>IF(N2204="zákl. přenesená",J2204,0)</f>
        <v>0</v>
      </c>
      <c r="BH2204" s="162">
        <f>IF(N2204="sníž. přenesená",J2204,0)</f>
        <v>0</v>
      </c>
      <c r="BI2204" s="162">
        <f>IF(N2204="nulová",J2204,0)</f>
        <v>0</v>
      </c>
      <c r="BJ2204" s="99" t="s">
        <v>75</v>
      </c>
      <c r="BK2204" s="162">
        <f>ROUND(I2204*H2204,2)</f>
        <v>3630</v>
      </c>
      <c r="BL2204" s="99" t="s">
        <v>740</v>
      </c>
      <c r="BM2204" s="99" t="s">
        <v>5173</v>
      </c>
    </row>
    <row r="2205" spans="2:65" s="108" customFormat="1">
      <c r="B2205" s="109"/>
      <c r="D2205" s="163" t="s">
        <v>107</v>
      </c>
      <c r="F2205" s="164" t="s">
        <v>5172</v>
      </c>
      <c r="L2205" s="109"/>
      <c r="M2205" s="165"/>
      <c r="N2205" s="166"/>
      <c r="O2205" s="166"/>
      <c r="P2205" s="166"/>
      <c r="Q2205" s="166"/>
      <c r="R2205" s="166"/>
      <c r="S2205" s="166"/>
      <c r="T2205" s="167"/>
      <c r="AT2205" s="99" t="s">
        <v>107</v>
      </c>
      <c r="AU2205" s="99" t="s">
        <v>67</v>
      </c>
    </row>
    <row r="2206" spans="2:65" s="108" customFormat="1" ht="22.5" customHeight="1">
      <c r="B2206" s="109"/>
      <c r="C2206" s="168" t="s">
        <v>5174</v>
      </c>
      <c r="D2206" s="168" t="s">
        <v>4185</v>
      </c>
      <c r="E2206" s="169" t="s">
        <v>5175</v>
      </c>
      <c r="F2206" s="170" t="s">
        <v>5176</v>
      </c>
      <c r="G2206" s="171" t="s">
        <v>111</v>
      </c>
      <c r="H2206" s="172">
        <v>1</v>
      </c>
      <c r="I2206" s="173">
        <v>180</v>
      </c>
      <c r="J2206" s="173">
        <f>ROUND(I2206*H2206,2)</f>
        <v>180</v>
      </c>
      <c r="K2206" s="170" t="s">
        <v>103</v>
      </c>
      <c r="L2206" s="174"/>
      <c r="M2206" s="175" t="s">
        <v>1</v>
      </c>
      <c r="N2206" s="176" t="s">
        <v>38</v>
      </c>
      <c r="O2206" s="160">
        <v>0</v>
      </c>
      <c r="P2206" s="160">
        <f>O2206*H2206</f>
        <v>0</v>
      </c>
      <c r="Q2206" s="160">
        <v>0</v>
      </c>
      <c r="R2206" s="160">
        <f>Q2206*H2206</f>
        <v>0</v>
      </c>
      <c r="S2206" s="160">
        <v>0</v>
      </c>
      <c r="T2206" s="161">
        <f>S2206*H2206</f>
        <v>0</v>
      </c>
      <c r="AR2206" s="99" t="s">
        <v>740</v>
      </c>
      <c r="AT2206" s="99" t="s">
        <v>4185</v>
      </c>
      <c r="AU2206" s="99" t="s">
        <v>67</v>
      </c>
      <c r="AY2206" s="99" t="s">
        <v>105</v>
      </c>
      <c r="BE2206" s="162">
        <f>IF(N2206="základní",J2206,0)</f>
        <v>180</v>
      </c>
      <c r="BF2206" s="162">
        <f>IF(N2206="snížená",J2206,0)</f>
        <v>0</v>
      </c>
      <c r="BG2206" s="162">
        <f>IF(N2206="zákl. přenesená",J2206,0)</f>
        <v>0</v>
      </c>
      <c r="BH2206" s="162">
        <f>IF(N2206="sníž. přenesená",J2206,0)</f>
        <v>0</v>
      </c>
      <c r="BI2206" s="162">
        <f>IF(N2206="nulová",J2206,0)</f>
        <v>0</v>
      </c>
      <c r="BJ2206" s="99" t="s">
        <v>75</v>
      </c>
      <c r="BK2206" s="162">
        <f>ROUND(I2206*H2206,2)</f>
        <v>180</v>
      </c>
      <c r="BL2206" s="99" t="s">
        <v>740</v>
      </c>
      <c r="BM2206" s="99" t="s">
        <v>5177</v>
      </c>
    </row>
    <row r="2207" spans="2:65" s="108" customFormat="1">
      <c r="B2207" s="109"/>
      <c r="D2207" s="163" t="s">
        <v>107</v>
      </c>
      <c r="F2207" s="164" t="s">
        <v>5176</v>
      </c>
      <c r="L2207" s="109"/>
      <c r="M2207" s="165"/>
      <c r="N2207" s="166"/>
      <c r="O2207" s="166"/>
      <c r="P2207" s="166"/>
      <c r="Q2207" s="166"/>
      <c r="R2207" s="166"/>
      <c r="S2207" s="166"/>
      <c r="T2207" s="167"/>
      <c r="AT2207" s="99" t="s">
        <v>107</v>
      </c>
      <c r="AU2207" s="99" t="s">
        <v>67</v>
      </c>
    </row>
    <row r="2208" spans="2:65" s="108" customFormat="1" ht="22.5" customHeight="1">
      <c r="B2208" s="109"/>
      <c r="C2208" s="168" t="s">
        <v>5178</v>
      </c>
      <c r="D2208" s="168" t="s">
        <v>4185</v>
      </c>
      <c r="E2208" s="169" t="s">
        <v>5179</v>
      </c>
      <c r="F2208" s="170" t="s">
        <v>5180</v>
      </c>
      <c r="G2208" s="171" t="s">
        <v>111</v>
      </c>
      <c r="H2208" s="172">
        <v>1</v>
      </c>
      <c r="I2208" s="173">
        <v>223</v>
      </c>
      <c r="J2208" s="173">
        <f>ROUND(I2208*H2208,2)</f>
        <v>223</v>
      </c>
      <c r="K2208" s="170" t="s">
        <v>103</v>
      </c>
      <c r="L2208" s="174"/>
      <c r="M2208" s="175" t="s">
        <v>1</v>
      </c>
      <c r="N2208" s="176" t="s">
        <v>38</v>
      </c>
      <c r="O2208" s="160">
        <v>0</v>
      </c>
      <c r="P2208" s="160">
        <f>O2208*H2208</f>
        <v>0</v>
      </c>
      <c r="Q2208" s="160">
        <v>0</v>
      </c>
      <c r="R2208" s="160">
        <f>Q2208*H2208</f>
        <v>0</v>
      </c>
      <c r="S2208" s="160">
        <v>0</v>
      </c>
      <c r="T2208" s="161">
        <f>S2208*H2208</f>
        <v>0</v>
      </c>
      <c r="AR2208" s="99" t="s">
        <v>740</v>
      </c>
      <c r="AT2208" s="99" t="s">
        <v>4185</v>
      </c>
      <c r="AU2208" s="99" t="s">
        <v>67</v>
      </c>
      <c r="AY2208" s="99" t="s">
        <v>105</v>
      </c>
      <c r="BE2208" s="162">
        <f>IF(N2208="základní",J2208,0)</f>
        <v>223</v>
      </c>
      <c r="BF2208" s="162">
        <f>IF(N2208="snížená",J2208,0)</f>
        <v>0</v>
      </c>
      <c r="BG2208" s="162">
        <f>IF(N2208="zákl. přenesená",J2208,0)</f>
        <v>0</v>
      </c>
      <c r="BH2208" s="162">
        <f>IF(N2208="sníž. přenesená",J2208,0)</f>
        <v>0</v>
      </c>
      <c r="BI2208" s="162">
        <f>IF(N2208="nulová",J2208,0)</f>
        <v>0</v>
      </c>
      <c r="BJ2208" s="99" t="s">
        <v>75</v>
      </c>
      <c r="BK2208" s="162">
        <f>ROUND(I2208*H2208,2)</f>
        <v>223</v>
      </c>
      <c r="BL2208" s="99" t="s">
        <v>740</v>
      </c>
      <c r="BM2208" s="99" t="s">
        <v>5181</v>
      </c>
    </row>
    <row r="2209" spans="2:65" s="108" customFormat="1">
      <c r="B2209" s="109"/>
      <c r="D2209" s="163" t="s">
        <v>107</v>
      </c>
      <c r="F2209" s="164" t="s">
        <v>5180</v>
      </c>
      <c r="L2209" s="109"/>
      <c r="M2209" s="165"/>
      <c r="N2209" s="166"/>
      <c r="O2209" s="166"/>
      <c r="P2209" s="166"/>
      <c r="Q2209" s="166"/>
      <c r="R2209" s="166"/>
      <c r="S2209" s="166"/>
      <c r="T2209" s="167"/>
      <c r="AT2209" s="99" t="s">
        <v>107</v>
      </c>
      <c r="AU2209" s="99" t="s">
        <v>67</v>
      </c>
    </row>
    <row r="2210" spans="2:65" s="108" customFormat="1" ht="22.5" customHeight="1">
      <c r="B2210" s="109"/>
      <c r="C2210" s="168" t="s">
        <v>5182</v>
      </c>
      <c r="D2210" s="168" t="s">
        <v>4185</v>
      </c>
      <c r="E2210" s="169" t="s">
        <v>5183</v>
      </c>
      <c r="F2210" s="170" t="s">
        <v>5184</v>
      </c>
      <c r="G2210" s="171" t="s">
        <v>111</v>
      </c>
      <c r="H2210" s="172">
        <v>1</v>
      </c>
      <c r="I2210" s="173">
        <v>280</v>
      </c>
      <c r="J2210" s="173">
        <f>ROUND(I2210*H2210,2)</f>
        <v>280</v>
      </c>
      <c r="K2210" s="170" t="s">
        <v>103</v>
      </c>
      <c r="L2210" s="174"/>
      <c r="M2210" s="175" t="s">
        <v>1</v>
      </c>
      <c r="N2210" s="176" t="s">
        <v>38</v>
      </c>
      <c r="O2210" s="160">
        <v>0</v>
      </c>
      <c r="P2210" s="160">
        <f>O2210*H2210</f>
        <v>0</v>
      </c>
      <c r="Q2210" s="160">
        <v>0</v>
      </c>
      <c r="R2210" s="160">
        <f>Q2210*H2210</f>
        <v>0</v>
      </c>
      <c r="S2210" s="160">
        <v>0</v>
      </c>
      <c r="T2210" s="161">
        <f>S2210*H2210</f>
        <v>0</v>
      </c>
      <c r="AR2210" s="99" t="s">
        <v>740</v>
      </c>
      <c r="AT2210" s="99" t="s">
        <v>4185</v>
      </c>
      <c r="AU2210" s="99" t="s">
        <v>67</v>
      </c>
      <c r="AY2210" s="99" t="s">
        <v>105</v>
      </c>
      <c r="BE2210" s="162">
        <f>IF(N2210="základní",J2210,0)</f>
        <v>280</v>
      </c>
      <c r="BF2210" s="162">
        <f>IF(N2210="snížená",J2210,0)</f>
        <v>0</v>
      </c>
      <c r="BG2210" s="162">
        <f>IF(N2210="zákl. přenesená",J2210,0)</f>
        <v>0</v>
      </c>
      <c r="BH2210" s="162">
        <f>IF(N2210="sníž. přenesená",J2210,0)</f>
        <v>0</v>
      </c>
      <c r="BI2210" s="162">
        <f>IF(N2210="nulová",J2210,0)</f>
        <v>0</v>
      </c>
      <c r="BJ2210" s="99" t="s">
        <v>75</v>
      </c>
      <c r="BK2210" s="162">
        <f>ROUND(I2210*H2210,2)</f>
        <v>280</v>
      </c>
      <c r="BL2210" s="99" t="s">
        <v>740</v>
      </c>
      <c r="BM2210" s="99" t="s">
        <v>5185</v>
      </c>
    </row>
    <row r="2211" spans="2:65" s="108" customFormat="1">
      <c r="B2211" s="109"/>
      <c r="D2211" s="163" t="s">
        <v>107</v>
      </c>
      <c r="F2211" s="164" t="s">
        <v>5184</v>
      </c>
      <c r="L2211" s="109"/>
      <c r="M2211" s="165"/>
      <c r="N2211" s="166"/>
      <c r="O2211" s="166"/>
      <c r="P2211" s="166"/>
      <c r="Q2211" s="166"/>
      <c r="R2211" s="166"/>
      <c r="S2211" s="166"/>
      <c r="T2211" s="167"/>
      <c r="AT2211" s="99" t="s">
        <v>107</v>
      </c>
      <c r="AU2211" s="99" t="s">
        <v>67</v>
      </c>
    </row>
    <row r="2212" spans="2:65" s="108" customFormat="1" ht="22.5" customHeight="1">
      <c r="B2212" s="109"/>
      <c r="C2212" s="168" t="s">
        <v>5186</v>
      </c>
      <c r="D2212" s="168" t="s">
        <v>4185</v>
      </c>
      <c r="E2212" s="169" t="s">
        <v>5187</v>
      </c>
      <c r="F2212" s="170" t="s">
        <v>5188</v>
      </c>
      <c r="G2212" s="171" t="s">
        <v>111</v>
      </c>
      <c r="H2212" s="172">
        <v>1</v>
      </c>
      <c r="I2212" s="173">
        <v>234</v>
      </c>
      <c r="J2212" s="173">
        <f>ROUND(I2212*H2212,2)</f>
        <v>234</v>
      </c>
      <c r="K2212" s="170" t="s">
        <v>103</v>
      </c>
      <c r="L2212" s="174"/>
      <c r="M2212" s="175" t="s">
        <v>1</v>
      </c>
      <c r="N2212" s="176" t="s">
        <v>38</v>
      </c>
      <c r="O2212" s="160">
        <v>0</v>
      </c>
      <c r="P2212" s="160">
        <f>O2212*H2212</f>
        <v>0</v>
      </c>
      <c r="Q2212" s="160">
        <v>0</v>
      </c>
      <c r="R2212" s="160">
        <f>Q2212*H2212</f>
        <v>0</v>
      </c>
      <c r="S2212" s="160">
        <v>0</v>
      </c>
      <c r="T2212" s="161">
        <f>S2212*H2212</f>
        <v>0</v>
      </c>
      <c r="AR2212" s="99" t="s">
        <v>740</v>
      </c>
      <c r="AT2212" s="99" t="s">
        <v>4185</v>
      </c>
      <c r="AU2212" s="99" t="s">
        <v>67</v>
      </c>
      <c r="AY2212" s="99" t="s">
        <v>105</v>
      </c>
      <c r="BE2212" s="162">
        <f>IF(N2212="základní",J2212,0)</f>
        <v>234</v>
      </c>
      <c r="BF2212" s="162">
        <f>IF(N2212="snížená",J2212,0)</f>
        <v>0</v>
      </c>
      <c r="BG2212" s="162">
        <f>IF(N2212="zákl. přenesená",J2212,0)</f>
        <v>0</v>
      </c>
      <c r="BH2212" s="162">
        <f>IF(N2212="sníž. přenesená",J2212,0)</f>
        <v>0</v>
      </c>
      <c r="BI2212" s="162">
        <f>IF(N2212="nulová",J2212,0)</f>
        <v>0</v>
      </c>
      <c r="BJ2212" s="99" t="s">
        <v>75</v>
      </c>
      <c r="BK2212" s="162">
        <f>ROUND(I2212*H2212,2)</f>
        <v>234</v>
      </c>
      <c r="BL2212" s="99" t="s">
        <v>740</v>
      </c>
      <c r="BM2212" s="99" t="s">
        <v>5189</v>
      </c>
    </row>
    <row r="2213" spans="2:65" s="108" customFormat="1">
      <c r="B2213" s="109"/>
      <c r="D2213" s="163" t="s">
        <v>107</v>
      </c>
      <c r="F2213" s="164" t="s">
        <v>5188</v>
      </c>
      <c r="L2213" s="109"/>
      <c r="M2213" s="165"/>
      <c r="N2213" s="166"/>
      <c r="O2213" s="166"/>
      <c r="P2213" s="166"/>
      <c r="Q2213" s="166"/>
      <c r="R2213" s="166"/>
      <c r="S2213" s="166"/>
      <c r="T2213" s="167"/>
      <c r="AT2213" s="99" t="s">
        <v>107</v>
      </c>
      <c r="AU2213" s="99" t="s">
        <v>67</v>
      </c>
    </row>
    <row r="2214" spans="2:65" s="108" customFormat="1" ht="22.5" customHeight="1">
      <c r="B2214" s="109"/>
      <c r="C2214" s="168" t="s">
        <v>5190</v>
      </c>
      <c r="D2214" s="168" t="s">
        <v>4185</v>
      </c>
      <c r="E2214" s="169" t="s">
        <v>5191</v>
      </c>
      <c r="F2214" s="170" t="s">
        <v>5192</v>
      </c>
      <c r="G2214" s="171" t="s">
        <v>111</v>
      </c>
      <c r="H2214" s="172">
        <v>1</v>
      </c>
      <c r="I2214" s="173">
        <v>277</v>
      </c>
      <c r="J2214" s="173">
        <f>ROUND(I2214*H2214,2)</f>
        <v>277</v>
      </c>
      <c r="K2214" s="170" t="s">
        <v>103</v>
      </c>
      <c r="L2214" s="174"/>
      <c r="M2214" s="175" t="s">
        <v>1</v>
      </c>
      <c r="N2214" s="176" t="s">
        <v>38</v>
      </c>
      <c r="O2214" s="160">
        <v>0</v>
      </c>
      <c r="P2214" s="160">
        <f>O2214*H2214</f>
        <v>0</v>
      </c>
      <c r="Q2214" s="160">
        <v>0</v>
      </c>
      <c r="R2214" s="160">
        <f>Q2214*H2214</f>
        <v>0</v>
      </c>
      <c r="S2214" s="160">
        <v>0</v>
      </c>
      <c r="T2214" s="161">
        <f>S2214*H2214</f>
        <v>0</v>
      </c>
      <c r="AR2214" s="99" t="s">
        <v>740</v>
      </c>
      <c r="AT2214" s="99" t="s">
        <v>4185</v>
      </c>
      <c r="AU2214" s="99" t="s">
        <v>67</v>
      </c>
      <c r="AY2214" s="99" t="s">
        <v>105</v>
      </c>
      <c r="BE2214" s="162">
        <f>IF(N2214="základní",J2214,0)</f>
        <v>277</v>
      </c>
      <c r="BF2214" s="162">
        <f>IF(N2214="snížená",J2214,0)</f>
        <v>0</v>
      </c>
      <c r="BG2214" s="162">
        <f>IF(N2214="zákl. přenesená",J2214,0)</f>
        <v>0</v>
      </c>
      <c r="BH2214" s="162">
        <f>IF(N2214="sníž. přenesená",J2214,0)</f>
        <v>0</v>
      </c>
      <c r="BI2214" s="162">
        <f>IF(N2214="nulová",J2214,0)</f>
        <v>0</v>
      </c>
      <c r="BJ2214" s="99" t="s">
        <v>75</v>
      </c>
      <c r="BK2214" s="162">
        <f>ROUND(I2214*H2214,2)</f>
        <v>277</v>
      </c>
      <c r="BL2214" s="99" t="s">
        <v>740</v>
      </c>
      <c r="BM2214" s="99" t="s">
        <v>5193</v>
      </c>
    </row>
    <row r="2215" spans="2:65" s="108" customFormat="1">
      <c r="B2215" s="109"/>
      <c r="D2215" s="163" t="s">
        <v>107</v>
      </c>
      <c r="F2215" s="164" t="s">
        <v>5192</v>
      </c>
      <c r="L2215" s="109"/>
      <c r="M2215" s="165"/>
      <c r="N2215" s="166"/>
      <c r="O2215" s="166"/>
      <c r="P2215" s="166"/>
      <c r="Q2215" s="166"/>
      <c r="R2215" s="166"/>
      <c r="S2215" s="166"/>
      <c r="T2215" s="167"/>
      <c r="AT2215" s="99" t="s">
        <v>107</v>
      </c>
      <c r="AU2215" s="99" t="s">
        <v>67</v>
      </c>
    </row>
    <row r="2216" spans="2:65" s="108" customFormat="1" ht="22.5" customHeight="1">
      <c r="B2216" s="109"/>
      <c r="C2216" s="168" t="s">
        <v>5194</v>
      </c>
      <c r="D2216" s="168" t="s">
        <v>4185</v>
      </c>
      <c r="E2216" s="169" t="s">
        <v>5195</v>
      </c>
      <c r="F2216" s="170" t="s">
        <v>5196</v>
      </c>
      <c r="G2216" s="171" t="s">
        <v>111</v>
      </c>
      <c r="H2216" s="172">
        <v>1</v>
      </c>
      <c r="I2216" s="173">
        <v>744</v>
      </c>
      <c r="J2216" s="173">
        <f>ROUND(I2216*H2216,2)</f>
        <v>744</v>
      </c>
      <c r="K2216" s="170" t="s">
        <v>103</v>
      </c>
      <c r="L2216" s="174"/>
      <c r="M2216" s="175" t="s">
        <v>1</v>
      </c>
      <c r="N2216" s="176" t="s">
        <v>38</v>
      </c>
      <c r="O2216" s="160">
        <v>0</v>
      </c>
      <c r="P2216" s="160">
        <f>O2216*H2216</f>
        <v>0</v>
      </c>
      <c r="Q2216" s="160">
        <v>0</v>
      </c>
      <c r="R2216" s="160">
        <f>Q2216*H2216</f>
        <v>0</v>
      </c>
      <c r="S2216" s="160">
        <v>0</v>
      </c>
      <c r="T2216" s="161">
        <f>S2216*H2216</f>
        <v>0</v>
      </c>
      <c r="AR2216" s="99" t="s">
        <v>740</v>
      </c>
      <c r="AT2216" s="99" t="s">
        <v>4185</v>
      </c>
      <c r="AU2216" s="99" t="s">
        <v>67</v>
      </c>
      <c r="AY2216" s="99" t="s">
        <v>105</v>
      </c>
      <c r="BE2216" s="162">
        <f>IF(N2216="základní",J2216,0)</f>
        <v>744</v>
      </c>
      <c r="BF2216" s="162">
        <f>IF(N2216="snížená",J2216,0)</f>
        <v>0</v>
      </c>
      <c r="BG2216" s="162">
        <f>IF(N2216="zákl. přenesená",J2216,0)</f>
        <v>0</v>
      </c>
      <c r="BH2216" s="162">
        <f>IF(N2216="sníž. přenesená",J2216,0)</f>
        <v>0</v>
      </c>
      <c r="BI2216" s="162">
        <f>IF(N2216="nulová",J2216,0)</f>
        <v>0</v>
      </c>
      <c r="BJ2216" s="99" t="s">
        <v>75</v>
      </c>
      <c r="BK2216" s="162">
        <f>ROUND(I2216*H2216,2)</f>
        <v>744</v>
      </c>
      <c r="BL2216" s="99" t="s">
        <v>740</v>
      </c>
      <c r="BM2216" s="99" t="s">
        <v>5197</v>
      </c>
    </row>
    <row r="2217" spans="2:65" s="108" customFormat="1">
      <c r="B2217" s="109"/>
      <c r="D2217" s="163" t="s">
        <v>107</v>
      </c>
      <c r="F2217" s="164" t="s">
        <v>5196</v>
      </c>
      <c r="L2217" s="109"/>
      <c r="M2217" s="165"/>
      <c r="N2217" s="166"/>
      <c r="O2217" s="166"/>
      <c r="P2217" s="166"/>
      <c r="Q2217" s="166"/>
      <c r="R2217" s="166"/>
      <c r="S2217" s="166"/>
      <c r="T2217" s="167"/>
      <c r="AT2217" s="99" t="s">
        <v>107</v>
      </c>
      <c r="AU2217" s="99" t="s">
        <v>67</v>
      </c>
    </row>
    <row r="2218" spans="2:65" s="108" customFormat="1" ht="22.5" customHeight="1">
      <c r="B2218" s="109"/>
      <c r="C2218" s="168" t="s">
        <v>5198</v>
      </c>
      <c r="D2218" s="168" t="s">
        <v>4185</v>
      </c>
      <c r="E2218" s="169" t="s">
        <v>5199</v>
      </c>
      <c r="F2218" s="170" t="s">
        <v>5200</v>
      </c>
      <c r="G2218" s="171" t="s">
        <v>111</v>
      </c>
      <c r="H2218" s="172">
        <v>1</v>
      </c>
      <c r="I2218" s="173">
        <v>1030</v>
      </c>
      <c r="J2218" s="173">
        <f>ROUND(I2218*H2218,2)</f>
        <v>1030</v>
      </c>
      <c r="K2218" s="170" t="s">
        <v>103</v>
      </c>
      <c r="L2218" s="174"/>
      <c r="M2218" s="175" t="s">
        <v>1</v>
      </c>
      <c r="N2218" s="176" t="s">
        <v>38</v>
      </c>
      <c r="O2218" s="160">
        <v>0</v>
      </c>
      <c r="P2218" s="160">
        <f>O2218*H2218</f>
        <v>0</v>
      </c>
      <c r="Q2218" s="160">
        <v>0</v>
      </c>
      <c r="R2218" s="160">
        <f>Q2218*H2218</f>
        <v>0</v>
      </c>
      <c r="S2218" s="160">
        <v>0</v>
      </c>
      <c r="T2218" s="161">
        <f>S2218*H2218</f>
        <v>0</v>
      </c>
      <c r="AR2218" s="99" t="s">
        <v>740</v>
      </c>
      <c r="AT2218" s="99" t="s">
        <v>4185</v>
      </c>
      <c r="AU2218" s="99" t="s">
        <v>67</v>
      </c>
      <c r="AY2218" s="99" t="s">
        <v>105</v>
      </c>
      <c r="BE2218" s="162">
        <f>IF(N2218="základní",J2218,0)</f>
        <v>1030</v>
      </c>
      <c r="BF2218" s="162">
        <f>IF(N2218="snížená",J2218,0)</f>
        <v>0</v>
      </c>
      <c r="BG2218" s="162">
        <f>IF(N2218="zákl. přenesená",J2218,0)</f>
        <v>0</v>
      </c>
      <c r="BH2218" s="162">
        <f>IF(N2218="sníž. přenesená",J2218,0)</f>
        <v>0</v>
      </c>
      <c r="BI2218" s="162">
        <f>IF(N2218="nulová",J2218,0)</f>
        <v>0</v>
      </c>
      <c r="BJ2218" s="99" t="s">
        <v>75</v>
      </c>
      <c r="BK2218" s="162">
        <f>ROUND(I2218*H2218,2)</f>
        <v>1030</v>
      </c>
      <c r="BL2218" s="99" t="s">
        <v>740</v>
      </c>
      <c r="BM2218" s="99" t="s">
        <v>5201</v>
      </c>
    </row>
    <row r="2219" spans="2:65" s="108" customFormat="1">
      <c r="B2219" s="109"/>
      <c r="D2219" s="163" t="s">
        <v>107</v>
      </c>
      <c r="F2219" s="164" t="s">
        <v>5200</v>
      </c>
      <c r="L2219" s="109"/>
      <c r="M2219" s="165"/>
      <c r="N2219" s="166"/>
      <c r="O2219" s="166"/>
      <c r="P2219" s="166"/>
      <c r="Q2219" s="166"/>
      <c r="R2219" s="166"/>
      <c r="S2219" s="166"/>
      <c r="T2219" s="167"/>
      <c r="AT2219" s="99" t="s">
        <v>107</v>
      </c>
      <c r="AU2219" s="99" t="s">
        <v>67</v>
      </c>
    </row>
    <row r="2220" spans="2:65" s="108" customFormat="1" ht="22.5" customHeight="1">
      <c r="B2220" s="109"/>
      <c r="C2220" s="168" t="s">
        <v>5202</v>
      </c>
      <c r="D2220" s="168" t="s">
        <v>4185</v>
      </c>
      <c r="E2220" s="169" t="s">
        <v>5203</v>
      </c>
      <c r="F2220" s="170" t="s">
        <v>5204</v>
      </c>
      <c r="G2220" s="171" t="s">
        <v>111</v>
      </c>
      <c r="H2220" s="172">
        <v>1</v>
      </c>
      <c r="I2220" s="173">
        <v>239</v>
      </c>
      <c r="J2220" s="173">
        <f>ROUND(I2220*H2220,2)</f>
        <v>239</v>
      </c>
      <c r="K2220" s="170" t="s">
        <v>103</v>
      </c>
      <c r="L2220" s="174"/>
      <c r="M2220" s="175" t="s">
        <v>1</v>
      </c>
      <c r="N2220" s="176" t="s">
        <v>38</v>
      </c>
      <c r="O2220" s="160">
        <v>0</v>
      </c>
      <c r="P2220" s="160">
        <f>O2220*H2220</f>
        <v>0</v>
      </c>
      <c r="Q2220" s="160">
        <v>0</v>
      </c>
      <c r="R2220" s="160">
        <f>Q2220*H2220</f>
        <v>0</v>
      </c>
      <c r="S2220" s="160">
        <v>0</v>
      </c>
      <c r="T2220" s="161">
        <f>S2220*H2220</f>
        <v>0</v>
      </c>
      <c r="AR2220" s="99" t="s">
        <v>740</v>
      </c>
      <c r="AT2220" s="99" t="s">
        <v>4185</v>
      </c>
      <c r="AU2220" s="99" t="s">
        <v>67</v>
      </c>
      <c r="AY2220" s="99" t="s">
        <v>105</v>
      </c>
      <c r="BE2220" s="162">
        <f>IF(N2220="základní",J2220,0)</f>
        <v>239</v>
      </c>
      <c r="BF2220" s="162">
        <f>IF(N2220="snížená",J2220,0)</f>
        <v>0</v>
      </c>
      <c r="BG2220" s="162">
        <f>IF(N2220="zákl. přenesená",J2220,0)</f>
        <v>0</v>
      </c>
      <c r="BH2220" s="162">
        <f>IF(N2220="sníž. přenesená",J2220,0)</f>
        <v>0</v>
      </c>
      <c r="BI2220" s="162">
        <f>IF(N2220="nulová",J2220,0)</f>
        <v>0</v>
      </c>
      <c r="BJ2220" s="99" t="s">
        <v>75</v>
      </c>
      <c r="BK2220" s="162">
        <f>ROUND(I2220*H2220,2)</f>
        <v>239</v>
      </c>
      <c r="BL2220" s="99" t="s">
        <v>740</v>
      </c>
      <c r="BM2220" s="99" t="s">
        <v>5205</v>
      </c>
    </row>
    <row r="2221" spans="2:65" s="108" customFormat="1">
      <c r="B2221" s="109"/>
      <c r="D2221" s="163" t="s">
        <v>107</v>
      </c>
      <c r="F2221" s="164" t="s">
        <v>5204</v>
      </c>
      <c r="L2221" s="109"/>
      <c r="M2221" s="165"/>
      <c r="N2221" s="166"/>
      <c r="O2221" s="166"/>
      <c r="P2221" s="166"/>
      <c r="Q2221" s="166"/>
      <c r="R2221" s="166"/>
      <c r="S2221" s="166"/>
      <c r="T2221" s="167"/>
      <c r="AT2221" s="99" t="s">
        <v>107</v>
      </c>
      <c r="AU2221" s="99" t="s">
        <v>67</v>
      </c>
    </row>
    <row r="2222" spans="2:65" s="108" customFormat="1" ht="22.5" customHeight="1">
      <c r="B2222" s="109"/>
      <c r="C2222" s="168" t="s">
        <v>5206</v>
      </c>
      <c r="D2222" s="168" t="s">
        <v>4185</v>
      </c>
      <c r="E2222" s="169" t="s">
        <v>5207</v>
      </c>
      <c r="F2222" s="170" t="s">
        <v>5208</v>
      </c>
      <c r="G2222" s="171" t="s">
        <v>111</v>
      </c>
      <c r="H2222" s="172">
        <v>1</v>
      </c>
      <c r="I2222" s="173">
        <v>13.5</v>
      </c>
      <c r="J2222" s="173">
        <f>ROUND(I2222*H2222,2)</f>
        <v>13.5</v>
      </c>
      <c r="K2222" s="170" t="s">
        <v>103</v>
      </c>
      <c r="L2222" s="174"/>
      <c r="M2222" s="175" t="s">
        <v>1</v>
      </c>
      <c r="N2222" s="176" t="s">
        <v>38</v>
      </c>
      <c r="O2222" s="160">
        <v>0</v>
      </c>
      <c r="P2222" s="160">
        <f>O2222*H2222</f>
        <v>0</v>
      </c>
      <c r="Q2222" s="160">
        <v>0</v>
      </c>
      <c r="R2222" s="160">
        <f>Q2222*H2222</f>
        <v>0</v>
      </c>
      <c r="S2222" s="160">
        <v>0</v>
      </c>
      <c r="T2222" s="161">
        <f>S2222*H2222</f>
        <v>0</v>
      </c>
      <c r="AR2222" s="99" t="s">
        <v>740</v>
      </c>
      <c r="AT2222" s="99" t="s">
        <v>4185</v>
      </c>
      <c r="AU2222" s="99" t="s">
        <v>67</v>
      </c>
      <c r="AY2222" s="99" t="s">
        <v>105</v>
      </c>
      <c r="BE2222" s="162">
        <f>IF(N2222="základní",J2222,0)</f>
        <v>13.5</v>
      </c>
      <c r="BF2222" s="162">
        <f>IF(N2222="snížená",J2222,0)</f>
        <v>0</v>
      </c>
      <c r="BG2222" s="162">
        <f>IF(N2222="zákl. přenesená",J2222,0)</f>
        <v>0</v>
      </c>
      <c r="BH2222" s="162">
        <f>IF(N2222="sníž. přenesená",J2222,0)</f>
        <v>0</v>
      </c>
      <c r="BI2222" s="162">
        <f>IF(N2222="nulová",J2222,0)</f>
        <v>0</v>
      </c>
      <c r="BJ2222" s="99" t="s">
        <v>75</v>
      </c>
      <c r="BK2222" s="162">
        <f>ROUND(I2222*H2222,2)</f>
        <v>13.5</v>
      </c>
      <c r="BL2222" s="99" t="s">
        <v>740</v>
      </c>
      <c r="BM2222" s="99" t="s">
        <v>5209</v>
      </c>
    </row>
    <row r="2223" spans="2:65" s="108" customFormat="1">
      <c r="B2223" s="109"/>
      <c r="D2223" s="163" t="s">
        <v>107</v>
      </c>
      <c r="F2223" s="164" t="s">
        <v>5208</v>
      </c>
      <c r="L2223" s="109"/>
      <c r="M2223" s="165"/>
      <c r="N2223" s="166"/>
      <c r="O2223" s="166"/>
      <c r="P2223" s="166"/>
      <c r="Q2223" s="166"/>
      <c r="R2223" s="166"/>
      <c r="S2223" s="166"/>
      <c r="T2223" s="167"/>
      <c r="AT2223" s="99" t="s">
        <v>107</v>
      </c>
      <c r="AU2223" s="99" t="s">
        <v>67</v>
      </c>
    </row>
    <row r="2224" spans="2:65" s="108" customFormat="1" ht="22.5" customHeight="1">
      <c r="B2224" s="109"/>
      <c r="C2224" s="168" t="s">
        <v>5210</v>
      </c>
      <c r="D2224" s="168" t="s">
        <v>4185</v>
      </c>
      <c r="E2224" s="169" t="s">
        <v>5211</v>
      </c>
      <c r="F2224" s="170" t="s">
        <v>5212</v>
      </c>
      <c r="G2224" s="171" t="s">
        <v>111</v>
      </c>
      <c r="H2224" s="172">
        <v>1</v>
      </c>
      <c r="I2224" s="173">
        <v>18.5</v>
      </c>
      <c r="J2224" s="173">
        <f>ROUND(I2224*H2224,2)</f>
        <v>18.5</v>
      </c>
      <c r="K2224" s="170" t="s">
        <v>103</v>
      </c>
      <c r="L2224" s="174"/>
      <c r="M2224" s="175" t="s">
        <v>1</v>
      </c>
      <c r="N2224" s="176" t="s">
        <v>38</v>
      </c>
      <c r="O2224" s="160">
        <v>0</v>
      </c>
      <c r="P2224" s="160">
        <f>O2224*H2224</f>
        <v>0</v>
      </c>
      <c r="Q2224" s="160">
        <v>0</v>
      </c>
      <c r="R2224" s="160">
        <f>Q2224*H2224</f>
        <v>0</v>
      </c>
      <c r="S2224" s="160">
        <v>0</v>
      </c>
      <c r="T2224" s="161">
        <f>S2224*H2224</f>
        <v>0</v>
      </c>
      <c r="AR2224" s="99" t="s">
        <v>740</v>
      </c>
      <c r="AT2224" s="99" t="s">
        <v>4185</v>
      </c>
      <c r="AU2224" s="99" t="s">
        <v>67</v>
      </c>
      <c r="AY2224" s="99" t="s">
        <v>105</v>
      </c>
      <c r="BE2224" s="162">
        <f>IF(N2224="základní",J2224,0)</f>
        <v>18.5</v>
      </c>
      <c r="BF2224" s="162">
        <f>IF(N2224="snížená",J2224,0)</f>
        <v>0</v>
      </c>
      <c r="BG2224" s="162">
        <f>IF(N2224="zákl. přenesená",J2224,0)</f>
        <v>0</v>
      </c>
      <c r="BH2224" s="162">
        <f>IF(N2224="sníž. přenesená",J2224,0)</f>
        <v>0</v>
      </c>
      <c r="BI2224" s="162">
        <f>IF(N2224="nulová",J2224,0)</f>
        <v>0</v>
      </c>
      <c r="BJ2224" s="99" t="s">
        <v>75</v>
      </c>
      <c r="BK2224" s="162">
        <f>ROUND(I2224*H2224,2)</f>
        <v>18.5</v>
      </c>
      <c r="BL2224" s="99" t="s">
        <v>740</v>
      </c>
      <c r="BM2224" s="99" t="s">
        <v>5213</v>
      </c>
    </row>
    <row r="2225" spans="2:65" s="108" customFormat="1">
      <c r="B2225" s="109"/>
      <c r="D2225" s="163" t="s">
        <v>107</v>
      </c>
      <c r="F2225" s="164" t="s">
        <v>5212</v>
      </c>
      <c r="L2225" s="109"/>
      <c r="M2225" s="165"/>
      <c r="N2225" s="166"/>
      <c r="O2225" s="166"/>
      <c r="P2225" s="166"/>
      <c r="Q2225" s="166"/>
      <c r="R2225" s="166"/>
      <c r="S2225" s="166"/>
      <c r="T2225" s="167"/>
      <c r="AT2225" s="99" t="s">
        <v>107</v>
      </c>
      <c r="AU2225" s="99" t="s">
        <v>67</v>
      </c>
    </row>
    <row r="2226" spans="2:65" s="108" customFormat="1" ht="22.5" customHeight="1">
      <c r="B2226" s="109"/>
      <c r="C2226" s="168" t="s">
        <v>5214</v>
      </c>
      <c r="D2226" s="168" t="s">
        <v>4185</v>
      </c>
      <c r="E2226" s="169" t="s">
        <v>5215</v>
      </c>
      <c r="F2226" s="170" t="s">
        <v>5216</v>
      </c>
      <c r="G2226" s="171" t="s">
        <v>306</v>
      </c>
      <c r="H2226" s="172">
        <v>1</v>
      </c>
      <c r="I2226" s="173">
        <v>40.9</v>
      </c>
      <c r="J2226" s="173">
        <f>ROUND(I2226*H2226,2)</f>
        <v>40.9</v>
      </c>
      <c r="K2226" s="170" t="s">
        <v>103</v>
      </c>
      <c r="L2226" s="174"/>
      <c r="M2226" s="175" t="s">
        <v>1</v>
      </c>
      <c r="N2226" s="176" t="s">
        <v>38</v>
      </c>
      <c r="O2226" s="160">
        <v>0</v>
      </c>
      <c r="P2226" s="160">
        <f>O2226*H2226</f>
        <v>0</v>
      </c>
      <c r="Q2226" s="160">
        <v>0</v>
      </c>
      <c r="R2226" s="160">
        <f>Q2226*H2226</f>
        <v>0</v>
      </c>
      <c r="S2226" s="160">
        <v>0</v>
      </c>
      <c r="T2226" s="161">
        <f>S2226*H2226</f>
        <v>0</v>
      </c>
      <c r="AR2226" s="99" t="s">
        <v>740</v>
      </c>
      <c r="AT2226" s="99" t="s">
        <v>4185</v>
      </c>
      <c r="AU2226" s="99" t="s">
        <v>67</v>
      </c>
      <c r="AY2226" s="99" t="s">
        <v>105</v>
      </c>
      <c r="BE2226" s="162">
        <f>IF(N2226="základní",J2226,0)</f>
        <v>40.9</v>
      </c>
      <c r="BF2226" s="162">
        <f>IF(N2226="snížená",J2226,0)</f>
        <v>0</v>
      </c>
      <c r="BG2226" s="162">
        <f>IF(N2226="zákl. přenesená",J2226,0)</f>
        <v>0</v>
      </c>
      <c r="BH2226" s="162">
        <f>IF(N2226="sníž. přenesená",J2226,0)</f>
        <v>0</v>
      </c>
      <c r="BI2226" s="162">
        <f>IF(N2226="nulová",J2226,0)</f>
        <v>0</v>
      </c>
      <c r="BJ2226" s="99" t="s">
        <v>75</v>
      </c>
      <c r="BK2226" s="162">
        <f>ROUND(I2226*H2226,2)</f>
        <v>40.9</v>
      </c>
      <c r="BL2226" s="99" t="s">
        <v>740</v>
      </c>
      <c r="BM2226" s="99" t="s">
        <v>5217</v>
      </c>
    </row>
    <row r="2227" spans="2:65" s="108" customFormat="1">
      <c r="B2227" s="109"/>
      <c r="D2227" s="163" t="s">
        <v>107</v>
      </c>
      <c r="F2227" s="164" t="s">
        <v>5216</v>
      </c>
      <c r="L2227" s="109"/>
      <c r="M2227" s="165"/>
      <c r="N2227" s="166"/>
      <c r="O2227" s="166"/>
      <c r="P2227" s="166"/>
      <c r="Q2227" s="166"/>
      <c r="R2227" s="166"/>
      <c r="S2227" s="166"/>
      <c r="T2227" s="167"/>
      <c r="AT2227" s="99" t="s">
        <v>107</v>
      </c>
      <c r="AU2227" s="99" t="s">
        <v>67</v>
      </c>
    </row>
    <row r="2228" spans="2:65" s="108" customFormat="1" ht="22.5" customHeight="1">
      <c r="B2228" s="109"/>
      <c r="C2228" s="168" t="s">
        <v>5218</v>
      </c>
      <c r="D2228" s="168" t="s">
        <v>4185</v>
      </c>
      <c r="E2228" s="169" t="s">
        <v>5219</v>
      </c>
      <c r="F2228" s="170" t="s">
        <v>5220</v>
      </c>
      <c r="G2228" s="171" t="s">
        <v>306</v>
      </c>
      <c r="H2228" s="172">
        <v>1</v>
      </c>
      <c r="I2228" s="173">
        <v>47.6</v>
      </c>
      <c r="J2228" s="173">
        <f>ROUND(I2228*H2228,2)</f>
        <v>47.6</v>
      </c>
      <c r="K2228" s="170" t="s">
        <v>103</v>
      </c>
      <c r="L2228" s="174"/>
      <c r="M2228" s="175" t="s">
        <v>1</v>
      </c>
      <c r="N2228" s="176" t="s">
        <v>38</v>
      </c>
      <c r="O2228" s="160">
        <v>0</v>
      </c>
      <c r="P2228" s="160">
        <f>O2228*H2228</f>
        <v>0</v>
      </c>
      <c r="Q2228" s="160">
        <v>0</v>
      </c>
      <c r="R2228" s="160">
        <f>Q2228*H2228</f>
        <v>0</v>
      </c>
      <c r="S2228" s="160">
        <v>0</v>
      </c>
      <c r="T2228" s="161">
        <f>S2228*H2228</f>
        <v>0</v>
      </c>
      <c r="AR2228" s="99" t="s">
        <v>740</v>
      </c>
      <c r="AT2228" s="99" t="s">
        <v>4185</v>
      </c>
      <c r="AU2228" s="99" t="s">
        <v>67</v>
      </c>
      <c r="AY2228" s="99" t="s">
        <v>105</v>
      </c>
      <c r="BE2228" s="162">
        <f>IF(N2228="základní",J2228,0)</f>
        <v>47.6</v>
      </c>
      <c r="BF2228" s="162">
        <f>IF(N2228="snížená",J2228,0)</f>
        <v>0</v>
      </c>
      <c r="BG2228" s="162">
        <f>IF(N2228="zákl. přenesená",J2228,0)</f>
        <v>0</v>
      </c>
      <c r="BH2228" s="162">
        <f>IF(N2228="sníž. přenesená",J2228,0)</f>
        <v>0</v>
      </c>
      <c r="BI2228" s="162">
        <f>IF(N2228="nulová",J2228,0)</f>
        <v>0</v>
      </c>
      <c r="BJ2228" s="99" t="s">
        <v>75</v>
      </c>
      <c r="BK2228" s="162">
        <f>ROUND(I2228*H2228,2)</f>
        <v>47.6</v>
      </c>
      <c r="BL2228" s="99" t="s">
        <v>740</v>
      </c>
      <c r="BM2228" s="99" t="s">
        <v>5221</v>
      </c>
    </row>
    <row r="2229" spans="2:65" s="108" customFormat="1">
      <c r="B2229" s="109"/>
      <c r="D2229" s="163" t="s">
        <v>107</v>
      </c>
      <c r="F2229" s="164" t="s">
        <v>5220</v>
      </c>
      <c r="L2229" s="109"/>
      <c r="M2229" s="165"/>
      <c r="N2229" s="166"/>
      <c r="O2229" s="166"/>
      <c r="P2229" s="166"/>
      <c r="Q2229" s="166"/>
      <c r="R2229" s="166"/>
      <c r="S2229" s="166"/>
      <c r="T2229" s="167"/>
      <c r="AT2229" s="99" t="s">
        <v>107</v>
      </c>
      <c r="AU2229" s="99" t="s">
        <v>67</v>
      </c>
    </row>
    <row r="2230" spans="2:65" s="108" customFormat="1" ht="22.5" customHeight="1">
      <c r="B2230" s="109"/>
      <c r="C2230" s="168" t="s">
        <v>5222</v>
      </c>
      <c r="D2230" s="168" t="s">
        <v>4185</v>
      </c>
      <c r="E2230" s="169" t="s">
        <v>5223</v>
      </c>
      <c r="F2230" s="170" t="s">
        <v>5224</v>
      </c>
      <c r="G2230" s="171" t="s">
        <v>306</v>
      </c>
      <c r="H2230" s="172">
        <v>1</v>
      </c>
      <c r="I2230" s="173">
        <v>50.1</v>
      </c>
      <c r="J2230" s="173">
        <f>ROUND(I2230*H2230,2)</f>
        <v>50.1</v>
      </c>
      <c r="K2230" s="170" t="s">
        <v>103</v>
      </c>
      <c r="L2230" s="174"/>
      <c r="M2230" s="175" t="s">
        <v>1</v>
      </c>
      <c r="N2230" s="176" t="s">
        <v>38</v>
      </c>
      <c r="O2230" s="160">
        <v>0</v>
      </c>
      <c r="P2230" s="160">
        <f>O2230*H2230</f>
        <v>0</v>
      </c>
      <c r="Q2230" s="160">
        <v>0</v>
      </c>
      <c r="R2230" s="160">
        <f>Q2230*H2230</f>
        <v>0</v>
      </c>
      <c r="S2230" s="160">
        <v>0</v>
      </c>
      <c r="T2230" s="161">
        <f>S2230*H2230</f>
        <v>0</v>
      </c>
      <c r="AR2230" s="99" t="s">
        <v>740</v>
      </c>
      <c r="AT2230" s="99" t="s">
        <v>4185</v>
      </c>
      <c r="AU2230" s="99" t="s">
        <v>67</v>
      </c>
      <c r="AY2230" s="99" t="s">
        <v>105</v>
      </c>
      <c r="BE2230" s="162">
        <f>IF(N2230="základní",J2230,0)</f>
        <v>50.1</v>
      </c>
      <c r="BF2230" s="162">
        <f>IF(N2230="snížená",J2230,0)</f>
        <v>0</v>
      </c>
      <c r="BG2230" s="162">
        <f>IF(N2230="zákl. přenesená",J2230,0)</f>
        <v>0</v>
      </c>
      <c r="BH2230" s="162">
        <f>IF(N2230="sníž. přenesená",J2230,0)</f>
        <v>0</v>
      </c>
      <c r="BI2230" s="162">
        <f>IF(N2230="nulová",J2230,0)</f>
        <v>0</v>
      </c>
      <c r="BJ2230" s="99" t="s">
        <v>75</v>
      </c>
      <c r="BK2230" s="162">
        <f>ROUND(I2230*H2230,2)</f>
        <v>50.1</v>
      </c>
      <c r="BL2230" s="99" t="s">
        <v>740</v>
      </c>
      <c r="BM2230" s="99" t="s">
        <v>5225</v>
      </c>
    </row>
    <row r="2231" spans="2:65" s="108" customFormat="1">
      <c r="B2231" s="109"/>
      <c r="D2231" s="163" t="s">
        <v>107</v>
      </c>
      <c r="F2231" s="164" t="s">
        <v>5224</v>
      </c>
      <c r="L2231" s="109"/>
      <c r="M2231" s="165"/>
      <c r="N2231" s="166"/>
      <c r="O2231" s="166"/>
      <c r="P2231" s="166"/>
      <c r="Q2231" s="166"/>
      <c r="R2231" s="166"/>
      <c r="S2231" s="166"/>
      <c r="T2231" s="167"/>
      <c r="AT2231" s="99" t="s">
        <v>107</v>
      </c>
      <c r="AU2231" s="99" t="s">
        <v>67</v>
      </c>
    </row>
    <row r="2232" spans="2:65" s="108" customFormat="1" ht="22.5" customHeight="1">
      <c r="B2232" s="109"/>
      <c r="C2232" s="168" t="s">
        <v>5226</v>
      </c>
      <c r="D2232" s="168" t="s">
        <v>4185</v>
      </c>
      <c r="E2232" s="169" t="s">
        <v>5227</v>
      </c>
      <c r="F2232" s="170" t="s">
        <v>5228</v>
      </c>
      <c r="G2232" s="171" t="s">
        <v>306</v>
      </c>
      <c r="H2232" s="172">
        <v>1</v>
      </c>
      <c r="I2232" s="173">
        <v>62.3</v>
      </c>
      <c r="J2232" s="173">
        <f>ROUND(I2232*H2232,2)</f>
        <v>62.3</v>
      </c>
      <c r="K2232" s="170" t="s">
        <v>103</v>
      </c>
      <c r="L2232" s="174"/>
      <c r="M2232" s="175" t="s">
        <v>1</v>
      </c>
      <c r="N2232" s="176" t="s">
        <v>38</v>
      </c>
      <c r="O2232" s="160">
        <v>0</v>
      </c>
      <c r="P2232" s="160">
        <f>O2232*H2232</f>
        <v>0</v>
      </c>
      <c r="Q2232" s="160">
        <v>0</v>
      </c>
      <c r="R2232" s="160">
        <f>Q2232*H2232</f>
        <v>0</v>
      </c>
      <c r="S2232" s="160">
        <v>0</v>
      </c>
      <c r="T2232" s="161">
        <f>S2232*H2232</f>
        <v>0</v>
      </c>
      <c r="AR2232" s="99" t="s">
        <v>740</v>
      </c>
      <c r="AT2232" s="99" t="s">
        <v>4185</v>
      </c>
      <c r="AU2232" s="99" t="s">
        <v>67</v>
      </c>
      <c r="AY2232" s="99" t="s">
        <v>105</v>
      </c>
      <c r="BE2232" s="162">
        <f>IF(N2232="základní",J2232,0)</f>
        <v>62.3</v>
      </c>
      <c r="BF2232" s="162">
        <f>IF(N2232="snížená",J2232,0)</f>
        <v>0</v>
      </c>
      <c r="BG2232" s="162">
        <f>IF(N2232="zákl. přenesená",J2232,0)</f>
        <v>0</v>
      </c>
      <c r="BH2232" s="162">
        <f>IF(N2232="sníž. přenesená",J2232,0)</f>
        <v>0</v>
      </c>
      <c r="BI2232" s="162">
        <f>IF(N2232="nulová",J2232,0)</f>
        <v>0</v>
      </c>
      <c r="BJ2232" s="99" t="s">
        <v>75</v>
      </c>
      <c r="BK2232" s="162">
        <f>ROUND(I2232*H2232,2)</f>
        <v>62.3</v>
      </c>
      <c r="BL2232" s="99" t="s">
        <v>740</v>
      </c>
      <c r="BM2232" s="99" t="s">
        <v>5229</v>
      </c>
    </row>
    <row r="2233" spans="2:65" s="108" customFormat="1">
      <c r="B2233" s="109"/>
      <c r="D2233" s="163" t="s">
        <v>107</v>
      </c>
      <c r="F2233" s="164" t="s">
        <v>5228</v>
      </c>
      <c r="L2233" s="109"/>
      <c r="M2233" s="177"/>
      <c r="N2233" s="178"/>
      <c r="O2233" s="178"/>
      <c r="P2233" s="178"/>
      <c r="Q2233" s="178"/>
      <c r="R2233" s="178"/>
      <c r="S2233" s="178"/>
      <c r="T2233" s="179"/>
      <c r="AT2233" s="99" t="s">
        <v>107</v>
      </c>
      <c r="AU2233" s="99" t="s">
        <v>67</v>
      </c>
    </row>
    <row r="2234" spans="2:65" s="108" customFormat="1" ht="6.95" customHeight="1">
      <c r="B2234" s="130"/>
      <c r="C2234" s="131"/>
      <c r="D2234" s="131"/>
      <c r="E2234" s="131"/>
      <c r="F2234" s="131"/>
      <c r="G2234" s="131"/>
      <c r="H2234" s="131"/>
      <c r="I2234" s="131"/>
      <c r="J2234" s="131"/>
      <c r="K2234" s="131"/>
      <c r="L2234" s="109"/>
    </row>
  </sheetData>
  <sheetProtection password="8A0E" sheet="1" objects="1" scenarios="1"/>
  <autoFilter ref="C78:K2233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1 - Soupis položek</vt:lpstr>
      <vt:lpstr>'Rekapitulace stavby'!Názvy_tisku</vt:lpstr>
      <vt:lpstr>'SO 1 - Soupis položek'!Názvy_tisku</vt:lpstr>
      <vt:lpstr>'Rekapitulace stavby'!Oblast_tisku</vt:lpstr>
      <vt:lpstr>'SO 1 - Soupis položek'!Oblast_tisku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Walta Petr, Ing.</cp:lastModifiedBy>
  <dcterms:created xsi:type="dcterms:W3CDTF">2019-02-12T08:58:23Z</dcterms:created>
  <dcterms:modified xsi:type="dcterms:W3CDTF">2019-02-20T10:01:25Z</dcterms:modified>
</cp:coreProperties>
</file>