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tomekjan\Desktop\"/>
    </mc:Choice>
  </mc:AlternateContent>
  <bookViews>
    <workbookView xWindow="0" yWindow="0" windowWidth="0" windowHeight="0"/>
  </bookViews>
  <sheets>
    <sheet name="Rekapitulace" sheetId="5" r:id="rId1"/>
    <sheet name="D.1.1_PS 02-01-31" sheetId="2" r:id="rId2"/>
    <sheet name="D.2.3.6_SO 02-86-01" sheetId="3" r:id="rId3"/>
    <sheet name="D.9.8_SO 98-98" sheetId="4" r:id="rId4"/>
  </sheets>
  <calcPr/>
</workbook>
</file>

<file path=xl/calcChain.xml><?xml version="1.0" encoding="utf-8"?>
<calcChain xmlns="http://schemas.openxmlformats.org/spreadsheetml/2006/main">
  <c i="5" l="1" r="C7"/>
  <c r="C6"/>
  <c r="F14"/>
  <c r="D14"/>
  <c r="C14"/>
  <c r="E15"/>
  <c r="F15"/>
  <c r="D15"/>
  <c r="C15"/>
  <c r="E14"/>
  <c r="F12"/>
  <c r="D12"/>
  <c r="C12"/>
  <c r="E13"/>
  <c r="F13"/>
  <c r="D13"/>
  <c r="C13"/>
  <c r="E12"/>
  <c r="F10"/>
  <c r="D10"/>
  <c r="C10"/>
  <c r="E11"/>
  <c r="F11"/>
  <c r="D11"/>
  <c r="C11"/>
  <c r="E10"/>
  <c i="4" r="T7"/>
  <c r="M3"/>
  <c r="M22"/>
  <c r="AA35"/>
  <c r="O35"/>
  <c r="M35"/>
  <c r="I35"/>
  <c r="AA31"/>
  <c r="O31"/>
  <c r="M31"/>
  <c r="I31"/>
  <c r="AA27"/>
  <c r="O27"/>
  <c r="M27"/>
  <c r="I27"/>
  <c r="AA23"/>
  <c r="O23"/>
  <c r="M23"/>
  <c r="I23"/>
  <c r="M9"/>
  <c r="AA18"/>
  <c r="O18"/>
  <c r="M18"/>
  <c r="I18"/>
  <c r="AA14"/>
  <c r="O14"/>
  <c r="M14"/>
  <c r="I14"/>
  <c r="AA10"/>
  <c r="O10"/>
  <c r="M10"/>
  <c r="I10"/>
  <c i="3" r="T7"/>
  <c r="M3"/>
  <c r="M9"/>
  <c r="AA138"/>
  <c r="O138"/>
  <c r="M138"/>
  <c r="I138"/>
  <c r="AA134"/>
  <c r="O134"/>
  <c r="M134"/>
  <c r="I134"/>
  <c r="AA130"/>
  <c r="O130"/>
  <c r="M130"/>
  <c r="I130"/>
  <c r="AA126"/>
  <c r="O126"/>
  <c r="M126"/>
  <c r="I126"/>
  <c r="AA122"/>
  <c r="O122"/>
  <c r="M122"/>
  <c r="I122"/>
  <c r="AA118"/>
  <c r="O118"/>
  <c r="M118"/>
  <c r="I118"/>
  <c r="AA114"/>
  <c r="O114"/>
  <c r="M114"/>
  <c r="I114"/>
  <c r="AA110"/>
  <c r="O110"/>
  <c r="M110"/>
  <c r="I110"/>
  <c r="AA106"/>
  <c r="O106"/>
  <c r="M106"/>
  <c r="I106"/>
  <c r="AA102"/>
  <c r="O102"/>
  <c r="M102"/>
  <c r="I102"/>
  <c r="AA98"/>
  <c r="O98"/>
  <c r="M98"/>
  <c r="I98"/>
  <c r="AA94"/>
  <c r="O94"/>
  <c r="M94"/>
  <c r="I94"/>
  <c r="AA90"/>
  <c r="O90"/>
  <c r="M90"/>
  <c r="I90"/>
  <c r="AA86"/>
  <c r="O86"/>
  <c r="M86"/>
  <c r="I86"/>
  <c r="AA82"/>
  <c r="O82"/>
  <c r="M82"/>
  <c r="I82"/>
  <c r="AA78"/>
  <c r="O78"/>
  <c r="M78"/>
  <c r="I78"/>
  <c r="AA74"/>
  <c r="O74"/>
  <c r="M74"/>
  <c r="I74"/>
  <c r="AA70"/>
  <c r="O70"/>
  <c r="M70"/>
  <c r="I70"/>
  <c r="AA66"/>
  <c r="O66"/>
  <c r="M66"/>
  <c r="I66"/>
  <c r="AA62"/>
  <c r="O62"/>
  <c r="M62"/>
  <c r="I62"/>
  <c r="AA58"/>
  <c r="O58"/>
  <c r="M58"/>
  <c r="I58"/>
  <c r="AA54"/>
  <c r="O54"/>
  <c r="M54"/>
  <c r="I54"/>
  <c r="AA50"/>
  <c r="O50"/>
  <c r="M50"/>
  <c r="I50"/>
  <c r="AA46"/>
  <c r="O46"/>
  <c r="M46"/>
  <c r="I46"/>
  <c r="AA42"/>
  <c r="O42"/>
  <c r="M42"/>
  <c r="I42"/>
  <c r="AA38"/>
  <c r="O38"/>
  <c r="M38"/>
  <c r="I38"/>
  <c r="AA34"/>
  <c r="O34"/>
  <c r="M34"/>
  <c r="I34"/>
  <c r="AA30"/>
  <c r="O30"/>
  <c r="M30"/>
  <c r="I30"/>
  <c r="AA26"/>
  <c r="O26"/>
  <c r="M26"/>
  <c r="I26"/>
  <c r="AA22"/>
  <c r="O22"/>
  <c r="M22"/>
  <c r="I22"/>
  <c r="AA18"/>
  <c r="O18"/>
  <c r="M18"/>
  <c r="I18"/>
  <c r="AA14"/>
  <c r="O14"/>
  <c r="M14"/>
  <c r="I14"/>
  <c r="AA10"/>
  <c r="O10"/>
  <c r="M10"/>
  <c r="I10"/>
  <c i="2" r="T7"/>
  <c r="M3"/>
  <c r="M381"/>
  <c r="AA382"/>
  <c r="O382"/>
  <c r="M382"/>
  <c r="I382"/>
  <c r="M332"/>
  <c r="AA377"/>
  <c r="O377"/>
  <c r="M377"/>
  <c r="I377"/>
  <c r="AA373"/>
  <c r="O373"/>
  <c r="M373"/>
  <c r="I373"/>
  <c r="AA369"/>
  <c r="O369"/>
  <c r="M369"/>
  <c r="I369"/>
  <c r="AA365"/>
  <c r="O365"/>
  <c r="M365"/>
  <c r="I365"/>
  <c r="AA361"/>
  <c r="O361"/>
  <c r="M361"/>
  <c r="I361"/>
  <c r="AA357"/>
  <c r="O357"/>
  <c r="M357"/>
  <c r="I357"/>
  <c r="AA353"/>
  <c r="O353"/>
  <c r="M353"/>
  <c r="I353"/>
  <c r="AA349"/>
  <c r="O349"/>
  <c r="M349"/>
  <c r="I349"/>
  <c r="AA345"/>
  <c r="O345"/>
  <c r="M345"/>
  <c r="I345"/>
  <c r="AA341"/>
  <c r="O341"/>
  <c r="M341"/>
  <c r="I341"/>
  <c r="AA337"/>
  <c r="O337"/>
  <c r="M337"/>
  <c r="I337"/>
  <c r="AA333"/>
  <c r="O333"/>
  <c r="M333"/>
  <c r="I333"/>
  <c r="M295"/>
  <c r="AA328"/>
  <c r="O328"/>
  <c r="M328"/>
  <c r="I328"/>
  <c r="AA324"/>
  <c r="O324"/>
  <c r="M324"/>
  <c r="I324"/>
  <c r="AA320"/>
  <c r="O320"/>
  <c r="M320"/>
  <c r="I320"/>
  <c r="AA316"/>
  <c r="O316"/>
  <c r="M316"/>
  <c r="I316"/>
  <c r="AA312"/>
  <c r="O312"/>
  <c r="M312"/>
  <c r="I312"/>
  <c r="AA308"/>
  <c r="O308"/>
  <c r="M308"/>
  <c r="I308"/>
  <c r="AA304"/>
  <c r="O304"/>
  <c r="M304"/>
  <c r="I304"/>
  <c r="AA300"/>
  <c r="O300"/>
  <c r="M300"/>
  <c r="I300"/>
  <c r="AA296"/>
  <c r="O296"/>
  <c r="M296"/>
  <c r="I296"/>
  <c r="M182"/>
  <c r="AA291"/>
  <c r="O291"/>
  <c r="M291"/>
  <c r="I291"/>
  <c r="AA287"/>
  <c r="O287"/>
  <c r="M287"/>
  <c r="I287"/>
  <c r="AA283"/>
  <c r="O283"/>
  <c r="M283"/>
  <c r="I283"/>
  <c r="AA279"/>
  <c r="O279"/>
  <c r="M279"/>
  <c r="I279"/>
  <c r="AA275"/>
  <c r="O275"/>
  <c r="M275"/>
  <c r="I275"/>
  <c r="AA271"/>
  <c r="O271"/>
  <c r="M271"/>
  <c r="I271"/>
  <c r="AA267"/>
  <c r="O267"/>
  <c r="M267"/>
  <c r="I267"/>
  <c r="AA263"/>
  <c r="O263"/>
  <c r="M263"/>
  <c r="I263"/>
  <c r="AA259"/>
  <c r="O259"/>
  <c r="M259"/>
  <c r="I259"/>
  <c r="AA255"/>
  <c r="O255"/>
  <c r="M255"/>
  <c r="I255"/>
  <c r="AA251"/>
  <c r="O251"/>
  <c r="M251"/>
  <c r="I251"/>
  <c r="AA247"/>
  <c r="O247"/>
  <c r="M247"/>
  <c r="I247"/>
  <c r="AA243"/>
  <c r="O243"/>
  <c r="M243"/>
  <c r="I243"/>
  <c r="AA239"/>
  <c r="O239"/>
  <c r="M239"/>
  <c r="I239"/>
  <c r="AA235"/>
  <c r="O235"/>
  <c r="M235"/>
  <c r="I235"/>
  <c r="AA231"/>
  <c r="O231"/>
  <c r="M231"/>
  <c r="I231"/>
  <c r="AA227"/>
  <c r="O227"/>
  <c r="M227"/>
  <c r="I227"/>
  <c r="AA223"/>
  <c r="O223"/>
  <c r="M223"/>
  <c r="I223"/>
  <c r="AA219"/>
  <c r="O219"/>
  <c r="M219"/>
  <c r="I219"/>
  <c r="AA215"/>
  <c r="O215"/>
  <c r="M215"/>
  <c r="I215"/>
  <c r="AA211"/>
  <c r="O211"/>
  <c r="M211"/>
  <c r="I211"/>
  <c r="AA207"/>
  <c r="O207"/>
  <c r="M207"/>
  <c r="I207"/>
  <c r="AA203"/>
  <c r="O203"/>
  <c r="M203"/>
  <c r="I203"/>
  <c r="AA199"/>
  <c r="O199"/>
  <c r="M199"/>
  <c r="I199"/>
  <c r="AA195"/>
  <c r="O195"/>
  <c r="M195"/>
  <c r="I195"/>
  <c r="AA191"/>
  <c r="O191"/>
  <c r="M191"/>
  <c r="I191"/>
  <c r="AA187"/>
  <c r="O187"/>
  <c r="M187"/>
  <c r="I187"/>
  <c r="AA183"/>
  <c r="O183"/>
  <c r="M183"/>
  <c r="I183"/>
  <c r="M9"/>
  <c r="AA178"/>
  <c r="O178"/>
  <c r="M178"/>
  <c r="I178"/>
  <c r="AA174"/>
  <c r="O174"/>
  <c r="M174"/>
  <c r="I174"/>
  <c r="AA170"/>
  <c r="O170"/>
  <c r="M170"/>
  <c r="I170"/>
  <c r="AA166"/>
  <c r="O166"/>
  <c r="M166"/>
  <c r="I166"/>
  <c r="AA162"/>
  <c r="O162"/>
  <c r="M162"/>
  <c r="I162"/>
  <c r="AA158"/>
  <c r="O158"/>
  <c r="M158"/>
  <c r="I158"/>
  <c r="AA154"/>
  <c r="O154"/>
  <c r="M154"/>
  <c r="I154"/>
  <c r="AA150"/>
  <c r="O150"/>
  <c r="M150"/>
  <c r="I150"/>
  <c r="AA146"/>
  <c r="O146"/>
  <c r="M146"/>
  <c r="I146"/>
  <c r="AA142"/>
  <c r="O142"/>
  <c r="M142"/>
  <c r="I142"/>
  <c r="AA138"/>
  <c r="O138"/>
  <c r="M138"/>
  <c r="I138"/>
  <c r="AA134"/>
  <c r="O134"/>
  <c r="M134"/>
  <c r="I134"/>
  <c r="AA130"/>
  <c r="O130"/>
  <c r="M130"/>
  <c r="I130"/>
  <c r="AA126"/>
  <c r="O126"/>
  <c r="M126"/>
  <c r="I126"/>
  <c r="AA122"/>
  <c r="O122"/>
  <c r="M122"/>
  <c r="I122"/>
  <c r="AA118"/>
  <c r="O118"/>
  <c r="M118"/>
  <c r="I118"/>
  <c r="AA114"/>
  <c r="O114"/>
  <c r="M114"/>
  <c r="I114"/>
  <c r="AA110"/>
  <c r="O110"/>
  <c r="M110"/>
  <c r="I110"/>
  <c r="AA106"/>
  <c r="O106"/>
  <c r="M106"/>
  <c r="I106"/>
  <c r="AA102"/>
  <c r="O102"/>
  <c r="M102"/>
  <c r="I102"/>
  <c r="AA98"/>
  <c r="O98"/>
  <c r="M98"/>
  <c r="I98"/>
  <c r="AA94"/>
  <c r="O94"/>
  <c r="M94"/>
  <c r="I94"/>
  <c r="AA90"/>
  <c r="O90"/>
  <c r="M90"/>
  <c r="I90"/>
  <c r="AA86"/>
  <c r="O86"/>
  <c r="M86"/>
  <c r="I86"/>
  <c r="AA82"/>
  <c r="O82"/>
  <c r="M82"/>
  <c r="I82"/>
  <c r="AA78"/>
  <c r="O78"/>
  <c r="M78"/>
  <c r="I78"/>
  <c r="AA74"/>
  <c r="O74"/>
  <c r="M74"/>
  <c r="I74"/>
  <c r="AA70"/>
  <c r="O70"/>
  <c r="M70"/>
  <c r="I70"/>
  <c r="AA66"/>
  <c r="O66"/>
  <c r="M66"/>
  <c r="I66"/>
  <c r="AA62"/>
  <c r="O62"/>
  <c r="M62"/>
  <c r="I62"/>
  <c r="AA58"/>
  <c r="O58"/>
  <c r="M58"/>
  <c r="I58"/>
  <c r="AA54"/>
  <c r="O54"/>
  <c r="M54"/>
  <c r="I54"/>
  <c r="AA50"/>
  <c r="O50"/>
  <c r="M50"/>
  <c r="I50"/>
  <c r="AA46"/>
  <c r="O46"/>
  <c r="M46"/>
  <c r="I46"/>
  <c r="AA42"/>
  <c r="O42"/>
  <c r="M42"/>
  <c r="I42"/>
  <c r="AA38"/>
  <c r="O38"/>
  <c r="M38"/>
  <c r="I38"/>
  <c r="AA34"/>
  <c r="O34"/>
  <c r="M34"/>
  <c r="I34"/>
  <c r="AA30"/>
  <c r="O30"/>
  <c r="M30"/>
  <c r="I30"/>
  <c r="AA26"/>
  <c r="O26"/>
  <c r="M26"/>
  <c r="I26"/>
  <c r="AA22"/>
  <c r="O22"/>
  <c r="M22"/>
  <c r="I22"/>
  <c r="AA18"/>
  <c r="O18"/>
  <c r="M18"/>
  <c r="I18"/>
  <c r="AA14"/>
  <c r="O14"/>
  <c r="M14"/>
  <c r="I14"/>
  <c r="AA10"/>
  <c r="O10"/>
  <c r="M10"/>
  <c r="I10"/>
</calcChain>
</file>

<file path=xl/sharedStrings.xml><?xml version="1.0" encoding="utf-8"?>
<sst xmlns="http://schemas.openxmlformats.org/spreadsheetml/2006/main">
  <si>
    <t>Rekapitulace ceny</t>
  </si>
  <si>
    <t>Zm01_5313530080</t>
  </si>
  <si>
    <t>Zvýšení bezpečnosti na přejezdu P1032 v km 61,796 na trati Strakonice - Volary</t>
  </si>
  <si>
    <t>AspeEsticon</t>
  </si>
  <si>
    <t>Celková cena bez DPH:</t>
  </si>
  <si>
    <t>Celková cena s DPH:</t>
  </si>
  <si>
    <t>Objekt</t>
  </si>
  <si>
    <t>Popis</t>
  </si>
  <si>
    <t>Cena bez DPH</t>
  </si>
  <si>
    <t>DPH</t>
  </si>
  <si>
    <t>Cena s DPH</t>
  </si>
  <si>
    <t>Počet neoceněných položek</t>
  </si>
  <si>
    <t>D.1.1</t>
  </si>
  <si>
    <t>Zabezpečovací zařízení</t>
  </si>
  <si>
    <t xml:space="preserve">  PS 02-01-31</t>
  </si>
  <si>
    <t>PZS v ev. km 61,796 (P1032)</t>
  </si>
  <si>
    <t>D.2.3.6</t>
  </si>
  <si>
    <t>Rozvodny vn, nn, osvětlení a dálkové ovládání odpojovačů</t>
  </si>
  <si>
    <t xml:space="preserve">  SO 02-86-01</t>
  </si>
  <si>
    <t>Přípojka nn pro PZZ P1032</t>
  </si>
  <si>
    <t>D.9.8</t>
  </si>
  <si>
    <t>SO 98-98 – Všeobecný objekt</t>
  </si>
  <si>
    <t xml:space="preserve">  SO 98-98</t>
  </si>
  <si>
    <t>Všeobecný objekt</t>
  </si>
  <si>
    <t>SŽDC051</t>
  </si>
  <si>
    <t>S</t>
  </si>
  <si>
    <t>Stavba:</t>
  </si>
  <si>
    <t>PS 02-01-31</t>
  </si>
  <si>
    <t>O</t>
  </si>
  <si>
    <t>Objekt:</t>
  </si>
  <si>
    <t>O1</t>
  </si>
  <si>
    <t>Rozpocet:</t>
  </si>
  <si>
    <t>Typ</t>
  </si>
  <si>
    <t>Poř. číslo</t>
  </si>
  <si>
    <t>Kód položky</t>
  </si>
  <si>
    <t>Varianta</t>
  </si>
  <si>
    <t>Název položky</t>
  </si>
  <si>
    <t>MJ</t>
  </si>
  <si>
    <t>Množství</t>
  </si>
  <si>
    <t>Jednotková hmotnost</t>
  </si>
  <si>
    <t>Celková hmotnost</t>
  </si>
  <si>
    <t>Jednotková cena</t>
  </si>
  <si>
    <t>Cenové soustavy</t>
  </si>
  <si>
    <t>Počet položek s nulovou cenou</t>
  </si>
  <si>
    <t>Jednotková</t>
  </si>
  <si>
    <t>Celkem</t>
  </si>
  <si>
    <t>SD</t>
  </si>
  <si>
    <t>1</t>
  </si>
  <si>
    <t>Přejezdová technologie</t>
  </si>
  <si>
    <t>P</t>
  </si>
  <si>
    <t>75B111</t>
  </si>
  <si>
    <t/>
  </si>
  <si>
    <t>VNITŘNÍ KABELOVÉ ROZVODY DO 20 KABELŮ - DODÁVKA</t>
  </si>
  <si>
    <t>M</t>
  </si>
  <si>
    <t>OTSKP 2025</t>
  </si>
  <si>
    <t>PP</t>
  </si>
  <si>
    <t>viz Technická zpráva</t>
  </si>
  <si>
    <t>VV</t>
  </si>
  <si>
    <t>výkaz výměr _x000d_
Celkem 20 = 20,000 _x000d_
Celkem 20 = 20,000 [B]_x000d_</t>
  </si>
  <si>
    <t>TS</t>
  </si>
  <si>
    <t>Technická specifikace položky odpovídá příslušné cenové soustavě.</t>
  </si>
  <si>
    <t>75B117</t>
  </si>
  <si>
    <t>VNITŘNÍ KABELOVÉ ROZVODY DO 20 KABELŮ - MONTÁŽ</t>
  </si>
  <si>
    <t>výkaz výměr _x000d_
Celkem 20 = 20,000000 _x000d_
Celkem 20 = 20,000 _x000d_
Celkem 20 = 20,000 [B]_x000d_</t>
  </si>
  <si>
    <t>75B6A1</t>
  </si>
  <si>
    <t>USMĚRŇOVAČ 24 V/50 A - DODÁVKA</t>
  </si>
  <si>
    <t>KUS</t>
  </si>
  <si>
    <t>výkaz výměr 
Celkem 1 = 1,000000 _x000d_
Celkem 1 = 1,000 _x000d_
Celkem 1 = 1,000 [B]_x000d_</t>
  </si>
  <si>
    <t>75B6G7</t>
  </si>
  <si>
    <t>USMĚRŇOVAČ - MONTÁŽ</t>
  </si>
  <si>
    <t>75B6M1</t>
  </si>
  <si>
    <t>BEZÚDRŽBOVÁ BATERIE 24 V/250 AH - DODÁVKA</t>
  </si>
  <si>
    <t>75B6T7</t>
  </si>
  <si>
    <t>BATERIE - MONTÁŽ</t>
  </si>
  <si>
    <t>75D111</t>
  </si>
  <si>
    <t>SKŘÍŇ LOGIKY RELÉOVÉHO PŘEJEZDOVÉHO ZABEZPEČOVACÍHO ZAŘÍZENÍ - DODÁVKA</t>
  </si>
  <si>
    <t>OTSKP 20225</t>
  </si>
  <si>
    <t>75D117</t>
  </si>
  <si>
    <t>SKŘÍŇ LOGIKY RELÉOVÉHO PŘEJEZDOVÉHO ZABEZPEČOVACÍHO ZAŘÍZENÍ - MONTÁŽ</t>
  </si>
  <si>
    <t>75D161</t>
  </si>
  <si>
    <t>RELÉOVÝ DOMEK (DO 18 M2) PREFABRIKOVANÝ, IZOLOVANÝ, S KLIMATIZACÍ A VNITŘNÍ KABELIZACÍ - DODÁVKA</t>
  </si>
  <si>
    <t>75D167</t>
  </si>
  <si>
    <t>RELÉOVÝ DOMEK (DO 18 M2) PREFABRIKOVANÝ - MONTÁŽ</t>
  </si>
  <si>
    <t>75IEC1</t>
  </si>
  <si>
    <t>VENKOVNÍ TELEFONNÍ OBJEKT NA SLOUPKU - DODÁVKA</t>
  </si>
  <si>
    <t>75IECX</t>
  </si>
  <si>
    <t>VENKOVNÍ TELEFONNÍ OBJEKT - MONTÁŽ</t>
  </si>
  <si>
    <t>R1</t>
  </si>
  <si>
    <t>Skříňka místního ovládání - dodávka</t>
  </si>
  <si>
    <t>R-položky</t>
  </si>
  <si>
    <t xml:space="preserve">Dodání skříňky místního ovládání včetně  potřebného pomocného materiálu a jeho dopravy na místo montáže. Položka se měří v kusech (ks).Položka obsahuje všechny náklady na dodání zařízení včetně pomocného materiálu a na dopravu na místo montáže.</t>
  </si>
  <si>
    <t>R2</t>
  </si>
  <si>
    <t>Skříňka místního ovládání - montáž</t>
  </si>
  <si>
    <t xml:space="preserve">Montáž skříňky místního ovládání, zapojení dvou kabelových forem(včetně měření a zapojení po měření),  přezkoušení. Položka se měří v kusech (ks).Položka obsahuje všechny náklady na montáž skříňky místního ovládání se všemi pomocnými a doplňujícími pracemi a součástmi, případné použití mechanizmů, včetně dopravy ze skladu k místu montáže, náklady na mzdy.</t>
  </si>
  <si>
    <t>R3</t>
  </si>
  <si>
    <t>Úprava stávajícího přenosového systému a zobrazení na JOP dle specifikace od výrobce - KOMPLET (dodávka i montáž)</t>
  </si>
  <si>
    <t xml:space="preserve">Dodávka i montáž zařízení  podle jeho typu a potřebného pomocného materiálu a  dopravy do staveništního skladu. Zařízení  se měří v kusech (ks).Položka obsahuje všechny náklady na dodávku zařízení  včetně pomocného materiálu, náklady na dopravu do místa určení.</t>
  </si>
  <si>
    <t>75D271</t>
  </si>
  <si>
    <t>ZAŘÍZENÍ (PZZ) PRO NEVIDOMÉ - DODÁVKA</t>
  </si>
  <si>
    <t>75D277</t>
  </si>
  <si>
    <t>ZAŘÍZENÍ (PZZ) PRO NEVIDOMÉ - MONTÁŽ</t>
  </si>
  <si>
    <t>R4</t>
  </si>
  <si>
    <t>Elektronické záznamové zařízení - dodávka</t>
  </si>
  <si>
    <t xml:space="preserve">Dodávka zařízení  podle jeho typu a potřebného pomocného materiálu a  dopravy do staveništního skladu. Zařízení  se měří v kusech (ks).Položka obsahuje všechny náklady na dodávku zařízení  včetně pomocného materiálu, náklady na dopravu do místa určení.</t>
  </si>
  <si>
    <t>R5</t>
  </si>
  <si>
    <t>Elektronické záznamové zařízení - montáž</t>
  </si>
  <si>
    <t xml:space="preserve">Položka zahrnuje veškéré práce spojené s montáží zařízení určeného položkou. Montáž zařízení se měří  v kusech (ks).Položka obsahuje všechny náklady na montáž zařízení  se všemi pomocnými a doplňujícími pracemi a součástmi.</t>
  </si>
  <si>
    <t>R6</t>
  </si>
  <si>
    <t>Bezdrátové ovládání PZS - komplet (dodávka i montáž)</t>
  </si>
  <si>
    <t>Bezdrátového ovládání PZS - komplet dodávka i montáž</t>
  </si>
  <si>
    <t>75D211</t>
  </si>
  <si>
    <t>VÝSTRAŽNÍK SE ZÁVOROU, 1 SKŘÍŇ - DODÁVKA</t>
  </si>
  <si>
    <t>viz v.č. 0200 Situační schéma</t>
  </si>
  <si>
    <t>výkaz výměr 
Celkem 2 = 2,000000 _x000d_
Celkem 2 = 2,000 _x000d_
Celkem 2 = 2,000 [B]_x000d_</t>
  </si>
  <si>
    <t>75D217</t>
  </si>
  <si>
    <t>VÝSTRAŽNÍK SE ZÁVOROU, 1 SKŘÍŇ - MONTÁŽ</t>
  </si>
  <si>
    <t>75D268</t>
  </si>
  <si>
    <t>PŘEJEZDNÍK - DEMONTÁŽ</t>
  </si>
  <si>
    <t>75D267</t>
  </si>
  <si>
    <t>PŘEJEZDNÍK - MONTÁŽ</t>
  </si>
  <si>
    <t>75C728</t>
  </si>
  <si>
    <t>VZDÁLENOSTNÍ UPOZORNOVADLO, NEPROMĚNNÉ NÁVĚSTIDLO SE ZÁKLADEM - DEMONTÁŽ</t>
  </si>
  <si>
    <t>75C721</t>
  </si>
  <si>
    <t>VZDÁLENOSTNÍ UPOZORNOVADLO, NEPROMĚNNÉ NÁVĚSTIDLO SE ZÁKLADEM - DODÁVKA</t>
  </si>
  <si>
    <t>75C727</t>
  </si>
  <si>
    <t>VZDÁLENOSTNÍ UPOZORNOVADLO, NEPROMĚNNÉ NÁVĚSTIDLO SE ZÁKLADEM - MONTÁŽ</t>
  </si>
  <si>
    <t>75C918</t>
  </si>
  <si>
    <t>SNÍMAČ POČÍTAČE NÁPRAV - DEMONTÁŽ</t>
  </si>
  <si>
    <t>výkaz výměr 
Celkem 5 = 5,000000 _x000d_
Celkem 5 = 5,000 _x000d_
Celkem 5 = 5,000 [B]_x000d_</t>
  </si>
  <si>
    <t>75C911</t>
  </si>
  <si>
    <t>SNÍMAČ POČÍTAČE NÁPRAV - DODÁVKA</t>
  </si>
  <si>
    <t>výkaz výměr 
Celkem 8 = 8,000000 _x000d_
Celkem 8 = 8,000 _x000d_
Celkem 8 = 8,000 [B]_x000d_</t>
  </si>
  <si>
    <t>75C917</t>
  </si>
  <si>
    <t>SNÍMAČ POČÍTAČE NÁPRAV - MONTÁŽ</t>
  </si>
  <si>
    <t>R7</t>
  </si>
  <si>
    <t>Počítač náprav (vnitřní část pro jeden úsek) - dodávka</t>
  </si>
  <si>
    <t>výkaz výměr 
Celkem 4 = 4,000000 _x000d_
Celkem 4 = 4,000 _x000d_
Celkem 4 = 4,000 [B]_x000d_</t>
  </si>
  <si>
    <t xml:space="preserve">Dodávka vnitřní výstroje počítače náprav podle typu určeného položkou,  potřebného pomocného materiálu a  dopravy do staveništního skladu.Zařízení  se měří v kusech (ks).Položka obsahuje všechny náklady na dodávku zařízení na místo určení   a pomocného materiálu, náklady na dopravu do staveništního skladu.</t>
  </si>
  <si>
    <t>R8</t>
  </si>
  <si>
    <t>Počítač náprav (vnitřní část pro jeden úsek) - montáž</t>
  </si>
  <si>
    <t xml:space="preserve">Upevnění zařízení na místo určení, připojení pospojování , zapojení.Montáže vnitřního zařízení se měří  v kusech (ks).Položka obsahuje všechny náklady na montáž  vnitřního zařízení  se všemi pomocnými a doplňujícími pracemi a součástmi, případné použití mechanizmů, včetně dopravy ze skladu k místu montáže, náklady na mzdy.</t>
  </si>
  <si>
    <t>75B711</t>
  </si>
  <si>
    <t>PŘEPĚŤOVÁ OCHRANA PRO PRVEK V KOLEJIŠTI - DODÁVKA</t>
  </si>
  <si>
    <t>75B717</t>
  </si>
  <si>
    <t>PŘEPĚŤOVÁ OCHRANA PRO PRVEK V KOLEJIŠTI - MONTÁŽ</t>
  </si>
  <si>
    <t>75B569</t>
  </si>
  <si>
    <t>ÚPRAVA RELÉOVÝCH, NAPÁJECÍCH NEBO KABELOVÝCH STOJANŮ NEBO SKŘÍNÍ</t>
  </si>
  <si>
    <t>výkaz výměr 
Celkem 1 = 1,000000 _x000d_
Celkem 2 = 2,000 _x000d_
Celkem 2 = 2,000 [B]_x000d_</t>
  </si>
  <si>
    <t>Úpravy zapojení v technologickém objektu PZZ P1033 a P1034.</t>
  </si>
  <si>
    <t>75E117</t>
  </si>
  <si>
    <t>DOZOR PRACOVNÍKŮ PROVOZOVATELE PŘI PRÁCI NA ŽIVÉM ZAŘÍZENÍ</t>
  </si>
  <si>
    <t>HOD</t>
  </si>
  <si>
    <t>výkaz výměr 
Celkem 1 = 1,000000 _x000d_
Celkem 24 = 24,000 _x000d_
Celkem 24 = 24,000 [B]_x000d_</t>
  </si>
  <si>
    <t>75E197</t>
  </si>
  <si>
    <t>PŘÍPRAVA A CELKOVÉ ZKOUŠKY PŘEJEZDOVÉHO ZABEZPEČOVACÍHO ZAŘÍZENÍ PRO JEDNU KOLEJ</t>
  </si>
  <si>
    <t>popis položky</t>
  </si>
  <si>
    <t>75E127</t>
  </si>
  <si>
    <t>CELKOVÁ PROHLÍDKA ZAŘÍZENÍ A VYHOTOVENÍ REVIZNÍ ZPRÁVY</t>
  </si>
  <si>
    <t>výkaz výměr 
Celkem 24 = 24,000000 _x000d_
Celkem 24 = 24,000 _x000d_
Celkem 24 = 24,000 [B]_x000d_</t>
  </si>
  <si>
    <t>75E1B7</t>
  </si>
  <si>
    <t>REGULACE A ZKOUŠENÍ ZABEZPEČOVACÍHO ZAŘÍZENÍ</t>
  </si>
  <si>
    <t>74F323</t>
  </si>
  <si>
    <t>PROTOKOL UTZ</t>
  </si>
  <si>
    <t>916I61</t>
  </si>
  <si>
    <t>PŘENOSNÉ DOPRAVNÍ ZNAČKY 100X150CM HLINÍK TŘ RA1 - DODÁVKA A MONTÁŽ</t>
  </si>
  <si>
    <t>916I62</t>
  </si>
  <si>
    <t>PŘENOSNÉ DOPRAVNÍ ZNAČKY 100X150CM HLINÍK TŘ RA1 - MONTÁŽ S PŘESUNEM</t>
  </si>
  <si>
    <t>02943</t>
  </si>
  <si>
    <t>OSTATNÍ POŽADAVKY - VYPRACOVÁNÍ RDS</t>
  </si>
  <si>
    <t>KPL</t>
  </si>
  <si>
    <t>2</t>
  </si>
  <si>
    <t>Kabelizace</t>
  </si>
  <si>
    <t>75A131</t>
  </si>
  <si>
    <t>KABEL METALICKÝ DVOUPLÁŠŤOVÝ DO 12 PÁRŮ - DODÁVKA</t>
  </si>
  <si>
    <t>KMPÁR</t>
  </si>
  <si>
    <t>viz v.č. 1000 Kabelové schéma</t>
  </si>
  <si>
    <t>výkaz výměr 
Celkem 0,730 = 0,730 _x000d_
Celkem 0,73 = 0,730 _x000d_
Celkem 0,73 = 0,730 [B]_x000d_</t>
  </si>
  <si>
    <t>75A217</t>
  </si>
  <si>
    <t>ZATAŽENÍ A SPOJKOVÁNÍ KABELŮ DO 12 PÁRŮ - MONTÁŽ</t>
  </si>
  <si>
    <t>75A141</t>
  </si>
  <si>
    <t>KABEL METALICKÝ DVOUPLÁŠŤOVÝ PŘES 12 PÁRŮ - DODÁVKA</t>
  </si>
  <si>
    <t>výkaz výměr 
Celkem 1,120 = 1,120 _x000d_
Celkem 1,12 = 1,120 _x000d_
Celkem 1,12 = 1,120 [B]_x000d_</t>
  </si>
  <si>
    <t>75A227</t>
  </si>
  <si>
    <t>ZATAŽENÍ A SPOJKOVÁNÍ KABELŮ PŘES 12 PÁRŮ - MONTÁŽ</t>
  </si>
  <si>
    <t>75II11</t>
  </si>
  <si>
    <t>SPOJKA PRO CELOPLASTOVÉ KABELY BEZ PANCÍŘE DO 100 ŽIL - DODÁVKA</t>
  </si>
  <si>
    <t>výkaz výměr 
Celkem 2,000 = 2,000 _x000d_
Celkem 2 = 2,000 _x000d_
Celkem 2 = 2,000 [B]_x000d_</t>
  </si>
  <si>
    <t>75II1X</t>
  </si>
  <si>
    <t>SPOJKA PRO CELOPLASTOVÉ KABELY BEZ PANCÍŘE - MONTÁŽ</t>
  </si>
  <si>
    <t>75A151</t>
  </si>
  <si>
    <t>KABEL METALICKÝ SE STÍNĚNÍM DO 12 PÁRŮ - DODÁVKA</t>
  </si>
  <si>
    <t>výkaz výměr 
Celkem 13,870 = 13,870 _x000d_
Celkem 13,87 = 13,870 _x000d_
Celkem 13,87 = 13,870 [B]_x000d_</t>
  </si>
  <si>
    <t>75A237</t>
  </si>
  <si>
    <t>ZATAŽENÍ A SPOJKOVÁNÍ KABELŮ SE STÍNĚNÍM DO 12 PÁRŮ - MONTÁŽ</t>
  </si>
  <si>
    <t>75A161</t>
  </si>
  <si>
    <t>KABEL METALICKÝ SE STÍNĚNÍM PŘES 12 PÁRŮ - DODÁVKA</t>
  </si>
  <si>
    <t>výkaz výměr 
Celkem 33,160 = 33,160 _x000d_
Celkem 33,16 = 33,160 _x000d_
Celkem 33,16 = 33,160 [B]_x000d_</t>
  </si>
  <si>
    <t>75A247</t>
  </si>
  <si>
    <t>ZATAŽENÍ A SPOJKOVÁNÍ KABELŮ SE STÍNĚNÍM PŘES 12 PÁRŮ - MONTÁŽ</t>
  </si>
  <si>
    <t>75II21</t>
  </si>
  <si>
    <t>SPOJKA PRO CELOPLASTOVÉ KABELY S PANCÍŘEM DO 100 ŽIL - DODÁVKA</t>
  </si>
  <si>
    <t>výkaz výměr 
Celkem 15,000 = 15,000 _x000d_
Celkem 15 = 15,000 _x000d_
Celkem 15 = 15,000 [B]_x000d_</t>
  </si>
  <si>
    <t>75II2X</t>
  </si>
  <si>
    <t>SPOJKA PRO CELOPLASTOVÉ KABELY S PANCÍŘEM - MONTÁŽ</t>
  </si>
  <si>
    <t>75A311</t>
  </si>
  <si>
    <t>KABELOVÁ FORMA (UKONČENÍ KABELŮ) PRO KABELY ZABEZPEČOVACÍ DO 12 PÁRŮ</t>
  </si>
  <si>
    <t xml:space="preserve"> _x000d_</t>
  </si>
  <si>
    <t>75A312</t>
  </si>
  <si>
    <t>KABELOVÁ FORMA (UKONČENÍ KABELŮ) PRO KABELY ZABEZPEČOVACÍ PŘES 12 PÁRŮ</t>
  </si>
  <si>
    <t>výkaz výměr 
Celkem 12,000 = 12,000 _x000d_
Celkem 12 = 12,000 _x000d_
Celkem 12 = 12,000 [B]_x000d_</t>
  </si>
  <si>
    <t>742H12</t>
  </si>
  <si>
    <t>KABEL NN ČTYŘ- A PĚTIŽÍLOVÝ CU S PLASTOVOU IZOLACÍ OD 4 DO 16 MM2</t>
  </si>
  <si>
    <t>výkaz výměr 
Celkem 70 = 70,000 _x000d_
Celkem 70 = 70,000 _x000d_
Celkem 70 = 70,000 [B]_x000d_</t>
  </si>
  <si>
    <t>742L12</t>
  </si>
  <si>
    <t>UKONČENÍ DVOU AŽ PĚTIŽÍLOVÉHO KABELU V ROZVADĚČI NEBO NA PŘÍSTROJI OD 4 DO 16 MM2</t>
  </si>
  <si>
    <t>výkaz výměr 
Celkem 6,000 = 6,000 _x000d_
Celkem 4 = 4,000 _x000d_
Celkem 4 = 4,000 [B]_x000d_</t>
  </si>
  <si>
    <t>701005</t>
  </si>
  <si>
    <t>VYHLEDÁVACÍ MARKER ZEMNÍ S MOŽNOSTÍ ZÁPISU</t>
  </si>
  <si>
    <t>výkaz výměr 
Celkem 17,000 = 17,000 _x000d_
Celkem 17 = 17,000 _x000d_
Celkem 17 = 17,000 [B]_x000d_</t>
  </si>
  <si>
    <t>75I322</t>
  </si>
  <si>
    <t>KABEL ZEMNÍ DVOUPLÁŠŤOVÝ S PANCÍŘEM PRŮMĚRU ŽÍLY 0,8 MM DO 25XN</t>
  </si>
  <si>
    <t>KMČTYŘKA</t>
  </si>
  <si>
    <t>výkaz výměr 
Celkem 12,50 = 12,50 _x000d_
Celkem 12,5 = 12,500 _x000d_
Celkem 12,5 = 12,500 [B]_x000d_</t>
  </si>
  <si>
    <t>75I32X</t>
  </si>
  <si>
    <t>KABEL ZEMNÍ DVOUPLÁŠŤOVÝ S PANCÍŘEM PRŮMĚRU ŽÍLY 0,8 MM - MONTÁŽ</t>
  </si>
  <si>
    <t>výkaz výměr 
Celkem 1250 = 1250,000 _x000d_
Celkem 1250 = 1250,000 _x000d_
Celkem 1250 = 1250,000 [B]_x000d_</t>
  </si>
  <si>
    <t>75II22</t>
  </si>
  <si>
    <t>SPOJKA PRO CELOPLASTOVÉ KABELY S PANCÍŘEM PŘES 100 ŽIL - DODÁVKA</t>
  </si>
  <si>
    <t>výkaz výměr 
Celkem 6 = 6,000000 _x000d_
Celkem 6 = 6,000 _x000d_
Celkem 6 = 6,000 [B]_x000d_</t>
  </si>
  <si>
    <t>75D151</t>
  </si>
  <si>
    <t>KABELOVÝ OBJEKT - DODÁVKA</t>
  </si>
  <si>
    <t>75D157</t>
  </si>
  <si>
    <t>KABELOVÝ OBJEKT - MONTÁŽ</t>
  </si>
  <si>
    <t>75IJ24</t>
  </si>
  <si>
    <t>MĚŘENÍ ZÁVĚREČNÉ DÁLKOVÝCH KABELŮ V JEDNOM SMĚRU V PLNÉM ROZSAHU BEZ PROVOZU</t>
  </si>
  <si>
    <t>ČTYŘKA</t>
  </si>
  <si>
    <t>výkaz výměr 
Celkem 10 =10,000000 _x000d_
Celkem 10 = 10,000 _x000d_
Celkem 10 = 10,000 [B]_x000d_</t>
  </si>
  <si>
    <t>75IG61</t>
  </si>
  <si>
    <t>VEDENÍ UZEMŇOVACÍ V ZEMI Z FEZN DRÁTU DO 120 MM2</t>
  </si>
  <si>
    <t>výkaz výměr 
Celkem 150 =150,000000 _x000d_
Celkem 150 = 150,000 _x000d_
Celkem 150 = 150,000 [B]_x000d_</t>
  </si>
  <si>
    <t>75IG6X</t>
  </si>
  <si>
    <t xml:space="preserve">VEDENÍ UZEMŇOVACÍ V ZEMI Z FEZN DRÁTU DO 120 MM2  - MONTÁŽ</t>
  </si>
  <si>
    <t>75IG11</t>
  </si>
  <si>
    <t>TYČ UZEMŇOVACÍ - DODÁVKA</t>
  </si>
  <si>
    <t>výkaz výměr 
Celkem 8 =8,000000 _x000d_
Celkem 8 = 8,000 _x000d_
Celkem 8 = 8,000 [B]_x000d_</t>
  </si>
  <si>
    <t>75IG1X</t>
  </si>
  <si>
    <t>TYČ UZEMŇOVACÍ - MONTÁŽ</t>
  </si>
  <si>
    <t>3</t>
  </si>
  <si>
    <t>Trubky HDPE</t>
  </si>
  <si>
    <t>75I911</t>
  </si>
  <si>
    <t>OPTOTRUBKA HDPE PRŮMĚRU DO 40 MM</t>
  </si>
  <si>
    <t>výkaz výměr 
Celkem 2500 = 2500,000000 _x000d_
Celkem 2500 = 2500,000 _x000d_
Celkem 2500 = 2500,000 [B]_x000d_</t>
  </si>
  <si>
    <t>75I91X</t>
  </si>
  <si>
    <t>OPTOTRUBKA HDPE - MONTÁŽ</t>
  </si>
  <si>
    <t>75I962</t>
  </si>
  <si>
    <t>OPTOTRUBKA - KALIBRACE</t>
  </si>
  <si>
    <t>75ID21</t>
  </si>
  <si>
    <t>PLASTOVÁ ZEMNÍ KOMORA PRO ULOŽENÍ SPOJKY - DODÁVKA</t>
  </si>
  <si>
    <t>výkaz výměr 
Celkem 1,000 =1,000 _x000d_
Celkem 1 = 1,000 _x000d_
Celkem 1 = 1,000 [B]_x000d_</t>
  </si>
  <si>
    <t>75ID2X</t>
  </si>
  <si>
    <t>PLASTOVÁ ZEMNÍ KOMORA PRO ULOŽENÍ SPOJKY - MONTÁŽ</t>
  </si>
  <si>
    <t>75I961</t>
  </si>
  <si>
    <t>OPTOTRUBKA - HERMETIZACE ÚSEKU DO 2000 M</t>
  </si>
  <si>
    <t>ÚSEK</t>
  </si>
  <si>
    <t>75IA11</t>
  </si>
  <si>
    <t>OPTOTRUBKOVÁ SPOJKA PRŮMĚRU DO 40 MM</t>
  </si>
  <si>
    <t>75IA1X</t>
  </si>
  <si>
    <t>OPTOTRUBKOVÁ SPOJKA - MONTÁŽ</t>
  </si>
  <si>
    <t>4</t>
  </si>
  <si>
    <t>Zemní práce</t>
  </si>
  <si>
    <t>R9</t>
  </si>
  <si>
    <t>Vytyčení trasy kabelového vedení ve volném terénu</t>
  </si>
  <si>
    <t>KM</t>
  </si>
  <si>
    <t>Vytyčení trasy kabelového vedení, rýha pro uložení uzemnění</t>
  </si>
  <si>
    <t>výkaz výměr 
Celkem 1,060 = 1,060 _x000d_
Celkem 1,08 = 1,080 _x000d_
Celkem 1,08 = 1,080 [B]_x000d_</t>
  </si>
  <si>
    <t>Položka zahrnuje: Pochůzka projektovanou trasou kabelového vedení, vyznačení trasy kabelu číslovanými kolíky nebo psanými značkami včetně zhotovení a číslování kolíků. Stanovení a označení míst pro kabelové prostupy a podchodové štoly a vyznačení překážek. Dále obsahuje cenu za pom. mechanismy včetně všech ostatních vedlejších nákladů.</t>
  </si>
  <si>
    <t>709210</t>
  </si>
  <si>
    <t>KŘIŽOVATKA KABELOVÝCH VEDENÍ SE STÁVAJÍCÍ INŽENÝRSKOU SÍTÍ (KABELEM, POTRUBÍM APOD.)</t>
  </si>
  <si>
    <t>výkaz výměr 
Celkem 5,000 = 5,000 _x000d_
Celkem 5 = 5,000 _x000d_
Celkem 5 = 5,000 [B]_x000d_</t>
  </si>
  <si>
    <t>2730</t>
  </si>
  <si>
    <t>POMOC PRÁCE ZŘÍZ NEBO ZAJIŠŤ OCHRANU INŽENÝRSKÝCH SÍTÍ</t>
  </si>
  <si>
    <t>výkaz výměr 
Celkem 1,000 = 1,000 _x000d_
Celkem 1 = 1,000 _x000d_
Celkem 1 = 1,000 [B]_x000d_</t>
  </si>
  <si>
    <t>13183</t>
  </si>
  <si>
    <t>HLOUBENÍ JAM ZAPAŽ I NEPAŽ TŘ II</t>
  </si>
  <si>
    <t>M3</t>
  </si>
  <si>
    <t>Hloubení jam pro základy výstražníků a startovací jámy pro protlaky (2m3/1ks)</t>
  </si>
  <si>
    <t>výkaz výměr 13ks x 2m3 = 26 m3 _x000d_
Celkem 26 = 26,000 _x000d_
Celkem 26 = 26,000 [B]_x000d_</t>
  </si>
  <si>
    <t>13283</t>
  </si>
  <si>
    <t>HLOUBENÍ RÝH ŠÍŘ DO 2M PAŽ I NEPAŽ TŘ. II</t>
  </si>
  <si>
    <t>výkaz výměr 830m*0,35m*0,9m = 261,45 _x000d_
Celkem 261,45 = 261,450 _x000d_
Celkem 261,45 = 261,450 [B]_x000d_</t>
  </si>
  <si>
    <t>17411</t>
  </si>
  <si>
    <t>ZÁSYP JAM A RÝH ZEMINOU SE ZHUTNĚNÍM</t>
  </si>
  <si>
    <t>výkaz výměr 
Celkem 287,450 = 287,450 _x000d_
Celkem 287,45 = 287,450 _x000d_
Celkem 287,45 = 287,450 [B]_x000d_</t>
  </si>
  <si>
    <t>702312</t>
  </si>
  <si>
    <t>ZAKRYTÍ KABELŮ VÝSTRAŽNOU FÓLIÍ ŠÍŘKY PŘES 20 DO 40 CM</t>
  </si>
  <si>
    <t>viz Celková situace stavby v.č. 0100</t>
  </si>
  <si>
    <t>výkaz výměr 
Celkem 1080 = 1080,000 _x000d_
Celkem 1080 = 1080,000 _x000d_
Celkem 1080 = 1080,000 [B]_x000d_</t>
  </si>
  <si>
    <t>KABELOVÝ ŽLAB VČETNĚ UPEVNĚNÍ A PŘÍSLUŠENSTVÍ SVĚTLÉ ŠÍŘKY PŘES 100 DO 250 MM</t>
  </si>
  <si>
    <t>V místech, kde není možné dodržet předpis S4, budou kabely uloženy dle VL Ž18 1.253 a VL Ž18 1.254.</t>
  </si>
  <si>
    <t>výkaz výměr _x000d_
Celkem 250 = 250,000 _x000d_
Celkem 250 = 250,000 [B]_x000d_</t>
  </si>
  <si>
    <t>Obsahuje veškeré činnosti dle názvu položky - komplet včetně montáže</t>
  </si>
  <si>
    <t>14173</t>
  </si>
  <si>
    <t>PROTLAČOVÁNÍ POTRUBÍ Z PLAST HMOT DN DO 200MM</t>
  </si>
  <si>
    <t>viz Celková situace stavby</t>
  </si>
  <si>
    <t>výkaz výměr 
Celkem 103 = 103,000000 _x000d_
Celkem 103 = 103,000 _x000d_
Celkem 103 = 103,000 [B]_x000d_</t>
  </si>
  <si>
    <t>18210</t>
  </si>
  <si>
    <t>ÚPRAVA POVRCHŮ SROVNÁNÍM ÚZEMÍ</t>
  </si>
  <si>
    <t>výkaz výměr 830m*0,5m*0,3m = 124,500 _x000d_
Celkem 124,5 = 124,500 _x000d_
Celkem 124,5 = 124,500 [B]_x000d_</t>
  </si>
  <si>
    <t>465922</t>
  </si>
  <si>
    <t>DLAŽBY Z BETONOVÝCH DLAŽDIC NA MC</t>
  </si>
  <si>
    <t>M2</t>
  </si>
  <si>
    <t>Pro max. rozměr technologického domku 2,5x3,6m + 1m zpevněné plochy okolo domku</t>
  </si>
  <si>
    <t xml:space="preserve">výkaz výměr  4,5m x 5,6m _x000d_
Celkem 25,2 = 25,200 _x000d_
Celkem 25,2 = 25,200 [B]_x000d_</t>
  </si>
  <si>
    <t>02910</t>
  </si>
  <si>
    <t>OSTATNÍ POŽADAVKY - ZEMĚMĚŘICKÁ MĚŘENÍ VE VÝSTAVBĚ</t>
  </si>
  <si>
    <t>5</t>
  </si>
  <si>
    <t>Demontáže</t>
  </si>
  <si>
    <t>R10</t>
  </si>
  <si>
    <t>VÝSTRAŽNÝ KŘÍŽ - DEMONTÁŽ</t>
  </si>
  <si>
    <t>výkaz výměr 
Celkem 2 = 2,000 _x000d_
Celkem 2 = 2,000 _x000d_
Celkem 2 = 2,000 [B]_x000d_</t>
  </si>
  <si>
    <t>Položka obsahuje demontáž stávajícího výstražného kříže všemi pomocnými a doplňujícími pracemi a součástmi, případné použití mechanizmů, včetně dopravy z místa demontáže do skladu, naložení vybouraného materiálu na dopravní prostředek, odvoz vybouraného materiálu do skladu nebo na likvidaci.</t>
  </si>
  <si>
    <t>SO 02-86-01</t>
  </si>
  <si>
    <t>Přípojka nn pro PZZ</t>
  </si>
  <si>
    <t>742H11</t>
  </si>
  <si>
    <t>KABEL NN ČTYŘ- A PĚTIŽÍLOVÝ CU S PLASTOVOU IZOLACÍ DO 2,5 MM2</t>
  </si>
  <si>
    <t>Výkaz výměr _x000d_
Celkem 30 = 30,000 _x000d_
Celkem 30 = 30,000 [B]_x000d_</t>
  </si>
  <si>
    <t>742H13</t>
  </si>
  <si>
    <t>KABEL NN ČTYŘ- A PĚTIŽÍLOVÝ CU S PLASTOVOU IZOLACÍ OD 25 DO 50 MM2</t>
  </si>
  <si>
    <t>výkaz výměr _x000d_
Celkem 350 = 350,000 _x000d_
Celkem 350 = 350,000 [B]_x000d_</t>
  </si>
  <si>
    <t>742L11</t>
  </si>
  <si>
    <t>UKONČENÍ DVOU AŽ PĚTIŽÍLOVÉHO KABELU V ROZVADĚČI NEBO NA PŘÍSTROJI DO 2,5 MM2</t>
  </si>
  <si>
    <t>výkaz výměr _x000d_
Celkem 12 = 12,000 _x000d_
Celkem 12 = 12,000 [B]_x000d_</t>
  </si>
  <si>
    <t>742L13</t>
  </si>
  <si>
    <t>UKONČENÍ DVOU AŽ PĚTIŽÍLOVÉHO KABELU V ROZVADĚČI NEBO NA PŘÍSTROJI OD 25 DO 50 MM2</t>
  </si>
  <si>
    <t>výkaz výměr _x000d_
Celkem 4 = 4,000 _x000d_
Celkem 4 = 4,000 [B]_x000d_</t>
  </si>
  <si>
    <t>702212</t>
  </si>
  <si>
    <t>KABELOVÁ CHRÁNIČKA ZEMNÍ DN PŘES 100 DO 200 MM</t>
  </si>
  <si>
    <t>VEDENÍ UZEMŇOVACÍ V ZEMI Z FEZN DRÁTU DO 120 MM2 - DODÁVKA</t>
  </si>
  <si>
    <t>výkaz výměr _x000d_
Celkem 30 = 30,000 _x000d_
Celkem 30 = 30,000 [B]_x000d_</t>
  </si>
  <si>
    <t>744164</t>
  </si>
  <si>
    <t>ROZVODNICE NN PRÁZDNÁ S FUNKČNÍ ODOLNOSTÍ PŘI POŽÁRU 510-800 X 610-900 MM</t>
  </si>
  <si>
    <t>výkaz výměr _x000d_
Celkem 1 = 1,000 _x000d_
Celkem 1 = 1,000 [B]_x000d_</t>
  </si>
  <si>
    <t>744231</t>
  </si>
  <si>
    <t>KABELOVÁ SKŘÍŇ VENKOVNÍ SPOLEČNÁ PŘÍSTROJOVÁ PRO PŘEJEZDY</t>
  </si>
  <si>
    <t>741C01</t>
  </si>
  <si>
    <t>EKVIPOTENCIÁLNÍ PŘÍPOJNICE</t>
  </si>
  <si>
    <t>741413</t>
  </si>
  <si>
    <t>ZÁSUVKA/PŘÍVODKA PRŮMYSLOVÁ, KRYTÍ IP 44 400 V, DO 63 A</t>
  </si>
  <si>
    <t>744J41</t>
  </si>
  <si>
    <t>SILOVÝ KOMPLETNÍ PŘEPÍNAČ 1-0-1 TŘÍ-ČTYŘPÓLOVÝ DO 32 A</t>
  </si>
  <si>
    <t>744C01</t>
  </si>
  <si>
    <t>POMOCNÝ SPÍNAČ K MODULÁRNÍMU PŘÍSTROJI DO 125 A</t>
  </si>
  <si>
    <t>744C02</t>
  </si>
  <si>
    <t>NAPĚŤOVÁ SPOUŠŤ K MODULÁRNÍMU PŘÍSTROJI DO 125 A</t>
  </si>
  <si>
    <t>744633</t>
  </si>
  <si>
    <t>JISTIČ TŘÍPÓLOVÝ (10 KA) OD 13 DO 20 A</t>
  </si>
  <si>
    <t>výkaz výměr _x000d_
Celkem 3 = 3,000 _x000d_
Celkem 3 = 3,000 [B]_x000d_</t>
  </si>
  <si>
    <t>744634</t>
  </si>
  <si>
    <t>JISTIČ TŘÍPÓLOVÝ (10 KA) OD 25 DO 40 A</t>
  </si>
  <si>
    <t>výkaz výměr _x000d_
Celkem 2 = 2,000 _x000d_
Celkem 2 = 2,000 [B]_x000d_</t>
  </si>
  <si>
    <t>744B31</t>
  </si>
  <si>
    <t>PÁČKOVÝ VYPÍNAČ TŘÍPÓLOVÝ (10 KA) DO 32 A</t>
  </si>
  <si>
    <t>744Q22</t>
  </si>
  <si>
    <t>SVODIČ PŘEPĚTÍ TYP 1+2 (TŘÍDA B+C) 3-4 PÓLOVÝ</t>
  </si>
  <si>
    <t>747213</t>
  </si>
  <si>
    <t>CELKOVÁ PROHLÍDKA, ZKOUŠENÍ, MĚŘENÍ A VYHOTOVENÍ VÝCHOZÍ REVIZNÍ ZPRÁVY, PRO OBJEM IN PŘES 500 DO 1000 TIS. KČ</t>
  </si>
  <si>
    <t>747301</t>
  </si>
  <si>
    <t>PROVEDENÍ PROHLÍDKY A ZKOUŠKY PRÁVNICKOU OSOBOU, VYDÁNÍ PRŮKAZU ZPŮSOBILOSTI</t>
  </si>
  <si>
    <t>747704</t>
  </si>
  <si>
    <t>ZAŠKOLENÍ OBSLUHY</t>
  </si>
  <si>
    <t>výkaz výměr _x000d_
Celkem 8 = 8,000 _x000d_
Celkem 8 = 8,000 [B]_x000d_</t>
  </si>
  <si>
    <t>747413</t>
  </si>
  <si>
    <t>MĚŘENÍ ZEMNÍCH ODPORŮ - ZEMNICÍ SÍTĚ DÉLKY PÁSKU DO 100 M</t>
  </si>
  <si>
    <t>747701</t>
  </si>
  <si>
    <t>DOKONČOVACÍ MONTÁŽNÍ PRÁCE NA ELEKTRICKÉM ZAŘÍZENÍ</t>
  </si>
  <si>
    <t>výkaz výměr _x000d_
Celkem 32 = 32,000 _x000d_
Celkem 32 = 32,000 [B]_x000d_</t>
  </si>
  <si>
    <t>747702</t>
  </si>
  <si>
    <t>ÚPRAVA ZAPOJENÍ STÁVAJÍCÍCH KABELOVÝCH SKŘÍNÍ/ROZVADĚČŮ</t>
  </si>
  <si>
    <t>výkaz výměr _x000d_
Celkem 16 = 16,000 _x000d_
Celkem 16 = 16,000 [B]_x000d_</t>
  </si>
  <si>
    <t>13193</t>
  </si>
  <si>
    <t>HLOUBENÍ JAM ZAPAŽ I NEPAŽ TŘ III</t>
  </si>
  <si>
    <t>výkaz výměr _x000d_
Celkem 6 = 6,000 _x000d_
Celkem 6 = 6,000 [B]_x000d_</t>
  </si>
  <si>
    <t>13293</t>
  </si>
  <si>
    <t>HLOUBENÍ RÝH ŠÍŘ DO 2M PAŽ I NEPAŽ TŘ. III</t>
  </si>
  <si>
    <t>výkaz výměr _x000d_
Celkem 112 = 112,000 _x000d_
Celkem 112 = 112,000 [B]_x000d_</t>
  </si>
  <si>
    <t>výkaz výměr _x000d_
Celkem 118 = 118,000 _x000d_
Celkem 118 = 118,000 [B]_x000d_</t>
  </si>
  <si>
    <t>18214</t>
  </si>
  <si>
    <t>ÚPRAVA POVRCHŮ SROVNÁNÍM ÚZEMÍ V TL DO 0,25M</t>
  </si>
  <si>
    <t>výkaz výměr _x000d_
Celkem 200 = 200,000 _x000d_
Celkem 200 = 200,000 [B]_x000d_</t>
  </si>
  <si>
    <t>015113</t>
  </si>
  <si>
    <t xml:space="preserve">POPLATKY ZA LIKVIDACI ODPADŮ NEKONTAMINOVANÝCH - 17 05 04  VYTĚŽENÉ ZEMINY A HORNINY -  III. TŘÍDA TĚŽITELNOSTI</t>
  </si>
  <si>
    <t>T</t>
  </si>
  <si>
    <t>výkaz výměr _x000d_
Celkem 0,25 = 0,250 _x000d_
Celkem 0,25 = 0,250 [B]_x000d_</t>
  </si>
  <si>
    <t>REALIZAČNÍ DOKUMENTACE</t>
  </si>
  <si>
    <t>R - položky</t>
  </si>
  <si>
    <t>111208</t>
  </si>
  <si>
    <t>ODSTRANĚNÍ KŘOVIN S ODVOZEM DO 20KM</t>
  </si>
  <si>
    <t>SO 98-98</t>
  </si>
  <si>
    <t>Dokumentace stavby</t>
  </si>
  <si>
    <t>VSEOB001</t>
  </si>
  <si>
    <t>Dokumentace skutečného provedení stavby, geodetická část</t>
  </si>
  <si>
    <t>R-položka -</t>
  </si>
  <si>
    <t>Vypracování vybrané části dokumentace skutečného provedení (DSPS)</t>
  </si>
  <si>
    <t>v předepsaném rozsahu a počtu dle VTP a ZTP _x000d_
Celkem 1 = 1,000000 _x000d_
Celkem 1 = 1,000 _x000d_
Celkem 1 = 1,000 [B]_x000d_</t>
  </si>
  <si>
    <t>Položka zahrnuje veškeré činnosti nezbytné k vypracování dokumentace skutečného provedení dle SOD na zhotovení stavby a v rozsahu dle zákona č. 283/2021 Sb., stavební zákon, ve znění pozdějších předpisů, dle směrnice SŽ SM011 Dokumentace staveb Správy železnic, státní organizace a dle požadavků VTP a ZTP. Jedná se o souhrn činností zahrnujících vyhotovení geodetické části dokumentace skutečného provedení stavby, která mimo jiné zahrnuje geodetické měření, zapracování všech změn během výstavby, geometrické plány pro zápis vlastnických a jiných věcných práv do katastru nemovitostí, výsledné měřící protokoly, aktuální údaje apod. Zhotovitel bude postupovat dle požadavků na obsahovou náležitost této části DSPS, která je uvedená v interním předpisu Objednatele - SŽ SM011 Dokumentace staveb Správy železnic, státní organizace. Položka zahrnuje odevzdání dokumentace v předepsaném počtu v listinné i elektronické formě uvedeném v ZTP a VTP.</t>
  </si>
  <si>
    <t>VSEOB002</t>
  </si>
  <si>
    <t>Dokumentace skutečného provedení stavby, technická část</t>
  </si>
  <si>
    <t xml:space="preserve">Položka zahrnuje veškeré činnosti nezbytné k vypracování dokumentace skutečného provedení dle SOD na zhotovení stavby a v rozsahu dle zákona č. 283/2021 Sb., stavební zákon, ve znění pozdějších předpisů, dle směrnice SŽ SM011 Dokumentace staveb Správy železnic, státní organizace a dle požadavků VTP a ZTP.  Jedná se o souhrn činností zahrnujících vyhotovení dokumentace skutečného provedení stavby v předepsaném počtu v listinné i elektronické formě. Zhotovitel bude postupovat dle požadavků na obsahovou náležitost této části DSPS, která je uvedená v interním předpisu Objednatele - SŽ SM011 Dokumentace staveb Správy železnic, státní organizace.</t>
  </si>
  <si>
    <t>VSEOB003</t>
  </si>
  <si>
    <t>Dokumentace skutečného provedení stavby, dokladová část</t>
  </si>
  <si>
    <t xml:space="preserve">Položka zahrnuje veškeré činnosti nezbytné k vypracování dokumentace skutečného provedení dle SOD na zhotovení stavby a v rozsahu dle zákona č. 283/2021 Sb., stavební zákon, ve znění pozdějších předpisů, dle směrnice SŽ SM011 Dokumentace staveb Správy železnic, státní organizace a dle požadavků VTP a ZTP.  Jedná se o souhrn činností zahrnujících doložení dokladů a podkladů pro předání stavby a její kolaudace v předepsané formě a počtu v listinné i elektronické formě. Zhotovitel bude postupovat dle požadavků na obsahovou náležitost této části DSPS, která je uvedená v interním předpisu Objednatele - SŽ SM011 Dokumentace staveb Správy železnic, státní organizace.</t>
  </si>
  <si>
    <t>Ostatní</t>
  </si>
  <si>
    <t>VSEOB004</t>
  </si>
  <si>
    <t>Osvědčení o shodě notifikovanou osobou</t>
  </si>
  <si>
    <t>Zajištění vydání osvědčení o shodě notifikovanou osobou</t>
  </si>
  <si>
    <t xml:space="preserve">Položka zahrnuje veškeré činnosti nezbytné k zajištění vydání platného prohlášení o ověření subsystému notifikovanou osobou ve stádiu realizace podle Směrnice Evropského parlamentu a Rady 2008/57/ES ze dne 17. června 2008 o interoperabilitě železničního systému, ve znění pozdějších předpisů  v souhrnu pro stavební objekty a provozní soubory. 
Položka zahrnuje  všechny nezbytné práce, náklady a zařízení  včetně  všech doprav a pomocného materiálu nutných  pro uskutečnění dané činnosti.</t>
  </si>
  <si>
    <t>VSEOB005</t>
  </si>
  <si>
    <t>Osvědčení o bezpečnosti před uvedením do provozu</t>
  </si>
  <si>
    <t>Zajištění vydání osvědčení o bezpečnosti před uvedením do provozu.</t>
  </si>
  <si>
    <t xml:space="preserve">Položka zahrnuje veškeré činnosti nezbytné k zajištění vydání zprávy o posouzení bezpečnosti dle prováděcího nařízení Komise (EU) č. 402/2013 ze dne 30. dubna 2013 o společné bezpečnostní metodě pro hodnocení a posuzování rizik a požadavky Drážního úřadu.
Položka zahrnuje  všechny nezbytné práce, náklady a zařízení  včetně  všech doprav a pomocného materiálu nutných  pro uskutečnění dané činnosti.</t>
  </si>
  <si>
    <t>VSEOB006</t>
  </si>
  <si>
    <t>Geodetické práce v rámci geodetické vytyčovací sítě stavby</t>
  </si>
  <si>
    <t>Souhrn geodetických činností při zřizování a vedení bodů geodetické vytyčovací sítě stavby</t>
  </si>
  <si>
    <t>Položka zahrnuje náklady na měřické činnosti v rámci zřizování a vedení bodů geodetické vytyčovací sítě stavby, především pak kontrolu a ověření vytyčovací sítě, měřické práce při zřízení, překládání, obnově a doplnění bodů vytyčovací sítě, včetně výpočetních a dokumentačních činností.
Zřízení a vedení bodů geodetických mikrosíti je součástí nákladů příslušných stavebních objektů, pro které je v projektu stanoveno jejich vybudování a není součástní nákladu této položky.</t>
  </si>
  <si>
    <t>VSEOB008</t>
  </si>
  <si>
    <t>Exkurze</t>
  </si>
  <si>
    <t>Exkurze dle zákona o zadávání veřejných zakázek</t>
  </si>
  <si>
    <t>Předpoklad 1 exkurze v době realizace stavby _x000d_
Celkem 1 = 1,000000 _x000d_
Celkem 1 = 1,000 _x000d_
Celkem 1 = 1,000 [B]_x000d_</t>
  </si>
  <si>
    <t xml:space="preserve">1. Položka obsahuje: organizační přípravu a zabezpečení exkurze včetně materiálního zajištění (zapůjčení) ochranných pomůcek (ochranné přilby, vesty,...), odborný výklad s případným úvodním zahájením v místnostech zařízení staveniště, průvodce v terénu a koordinaci akce s koordinátorem BOZP
2. Položka neobsahuje: zapůjčení vhodné obuvi (zajišťuje si každý návštěvník sám) a dopravu mezi navštívenými místy
3. Měrná jednotka: KUS 
4. Způsob měření:  soubor všech úkonů a činností, které jsou třeba k uskutečnění akce pro jednu skupinu návštěvníků
5. Hlavní materiál:0</t>
  </si>
</sst>
</file>

<file path=xl/styles.xml><?xml version="1.0" encoding="utf-8"?>
<styleSheet xmlns="http://schemas.openxmlformats.org/spreadsheetml/2006/main">
  <numFmts count="2">
    <numFmt numFmtId="165" formatCode="# ### ### ### ##0.00"/>
    <numFmt numFmtId="164" formatCode="# ### ### ### ##0.000"/>
  </numFmts>
  <fonts count="8">
    <font>
      <sz val="10"/>
      <name val="Arial"/>
      <family val="2"/>
    </font>
    <font>
      <b/>
      <sz val="16"/>
      <color rgb="FFFFFFFF"/>
      <name val="Arial"/>
    </font>
    <font>
      <b/>
      <sz val="16"/>
      <color rgb="FF000000"/>
      <name val="Arial"/>
    </font>
    <font>
      <b/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i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5200"/>
      </patternFill>
    </fill>
    <fill>
      <patternFill patternType="solid">
        <fgColor rgb="FFD3D3D3"/>
      </patternFill>
    </fill>
    <fill>
      <patternFill patternType="solid">
        <fgColor rgb="FFFFA500"/>
      </patternFill>
    </fill>
    <fill>
      <patternFill patternType="solid">
        <fgColor rgb="FFADD8E6"/>
      </patternFill>
    </fill>
  </fills>
  <borders count="3">
    <border/>
    <border>
      <left style="thin"/>
      <right style="thin"/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3">
    <xf numFmtId="0" fontId="0" fillId="0" borderId="0"/>
    <xf numFmtId="0" fontId="1" fillId="2" borderId="0">
      <alignment horizontal="center" vertical="center" wrapText="1"/>
    </xf>
    <xf numFmtId="0" fontId="2" fillId="0" borderId="0">
      <alignment horizontal="right" vertical="center" wrapText="1"/>
    </xf>
    <xf numFmtId="0" fontId="2" fillId="0" borderId="0">
      <alignment horizontal="left" vertical="center" wrapText="1"/>
    </xf>
    <xf numFmtId="0" fontId="4" fillId="0" borderId="0">
      <alignment horizontal="right" vertical="center" wrapText="1"/>
    </xf>
    <xf numFmtId="0" fontId="5" fillId="0" borderId="0">
      <alignment horizontal="right" vertical="center" wrapText="1"/>
    </xf>
    <xf numFmtId="0" fontId="4" fillId="0" borderId="0">
      <alignment horizontal="center" vertical="center" wrapText="1"/>
    </xf>
    <xf numFmtId="0" fontId="5" fillId="0" borderId="0">
      <alignment horizontal="left" vertical="center" wrapText="1"/>
    </xf>
    <xf numFmtId="0" fontId="5" fillId="0" borderId="0">
      <alignment horizontal="right" vertical="center" wrapText="1"/>
    </xf>
    <xf numFmtId="0" fontId="6" fillId="0" borderId="0">
      <alignment horizontal="left" vertical="center" wrapText="1"/>
    </xf>
    <xf numFmtId="0" fontId="6" fillId="0" borderId="0">
      <alignment horizontal="right" vertical="center" wrapText="1"/>
    </xf>
    <xf numFmtId="0" fontId="4" fillId="0" borderId="0">
      <alignment horizontal="right" vertical="center" wrapText="1"/>
    </xf>
    <xf numFmtId="0" fontId="4" fillId="0" borderId="0">
      <alignment horizontal="left" vertical="center" wrapText="1"/>
    </xf>
  </cellStyleXfs>
  <cellXfs count="41">
    <xf numFmtId="0" fontId="0" fillId="0" borderId="0" xfId="0"/>
    <xf numFmtId="0" fontId="0" fillId="0" borderId="0" xfId="0"/>
    <xf numFmtId="0" fontId="1" fillId="2" borderId="0" xfId="1">
      <alignment horizontal="center" vertical="center" wrapText="1"/>
    </xf>
    <xf numFmtId="0" fontId="0" fillId="2" borderId="0" xfId="0" applyFill="1"/>
    <xf numFmtId="0" fontId="2" fillId="0" borderId="0" xfId="2">
      <alignment horizontal="right" vertical="center" wrapText="1"/>
    </xf>
    <xf numFmtId="0" fontId="2" fillId="0" borderId="0" xfId="3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4">
      <alignment horizontal="right" vertical="center" wrapText="1"/>
    </xf>
    <xf numFmtId="165" fontId="5" fillId="0" borderId="0" xfId="5" applyNumberFormat="1">
      <alignment horizontal="right" vertical="center" wrapText="1"/>
    </xf>
    <xf numFmtId="0" fontId="4" fillId="3" borderId="1" xfId="6" applyFill="1" applyBorder="1">
      <alignment horizontal="center" vertical="center" wrapText="1"/>
    </xf>
    <xf numFmtId="0" fontId="5" fillId="0" borderId="1" xfId="7" applyBorder="1">
      <alignment horizontal="left" vertical="center" wrapText="1"/>
    </xf>
    <xf numFmtId="165" fontId="5" fillId="0" borderId="1" xfId="8" applyNumberFormat="1" applyBorder="1">
      <alignment horizontal="right" vertical="center" wrapText="1"/>
    </xf>
    <xf numFmtId="0" fontId="5" fillId="0" borderId="1" xfId="8" applyBorder="1">
      <alignment horizontal="right" vertical="center" wrapText="1"/>
    </xf>
    <xf numFmtId="0" fontId="5" fillId="0" borderId="0" xfId="7">
      <alignment horizontal="left" vertical="center" wrapText="1"/>
    </xf>
    <xf numFmtId="165" fontId="5" fillId="0" borderId="0" xfId="8" applyNumberFormat="1">
      <alignment horizontal="right" vertical="center" wrapText="1"/>
    </xf>
    <xf numFmtId="0" fontId="5" fillId="0" borderId="0" xfId="8">
      <alignment horizontal="right" vertical="center" wrapText="1"/>
    </xf>
    <xf numFmtId="0" fontId="0" fillId="4" borderId="0" xfId="0" applyFill="1"/>
    <xf numFmtId="0" fontId="6" fillId="0" borderId="0" xfId="9">
      <alignment horizontal="left" vertical="center" wrapText="1"/>
    </xf>
    <xf numFmtId="0" fontId="6" fillId="0" borderId="0" xfId="10">
      <alignment horizontal="right" vertical="center" wrapText="1"/>
    </xf>
    <xf numFmtId="0" fontId="4" fillId="0" borderId="2" xfId="6" applyBorder="1">
      <alignment horizontal="center" vertical="center" wrapText="1"/>
    </xf>
    <xf numFmtId="165" fontId="4" fillId="0" borderId="2" xfId="6" applyNumberFormat="1" applyBorder="1">
      <alignment horizontal="center" vertical="center" wrapText="1"/>
    </xf>
    <xf numFmtId="0" fontId="4" fillId="0" borderId="0" xfId="6" applyFont="1" applyAlignment="1">
      <alignment horizontal="center" vertical="center" wrapText="1"/>
    </xf>
    <xf numFmtId="0" fontId="4" fillId="0" borderId="0" xfId="11">
      <alignment horizontal="right" vertical="center" wrapText="1"/>
    </xf>
    <xf numFmtId="0" fontId="4" fillId="0" borderId="0" xfId="12">
      <alignment horizontal="left" vertical="center" wrapText="1"/>
    </xf>
    <xf numFmtId="0" fontId="4" fillId="3" borderId="1" xfId="6" applyFill="1" applyBorder="1">
      <alignment horizontal="center" vertical="center" wrapText="1"/>
    </xf>
    <xf numFmtId="0" fontId="0" fillId="3" borderId="1" xfId="0" applyFill="1" applyBorder="1"/>
    <xf numFmtId="0" fontId="4" fillId="0" borderId="0" xfId="6">
      <alignment horizontal="center" vertical="center" wrapText="1"/>
    </xf>
    <xf numFmtId="165" fontId="4" fillId="0" borderId="0" xfId="6" applyNumberForma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5" borderId="2" xfId="0" applyNumberFormat="1" applyFill="1" applyBorder="1" applyAlignment="1" applyProtection="1">
      <alignment horizontal="center"/>
      <protection locked="0"/>
    </xf>
    <xf numFmtId="165" fontId="4" fillId="0" borderId="2" xfId="6" applyNumberFormat="1" applyBorder="1">
      <alignment horizontal="center" vertical="center" wrapText="1"/>
    </xf>
    <xf numFmtId="165" fontId="0" fillId="0" borderId="0" xfId="0" applyNumberFormat="1"/>
    <xf numFmtId="0" fontId="7" fillId="0" borderId="2" xfId="0" applyFont="1" applyBorder="1" applyAlignment="1">
      <alignment wrapText="1"/>
    </xf>
    <xf numFmtId="0" fontId="4" fillId="0" borderId="0" xfId="6">
      <alignment horizontal="center" vertical="center" wrapText="1"/>
    </xf>
    <xf numFmtId="165" fontId="4" fillId="0" borderId="0" xfId="6" applyNumberFormat="1">
      <alignment horizontal="center" vertical="center" wrapText="1"/>
    </xf>
    <xf numFmtId="0" fontId="4" fillId="0" borderId="2" xfId="6" applyBorder="1">
      <alignment horizontal="center" vertical="center" wrapText="1"/>
    </xf>
  </cellXfs>
  <cellStyles count="13">
    <cellStyle name="Normal" xfId="0" builtinId="0" customBuiltin="1"/>
    <cellStyle name="RekapitulaceCenyNadpisStyle" xfId="1"/>
    <cellStyle name="StavbaSignStyle" xfId="2"/>
    <cellStyle name="StavbaNameStyle" xfId="3"/>
    <cellStyle name="RekapitulaceCenyTextStyle" xfId="4"/>
    <cellStyle name="RekapitulaceCenyStyle" xfId="5"/>
    <cellStyle name="NadpisySloupcuStyle" xfId="6"/>
    <cellStyle name="NormalLeftStyle" xfId="7"/>
    <cellStyle name="NormalRightStyle" xfId="8"/>
    <cellStyle name="StavbaRozpocetHeaderLeftStyle" xfId="9"/>
    <cellStyle name="StavbaRozpocetHeaderRightStyle" xfId="10"/>
    <cellStyle name="SmallBoldRightStyle" xfId="11"/>
    <cellStyle name="SmallBoldLeftStyle" xfId="12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3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5</xdr:col>
      <xdr:colOff>539750</xdr:colOff>
      <xdr:row>3</xdr:row>
      <xdr:rowOff>179705</xdr:rowOff>
    </xdr:from>
    <xdr:ext cx="101600" cy="10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13</xdr:col>
      <xdr:colOff>36195</xdr:colOff>
      <xdr:row>2</xdr:row>
      <xdr:rowOff>144145</xdr:rowOff>
    </xdr:from>
    <xdr:ext cx="101600" cy="10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13</xdr:col>
      <xdr:colOff>36195</xdr:colOff>
      <xdr:row>2</xdr:row>
      <xdr:rowOff>144145</xdr:rowOff>
    </xdr:from>
    <xdr:ext cx="101600" cy="10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13</xdr:col>
      <xdr:colOff>36195</xdr:colOff>
      <xdr:row>2</xdr:row>
      <xdr:rowOff>144145</xdr:rowOff>
    </xdr:from>
    <xdr:ext cx="101600" cy="10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workbookViewId="0"/>
  </sheetViews>
  <sheetFormatPr defaultRowHeight="12.5"/>
  <cols>
    <col min="1" max="1" width="24.726562" style="1" customWidth="1"/>
    <col min="2" max="2" width="61.816406" style="1" customWidth="1"/>
    <col min="3" max="3" width="21.632812" style="1" customWidth="1"/>
    <col min="4" max="4" width="21.632812" style="1" customWidth="1"/>
    <col min="5" max="5" width="21.632812" style="1" customWidth="1"/>
    <col min="6" max="6" width="30.90625" style="1" customWidth="1"/>
  </cols>
  <sheetData>
    <row r="1" ht="56.692913" customHeight="1">
      <c r="A1" s="1"/>
      <c r="B1" s="2" t="s">
        <v>0</v>
      </c>
      <c r="C1" s="3"/>
      <c r="D1" s="3"/>
      <c r="E1" s="3"/>
      <c r="F1" s="3"/>
    </row>
    <row r="2" ht="19.84252" customHeight="1">
      <c r="A2" s="1"/>
      <c r="B2" s="3"/>
      <c r="C2" s="3"/>
      <c r="D2" s="3"/>
      <c r="E2" s="3"/>
      <c r="F2" s="3"/>
    </row>
    <row r="3">
      <c r="A3" s="1"/>
      <c r="B3" s="3"/>
      <c r="C3" s="3"/>
      <c r="D3" s="3"/>
      <c r="E3" s="3"/>
      <c r="F3" s="3"/>
    </row>
    <row r="4" ht="39.68504" customHeight="1">
      <c r="A4" s="4" t="s">
        <v>1</v>
      </c>
      <c r="B4" s="5" t="s">
        <v>2</v>
      </c>
      <c r="C4" s="1"/>
      <c r="D4" s="1"/>
      <c r="E4" s="1"/>
      <c r="F4" s="6" t="s">
        <v>3</v>
      </c>
    </row>
    <row r="6" ht="13">
      <c r="B6" s="7" t="s">
        <v>4</v>
      </c>
      <c r="C6" s="8">
        <f>0+C10+C12+C14</f>
        <v>0</v>
      </c>
    </row>
    <row r="7" ht="13">
      <c r="B7" s="7" t="s">
        <v>5</v>
      </c>
      <c r="C7" s="8">
        <f>0+E10+E12+E14</f>
        <v>0</v>
      </c>
    </row>
    <row r="9" ht="13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</row>
    <row r="10">
      <c r="A10" s="10" t="s">
        <v>12</v>
      </c>
      <c r="B10" s="10" t="s">
        <v>13</v>
      </c>
      <c r="C10" s="11">
        <f>SUM(C11)</f>
        <v>0</v>
      </c>
      <c r="D10" s="11">
        <f>SUM(D11)</f>
        <v>0</v>
      </c>
      <c r="E10" s="11">
        <f>C10+D10</f>
        <v>0</v>
      </c>
      <c r="F10" s="12">
        <f>SUM(F11)</f>
        <v>0</v>
      </c>
    </row>
    <row r="11">
      <c r="A11" s="10" t="s">
        <v>14</v>
      </c>
      <c r="B11" s="10" t="s">
        <v>15</v>
      </c>
      <c r="C11" s="11">
        <f>'D.1.1_PS 02-01-31'!M3</f>
        <v>0</v>
      </c>
      <c r="D11" s="11">
        <f>SUMIFS('D.1.1_PS 02-01-31'!O:O,'D.1.1_PS 02-01-31'!A:A,"P")</f>
        <v>0</v>
      </c>
      <c r="E11" s="11">
        <f>C11+D11</f>
        <v>0</v>
      </c>
      <c r="F11" s="12">
        <f>'D.1.1_PS 02-01-31'!T7</f>
        <v>0</v>
      </c>
    </row>
    <row r="12">
      <c r="A12" s="10" t="s">
        <v>16</v>
      </c>
      <c r="B12" s="10" t="s">
        <v>17</v>
      </c>
      <c r="C12" s="11">
        <f>SUM(C13)</f>
        <v>0</v>
      </c>
      <c r="D12" s="11">
        <f>SUM(D13)</f>
        <v>0</v>
      </c>
      <c r="E12" s="11">
        <f>C12+D12</f>
        <v>0</v>
      </c>
      <c r="F12" s="12">
        <f>SUM(F13)</f>
        <v>0</v>
      </c>
    </row>
    <row r="13">
      <c r="A13" s="10" t="s">
        <v>18</v>
      </c>
      <c r="B13" s="10" t="s">
        <v>19</v>
      </c>
      <c r="C13" s="11">
        <f>'D.2.3.6_SO 02-86-01'!M3</f>
        <v>0</v>
      </c>
      <c r="D13" s="11">
        <f>SUMIFS('D.2.3.6_SO 02-86-01'!O:O,'D.2.3.6_SO 02-86-01'!A:A,"P")</f>
        <v>0</v>
      </c>
      <c r="E13" s="11">
        <f>C13+D13</f>
        <v>0</v>
      </c>
      <c r="F13" s="12">
        <f>'D.2.3.6_SO 02-86-01'!T7</f>
        <v>0</v>
      </c>
    </row>
    <row r="14">
      <c r="A14" s="10" t="s">
        <v>20</v>
      </c>
      <c r="B14" s="10" t="s">
        <v>21</v>
      </c>
      <c r="C14" s="11">
        <f>SUM(C15)</f>
        <v>0</v>
      </c>
      <c r="D14" s="11">
        <f>SUM(D15)</f>
        <v>0</v>
      </c>
      <c r="E14" s="11">
        <f>C14+D14</f>
        <v>0</v>
      </c>
      <c r="F14" s="12">
        <f>SUM(F15)</f>
        <v>0</v>
      </c>
    </row>
    <row r="15">
      <c r="A15" s="10" t="s">
        <v>22</v>
      </c>
      <c r="B15" s="10" t="s">
        <v>23</v>
      </c>
      <c r="C15" s="11">
        <f>'D.9.8_SO 98-98'!M3</f>
        <v>0</v>
      </c>
      <c r="D15" s="11">
        <f>SUMIFS('D.9.8_SO 98-98'!O:O,'D.9.8_SO 98-98'!A:A,"P")</f>
        <v>0</v>
      </c>
      <c r="E15" s="11">
        <f>C15+D15</f>
        <v>0</v>
      </c>
      <c r="F15" s="12">
        <f>'D.9.8_SO 98-98'!T7</f>
        <v>0</v>
      </c>
    </row>
    <row r="16">
      <c r="A16" s="13"/>
      <c r="B16" s="13"/>
      <c r="C16" s="14"/>
      <c r="D16" s="14"/>
      <c r="E16" s="14"/>
      <c r="F16" s="15"/>
    </row>
  </sheetData>
  <sheetProtection sheet="1" objects="1" scenarios="1" spinCount="100000" saltValue="/TJ9AUYyOH2IfVQUzU8sAtgE5WY3rbHsOxMLeMsI9r2cXgPKKqurEnqgKkkEYyRqdJqE0ho+TYN4QGCOViDU6Q==" hashValue="baEjQN4WK6DHlbSJQxJ5swrAW19hByRz/XUWdCJY4TGR7qaFZ1OpdgcsznZYZHmdgjTLRAYQFZCbW9PkJx8nZw==" algorithmName="SHA-512" password="9028"/>
  <mergeCells count="3">
    <mergeCell ref="A1:A3"/>
    <mergeCell ref="B1:B3"/>
    <mergeCell ref="B4:E4"/>
  </mergeCells>
  <pageSetup fitToHeight="0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2.5"/>
  <cols>
    <col min="1" max="1" width="8.7265625" style="1" hidden="1"/>
    <col min="2" max="2" width="11.363281" style="1" customWidth="1"/>
    <col min="3" max="3" width="13.90625" style="1" customWidth="1"/>
    <col min="5" max="5" width="70.08984" style="1" customWidth="1"/>
    <col min="6" max="6" width="11.363281" style="1" customWidth="1"/>
    <col min="7" max="7" width="16" style="1" customWidth="1"/>
    <col min="8" max="8" width="16" style="1" customWidth="1"/>
    <col min="9" max="9" width="16" style="1" customWidth="1"/>
    <col min="10" max="10" width="8.7265625" style="1" hidden="1"/>
    <col min="11" max="11" width="8.7265625" style="1" hidden="1"/>
    <col min="12" max="12" width="16" style="1" customWidth="1"/>
    <col min="13" max="13" width="16" style="1" customWidth="1"/>
    <col min="14" max="14" width="16" style="1" customWidth="1"/>
    <col min="15" max="15" width="8.7265625" style="1" hidden="1"/>
    <col min="16" max="16" width="8.7265625" style="1" hidden="1"/>
    <col min="17" max="17" width="8.7265625" style="1" hidden="1"/>
    <col min="19" max="19" width="30.363281" style="1" customWidth="1"/>
    <col min="27" max="27" width="8.7265625" style="1" hidden="1"/>
  </cols>
  <sheetData>
    <row r="1" ht="36.850395" customHeight="1">
      <c r="A1" s="16" t="s">
        <v>24</v>
      </c>
      <c r="B1" s="3"/>
      <c r="C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>
        <v>3</v>
      </c>
    </row>
    <row r="2" ht="19.84252" customHeight="1">
      <c r="A2" s="16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4.015747" customHeight="1">
      <c r="A3" s="16" t="s">
        <v>25</v>
      </c>
      <c r="B3" s="17" t="s">
        <v>26</v>
      </c>
      <c r="C3" s="18" t="s">
        <v>1</v>
      </c>
      <c r="D3" s="1"/>
      <c r="E3" s="17" t="s">
        <v>2</v>
      </c>
      <c r="F3" s="1"/>
      <c r="G3" s="1"/>
      <c r="H3" s="1"/>
      <c r="L3" s="19" t="s">
        <v>27</v>
      </c>
      <c r="M3" s="20">
        <f>0+M9+M182+M295+M332+M381</f>
        <v>0</v>
      </c>
      <c r="N3" s="21" t="s">
        <v>3</v>
      </c>
      <c r="O3">
        <v>0</v>
      </c>
      <c r="P3">
        <v>2</v>
      </c>
    </row>
    <row r="4" ht="34.015747" customHeight="1">
      <c r="A4" s="16" t="s">
        <v>28</v>
      </c>
      <c r="B4" s="17" t="s">
        <v>29</v>
      </c>
      <c r="C4" s="22" t="s">
        <v>12</v>
      </c>
      <c r="D4" s="22"/>
      <c r="E4" s="23" t="s">
        <v>13</v>
      </c>
      <c r="O4">
        <v>0.12</v>
      </c>
      <c r="P4">
        <v>2</v>
      </c>
    </row>
    <row r="5" ht="34.015747" customHeight="1">
      <c r="A5" s="16" t="s">
        <v>30</v>
      </c>
      <c r="B5" s="17" t="s">
        <v>31</v>
      </c>
      <c r="C5" s="22" t="s">
        <v>27</v>
      </c>
      <c r="D5" s="22"/>
      <c r="E5" s="23" t="s">
        <v>15</v>
      </c>
      <c r="O5">
        <v>0.20999999999999999</v>
      </c>
    </row>
    <row r="6">
      <c r="A6" s="24" t="s">
        <v>32</v>
      </c>
      <c r="B6" s="24" t="s">
        <v>33</v>
      </c>
      <c r="C6" s="24" t="s">
        <v>34</v>
      </c>
      <c r="D6" s="24" t="s">
        <v>35</v>
      </c>
      <c r="E6" s="24" t="s">
        <v>36</v>
      </c>
      <c r="F6" s="24" t="s">
        <v>37</v>
      </c>
      <c r="G6" s="24" t="s">
        <v>38</v>
      </c>
      <c r="H6" s="24" t="s">
        <v>39</v>
      </c>
      <c r="I6" s="24" t="s">
        <v>40</v>
      </c>
      <c r="J6" s="24" t="s">
        <v>41</v>
      </c>
      <c r="K6" s="24"/>
      <c r="L6" s="24" t="s">
        <v>41</v>
      </c>
      <c r="M6" s="25"/>
      <c r="N6" s="24" t="s">
        <v>42</v>
      </c>
    </row>
    <row r="7">
      <c r="A7" s="24"/>
      <c r="B7" s="24"/>
      <c r="C7" s="24"/>
      <c r="D7" s="24"/>
      <c r="E7" s="24"/>
      <c r="F7" s="24"/>
      <c r="G7" s="24"/>
      <c r="H7" s="24"/>
      <c r="I7" s="24"/>
      <c r="J7" s="25"/>
      <c r="K7" s="25"/>
      <c r="L7" s="25"/>
      <c r="M7" s="25"/>
      <c r="N7" s="24"/>
      <c r="S7" s="1" t="s">
        <v>43</v>
      </c>
      <c r="T7">
        <f>COUNTIFS(L9:L386,"=0",A9:A386,"P")+COUNTIFS(L9:L386,"",A9:A386,"P")+SUM(Q9:Q386)</f>
        <v>0</v>
      </c>
    </row>
    <row r="8" ht="13">
      <c r="A8" s="24"/>
      <c r="B8" s="24"/>
      <c r="C8" s="24"/>
      <c r="D8" s="24"/>
      <c r="E8" s="24"/>
      <c r="F8" s="24"/>
      <c r="G8" s="24"/>
      <c r="H8" s="24"/>
      <c r="I8" s="24"/>
      <c r="J8" s="25"/>
      <c r="K8" s="25"/>
      <c r="L8" s="24" t="s">
        <v>44</v>
      </c>
      <c r="M8" s="24" t="s">
        <v>45</v>
      </c>
      <c r="N8" s="24"/>
    </row>
    <row r="9" ht="13">
      <c r="A9" s="1" t="s">
        <v>46</v>
      </c>
      <c r="C9" s="22" t="s">
        <v>47</v>
      </c>
      <c r="E9" s="23" t="s">
        <v>48</v>
      </c>
      <c r="L9" s="26"/>
      <c r="M9" s="27">
        <f>SUMIFS(M10:M181,A10:A181,"P")</f>
        <v>0</v>
      </c>
      <c r="N9" s="26"/>
    </row>
    <row r="10" ht="13">
      <c r="A10" s="1" t="s">
        <v>49</v>
      </c>
      <c r="B10" s="28">
        <v>1</v>
      </c>
      <c r="C10" s="29" t="s">
        <v>50</v>
      </c>
      <c r="D10" s="28" t="s">
        <v>51</v>
      </c>
      <c r="E10" s="30" t="s">
        <v>52</v>
      </c>
      <c r="F10" s="31" t="s">
        <v>53</v>
      </c>
      <c r="G10" s="32">
        <v>20</v>
      </c>
      <c r="H10" s="32">
        <v>0</v>
      </c>
      <c r="I10" s="33">
        <f>ROUND(G10*H10,P4)</f>
        <v>0</v>
      </c>
      <c r="J10" s="28"/>
      <c r="K10" s="28"/>
      <c r="L10" s="34">
        <v>0</v>
      </c>
      <c r="M10" s="35">
        <f>ROUND(G10*L10,P4)</f>
        <v>0</v>
      </c>
      <c r="N10" s="19" t="s">
        <v>54</v>
      </c>
      <c r="O10" s="36">
        <f>M10*AA10</f>
        <v>0</v>
      </c>
      <c r="P10" s="1">
        <v>3</v>
      </c>
      <c r="AA10" s="1">
        <f>IF(P10=1,$O$3,IF(P10=2,$O$4,$O$5))</f>
        <v>0</v>
      </c>
    </row>
    <row r="11">
      <c r="A11" s="1" t="s">
        <v>55</v>
      </c>
      <c r="E11" s="30" t="s">
        <v>56</v>
      </c>
    </row>
    <row r="12" ht="39">
      <c r="A12" s="1" t="s">
        <v>57</v>
      </c>
      <c r="E12" s="37" t="s">
        <v>58</v>
      </c>
    </row>
    <row r="13">
      <c r="A13" s="1" t="s">
        <v>59</v>
      </c>
      <c r="E13" s="30" t="s">
        <v>60</v>
      </c>
    </row>
    <row r="14" ht="13">
      <c r="A14" s="1" t="s">
        <v>49</v>
      </c>
      <c r="B14" s="28">
        <v>2</v>
      </c>
      <c r="C14" s="29" t="s">
        <v>61</v>
      </c>
      <c r="D14" s="28" t="s">
        <v>51</v>
      </c>
      <c r="E14" s="30" t="s">
        <v>62</v>
      </c>
      <c r="F14" s="31" t="s">
        <v>53</v>
      </c>
      <c r="G14" s="32">
        <v>20</v>
      </c>
      <c r="H14" s="32">
        <v>0</v>
      </c>
      <c r="I14" s="33">
        <f>ROUND(G14*H14,P4)</f>
        <v>0</v>
      </c>
      <c r="J14" s="28"/>
      <c r="K14" s="28"/>
      <c r="L14" s="34">
        <v>0</v>
      </c>
      <c r="M14" s="35">
        <f>ROUND(G14*L14,P4)</f>
        <v>0</v>
      </c>
      <c r="N14" s="19" t="s">
        <v>54</v>
      </c>
      <c r="O14" s="36">
        <f>M14*AA14</f>
        <v>0</v>
      </c>
      <c r="P14" s="1">
        <v>3</v>
      </c>
      <c r="AA14" s="1">
        <f>IF(P14=1,$O$3,IF(P14=2,$O$4,$O$5))</f>
        <v>0</v>
      </c>
    </row>
    <row r="15">
      <c r="A15" s="1" t="s">
        <v>55</v>
      </c>
      <c r="E15" s="30" t="s">
        <v>56</v>
      </c>
    </row>
    <row r="16" ht="52">
      <c r="A16" s="1" t="s">
        <v>57</v>
      </c>
      <c r="E16" s="37" t="s">
        <v>63</v>
      </c>
    </row>
    <row r="17">
      <c r="A17" s="1" t="s">
        <v>59</v>
      </c>
      <c r="E17" s="30" t="s">
        <v>60</v>
      </c>
    </row>
    <row r="18" ht="13">
      <c r="A18" s="1" t="s">
        <v>49</v>
      </c>
      <c r="B18" s="28">
        <v>3</v>
      </c>
      <c r="C18" s="29" t="s">
        <v>64</v>
      </c>
      <c r="D18" s="28" t="s">
        <v>51</v>
      </c>
      <c r="E18" s="30" t="s">
        <v>65</v>
      </c>
      <c r="F18" s="31" t="s">
        <v>66</v>
      </c>
      <c r="G18" s="32">
        <v>1</v>
      </c>
      <c r="H18" s="32">
        <v>0</v>
      </c>
      <c r="I18" s="33">
        <f>ROUND(G18*H18,P4)</f>
        <v>0</v>
      </c>
      <c r="J18" s="28"/>
      <c r="K18" s="28"/>
      <c r="L18" s="34">
        <v>0</v>
      </c>
      <c r="M18" s="35">
        <f>ROUND(G18*L18,P4)</f>
        <v>0</v>
      </c>
      <c r="N18" s="19" t="s">
        <v>54</v>
      </c>
      <c r="O18" s="36">
        <f>M18*AA18</f>
        <v>0</v>
      </c>
      <c r="P18" s="1">
        <v>3</v>
      </c>
      <c r="AA18" s="1">
        <f>IF(P18=1,$O$3,IF(P18=2,$O$4,$O$5))</f>
        <v>0</v>
      </c>
    </row>
    <row r="19">
      <c r="A19" s="1" t="s">
        <v>55</v>
      </c>
      <c r="E19" s="30" t="s">
        <v>56</v>
      </c>
    </row>
    <row r="20" ht="52">
      <c r="A20" s="1" t="s">
        <v>57</v>
      </c>
      <c r="E20" s="37" t="s">
        <v>67</v>
      </c>
    </row>
    <row r="21">
      <c r="A21" s="1" t="s">
        <v>59</v>
      </c>
      <c r="E21" s="30" t="s">
        <v>60</v>
      </c>
    </row>
    <row r="22" ht="13">
      <c r="A22" s="1" t="s">
        <v>49</v>
      </c>
      <c r="B22" s="28">
        <v>4</v>
      </c>
      <c r="C22" s="29" t="s">
        <v>68</v>
      </c>
      <c r="D22" s="28" t="s">
        <v>51</v>
      </c>
      <c r="E22" s="30" t="s">
        <v>69</v>
      </c>
      <c r="F22" s="31" t="s">
        <v>66</v>
      </c>
      <c r="G22" s="32">
        <v>1</v>
      </c>
      <c r="H22" s="32">
        <v>0</v>
      </c>
      <c r="I22" s="33">
        <f>ROUND(G22*H22,P4)</f>
        <v>0</v>
      </c>
      <c r="J22" s="28"/>
      <c r="K22" s="28"/>
      <c r="L22" s="34">
        <v>0</v>
      </c>
      <c r="M22" s="35">
        <f>ROUND(G22*L22,P4)</f>
        <v>0</v>
      </c>
      <c r="N22" s="19" t="s">
        <v>54</v>
      </c>
      <c r="O22" s="36">
        <f>M22*AA22</f>
        <v>0</v>
      </c>
      <c r="P22" s="1">
        <v>3</v>
      </c>
      <c r="AA22" s="1">
        <f>IF(P22=1,$O$3,IF(P22=2,$O$4,$O$5))</f>
        <v>0</v>
      </c>
    </row>
    <row r="23">
      <c r="A23" s="1" t="s">
        <v>55</v>
      </c>
      <c r="E23" s="30" t="s">
        <v>56</v>
      </c>
    </row>
    <row r="24" ht="52">
      <c r="A24" s="1" t="s">
        <v>57</v>
      </c>
      <c r="E24" s="37" t="s">
        <v>67</v>
      </c>
    </row>
    <row r="25">
      <c r="A25" s="1" t="s">
        <v>59</v>
      </c>
      <c r="E25" s="30" t="s">
        <v>60</v>
      </c>
    </row>
    <row r="26" ht="13">
      <c r="A26" s="1" t="s">
        <v>49</v>
      </c>
      <c r="B26" s="28">
        <v>5</v>
      </c>
      <c r="C26" s="29" t="s">
        <v>70</v>
      </c>
      <c r="D26" s="28" t="s">
        <v>51</v>
      </c>
      <c r="E26" s="30" t="s">
        <v>71</v>
      </c>
      <c r="F26" s="31" t="s">
        <v>66</v>
      </c>
      <c r="G26" s="32">
        <v>1</v>
      </c>
      <c r="H26" s="32">
        <v>0</v>
      </c>
      <c r="I26" s="33">
        <f>ROUND(G26*H26,P4)</f>
        <v>0</v>
      </c>
      <c r="J26" s="28"/>
      <c r="K26" s="28"/>
      <c r="L26" s="34">
        <v>0</v>
      </c>
      <c r="M26" s="35">
        <f>ROUND(G26*L26,P4)</f>
        <v>0</v>
      </c>
      <c r="N26" s="19" t="s">
        <v>54</v>
      </c>
      <c r="O26" s="36">
        <f>M26*AA26</f>
        <v>0</v>
      </c>
      <c r="P26" s="1">
        <v>3</v>
      </c>
      <c r="AA26" s="1">
        <f>IF(P26=1,$O$3,IF(P26=2,$O$4,$O$5))</f>
        <v>0</v>
      </c>
    </row>
    <row r="27">
      <c r="A27" s="1" t="s">
        <v>55</v>
      </c>
      <c r="E27" s="30" t="s">
        <v>56</v>
      </c>
    </row>
    <row r="28" ht="52">
      <c r="A28" s="1" t="s">
        <v>57</v>
      </c>
      <c r="E28" s="37" t="s">
        <v>67</v>
      </c>
    </row>
    <row r="29">
      <c r="A29" s="1" t="s">
        <v>59</v>
      </c>
      <c r="E29" s="30" t="s">
        <v>60</v>
      </c>
    </row>
    <row r="30" ht="13">
      <c r="A30" s="1" t="s">
        <v>49</v>
      </c>
      <c r="B30" s="28">
        <v>6</v>
      </c>
      <c r="C30" s="29" t="s">
        <v>72</v>
      </c>
      <c r="D30" s="28" t="s">
        <v>51</v>
      </c>
      <c r="E30" s="30" t="s">
        <v>73</v>
      </c>
      <c r="F30" s="31" t="s">
        <v>66</v>
      </c>
      <c r="G30" s="32">
        <v>1</v>
      </c>
      <c r="H30" s="32">
        <v>0</v>
      </c>
      <c r="I30" s="33">
        <f>ROUND(G30*H30,P4)</f>
        <v>0</v>
      </c>
      <c r="J30" s="28"/>
      <c r="K30" s="28"/>
      <c r="L30" s="34">
        <v>0</v>
      </c>
      <c r="M30" s="35">
        <f>ROUND(G30*L30,P4)</f>
        <v>0</v>
      </c>
      <c r="N30" s="19" t="s">
        <v>54</v>
      </c>
      <c r="O30" s="36">
        <f>M30*AA30</f>
        <v>0</v>
      </c>
      <c r="P30" s="1">
        <v>3</v>
      </c>
      <c r="AA30" s="1">
        <f>IF(P30=1,$O$3,IF(P30=2,$O$4,$O$5))</f>
        <v>0</v>
      </c>
    </row>
    <row r="31">
      <c r="A31" s="1" t="s">
        <v>55</v>
      </c>
      <c r="E31" s="30" t="s">
        <v>56</v>
      </c>
    </row>
    <row r="32" ht="52">
      <c r="A32" s="1" t="s">
        <v>57</v>
      </c>
      <c r="E32" s="37" t="s">
        <v>67</v>
      </c>
    </row>
    <row r="33">
      <c r="A33" s="1" t="s">
        <v>59</v>
      </c>
      <c r="E33" s="30" t="s">
        <v>60</v>
      </c>
    </row>
    <row r="34" ht="25">
      <c r="A34" s="1" t="s">
        <v>49</v>
      </c>
      <c r="B34" s="28">
        <v>7</v>
      </c>
      <c r="C34" s="29" t="s">
        <v>74</v>
      </c>
      <c r="D34" s="28" t="s">
        <v>51</v>
      </c>
      <c r="E34" s="30" t="s">
        <v>75</v>
      </c>
      <c r="F34" s="31" t="s">
        <v>66</v>
      </c>
      <c r="G34" s="32">
        <v>1</v>
      </c>
      <c r="H34" s="32">
        <v>0</v>
      </c>
      <c r="I34" s="33">
        <f>ROUND(G34*H34,P4)</f>
        <v>0</v>
      </c>
      <c r="J34" s="28"/>
      <c r="K34" s="28"/>
      <c r="L34" s="34">
        <v>0</v>
      </c>
      <c r="M34" s="35">
        <f>ROUND(G34*L34,P4)</f>
        <v>0</v>
      </c>
      <c r="N34" s="19" t="s">
        <v>76</v>
      </c>
      <c r="O34" s="36">
        <f>M34*AA34</f>
        <v>0</v>
      </c>
      <c r="P34" s="1">
        <v>3</v>
      </c>
      <c r="AA34" s="1">
        <f>IF(P34=1,$O$3,IF(P34=2,$O$4,$O$5))</f>
        <v>0</v>
      </c>
    </row>
    <row r="35">
      <c r="A35" s="1" t="s">
        <v>55</v>
      </c>
      <c r="E35" s="30" t="s">
        <v>56</v>
      </c>
    </row>
    <row r="36" ht="52">
      <c r="A36" s="1" t="s">
        <v>57</v>
      </c>
      <c r="E36" s="37" t="s">
        <v>67</v>
      </c>
    </row>
    <row r="37">
      <c r="A37" s="1" t="s">
        <v>59</v>
      </c>
      <c r="E37" s="30" t="s">
        <v>60</v>
      </c>
    </row>
    <row r="38" ht="25">
      <c r="A38" s="1" t="s">
        <v>49</v>
      </c>
      <c r="B38" s="28">
        <v>8</v>
      </c>
      <c r="C38" s="29" t="s">
        <v>77</v>
      </c>
      <c r="D38" s="28" t="s">
        <v>51</v>
      </c>
      <c r="E38" s="30" t="s">
        <v>78</v>
      </c>
      <c r="F38" s="31" t="s">
        <v>66</v>
      </c>
      <c r="G38" s="32">
        <v>1</v>
      </c>
      <c r="H38" s="32">
        <v>0</v>
      </c>
      <c r="I38" s="33">
        <f>ROUND(G38*H38,P4)</f>
        <v>0</v>
      </c>
      <c r="J38" s="28"/>
      <c r="K38" s="28"/>
      <c r="L38" s="34">
        <v>0</v>
      </c>
      <c r="M38" s="35">
        <f>ROUND(G38*L38,P4)</f>
        <v>0</v>
      </c>
      <c r="N38" s="19" t="s">
        <v>54</v>
      </c>
      <c r="O38" s="36">
        <f>M38*AA38</f>
        <v>0</v>
      </c>
      <c r="P38" s="1">
        <v>3</v>
      </c>
      <c r="AA38" s="1">
        <f>IF(P38=1,$O$3,IF(P38=2,$O$4,$O$5))</f>
        <v>0</v>
      </c>
    </row>
    <row r="39">
      <c r="A39" s="1" t="s">
        <v>55</v>
      </c>
      <c r="E39" s="30" t="s">
        <v>56</v>
      </c>
    </row>
    <row r="40" ht="52">
      <c r="A40" s="1" t="s">
        <v>57</v>
      </c>
      <c r="E40" s="37" t="s">
        <v>67</v>
      </c>
    </row>
    <row r="41">
      <c r="A41" s="1" t="s">
        <v>59</v>
      </c>
      <c r="E41" s="30" t="s">
        <v>60</v>
      </c>
    </row>
    <row r="42" ht="25">
      <c r="A42" s="1" t="s">
        <v>49</v>
      </c>
      <c r="B42" s="28">
        <v>9</v>
      </c>
      <c r="C42" s="29" t="s">
        <v>79</v>
      </c>
      <c r="D42" s="28" t="s">
        <v>51</v>
      </c>
      <c r="E42" s="30" t="s">
        <v>80</v>
      </c>
      <c r="F42" s="31" t="s">
        <v>66</v>
      </c>
      <c r="G42" s="32">
        <v>1</v>
      </c>
      <c r="H42" s="32">
        <v>0</v>
      </c>
      <c r="I42" s="33">
        <f>ROUND(G42*H42,P4)</f>
        <v>0</v>
      </c>
      <c r="J42" s="28"/>
      <c r="K42" s="28"/>
      <c r="L42" s="34">
        <v>0</v>
      </c>
      <c r="M42" s="35">
        <f>ROUND(G42*L42,P4)</f>
        <v>0</v>
      </c>
      <c r="N42" s="19" t="s">
        <v>54</v>
      </c>
      <c r="O42" s="36">
        <f>M42*AA42</f>
        <v>0</v>
      </c>
      <c r="P42" s="1">
        <v>3</v>
      </c>
      <c r="AA42" s="1">
        <f>IF(P42=1,$O$3,IF(P42=2,$O$4,$O$5))</f>
        <v>0</v>
      </c>
    </row>
    <row r="43">
      <c r="A43" s="1" t="s">
        <v>55</v>
      </c>
      <c r="E43" s="30" t="s">
        <v>56</v>
      </c>
    </row>
    <row r="44" ht="52">
      <c r="A44" s="1" t="s">
        <v>57</v>
      </c>
      <c r="E44" s="37" t="s">
        <v>67</v>
      </c>
    </row>
    <row r="45">
      <c r="A45" s="1" t="s">
        <v>59</v>
      </c>
      <c r="E45" s="30" t="s">
        <v>60</v>
      </c>
    </row>
    <row r="46" ht="13">
      <c r="A46" s="1" t="s">
        <v>49</v>
      </c>
      <c r="B46" s="28">
        <v>10</v>
      </c>
      <c r="C46" s="29" t="s">
        <v>81</v>
      </c>
      <c r="D46" s="28" t="s">
        <v>51</v>
      </c>
      <c r="E46" s="30" t="s">
        <v>82</v>
      </c>
      <c r="F46" s="31" t="s">
        <v>66</v>
      </c>
      <c r="G46" s="32">
        <v>1</v>
      </c>
      <c r="H46" s="32">
        <v>0</v>
      </c>
      <c r="I46" s="33">
        <f>ROUND(G46*H46,P4)</f>
        <v>0</v>
      </c>
      <c r="J46" s="28"/>
      <c r="K46" s="28"/>
      <c r="L46" s="34">
        <v>0</v>
      </c>
      <c r="M46" s="35">
        <f>ROUND(G46*L46,P4)</f>
        <v>0</v>
      </c>
      <c r="N46" s="19" t="s">
        <v>54</v>
      </c>
      <c r="O46" s="36">
        <f>M46*AA46</f>
        <v>0</v>
      </c>
      <c r="P46" s="1">
        <v>3</v>
      </c>
      <c r="AA46" s="1">
        <f>IF(P46=1,$O$3,IF(P46=2,$O$4,$O$5))</f>
        <v>0</v>
      </c>
    </row>
    <row r="47">
      <c r="A47" s="1" t="s">
        <v>55</v>
      </c>
      <c r="E47" s="30" t="s">
        <v>56</v>
      </c>
    </row>
    <row r="48" ht="52">
      <c r="A48" s="1" t="s">
        <v>57</v>
      </c>
      <c r="E48" s="37" t="s">
        <v>67</v>
      </c>
    </row>
    <row r="49">
      <c r="A49" s="1" t="s">
        <v>59</v>
      </c>
      <c r="E49" s="30" t="s">
        <v>60</v>
      </c>
    </row>
    <row r="50" ht="13">
      <c r="A50" s="1" t="s">
        <v>49</v>
      </c>
      <c r="B50" s="28">
        <v>11</v>
      </c>
      <c r="C50" s="29" t="s">
        <v>83</v>
      </c>
      <c r="D50" s="28" t="s">
        <v>51</v>
      </c>
      <c r="E50" s="30" t="s">
        <v>84</v>
      </c>
      <c r="F50" s="31" t="s">
        <v>66</v>
      </c>
      <c r="G50" s="32">
        <v>1</v>
      </c>
      <c r="H50" s="32">
        <v>0</v>
      </c>
      <c r="I50" s="33">
        <f>ROUND(G50*H50,P4)</f>
        <v>0</v>
      </c>
      <c r="J50" s="28"/>
      <c r="K50" s="28"/>
      <c r="L50" s="34">
        <v>0</v>
      </c>
      <c r="M50" s="35">
        <f>ROUND(G50*L50,P4)</f>
        <v>0</v>
      </c>
      <c r="N50" s="19" t="s">
        <v>54</v>
      </c>
      <c r="O50" s="36">
        <f>M50*AA50</f>
        <v>0</v>
      </c>
      <c r="P50" s="1">
        <v>3</v>
      </c>
      <c r="AA50" s="1">
        <f>IF(P50=1,$O$3,IF(P50=2,$O$4,$O$5))</f>
        <v>0</v>
      </c>
    </row>
    <row r="51">
      <c r="A51" s="1" t="s">
        <v>55</v>
      </c>
      <c r="E51" s="30" t="s">
        <v>56</v>
      </c>
    </row>
    <row r="52" ht="52">
      <c r="A52" s="1" t="s">
        <v>57</v>
      </c>
      <c r="E52" s="37" t="s">
        <v>67</v>
      </c>
    </row>
    <row r="53">
      <c r="A53" s="1" t="s">
        <v>59</v>
      </c>
      <c r="E53" s="30" t="s">
        <v>60</v>
      </c>
    </row>
    <row r="54" ht="13">
      <c r="A54" s="1" t="s">
        <v>49</v>
      </c>
      <c r="B54" s="28">
        <v>12</v>
      </c>
      <c r="C54" s="29" t="s">
        <v>85</v>
      </c>
      <c r="D54" s="28" t="s">
        <v>51</v>
      </c>
      <c r="E54" s="30" t="s">
        <v>86</v>
      </c>
      <c r="F54" s="31" t="s">
        <v>66</v>
      </c>
      <c r="G54" s="32">
        <v>1</v>
      </c>
      <c r="H54" s="32">
        <v>0</v>
      </c>
      <c r="I54" s="33">
        <f>ROUND(G54*H54,P4)</f>
        <v>0</v>
      </c>
      <c r="J54" s="28"/>
      <c r="K54" s="28"/>
      <c r="L54" s="34">
        <v>0</v>
      </c>
      <c r="M54" s="35">
        <f>ROUND(G54*L54,P4)</f>
        <v>0</v>
      </c>
      <c r="N54" s="19" t="s">
        <v>54</v>
      </c>
      <c r="O54" s="36">
        <f>M54*AA54</f>
        <v>0</v>
      </c>
      <c r="P54" s="1">
        <v>3</v>
      </c>
      <c r="AA54" s="1">
        <f>IF(P54=1,$O$3,IF(P54=2,$O$4,$O$5))</f>
        <v>0</v>
      </c>
    </row>
    <row r="55">
      <c r="A55" s="1" t="s">
        <v>55</v>
      </c>
      <c r="E55" s="30" t="s">
        <v>56</v>
      </c>
    </row>
    <row r="56" ht="52">
      <c r="A56" s="1" t="s">
        <v>57</v>
      </c>
      <c r="E56" s="37" t="s">
        <v>67</v>
      </c>
    </row>
    <row r="57">
      <c r="A57" s="1" t="s">
        <v>59</v>
      </c>
      <c r="E57" s="30" t="s">
        <v>60</v>
      </c>
    </row>
    <row r="58" ht="13">
      <c r="A58" s="1" t="s">
        <v>49</v>
      </c>
      <c r="B58" s="28">
        <v>13</v>
      </c>
      <c r="C58" s="29" t="s">
        <v>87</v>
      </c>
      <c r="D58" s="28" t="s">
        <v>51</v>
      </c>
      <c r="E58" s="30" t="s">
        <v>88</v>
      </c>
      <c r="F58" s="31" t="s">
        <v>66</v>
      </c>
      <c r="G58" s="32">
        <v>1</v>
      </c>
      <c r="H58" s="32">
        <v>0</v>
      </c>
      <c r="I58" s="33">
        <f>ROUND(G58*H58,P4)</f>
        <v>0</v>
      </c>
      <c r="J58" s="28"/>
      <c r="K58" s="28"/>
      <c r="L58" s="34">
        <v>0</v>
      </c>
      <c r="M58" s="35">
        <f>ROUND(G58*L58,P4)</f>
        <v>0</v>
      </c>
      <c r="N58" s="19" t="s">
        <v>89</v>
      </c>
      <c r="O58" s="36">
        <f>M58*AA58</f>
        <v>0</v>
      </c>
      <c r="P58" s="1">
        <v>3</v>
      </c>
      <c r="AA58" s="1">
        <f>IF(P58=1,$O$3,IF(P58=2,$O$4,$O$5))</f>
        <v>0</v>
      </c>
    </row>
    <row r="59">
      <c r="A59" s="1" t="s">
        <v>55</v>
      </c>
      <c r="E59" s="30" t="s">
        <v>56</v>
      </c>
    </row>
    <row r="60" ht="52">
      <c r="A60" s="1" t="s">
        <v>57</v>
      </c>
      <c r="E60" s="37" t="s">
        <v>67</v>
      </c>
    </row>
    <row r="61" ht="50">
      <c r="A61" s="1" t="s">
        <v>59</v>
      </c>
      <c r="E61" s="30" t="s">
        <v>90</v>
      </c>
    </row>
    <row r="62" ht="13">
      <c r="A62" s="1" t="s">
        <v>49</v>
      </c>
      <c r="B62" s="28">
        <v>14</v>
      </c>
      <c r="C62" s="29" t="s">
        <v>91</v>
      </c>
      <c r="D62" s="28" t="s">
        <v>51</v>
      </c>
      <c r="E62" s="30" t="s">
        <v>92</v>
      </c>
      <c r="F62" s="31" t="s">
        <v>66</v>
      </c>
      <c r="G62" s="32">
        <v>1</v>
      </c>
      <c r="H62" s="32">
        <v>0</v>
      </c>
      <c r="I62" s="33">
        <f>ROUND(G62*H62,P4)</f>
        <v>0</v>
      </c>
      <c r="J62" s="28"/>
      <c r="K62" s="28"/>
      <c r="L62" s="34">
        <v>0</v>
      </c>
      <c r="M62" s="35">
        <f>ROUND(G62*L62,P4)</f>
        <v>0</v>
      </c>
      <c r="N62" s="19" t="s">
        <v>89</v>
      </c>
      <c r="O62" s="36">
        <f>M62*AA62</f>
        <v>0</v>
      </c>
      <c r="P62" s="1">
        <v>3</v>
      </c>
      <c r="AA62" s="1">
        <f>IF(P62=1,$O$3,IF(P62=2,$O$4,$O$5))</f>
        <v>0</v>
      </c>
    </row>
    <row r="63">
      <c r="A63" s="1" t="s">
        <v>55</v>
      </c>
      <c r="E63" s="30" t="s">
        <v>56</v>
      </c>
    </row>
    <row r="64" ht="52">
      <c r="A64" s="1" t="s">
        <v>57</v>
      </c>
      <c r="E64" s="37" t="s">
        <v>67</v>
      </c>
    </row>
    <row r="65" ht="62.5">
      <c r="A65" s="1" t="s">
        <v>59</v>
      </c>
      <c r="E65" s="30" t="s">
        <v>93</v>
      </c>
    </row>
    <row r="66" ht="25">
      <c r="A66" s="1" t="s">
        <v>49</v>
      </c>
      <c r="B66" s="28">
        <v>15</v>
      </c>
      <c r="C66" s="29" t="s">
        <v>94</v>
      </c>
      <c r="D66" s="28" t="s">
        <v>51</v>
      </c>
      <c r="E66" s="30" t="s">
        <v>95</v>
      </c>
      <c r="F66" s="31" t="s">
        <v>66</v>
      </c>
      <c r="G66" s="32">
        <v>1</v>
      </c>
      <c r="H66" s="32">
        <v>0</v>
      </c>
      <c r="I66" s="33">
        <f>ROUND(G66*H66,P4)</f>
        <v>0</v>
      </c>
      <c r="J66" s="28"/>
      <c r="K66" s="28"/>
      <c r="L66" s="34">
        <v>0</v>
      </c>
      <c r="M66" s="35">
        <f>ROUND(G66*L66,P4)</f>
        <v>0</v>
      </c>
      <c r="N66" s="19" t="s">
        <v>89</v>
      </c>
      <c r="O66" s="36">
        <f>M66*AA66</f>
        <v>0</v>
      </c>
      <c r="P66" s="1">
        <v>3</v>
      </c>
      <c r="AA66" s="1">
        <f>IF(P66=1,$O$3,IF(P66=2,$O$4,$O$5))</f>
        <v>0</v>
      </c>
    </row>
    <row r="67">
      <c r="A67" s="1" t="s">
        <v>55</v>
      </c>
      <c r="E67" s="30" t="s">
        <v>56</v>
      </c>
    </row>
    <row r="68" ht="52">
      <c r="A68" s="1" t="s">
        <v>57</v>
      </c>
      <c r="E68" s="37" t="s">
        <v>67</v>
      </c>
    </row>
    <row r="69" ht="50">
      <c r="A69" s="1" t="s">
        <v>59</v>
      </c>
      <c r="E69" s="30" t="s">
        <v>96</v>
      </c>
    </row>
    <row r="70" ht="13">
      <c r="A70" s="1" t="s">
        <v>49</v>
      </c>
      <c r="B70" s="28">
        <v>16</v>
      </c>
      <c r="C70" s="29" t="s">
        <v>97</v>
      </c>
      <c r="D70" s="28" t="s">
        <v>51</v>
      </c>
      <c r="E70" s="30" t="s">
        <v>98</v>
      </c>
      <c r="F70" s="31" t="s">
        <v>66</v>
      </c>
      <c r="G70" s="32">
        <v>1</v>
      </c>
      <c r="H70" s="32">
        <v>0</v>
      </c>
      <c r="I70" s="33">
        <f>ROUND(G70*H70,P4)</f>
        <v>0</v>
      </c>
      <c r="J70" s="28"/>
      <c r="K70" s="28"/>
      <c r="L70" s="34">
        <v>0</v>
      </c>
      <c r="M70" s="35">
        <f>ROUND(G70*L70,P4)</f>
        <v>0</v>
      </c>
      <c r="N70" s="19" t="s">
        <v>54</v>
      </c>
      <c r="O70" s="36">
        <f>M70*AA70</f>
        <v>0</v>
      </c>
      <c r="P70" s="1">
        <v>3</v>
      </c>
      <c r="AA70" s="1">
        <f>IF(P70=1,$O$3,IF(P70=2,$O$4,$O$5))</f>
        <v>0</v>
      </c>
    </row>
    <row r="71">
      <c r="A71" s="1" t="s">
        <v>55</v>
      </c>
      <c r="E71" s="30" t="s">
        <v>56</v>
      </c>
    </row>
    <row r="72" ht="52">
      <c r="A72" s="1" t="s">
        <v>57</v>
      </c>
      <c r="E72" s="37" t="s">
        <v>67</v>
      </c>
    </row>
    <row r="73">
      <c r="A73" s="1" t="s">
        <v>59</v>
      </c>
      <c r="E73" s="30" t="s">
        <v>60</v>
      </c>
    </row>
    <row r="74" ht="13">
      <c r="A74" s="1" t="s">
        <v>49</v>
      </c>
      <c r="B74" s="28">
        <v>17</v>
      </c>
      <c r="C74" s="29" t="s">
        <v>99</v>
      </c>
      <c r="D74" s="28" t="s">
        <v>51</v>
      </c>
      <c r="E74" s="30" t="s">
        <v>100</v>
      </c>
      <c r="F74" s="31" t="s">
        <v>66</v>
      </c>
      <c r="G74" s="32">
        <v>1</v>
      </c>
      <c r="H74" s="32">
        <v>0</v>
      </c>
      <c r="I74" s="33">
        <f>ROUND(G74*H74,P4)</f>
        <v>0</v>
      </c>
      <c r="J74" s="28"/>
      <c r="K74" s="28"/>
      <c r="L74" s="34">
        <v>0</v>
      </c>
      <c r="M74" s="35">
        <f>ROUND(G74*L74,P4)</f>
        <v>0</v>
      </c>
      <c r="N74" s="19" t="s">
        <v>54</v>
      </c>
      <c r="O74" s="36">
        <f>M74*AA74</f>
        <v>0</v>
      </c>
      <c r="P74" s="1">
        <v>3</v>
      </c>
      <c r="AA74" s="1">
        <f>IF(P74=1,$O$3,IF(P74=2,$O$4,$O$5))</f>
        <v>0</v>
      </c>
    </row>
    <row r="75">
      <c r="A75" s="1" t="s">
        <v>55</v>
      </c>
      <c r="E75" s="30" t="s">
        <v>56</v>
      </c>
    </row>
    <row r="76" ht="52">
      <c r="A76" s="1" t="s">
        <v>57</v>
      </c>
      <c r="E76" s="37" t="s">
        <v>67</v>
      </c>
    </row>
    <row r="77">
      <c r="A77" s="1" t="s">
        <v>59</v>
      </c>
      <c r="E77" s="30" t="s">
        <v>60</v>
      </c>
    </row>
    <row r="78" ht="13">
      <c r="A78" s="1" t="s">
        <v>49</v>
      </c>
      <c r="B78" s="28">
        <v>18</v>
      </c>
      <c r="C78" s="29" t="s">
        <v>101</v>
      </c>
      <c r="D78" s="28" t="s">
        <v>51</v>
      </c>
      <c r="E78" s="30" t="s">
        <v>102</v>
      </c>
      <c r="F78" s="31" t="s">
        <v>66</v>
      </c>
      <c r="G78" s="32">
        <v>1</v>
      </c>
      <c r="H78" s="32">
        <v>0</v>
      </c>
      <c r="I78" s="33">
        <f>ROUND(G78*H78,P4)</f>
        <v>0</v>
      </c>
      <c r="J78" s="28"/>
      <c r="K78" s="28"/>
      <c r="L78" s="34">
        <v>0</v>
      </c>
      <c r="M78" s="35">
        <f>ROUND(G78*L78,P4)</f>
        <v>0</v>
      </c>
      <c r="N78" s="19" t="s">
        <v>89</v>
      </c>
      <c r="O78" s="36">
        <f>M78*AA78</f>
        <v>0</v>
      </c>
      <c r="P78" s="1">
        <v>3</v>
      </c>
      <c r="AA78" s="1">
        <f>IF(P78=1,$O$3,IF(P78=2,$O$4,$O$5))</f>
        <v>0</v>
      </c>
    </row>
    <row r="79">
      <c r="A79" s="1" t="s">
        <v>55</v>
      </c>
      <c r="E79" s="30" t="s">
        <v>56</v>
      </c>
    </row>
    <row r="80" ht="52">
      <c r="A80" s="1" t="s">
        <v>57</v>
      </c>
      <c r="E80" s="37" t="s">
        <v>67</v>
      </c>
    </row>
    <row r="81" ht="50">
      <c r="A81" s="1" t="s">
        <v>59</v>
      </c>
      <c r="E81" s="30" t="s">
        <v>103</v>
      </c>
    </row>
    <row r="82" ht="13">
      <c r="A82" s="1" t="s">
        <v>49</v>
      </c>
      <c r="B82" s="28">
        <v>19</v>
      </c>
      <c r="C82" s="29" t="s">
        <v>104</v>
      </c>
      <c r="D82" s="28" t="s">
        <v>51</v>
      </c>
      <c r="E82" s="30" t="s">
        <v>105</v>
      </c>
      <c r="F82" s="31" t="s">
        <v>66</v>
      </c>
      <c r="G82" s="32">
        <v>1</v>
      </c>
      <c r="H82" s="32">
        <v>0</v>
      </c>
      <c r="I82" s="33">
        <f>ROUND(G82*H82,P4)</f>
        <v>0</v>
      </c>
      <c r="J82" s="28"/>
      <c r="K82" s="28"/>
      <c r="L82" s="34">
        <v>0</v>
      </c>
      <c r="M82" s="35">
        <f>ROUND(G82*L82,P4)</f>
        <v>0</v>
      </c>
      <c r="N82" s="19" t="s">
        <v>89</v>
      </c>
      <c r="O82" s="36">
        <f>M82*AA82</f>
        <v>0</v>
      </c>
      <c r="P82" s="1">
        <v>3</v>
      </c>
      <c r="AA82" s="1">
        <f>IF(P82=1,$O$3,IF(P82=2,$O$4,$O$5))</f>
        <v>0</v>
      </c>
    </row>
    <row r="83">
      <c r="A83" s="1" t="s">
        <v>55</v>
      </c>
      <c r="E83" s="30" t="s">
        <v>56</v>
      </c>
    </row>
    <row r="84" ht="52">
      <c r="A84" s="1" t="s">
        <v>57</v>
      </c>
      <c r="E84" s="37" t="s">
        <v>67</v>
      </c>
    </row>
    <row r="85" ht="37.5">
      <c r="A85" s="1" t="s">
        <v>59</v>
      </c>
      <c r="E85" s="30" t="s">
        <v>106</v>
      </c>
    </row>
    <row r="86" ht="13">
      <c r="A86" s="1" t="s">
        <v>49</v>
      </c>
      <c r="B86" s="28">
        <v>20</v>
      </c>
      <c r="C86" s="29" t="s">
        <v>107</v>
      </c>
      <c r="D86" s="28" t="s">
        <v>51</v>
      </c>
      <c r="E86" s="30" t="s">
        <v>108</v>
      </c>
      <c r="F86" s="31" t="s">
        <v>66</v>
      </c>
      <c r="G86" s="32">
        <v>1</v>
      </c>
      <c r="H86" s="32">
        <v>0</v>
      </c>
      <c r="I86" s="33">
        <f>ROUND(G86*H86,P4)</f>
        <v>0</v>
      </c>
      <c r="J86" s="28"/>
      <c r="K86" s="28"/>
      <c r="L86" s="34">
        <v>0</v>
      </c>
      <c r="M86" s="35">
        <f>ROUND(G86*L86,P4)</f>
        <v>0</v>
      </c>
      <c r="N86" s="19" t="s">
        <v>89</v>
      </c>
      <c r="O86" s="36">
        <f>M86*AA86</f>
        <v>0</v>
      </c>
      <c r="P86" s="1">
        <v>3</v>
      </c>
      <c r="AA86" s="1">
        <f>IF(P86=1,$O$3,IF(P86=2,$O$4,$O$5))</f>
        <v>0</v>
      </c>
    </row>
    <row r="87">
      <c r="A87" s="1" t="s">
        <v>55</v>
      </c>
      <c r="E87" s="30" t="s">
        <v>56</v>
      </c>
    </row>
    <row r="88" ht="52">
      <c r="A88" s="1" t="s">
        <v>57</v>
      </c>
      <c r="E88" s="37" t="s">
        <v>67</v>
      </c>
    </row>
    <row r="89">
      <c r="A89" s="1" t="s">
        <v>59</v>
      </c>
      <c r="E89" s="30" t="s">
        <v>109</v>
      </c>
    </row>
    <row r="90" ht="13">
      <c r="A90" s="1" t="s">
        <v>49</v>
      </c>
      <c r="B90" s="28">
        <v>21</v>
      </c>
      <c r="C90" s="29" t="s">
        <v>110</v>
      </c>
      <c r="D90" s="28" t="s">
        <v>51</v>
      </c>
      <c r="E90" s="30" t="s">
        <v>111</v>
      </c>
      <c r="F90" s="31" t="s">
        <v>66</v>
      </c>
      <c r="G90" s="32">
        <v>2</v>
      </c>
      <c r="H90" s="32">
        <v>0</v>
      </c>
      <c r="I90" s="33">
        <f>ROUND(G90*H90,P4)</f>
        <v>0</v>
      </c>
      <c r="J90" s="28"/>
      <c r="K90" s="28"/>
      <c r="L90" s="34">
        <v>0</v>
      </c>
      <c r="M90" s="35">
        <f>ROUND(G90*L90,P4)</f>
        <v>0</v>
      </c>
      <c r="N90" s="19" t="s">
        <v>54</v>
      </c>
      <c r="O90" s="36">
        <f>M90*AA90</f>
        <v>0</v>
      </c>
      <c r="P90" s="1">
        <v>3</v>
      </c>
      <c r="AA90" s="1">
        <f>IF(P90=1,$O$3,IF(P90=2,$O$4,$O$5))</f>
        <v>0</v>
      </c>
    </row>
    <row r="91">
      <c r="A91" s="1" t="s">
        <v>55</v>
      </c>
      <c r="E91" s="30" t="s">
        <v>112</v>
      </c>
    </row>
    <row r="92" ht="52">
      <c r="A92" s="1" t="s">
        <v>57</v>
      </c>
      <c r="E92" s="37" t="s">
        <v>113</v>
      </c>
    </row>
    <row r="93">
      <c r="A93" s="1" t="s">
        <v>59</v>
      </c>
      <c r="E93" s="30" t="s">
        <v>60</v>
      </c>
    </row>
    <row r="94" ht="13">
      <c r="A94" s="1" t="s">
        <v>49</v>
      </c>
      <c r="B94" s="28">
        <v>22</v>
      </c>
      <c r="C94" s="29" t="s">
        <v>114</v>
      </c>
      <c r="D94" s="28" t="s">
        <v>51</v>
      </c>
      <c r="E94" s="30" t="s">
        <v>115</v>
      </c>
      <c r="F94" s="31" t="s">
        <v>66</v>
      </c>
      <c r="G94" s="32">
        <v>2</v>
      </c>
      <c r="H94" s="32">
        <v>0</v>
      </c>
      <c r="I94" s="33">
        <f>ROUND(G94*H94,P4)</f>
        <v>0</v>
      </c>
      <c r="J94" s="28"/>
      <c r="K94" s="28"/>
      <c r="L94" s="34">
        <v>0</v>
      </c>
      <c r="M94" s="35">
        <f>ROUND(G94*L94,P4)</f>
        <v>0</v>
      </c>
      <c r="N94" s="19" t="s">
        <v>54</v>
      </c>
      <c r="O94" s="36">
        <f>M94*AA94</f>
        <v>0</v>
      </c>
      <c r="P94" s="1">
        <v>3</v>
      </c>
      <c r="AA94" s="1">
        <f>IF(P94=1,$O$3,IF(P94=2,$O$4,$O$5))</f>
        <v>0</v>
      </c>
    </row>
    <row r="95">
      <c r="A95" s="1" t="s">
        <v>55</v>
      </c>
      <c r="E95" s="30" t="s">
        <v>112</v>
      </c>
    </row>
    <row r="96" ht="52">
      <c r="A96" s="1" t="s">
        <v>57</v>
      </c>
      <c r="E96" s="37" t="s">
        <v>113</v>
      </c>
    </row>
    <row r="97">
      <c r="A97" s="1" t="s">
        <v>59</v>
      </c>
      <c r="E97" s="30" t="s">
        <v>60</v>
      </c>
    </row>
    <row r="98" ht="13">
      <c r="A98" s="1" t="s">
        <v>49</v>
      </c>
      <c r="B98" s="28">
        <v>23</v>
      </c>
      <c r="C98" s="29" t="s">
        <v>116</v>
      </c>
      <c r="D98" s="28" t="s">
        <v>51</v>
      </c>
      <c r="E98" s="30" t="s">
        <v>117</v>
      </c>
      <c r="F98" s="31" t="s">
        <v>66</v>
      </c>
      <c r="G98" s="32">
        <v>1</v>
      </c>
      <c r="H98" s="32">
        <v>0</v>
      </c>
      <c r="I98" s="33">
        <f>ROUND(G98*H98,P4)</f>
        <v>0</v>
      </c>
      <c r="J98" s="28"/>
      <c r="K98" s="28"/>
      <c r="L98" s="34">
        <v>0</v>
      </c>
      <c r="M98" s="35">
        <f>ROUND(G98*L98,P4)</f>
        <v>0</v>
      </c>
      <c r="N98" s="19" t="s">
        <v>54</v>
      </c>
      <c r="O98" s="36">
        <f>M98*AA98</f>
        <v>0</v>
      </c>
      <c r="P98" s="1">
        <v>3</v>
      </c>
      <c r="AA98" s="1">
        <f>IF(P98=1,$O$3,IF(P98=2,$O$4,$O$5))</f>
        <v>0</v>
      </c>
    </row>
    <row r="99">
      <c r="A99" s="1" t="s">
        <v>55</v>
      </c>
      <c r="E99" s="30" t="s">
        <v>56</v>
      </c>
    </row>
    <row r="100" ht="52">
      <c r="A100" s="1" t="s">
        <v>57</v>
      </c>
      <c r="E100" s="37" t="s">
        <v>67</v>
      </c>
    </row>
    <row r="101">
      <c r="A101" s="1" t="s">
        <v>59</v>
      </c>
      <c r="E101" s="30" t="s">
        <v>60</v>
      </c>
    </row>
    <row r="102" ht="13">
      <c r="A102" s="1" t="s">
        <v>49</v>
      </c>
      <c r="B102" s="28">
        <v>24</v>
      </c>
      <c r="C102" s="29" t="s">
        <v>118</v>
      </c>
      <c r="D102" s="28" t="s">
        <v>51</v>
      </c>
      <c r="E102" s="30" t="s">
        <v>119</v>
      </c>
      <c r="F102" s="31" t="s">
        <v>66</v>
      </c>
      <c r="G102" s="32">
        <v>1</v>
      </c>
      <c r="H102" s="32">
        <v>0</v>
      </c>
      <c r="I102" s="33">
        <f>ROUND(G102*H102,P4)</f>
        <v>0</v>
      </c>
      <c r="J102" s="28"/>
      <c r="K102" s="28"/>
      <c r="L102" s="34">
        <v>0</v>
      </c>
      <c r="M102" s="35">
        <f>ROUND(G102*L102,P4)</f>
        <v>0</v>
      </c>
      <c r="N102" s="19" t="s">
        <v>54</v>
      </c>
      <c r="O102" s="36">
        <f>M102*AA102</f>
        <v>0</v>
      </c>
      <c r="P102" s="1">
        <v>3</v>
      </c>
      <c r="AA102" s="1">
        <f>IF(P102=1,$O$3,IF(P102=2,$O$4,$O$5))</f>
        <v>0</v>
      </c>
    </row>
    <row r="103">
      <c r="A103" s="1" t="s">
        <v>55</v>
      </c>
      <c r="E103" s="30" t="s">
        <v>112</v>
      </c>
    </row>
    <row r="104" ht="52">
      <c r="A104" s="1" t="s">
        <v>57</v>
      </c>
      <c r="E104" s="37" t="s">
        <v>67</v>
      </c>
    </row>
    <row r="105">
      <c r="A105" s="1" t="s">
        <v>59</v>
      </c>
      <c r="E105" s="30" t="s">
        <v>60</v>
      </c>
    </row>
    <row r="106" ht="25">
      <c r="A106" s="1" t="s">
        <v>49</v>
      </c>
      <c r="B106" s="28">
        <v>25</v>
      </c>
      <c r="C106" s="29" t="s">
        <v>120</v>
      </c>
      <c r="D106" s="28" t="s">
        <v>51</v>
      </c>
      <c r="E106" s="30" t="s">
        <v>121</v>
      </c>
      <c r="F106" s="31" t="s">
        <v>66</v>
      </c>
      <c r="G106" s="32">
        <v>2</v>
      </c>
      <c r="H106" s="32">
        <v>0</v>
      </c>
      <c r="I106" s="33">
        <f>ROUND(G106*H106,P4)</f>
        <v>0</v>
      </c>
      <c r="J106" s="28"/>
      <c r="K106" s="28"/>
      <c r="L106" s="34">
        <v>0</v>
      </c>
      <c r="M106" s="35">
        <f>ROUND(G106*L106,P4)</f>
        <v>0</v>
      </c>
      <c r="N106" s="19" t="s">
        <v>54</v>
      </c>
      <c r="O106" s="36">
        <f>M106*AA106</f>
        <v>0</v>
      </c>
      <c r="P106" s="1">
        <v>3</v>
      </c>
      <c r="AA106" s="1">
        <f>IF(P106=1,$O$3,IF(P106=2,$O$4,$O$5))</f>
        <v>0</v>
      </c>
    </row>
    <row r="107">
      <c r="A107" s="1" t="s">
        <v>55</v>
      </c>
      <c r="E107" s="30" t="s">
        <v>112</v>
      </c>
    </row>
    <row r="108" ht="52">
      <c r="A108" s="1" t="s">
        <v>57</v>
      </c>
      <c r="E108" s="37" t="s">
        <v>113</v>
      </c>
    </row>
    <row r="109">
      <c r="A109" s="1" t="s">
        <v>59</v>
      </c>
      <c r="E109" s="30" t="s">
        <v>60</v>
      </c>
    </row>
    <row r="110" ht="25">
      <c r="A110" s="1" t="s">
        <v>49</v>
      </c>
      <c r="B110" s="28">
        <v>26</v>
      </c>
      <c r="C110" s="29" t="s">
        <v>122</v>
      </c>
      <c r="D110" s="28" t="s">
        <v>51</v>
      </c>
      <c r="E110" s="30" t="s">
        <v>123</v>
      </c>
      <c r="F110" s="31" t="s">
        <v>66</v>
      </c>
      <c r="G110" s="32">
        <v>2</v>
      </c>
      <c r="H110" s="32">
        <v>0</v>
      </c>
      <c r="I110" s="33">
        <f>ROUND(G110*H110,P4)</f>
        <v>0</v>
      </c>
      <c r="J110" s="28"/>
      <c r="K110" s="28"/>
      <c r="L110" s="34">
        <v>0</v>
      </c>
      <c r="M110" s="35">
        <f>ROUND(G110*L110,P4)</f>
        <v>0</v>
      </c>
      <c r="N110" s="19" t="s">
        <v>54</v>
      </c>
      <c r="O110" s="36">
        <f>M110*AA110</f>
        <v>0</v>
      </c>
      <c r="P110" s="1">
        <v>3</v>
      </c>
      <c r="AA110" s="1">
        <f>IF(P110=1,$O$3,IF(P110=2,$O$4,$O$5))</f>
        <v>0</v>
      </c>
    </row>
    <row r="111">
      <c r="A111" s="1" t="s">
        <v>55</v>
      </c>
      <c r="E111" s="30" t="s">
        <v>112</v>
      </c>
    </row>
    <row r="112" ht="52">
      <c r="A112" s="1" t="s">
        <v>57</v>
      </c>
      <c r="E112" s="37" t="s">
        <v>113</v>
      </c>
    </row>
    <row r="113">
      <c r="A113" s="1" t="s">
        <v>59</v>
      </c>
      <c r="E113" s="30" t="s">
        <v>60</v>
      </c>
    </row>
    <row r="114" ht="25">
      <c r="A114" s="1" t="s">
        <v>49</v>
      </c>
      <c r="B114" s="28">
        <v>27</v>
      </c>
      <c r="C114" s="29" t="s">
        <v>124</v>
      </c>
      <c r="D114" s="28" t="s">
        <v>51</v>
      </c>
      <c r="E114" s="30" t="s">
        <v>125</v>
      </c>
      <c r="F114" s="31" t="s">
        <v>66</v>
      </c>
      <c r="G114" s="32">
        <v>2</v>
      </c>
      <c r="H114" s="32">
        <v>0</v>
      </c>
      <c r="I114" s="33">
        <f>ROUND(G114*H114,P4)</f>
        <v>0</v>
      </c>
      <c r="J114" s="28"/>
      <c r="K114" s="28"/>
      <c r="L114" s="34">
        <v>0</v>
      </c>
      <c r="M114" s="35">
        <f>ROUND(G114*L114,P4)</f>
        <v>0</v>
      </c>
      <c r="N114" s="19" t="s">
        <v>54</v>
      </c>
      <c r="O114" s="36">
        <f>M114*AA114</f>
        <v>0</v>
      </c>
      <c r="P114" s="1">
        <v>3</v>
      </c>
      <c r="AA114" s="1">
        <f>IF(P114=1,$O$3,IF(P114=2,$O$4,$O$5))</f>
        <v>0</v>
      </c>
    </row>
    <row r="115">
      <c r="A115" s="1" t="s">
        <v>55</v>
      </c>
      <c r="E115" s="30" t="s">
        <v>112</v>
      </c>
    </row>
    <row r="116" ht="52">
      <c r="A116" s="1" t="s">
        <v>57</v>
      </c>
      <c r="E116" s="37" t="s">
        <v>113</v>
      </c>
    </row>
    <row r="117">
      <c r="A117" s="1" t="s">
        <v>59</v>
      </c>
      <c r="E117" s="30" t="s">
        <v>60</v>
      </c>
    </row>
    <row r="118" ht="13">
      <c r="A118" s="1" t="s">
        <v>49</v>
      </c>
      <c r="B118" s="28">
        <v>28</v>
      </c>
      <c r="C118" s="29" t="s">
        <v>126</v>
      </c>
      <c r="D118" s="28" t="s">
        <v>51</v>
      </c>
      <c r="E118" s="30" t="s">
        <v>127</v>
      </c>
      <c r="F118" s="31" t="s">
        <v>66</v>
      </c>
      <c r="G118" s="32">
        <v>5</v>
      </c>
      <c r="H118" s="32">
        <v>0</v>
      </c>
      <c r="I118" s="33">
        <f>ROUND(G118*H118,P4)</f>
        <v>0</v>
      </c>
      <c r="J118" s="28"/>
      <c r="K118" s="28"/>
      <c r="L118" s="34">
        <v>0</v>
      </c>
      <c r="M118" s="35">
        <f>ROUND(G118*L118,P4)</f>
        <v>0</v>
      </c>
      <c r="N118" s="19" t="s">
        <v>54</v>
      </c>
      <c r="O118" s="36">
        <f>M118*AA118</f>
        <v>0</v>
      </c>
      <c r="P118" s="1">
        <v>3</v>
      </c>
      <c r="AA118" s="1">
        <f>IF(P118=1,$O$3,IF(P118=2,$O$4,$O$5))</f>
        <v>0</v>
      </c>
    </row>
    <row r="119">
      <c r="A119" s="1" t="s">
        <v>55</v>
      </c>
      <c r="E119" s="30" t="s">
        <v>56</v>
      </c>
    </row>
    <row r="120" ht="52">
      <c r="A120" s="1" t="s">
        <v>57</v>
      </c>
      <c r="E120" s="37" t="s">
        <v>128</v>
      </c>
    </row>
    <row r="121">
      <c r="A121" s="1" t="s">
        <v>59</v>
      </c>
      <c r="E121" s="30" t="s">
        <v>60</v>
      </c>
    </row>
    <row r="122" ht="13">
      <c r="A122" s="1" t="s">
        <v>49</v>
      </c>
      <c r="B122" s="28">
        <v>29</v>
      </c>
      <c r="C122" s="29" t="s">
        <v>129</v>
      </c>
      <c r="D122" s="28" t="s">
        <v>51</v>
      </c>
      <c r="E122" s="30" t="s">
        <v>130</v>
      </c>
      <c r="F122" s="31" t="s">
        <v>66</v>
      </c>
      <c r="G122" s="32">
        <v>8</v>
      </c>
      <c r="H122" s="32">
        <v>0</v>
      </c>
      <c r="I122" s="33">
        <f>ROUND(G122*H122,P4)</f>
        <v>0</v>
      </c>
      <c r="J122" s="28"/>
      <c r="K122" s="28"/>
      <c r="L122" s="34">
        <v>0</v>
      </c>
      <c r="M122" s="35">
        <f>ROUND(G122*L122,P4)</f>
        <v>0</v>
      </c>
      <c r="N122" s="19" t="s">
        <v>54</v>
      </c>
      <c r="O122" s="36">
        <f>M122*AA122</f>
        <v>0</v>
      </c>
      <c r="P122" s="1">
        <v>3</v>
      </c>
      <c r="AA122" s="1">
        <f>IF(P122=1,$O$3,IF(P122=2,$O$4,$O$5))</f>
        <v>0</v>
      </c>
    </row>
    <row r="123">
      <c r="A123" s="1" t="s">
        <v>55</v>
      </c>
      <c r="E123" s="30" t="s">
        <v>56</v>
      </c>
    </row>
    <row r="124" ht="52">
      <c r="A124" s="1" t="s">
        <v>57</v>
      </c>
      <c r="E124" s="37" t="s">
        <v>131</v>
      </c>
    </row>
    <row r="125">
      <c r="A125" s="1" t="s">
        <v>59</v>
      </c>
      <c r="E125" s="30" t="s">
        <v>60</v>
      </c>
    </row>
    <row r="126" ht="13">
      <c r="A126" s="1" t="s">
        <v>49</v>
      </c>
      <c r="B126" s="28">
        <v>30</v>
      </c>
      <c r="C126" s="29" t="s">
        <v>132</v>
      </c>
      <c r="D126" s="28" t="s">
        <v>51</v>
      </c>
      <c r="E126" s="30" t="s">
        <v>133</v>
      </c>
      <c r="F126" s="31" t="s">
        <v>66</v>
      </c>
      <c r="G126" s="32">
        <v>8</v>
      </c>
      <c r="H126" s="32">
        <v>0</v>
      </c>
      <c r="I126" s="33">
        <f>ROUND(G126*H126,P4)</f>
        <v>0</v>
      </c>
      <c r="J126" s="28"/>
      <c r="K126" s="28"/>
      <c r="L126" s="34">
        <v>0</v>
      </c>
      <c r="M126" s="35">
        <f>ROUND(G126*L126,P4)</f>
        <v>0</v>
      </c>
      <c r="N126" s="19" t="s">
        <v>54</v>
      </c>
      <c r="O126" s="36">
        <f>M126*AA126</f>
        <v>0</v>
      </c>
      <c r="P126" s="1">
        <v>3</v>
      </c>
      <c r="AA126" s="1">
        <f>IF(P126=1,$O$3,IF(P126=2,$O$4,$O$5))</f>
        <v>0</v>
      </c>
    </row>
    <row r="127">
      <c r="A127" s="1" t="s">
        <v>55</v>
      </c>
      <c r="E127" s="30" t="s">
        <v>56</v>
      </c>
    </row>
    <row r="128" ht="52">
      <c r="A128" s="1" t="s">
        <v>57</v>
      </c>
      <c r="E128" s="37" t="s">
        <v>131</v>
      </c>
    </row>
    <row r="129">
      <c r="A129" s="1" t="s">
        <v>59</v>
      </c>
      <c r="E129" s="30" t="s">
        <v>60</v>
      </c>
    </row>
    <row r="130" ht="13">
      <c r="A130" s="1" t="s">
        <v>49</v>
      </c>
      <c r="B130" s="28">
        <v>31</v>
      </c>
      <c r="C130" s="29" t="s">
        <v>134</v>
      </c>
      <c r="D130" s="28" t="s">
        <v>51</v>
      </c>
      <c r="E130" s="30" t="s">
        <v>135</v>
      </c>
      <c r="F130" s="31" t="s">
        <v>66</v>
      </c>
      <c r="G130" s="32">
        <v>4</v>
      </c>
      <c r="H130" s="32">
        <v>0</v>
      </c>
      <c r="I130" s="33">
        <f>ROUND(G130*H130,P4)</f>
        <v>0</v>
      </c>
      <c r="J130" s="28"/>
      <c r="K130" s="28"/>
      <c r="L130" s="34">
        <v>0</v>
      </c>
      <c r="M130" s="35">
        <f>ROUND(G130*L130,P4)</f>
        <v>0</v>
      </c>
      <c r="N130" s="19" t="s">
        <v>89</v>
      </c>
      <c r="O130" s="36">
        <f>M130*AA130</f>
        <v>0</v>
      </c>
      <c r="P130" s="1">
        <v>3</v>
      </c>
      <c r="AA130" s="1">
        <f>IF(P130=1,$O$3,IF(P130=2,$O$4,$O$5))</f>
        <v>0</v>
      </c>
    </row>
    <row r="131">
      <c r="A131" s="1" t="s">
        <v>55</v>
      </c>
      <c r="E131" s="30" t="s">
        <v>7</v>
      </c>
    </row>
    <row r="132" ht="52">
      <c r="A132" s="1" t="s">
        <v>57</v>
      </c>
      <c r="E132" s="37" t="s">
        <v>136</v>
      </c>
    </row>
    <row r="133" ht="50">
      <c r="A133" s="1" t="s">
        <v>59</v>
      </c>
      <c r="E133" s="30" t="s">
        <v>137</v>
      </c>
    </row>
    <row r="134" ht="13">
      <c r="A134" s="1" t="s">
        <v>49</v>
      </c>
      <c r="B134" s="28">
        <v>32</v>
      </c>
      <c r="C134" s="29" t="s">
        <v>138</v>
      </c>
      <c r="D134" s="28" t="s">
        <v>51</v>
      </c>
      <c r="E134" s="30" t="s">
        <v>139</v>
      </c>
      <c r="F134" s="31" t="s">
        <v>66</v>
      </c>
      <c r="G134" s="32">
        <v>4</v>
      </c>
      <c r="H134" s="32">
        <v>0</v>
      </c>
      <c r="I134" s="33">
        <f>ROUND(G134*H134,P4)</f>
        <v>0</v>
      </c>
      <c r="J134" s="28"/>
      <c r="K134" s="28"/>
      <c r="L134" s="34">
        <v>0</v>
      </c>
      <c r="M134" s="35">
        <f>ROUND(G134*L134,P4)</f>
        <v>0</v>
      </c>
      <c r="N134" s="19" t="s">
        <v>89</v>
      </c>
      <c r="O134" s="36">
        <f>M134*AA134</f>
        <v>0</v>
      </c>
      <c r="P134" s="1">
        <v>3</v>
      </c>
      <c r="AA134" s="1">
        <f>IF(P134=1,$O$3,IF(P134=2,$O$4,$O$5))</f>
        <v>0</v>
      </c>
    </row>
    <row r="135">
      <c r="A135" s="1" t="s">
        <v>55</v>
      </c>
      <c r="E135" s="30" t="s">
        <v>7</v>
      </c>
    </row>
    <row r="136" ht="52">
      <c r="A136" s="1" t="s">
        <v>57</v>
      </c>
      <c r="E136" s="37" t="s">
        <v>136</v>
      </c>
    </row>
    <row r="137" ht="50">
      <c r="A137" s="1" t="s">
        <v>59</v>
      </c>
      <c r="E137" s="30" t="s">
        <v>140</v>
      </c>
    </row>
    <row r="138" ht="13">
      <c r="A138" s="1" t="s">
        <v>49</v>
      </c>
      <c r="B138" s="28">
        <v>33</v>
      </c>
      <c r="C138" s="29" t="s">
        <v>141</v>
      </c>
      <c r="D138" s="28" t="s">
        <v>51</v>
      </c>
      <c r="E138" s="30" t="s">
        <v>142</v>
      </c>
      <c r="F138" s="31" t="s">
        <v>66</v>
      </c>
      <c r="G138" s="32">
        <v>8</v>
      </c>
      <c r="H138" s="32">
        <v>0</v>
      </c>
      <c r="I138" s="33">
        <f>ROUND(G138*H138,P4)</f>
        <v>0</v>
      </c>
      <c r="J138" s="28"/>
      <c r="K138" s="28"/>
      <c r="L138" s="34">
        <v>0</v>
      </c>
      <c r="M138" s="35">
        <f>ROUND(G138*L138,P4)</f>
        <v>0</v>
      </c>
      <c r="N138" s="19" t="s">
        <v>54</v>
      </c>
      <c r="O138" s="36">
        <f>M138*AA138</f>
        <v>0</v>
      </c>
      <c r="P138" s="1">
        <v>3</v>
      </c>
      <c r="AA138" s="1">
        <f>IF(P138=1,$O$3,IF(P138=2,$O$4,$O$5))</f>
        <v>0</v>
      </c>
    </row>
    <row r="139">
      <c r="A139" s="1" t="s">
        <v>55</v>
      </c>
      <c r="E139" s="30" t="s">
        <v>56</v>
      </c>
    </row>
    <row r="140" ht="52">
      <c r="A140" s="1" t="s">
        <v>57</v>
      </c>
      <c r="E140" s="37" t="s">
        <v>131</v>
      </c>
    </row>
    <row r="141">
      <c r="A141" s="1" t="s">
        <v>59</v>
      </c>
      <c r="E141" s="30" t="s">
        <v>60</v>
      </c>
    </row>
    <row r="142" ht="13">
      <c r="A142" s="1" t="s">
        <v>49</v>
      </c>
      <c r="B142" s="28">
        <v>34</v>
      </c>
      <c r="C142" s="29" t="s">
        <v>143</v>
      </c>
      <c r="D142" s="28" t="s">
        <v>51</v>
      </c>
      <c r="E142" s="30" t="s">
        <v>144</v>
      </c>
      <c r="F142" s="31" t="s">
        <v>66</v>
      </c>
      <c r="G142" s="32">
        <v>8</v>
      </c>
      <c r="H142" s="32">
        <v>0</v>
      </c>
      <c r="I142" s="33">
        <f>ROUND(G142*H142,P4)</f>
        <v>0</v>
      </c>
      <c r="J142" s="28"/>
      <c r="K142" s="28"/>
      <c r="L142" s="34">
        <v>0</v>
      </c>
      <c r="M142" s="35">
        <f>ROUND(G142*L142,P4)</f>
        <v>0</v>
      </c>
      <c r="N142" s="19" t="s">
        <v>54</v>
      </c>
      <c r="O142" s="36">
        <f>M142*AA142</f>
        <v>0</v>
      </c>
      <c r="P142" s="1">
        <v>3</v>
      </c>
      <c r="AA142" s="1">
        <f>IF(P142=1,$O$3,IF(P142=2,$O$4,$O$5))</f>
        <v>0</v>
      </c>
    </row>
    <row r="143">
      <c r="A143" s="1" t="s">
        <v>55</v>
      </c>
      <c r="E143" s="30" t="s">
        <v>56</v>
      </c>
    </row>
    <row r="144" ht="52">
      <c r="A144" s="1" t="s">
        <v>57</v>
      </c>
      <c r="E144" s="37" t="s">
        <v>131</v>
      </c>
    </row>
    <row r="145">
      <c r="A145" s="1" t="s">
        <v>59</v>
      </c>
      <c r="E145" s="30" t="s">
        <v>60</v>
      </c>
    </row>
    <row r="146" ht="25">
      <c r="A146" s="1" t="s">
        <v>49</v>
      </c>
      <c r="B146" s="28">
        <v>35</v>
      </c>
      <c r="C146" s="29" t="s">
        <v>145</v>
      </c>
      <c r="D146" s="28" t="s">
        <v>51</v>
      </c>
      <c r="E146" s="30" t="s">
        <v>146</v>
      </c>
      <c r="F146" s="31" t="s">
        <v>66</v>
      </c>
      <c r="G146" s="32">
        <v>2</v>
      </c>
      <c r="H146" s="32">
        <v>0</v>
      </c>
      <c r="I146" s="33">
        <f>ROUND(G146*H146,P4)</f>
        <v>0</v>
      </c>
      <c r="J146" s="28"/>
      <c r="K146" s="28"/>
      <c r="L146" s="34">
        <v>0</v>
      </c>
      <c r="M146" s="35">
        <f>ROUND(G146*L146,P4)</f>
        <v>0</v>
      </c>
      <c r="N146" s="19" t="s">
        <v>54</v>
      </c>
      <c r="O146" s="36">
        <f>M146*AA146</f>
        <v>0</v>
      </c>
      <c r="P146" s="1">
        <v>3</v>
      </c>
      <c r="AA146" s="1">
        <f>IF(P146=1,$O$3,IF(P146=2,$O$4,$O$5))</f>
        <v>0</v>
      </c>
    </row>
    <row r="147">
      <c r="A147" s="1" t="s">
        <v>55</v>
      </c>
      <c r="E147" s="30" t="s">
        <v>56</v>
      </c>
    </row>
    <row r="148" ht="52">
      <c r="A148" s="1" t="s">
        <v>57</v>
      </c>
      <c r="E148" s="37" t="s">
        <v>147</v>
      </c>
    </row>
    <row r="149">
      <c r="A149" s="1" t="s">
        <v>59</v>
      </c>
      <c r="E149" s="30" t="s">
        <v>148</v>
      </c>
    </row>
    <row r="150" ht="13">
      <c r="A150" s="1" t="s">
        <v>49</v>
      </c>
      <c r="B150" s="28">
        <v>36</v>
      </c>
      <c r="C150" s="29" t="s">
        <v>149</v>
      </c>
      <c r="D150" s="28" t="s">
        <v>51</v>
      </c>
      <c r="E150" s="30" t="s">
        <v>150</v>
      </c>
      <c r="F150" s="31" t="s">
        <v>151</v>
      </c>
      <c r="G150" s="32">
        <v>24</v>
      </c>
      <c r="H150" s="32">
        <v>0</v>
      </c>
      <c r="I150" s="33">
        <f>ROUND(G150*H150,P4)</f>
        <v>0</v>
      </c>
      <c r="J150" s="28"/>
      <c r="K150" s="28"/>
      <c r="L150" s="34">
        <v>0</v>
      </c>
      <c r="M150" s="35">
        <f>ROUND(G150*L150,P4)</f>
        <v>0</v>
      </c>
      <c r="N150" s="19" t="s">
        <v>54</v>
      </c>
      <c r="O150" s="36">
        <f>M150*AA150</f>
        <v>0</v>
      </c>
      <c r="P150" s="1">
        <v>3</v>
      </c>
      <c r="AA150" s="1">
        <f>IF(P150=1,$O$3,IF(P150=2,$O$4,$O$5))</f>
        <v>0</v>
      </c>
    </row>
    <row r="151">
      <c r="A151" s="1" t="s">
        <v>55</v>
      </c>
      <c r="E151" s="30" t="s">
        <v>56</v>
      </c>
    </row>
    <row r="152" ht="52">
      <c r="A152" s="1" t="s">
        <v>57</v>
      </c>
      <c r="E152" s="37" t="s">
        <v>152</v>
      </c>
    </row>
    <row r="153">
      <c r="A153" s="1" t="s">
        <v>59</v>
      </c>
      <c r="E153" s="30" t="s">
        <v>60</v>
      </c>
    </row>
    <row r="154" ht="25">
      <c r="A154" s="1" t="s">
        <v>49</v>
      </c>
      <c r="B154" s="28">
        <v>37</v>
      </c>
      <c r="C154" s="29" t="s">
        <v>153</v>
      </c>
      <c r="D154" s="28" t="s">
        <v>51</v>
      </c>
      <c r="E154" s="30" t="s">
        <v>154</v>
      </c>
      <c r="F154" s="31" t="s">
        <v>66</v>
      </c>
      <c r="G154" s="32">
        <v>1</v>
      </c>
      <c r="H154" s="32">
        <v>0</v>
      </c>
      <c r="I154" s="33">
        <f>ROUND(G154*H154,P4)</f>
        <v>0</v>
      </c>
      <c r="J154" s="28"/>
      <c r="K154" s="28"/>
      <c r="L154" s="34">
        <v>0</v>
      </c>
      <c r="M154" s="35">
        <f>ROUND(G154*L154,P4)</f>
        <v>0</v>
      </c>
      <c r="N154" s="19" t="s">
        <v>54</v>
      </c>
      <c r="O154" s="36">
        <f>M154*AA154</f>
        <v>0</v>
      </c>
      <c r="P154" s="1">
        <v>3</v>
      </c>
      <c r="AA154" s="1">
        <f>IF(P154=1,$O$3,IF(P154=2,$O$4,$O$5))</f>
        <v>0</v>
      </c>
    </row>
    <row r="155">
      <c r="A155" s="1" t="s">
        <v>55</v>
      </c>
      <c r="E155" s="30" t="s">
        <v>155</v>
      </c>
    </row>
    <row r="156" ht="52">
      <c r="A156" s="1" t="s">
        <v>57</v>
      </c>
      <c r="E156" s="37" t="s">
        <v>67</v>
      </c>
    </row>
    <row r="157">
      <c r="A157" s="1" t="s">
        <v>59</v>
      </c>
      <c r="E157" s="30" t="s">
        <v>60</v>
      </c>
    </row>
    <row r="158" ht="13">
      <c r="A158" s="1" t="s">
        <v>49</v>
      </c>
      <c r="B158" s="28">
        <v>38</v>
      </c>
      <c r="C158" s="29" t="s">
        <v>156</v>
      </c>
      <c r="D158" s="28" t="s">
        <v>51</v>
      </c>
      <c r="E158" s="30" t="s">
        <v>157</v>
      </c>
      <c r="F158" s="31" t="s">
        <v>151</v>
      </c>
      <c r="G158" s="32">
        <v>24</v>
      </c>
      <c r="H158" s="32">
        <v>0</v>
      </c>
      <c r="I158" s="33">
        <f>ROUND(G158*H158,P4)</f>
        <v>0</v>
      </c>
      <c r="J158" s="28"/>
      <c r="K158" s="28"/>
      <c r="L158" s="34">
        <v>0</v>
      </c>
      <c r="M158" s="35">
        <f>ROUND(G158*L158,P4)</f>
        <v>0</v>
      </c>
      <c r="N158" s="19" t="s">
        <v>54</v>
      </c>
      <c r="O158" s="36">
        <f>M158*AA158</f>
        <v>0</v>
      </c>
      <c r="P158" s="1">
        <v>3</v>
      </c>
      <c r="AA158" s="1">
        <f>IF(P158=1,$O$3,IF(P158=2,$O$4,$O$5))</f>
        <v>0</v>
      </c>
    </row>
    <row r="159">
      <c r="A159" s="1" t="s">
        <v>55</v>
      </c>
      <c r="E159" s="30" t="s">
        <v>56</v>
      </c>
    </row>
    <row r="160" ht="52">
      <c r="A160" s="1" t="s">
        <v>57</v>
      </c>
      <c r="E160" s="37" t="s">
        <v>158</v>
      </c>
    </row>
    <row r="161">
      <c r="A161" s="1" t="s">
        <v>59</v>
      </c>
      <c r="E161" s="30" t="s">
        <v>60</v>
      </c>
    </row>
    <row r="162" ht="13">
      <c r="A162" s="1" t="s">
        <v>49</v>
      </c>
      <c r="B162" s="28">
        <v>39</v>
      </c>
      <c r="C162" s="29" t="s">
        <v>159</v>
      </c>
      <c r="D162" s="28" t="s">
        <v>51</v>
      </c>
      <c r="E162" s="30" t="s">
        <v>160</v>
      </c>
      <c r="F162" s="31" t="s">
        <v>151</v>
      </c>
      <c r="G162" s="32">
        <v>24</v>
      </c>
      <c r="H162" s="32">
        <v>0</v>
      </c>
      <c r="I162" s="33">
        <f>ROUND(G162*H162,P4)</f>
        <v>0</v>
      </c>
      <c r="J162" s="28"/>
      <c r="K162" s="28"/>
      <c r="L162" s="34">
        <v>0</v>
      </c>
      <c r="M162" s="35">
        <f>ROUND(G162*L162,P4)</f>
        <v>0</v>
      </c>
      <c r="N162" s="19" t="s">
        <v>54</v>
      </c>
      <c r="O162" s="36">
        <f>M162*AA162</f>
        <v>0</v>
      </c>
      <c r="P162" s="1">
        <v>3</v>
      </c>
      <c r="AA162" s="1">
        <f>IF(P162=1,$O$3,IF(P162=2,$O$4,$O$5))</f>
        <v>0</v>
      </c>
    </row>
    <row r="163">
      <c r="A163" s="1" t="s">
        <v>55</v>
      </c>
      <c r="E163" s="30" t="s">
        <v>56</v>
      </c>
    </row>
    <row r="164" ht="52">
      <c r="A164" s="1" t="s">
        <v>57</v>
      </c>
      <c r="E164" s="37" t="s">
        <v>158</v>
      </c>
    </row>
    <row r="165">
      <c r="A165" s="1" t="s">
        <v>59</v>
      </c>
      <c r="E165" s="30" t="s">
        <v>60</v>
      </c>
    </row>
    <row r="166" ht="13">
      <c r="A166" s="1" t="s">
        <v>49</v>
      </c>
      <c r="B166" s="28">
        <v>40</v>
      </c>
      <c r="C166" s="29" t="s">
        <v>161</v>
      </c>
      <c r="D166" s="28" t="s">
        <v>51</v>
      </c>
      <c r="E166" s="30" t="s">
        <v>162</v>
      </c>
      <c r="F166" s="31" t="s">
        <v>66</v>
      </c>
      <c r="G166" s="32">
        <v>1</v>
      </c>
      <c r="H166" s="32">
        <v>0</v>
      </c>
      <c r="I166" s="33">
        <f>ROUND(G166*H166,P4)</f>
        <v>0</v>
      </c>
      <c r="J166" s="28"/>
      <c r="K166" s="28"/>
      <c r="L166" s="34">
        <v>0</v>
      </c>
      <c r="M166" s="35">
        <f>ROUND(G166*L166,P4)</f>
        <v>0</v>
      </c>
      <c r="N166" s="19" t="s">
        <v>54</v>
      </c>
      <c r="O166" s="36">
        <f>M166*AA166</f>
        <v>0</v>
      </c>
      <c r="P166" s="1">
        <v>3</v>
      </c>
      <c r="AA166" s="1">
        <f>IF(P166=1,$O$3,IF(P166=2,$O$4,$O$5))</f>
        <v>0</v>
      </c>
    </row>
    <row r="167">
      <c r="A167" s="1" t="s">
        <v>55</v>
      </c>
      <c r="E167" s="30" t="s">
        <v>56</v>
      </c>
    </row>
    <row r="168" ht="52">
      <c r="A168" s="1" t="s">
        <v>57</v>
      </c>
      <c r="E168" s="37" t="s">
        <v>67</v>
      </c>
    </row>
    <row r="169">
      <c r="A169" s="1" t="s">
        <v>59</v>
      </c>
      <c r="E169" s="30" t="s">
        <v>60</v>
      </c>
    </row>
    <row r="170" ht="25">
      <c r="A170" s="1" t="s">
        <v>49</v>
      </c>
      <c r="B170" s="28">
        <v>41</v>
      </c>
      <c r="C170" s="29" t="s">
        <v>163</v>
      </c>
      <c r="D170" s="28" t="s">
        <v>51</v>
      </c>
      <c r="E170" s="30" t="s">
        <v>164</v>
      </c>
      <c r="F170" s="31" t="s">
        <v>66</v>
      </c>
      <c r="G170" s="32">
        <v>2</v>
      </c>
      <c r="H170" s="32">
        <v>0</v>
      </c>
      <c r="I170" s="33">
        <f>ROUND(G170*H170,P4)</f>
        <v>0</v>
      </c>
      <c r="J170" s="28"/>
      <c r="K170" s="28"/>
      <c r="L170" s="34">
        <v>0</v>
      </c>
      <c r="M170" s="35">
        <f>ROUND(G170*L170,P4)</f>
        <v>0</v>
      </c>
      <c r="N170" s="19" t="s">
        <v>54</v>
      </c>
      <c r="O170" s="36">
        <f>M170*AA170</f>
        <v>0</v>
      </c>
      <c r="P170" s="1">
        <v>3</v>
      </c>
      <c r="AA170" s="1">
        <f>IF(P170=1,$O$3,IF(P170=2,$O$4,$O$5))</f>
        <v>0</v>
      </c>
    </row>
    <row r="171">
      <c r="A171" s="1" t="s">
        <v>55</v>
      </c>
      <c r="E171" s="30" t="s">
        <v>56</v>
      </c>
    </row>
    <row r="172" ht="52">
      <c r="A172" s="1" t="s">
        <v>57</v>
      </c>
      <c r="E172" s="37" t="s">
        <v>113</v>
      </c>
    </row>
    <row r="173">
      <c r="A173" s="1" t="s">
        <v>59</v>
      </c>
      <c r="E173" s="30" t="s">
        <v>60</v>
      </c>
    </row>
    <row r="174" ht="25">
      <c r="A174" s="1" t="s">
        <v>49</v>
      </c>
      <c r="B174" s="28">
        <v>42</v>
      </c>
      <c r="C174" s="29" t="s">
        <v>165</v>
      </c>
      <c r="D174" s="28" t="s">
        <v>51</v>
      </c>
      <c r="E174" s="30" t="s">
        <v>166</v>
      </c>
      <c r="F174" s="31" t="s">
        <v>66</v>
      </c>
      <c r="G174" s="32">
        <v>2</v>
      </c>
      <c r="H174" s="32">
        <v>0</v>
      </c>
      <c r="I174" s="33">
        <f>ROUND(G174*H174,P4)</f>
        <v>0</v>
      </c>
      <c r="J174" s="28"/>
      <c r="K174" s="28"/>
      <c r="L174" s="34">
        <v>0</v>
      </c>
      <c r="M174" s="35">
        <f>ROUND(G174*L174,P4)</f>
        <v>0</v>
      </c>
      <c r="N174" s="19" t="s">
        <v>54</v>
      </c>
      <c r="O174" s="36">
        <f>M174*AA174</f>
        <v>0</v>
      </c>
      <c r="P174" s="1">
        <v>3</v>
      </c>
      <c r="AA174" s="1">
        <f>IF(P174=1,$O$3,IF(P174=2,$O$4,$O$5))</f>
        <v>0</v>
      </c>
    </row>
    <row r="175">
      <c r="A175" s="1" t="s">
        <v>55</v>
      </c>
      <c r="E175" s="30" t="s">
        <v>56</v>
      </c>
    </row>
    <row r="176" ht="52">
      <c r="A176" s="1" t="s">
        <v>57</v>
      </c>
      <c r="E176" s="37" t="s">
        <v>113</v>
      </c>
    </row>
    <row r="177">
      <c r="A177" s="1" t="s">
        <v>59</v>
      </c>
      <c r="E177" s="30" t="s">
        <v>60</v>
      </c>
    </row>
    <row r="178" ht="13">
      <c r="A178" s="1" t="s">
        <v>49</v>
      </c>
      <c r="B178" s="28">
        <v>43</v>
      </c>
      <c r="C178" s="29" t="s">
        <v>167</v>
      </c>
      <c r="D178" s="28" t="s">
        <v>51</v>
      </c>
      <c r="E178" s="30" t="s">
        <v>168</v>
      </c>
      <c r="F178" s="31" t="s">
        <v>169</v>
      </c>
      <c r="G178" s="32">
        <v>1</v>
      </c>
      <c r="H178" s="32">
        <v>0</v>
      </c>
      <c r="I178" s="33">
        <f>ROUND(G178*H178,P4)</f>
        <v>0</v>
      </c>
      <c r="J178" s="28"/>
      <c r="K178" s="28"/>
      <c r="L178" s="34">
        <v>0</v>
      </c>
      <c r="M178" s="35">
        <f>ROUND(G178*L178,P4)</f>
        <v>0</v>
      </c>
      <c r="N178" s="19" t="s">
        <v>54</v>
      </c>
      <c r="O178" s="36">
        <f>M178*AA178</f>
        <v>0</v>
      </c>
      <c r="P178" s="1">
        <v>3</v>
      </c>
      <c r="AA178" s="1">
        <f>IF(P178=1,$O$3,IF(P178=2,$O$4,$O$5))</f>
        <v>0</v>
      </c>
    </row>
    <row r="179">
      <c r="A179" s="1" t="s">
        <v>55</v>
      </c>
      <c r="E179" s="30" t="s">
        <v>56</v>
      </c>
    </row>
    <row r="180" ht="52">
      <c r="A180" s="1" t="s">
        <v>57</v>
      </c>
      <c r="E180" s="37" t="s">
        <v>67</v>
      </c>
    </row>
    <row r="181">
      <c r="A181" s="1" t="s">
        <v>59</v>
      </c>
      <c r="E181" s="30" t="s">
        <v>60</v>
      </c>
    </row>
    <row r="182" ht="13">
      <c r="A182" s="1" t="s">
        <v>46</v>
      </c>
      <c r="C182" s="22" t="s">
        <v>170</v>
      </c>
      <c r="E182" s="23" t="s">
        <v>171</v>
      </c>
      <c r="L182" s="38"/>
      <c r="M182" s="39">
        <f>SUMIFS(M183:M294,A183:A294,"P")</f>
        <v>0</v>
      </c>
      <c r="N182" s="38"/>
    </row>
    <row r="183" ht="13">
      <c r="A183" s="1" t="s">
        <v>49</v>
      </c>
      <c r="B183" s="28">
        <v>44</v>
      </c>
      <c r="C183" s="29" t="s">
        <v>172</v>
      </c>
      <c r="D183" s="28" t="s">
        <v>51</v>
      </c>
      <c r="E183" s="30" t="s">
        <v>173</v>
      </c>
      <c r="F183" s="31" t="s">
        <v>174</v>
      </c>
      <c r="G183" s="32">
        <v>0.72999999999999998</v>
      </c>
      <c r="H183" s="32">
        <v>0</v>
      </c>
      <c r="I183" s="33">
        <f>ROUND(G183*H183,P4)</f>
        <v>0</v>
      </c>
      <c r="J183" s="28"/>
      <c r="K183" s="28"/>
      <c r="L183" s="34">
        <v>0</v>
      </c>
      <c r="M183" s="20">
        <f>ROUND(G183*L183,P4)</f>
        <v>0</v>
      </c>
      <c r="N183" s="40" t="s">
        <v>54</v>
      </c>
      <c r="O183" s="36">
        <f>M183*AA183</f>
        <v>0</v>
      </c>
      <c r="P183" s="1">
        <v>3</v>
      </c>
      <c r="AA183" s="1">
        <f>IF(P183=1,$O$3,IF(P183=2,$O$4,$O$5))</f>
        <v>0</v>
      </c>
    </row>
    <row r="184">
      <c r="A184" s="1" t="s">
        <v>55</v>
      </c>
      <c r="E184" s="30" t="s">
        <v>175</v>
      </c>
    </row>
    <row r="185" ht="52">
      <c r="A185" s="1" t="s">
        <v>57</v>
      </c>
      <c r="E185" s="37" t="s">
        <v>176</v>
      </c>
    </row>
    <row r="186">
      <c r="A186" s="1" t="s">
        <v>59</v>
      </c>
      <c r="E186" s="30" t="s">
        <v>60</v>
      </c>
    </row>
    <row r="187" ht="13">
      <c r="A187" s="1" t="s">
        <v>49</v>
      </c>
      <c r="B187" s="28">
        <v>45</v>
      </c>
      <c r="C187" s="29" t="s">
        <v>177</v>
      </c>
      <c r="D187" s="28" t="s">
        <v>51</v>
      </c>
      <c r="E187" s="30" t="s">
        <v>178</v>
      </c>
      <c r="F187" s="31" t="s">
        <v>174</v>
      </c>
      <c r="G187" s="32">
        <v>0.72999999999999998</v>
      </c>
      <c r="H187" s="32">
        <v>0</v>
      </c>
      <c r="I187" s="33">
        <f>ROUND(G187*H187,P4)</f>
        <v>0</v>
      </c>
      <c r="J187" s="28"/>
      <c r="K187" s="28"/>
      <c r="L187" s="34">
        <v>0</v>
      </c>
      <c r="M187" s="20">
        <f>ROUND(G187*L187,P4)</f>
        <v>0</v>
      </c>
      <c r="N187" s="40" t="s">
        <v>54</v>
      </c>
      <c r="O187" s="36">
        <f>M187*AA187</f>
        <v>0</v>
      </c>
      <c r="P187" s="1">
        <v>3</v>
      </c>
      <c r="AA187" s="1">
        <f>IF(P187=1,$O$3,IF(P187=2,$O$4,$O$5))</f>
        <v>0</v>
      </c>
    </row>
    <row r="188">
      <c r="A188" s="1" t="s">
        <v>55</v>
      </c>
      <c r="E188" s="30" t="s">
        <v>175</v>
      </c>
    </row>
    <row r="189" ht="52">
      <c r="A189" s="1" t="s">
        <v>57</v>
      </c>
      <c r="E189" s="37" t="s">
        <v>176</v>
      </c>
    </row>
    <row r="190">
      <c r="A190" s="1" t="s">
        <v>59</v>
      </c>
      <c r="E190" s="30" t="s">
        <v>60</v>
      </c>
    </row>
    <row r="191" ht="13">
      <c r="A191" s="1" t="s">
        <v>49</v>
      </c>
      <c r="B191" s="28">
        <v>46</v>
      </c>
      <c r="C191" s="29" t="s">
        <v>179</v>
      </c>
      <c r="D191" s="28" t="s">
        <v>51</v>
      </c>
      <c r="E191" s="30" t="s">
        <v>180</v>
      </c>
      <c r="F191" s="31" t="s">
        <v>174</v>
      </c>
      <c r="G191" s="32">
        <v>1.1200000000000001</v>
      </c>
      <c r="H191" s="32">
        <v>0</v>
      </c>
      <c r="I191" s="33">
        <f>ROUND(G191*H191,P4)</f>
        <v>0</v>
      </c>
      <c r="J191" s="28"/>
      <c r="K191" s="28"/>
      <c r="L191" s="34">
        <v>0</v>
      </c>
      <c r="M191" s="20">
        <f>ROUND(G191*L191,P4)</f>
        <v>0</v>
      </c>
      <c r="N191" s="40" t="s">
        <v>54</v>
      </c>
      <c r="O191" s="36">
        <f>M191*AA191</f>
        <v>0</v>
      </c>
      <c r="P191" s="1">
        <v>3</v>
      </c>
      <c r="AA191" s="1">
        <f>IF(P191=1,$O$3,IF(P191=2,$O$4,$O$5))</f>
        <v>0</v>
      </c>
    </row>
    <row r="192">
      <c r="A192" s="1" t="s">
        <v>55</v>
      </c>
      <c r="E192" s="30" t="s">
        <v>175</v>
      </c>
    </row>
    <row r="193" ht="52">
      <c r="A193" s="1" t="s">
        <v>57</v>
      </c>
      <c r="E193" s="37" t="s">
        <v>181</v>
      </c>
    </row>
    <row r="194">
      <c r="A194" s="1" t="s">
        <v>59</v>
      </c>
      <c r="E194" s="30" t="s">
        <v>60</v>
      </c>
    </row>
    <row r="195" ht="13">
      <c r="A195" s="1" t="s">
        <v>49</v>
      </c>
      <c r="B195" s="28">
        <v>47</v>
      </c>
      <c r="C195" s="29" t="s">
        <v>182</v>
      </c>
      <c r="D195" s="28" t="s">
        <v>51</v>
      </c>
      <c r="E195" s="30" t="s">
        <v>183</v>
      </c>
      <c r="F195" s="31" t="s">
        <v>174</v>
      </c>
      <c r="G195" s="32">
        <v>1.1200000000000001</v>
      </c>
      <c r="H195" s="32">
        <v>0</v>
      </c>
      <c r="I195" s="33">
        <f>ROUND(G195*H195,P4)</f>
        <v>0</v>
      </c>
      <c r="J195" s="28"/>
      <c r="K195" s="28"/>
      <c r="L195" s="34">
        <v>0</v>
      </c>
      <c r="M195" s="20">
        <f>ROUND(G195*L195,P4)</f>
        <v>0</v>
      </c>
      <c r="N195" s="40" t="s">
        <v>54</v>
      </c>
      <c r="O195" s="36">
        <f>M195*AA195</f>
        <v>0</v>
      </c>
      <c r="P195" s="1">
        <v>3</v>
      </c>
      <c r="AA195" s="1">
        <f>IF(P195=1,$O$3,IF(P195=2,$O$4,$O$5))</f>
        <v>0</v>
      </c>
    </row>
    <row r="196">
      <c r="A196" s="1" t="s">
        <v>55</v>
      </c>
      <c r="E196" s="30" t="s">
        <v>175</v>
      </c>
    </row>
    <row r="197" ht="52">
      <c r="A197" s="1" t="s">
        <v>57</v>
      </c>
      <c r="E197" s="37" t="s">
        <v>181</v>
      </c>
    </row>
    <row r="198">
      <c r="A198" s="1" t="s">
        <v>59</v>
      </c>
      <c r="E198" s="30" t="s">
        <v>60</v>
      </c>
    </row>
    <row r="199" ht="13">
      <c r="A199" s="1" t="s">
        <v>49</v>
      </c>
      <c r="B199" s="28">
        <v>48</v>
      </c>
      <c r="C199" s="29" t="s">
        <v>184</v>
      </c>
      <c r="D199" s="28" t="s">
        <v>51</v>
      </c>
      <c r="E199" s="30" t="s">
        <v>185</v>
      </c>
      <c r="F199" s="31" t="s">
        <v>66</v>
      </c>
      <c r="G199" s="32">
        <v>2</v>
      </c>
      <c r="H199" s="32">
        <v>0</v>
      </c>
      <c r="I199" s="33">
        <f>ROUND(G199*H199,P4)</f>
        <v>0</v>
      </c>
      <c r="J199" s="28"/>
      <c r="K199" s="28"/>
      <c r="L199" s="34">
        <v>0</v>
      </c>
      <c r="M199" s="20">
        <f>ROUND(G199*L199,P4)</f>
        <v>0</v>
      </c>
      <c r="N199" s="40" t="s">
        <v>54</v>
      </c>
      <c r="O199" s="36">
        <f>M199*AA199</f>
        <v>0</v>
      </c>
      <c r="P199" s="1">
        <v>3</v>
      </c>
      <c r="AA199" s="1">
        <f>IF(P199=1,$O$3,IF(P199=2,$O$4,$O$5))</f>
        <v>0</v>
      </c>
    </row>
    <row r="200">
      <c r="A200" s="1" t="s">
        <v>55</v>
      </c>
      <c r="E200" s="30" t="s">
        <v>56</v>
      </c>
    </row>
    <row r="201" ht="52">
      <c r="A201" s="1" t="s">
        <v>57</v>
      </c>
      <c r="E201" s="37" t="s">
        <v>186</v>
      </c>
    </row>
    <row r="202">
      <c r="A202" s="1" t="s">
        <v>59</v>
      </c>
      <c r="E202" s="30" t="s">
        <v>60</v>
      </c>
    </row>
    <row r="203" ht="13">
      <c r="A203" s="1" t="s">
        <v>49</v>
      </c>
      <c r="B203" s="28">
        <v>49</v>
      </c>
      <c r="C203" s="29" t="s">
        <v>187</v>
      </c>
      <c r="D203" s="28" t="s">
        <v>51</v>
      </c>
      <c r="E203" s="30" t="s">
        <v>188</v>
      </c>
      <c r="F203" s="31" t="s">
        <v>66</v>
      </c>
      <c r="G203" s="32">
        <v>2</v>
      </c>
      <c r="H203" s="32">
        <v>0</v>
      </c>
      <c r="I203" s="33">
        <f>ROUND(G203*H203,P4)</f>
        <v>0</v>
      </c>
      <c r="J203" s="28"/>
      <c r="K203" s="28"/>
      <c r="L203" s="34">
        <v>0</v>
      </c>
      <c r="M203" s="20">
        <f>ROUND(G203*L203,P4)</f>
        <v>0</v>
      </c>
      <c r="N203" s="40" t="s">
        <v>54</v>
      </c>
      <c r="O203" s="36">
        <f>M203*AA203</f>
        <v>0</v>
      </c>
      <c r="P203" s="1">
        <v>3</v>
      </c>
      <c r="AA203" s="1">
        <f>IF(P203=1,$O$3,IF(P203=2,$O$4,$O$5))</f>
        <v>0</v>
      </c>
    </row>
    <row r="204">
      <c r="A204" s="1" t="s">
        <v>55</v>
      </c>
      <c r="E204" s="30" t="s">
        <v>56</v>
      </c>
    </row>
    <row r="205" ht="52">
      <c r="A205" s="1" t="s">
        <v>57</v>
      </c>
      <c r="E205" s="37" t="s">
        <v>186</v>
      </c>
    </row>
    <row r="206">
      <c r="A206" s="1" t="s">
        <v>59</v>
      </c>
      <c r="E206" s="30" t="s">
        <v>60</v>
      </c>
    </row>
    <row r="207" ht="13">
      <c r="A207" s="1" t="s">
        <v>49</v>
      </c>
      <c r="B207" s="28">
        <v>50</v>
      </c>
      <c r="C207" s="29" t="s">
        <v>189</v>
      </c>
      <c r="D207" s="28" t="s">
        <v>51</v>
      </c>
      <c r="E207" s="30" t="s">
        <v>190</v>
      </c>
      <c r="F207" s="31" t="s">
        <v>174</v>
      </c>
      <c r="G207" s="32">
        <v>13.869999999999999</v>
      </c>
      <c r="H207" s="32">
        <v>0</v>
      </c>
      <c r="I207" s="33">
        <f>ROUND(G207*H207,P4)</f>
        <v>0</v>
      </c>
      <c r="J207" s="28"/>
      <c r="K207" s="28"/>
      <c r="L207" s="34">
        <v>0</v>
      </c>
      <c r="M207" s="20">
        <f>ROUND(G207*L207,P4)</f>
        <v>0</v>
      </c>
      <c r="N207" s="40" t="s">
        <v>54</v>
      </c>
      <c r="O207" s="36">
        <f>M207*AA207</f>
        <v>0</v>
      </c>
      <c r="P207" s="1">
        <v>3</v>
      </c>
      <c r="AA207" s="1">
        <f>IF(P207=1,$O$3,IF(P207=2,$O$4,$O$5))</f>
        <v>0</v>
      </c>
    </row>
    <row r="208">
      <c r="A208" s="1" t="s">
        <v>55</v>
      </c>
      <c r="E208" s="30" t="s">
        <v>175</v>
      </c>
    </row>
    <row r="209" ht="52">
      <c r="A209" s="1" t="s">
        <v>57</v>
      </c>
      <c r="E209" s="37" t="s">
        <v>191</v>
      </c>
    </row>
    <row r="210">
      <c r="A210" s="1" t="s">
        <v>59</v>
      </c>
      <c r="E210" s="30" t="s">
        <v>60</v>
      </c>
    </row>
    <row r="211" ht="13">
      <c r="A211" s="1" t="s">
        <v>49</v>
      </c>
      <c r="B211" s="28">
        <v>51</v>
      </c>
      <c r="C211" s="29" t="s">
        <v>192</v>
      </c>
      <c r="D211" s="28" t="s">
        <v>51</v>
      </c>
      <c r="E211" s="30" t="s">
        <v>193</v>
      </c>
      <c r="F211" s="31" t="s">
        <v>174</v>
      </c>
      <c r="G211" s="32">
        <v>13.869999999999999</v>
      </c>
      <c r="H211" s="32">
        <v>0</v>
      </c>
      <c r="I211" s="33">
        <f>ROUND(G211*H211,P4)</f>
        <v>0</v>
      </c>
      <c r="J211" s="28"/>
      <c r="K211" s="28"/>
      <c r="L211" s="34">
        <v>0</v>
      </c>
      <c r="M211" s="20">
        <f>ROUND(G211*L211,P4)</f>
        <v>0</v>
      </c>
      <c r="N211" s="40" t="s">
        <v>54</v>
      </c>
      <c r="O211" s="36">
        <f>M211*AA211</f>
        <v>0</v>
      </c>
      <c r="P211" s="1">
        <v>3</v>
      </c>
      <c r="AA211" s="1">
        <f>IF(P211=1,$O$3,IF(P211=2,$O$4,$O$5))</f>
        <v>0</v>
      </c>
    </row>
    <row r="212">
      <c r="A212" s="1" t="s">
        <v>55</v>
      </c>
      <c r="E212" s="30" t="s">
        <v>175</v>
      </c>
    </row>
    <row r="213" ht="52">
      <c r="A213" s="1" t="s">
        <v>57</v>
      </c>
      <c r="E213" s="37" t="s">
        <v>191</v>
      </c>
    </row>
    <row r="214">
      <c r="A214" s="1" t="s">
        <v>59</v>
      </c>
      <c r="E214" s="30" t="s">
        <v>60</v>
      </c>
    </row>
    <row r="215" ht="13">
      <c r="A215" s="1" t="s">
        <v>49</v>
      </c>
      <c r="B215" s="28">
        <v>52</v>
      </c>
      <c r="C215" s="29" t="s">
        <v>194</v>
      </c>
      <c r="D215" s="28" t="s">
        <v>51</v>
      </c>
      <c r="E215" s="30" t="s">
        <v>195</v>
      </c>
      <c r="F215" s="31" t="s">
        <v>174</v>
      </c>
      <c r="G215" s="32">
        <v>33.159999999999997</v>
      </c>
      <c r="H215" s="32">
        <v>0</v>
      </c>
      <c r="I215" s="33">
        <f>ROUND(G215*H215,P4)</f>
        <v>0</v>
      </c>
      <c r="J215" s="28"/>
      <c r="K215" s="28"/>
      <c r="L215" s="34">
        <v>0</v>
      </c>
      <c r="M215" s="20">
        <f>ROUND(G215*L215,P4)</f>
        <v>0</v>
      </c>
      <c r="N215" s="40" t="s">
        <v>54</v>
      </c>
      <c r="O215" s="36">
        <f>M215*AA215</f>
        <v>0</v>
      </c>
      <c r="P215" s="1">
        <v>3</v>
      </c>
      <c r="AA215" s="1">
        <f>IF(P215=1,$O$3,IF(P215=2,$O$4,$O$5))</f>
        <v>0</v>
      </c>
    </row>
    <row r="216">
      <c r="A216" s="1" t="s">
        <v>55</v>
      </c>
      <c r="E216" s="30" t="s">
        <v>175</v>
      </c>
    </row>
    <row r="217" ht="52">
      <c r="A217" s="1" t="s">
        <v>57</v>
      </c>
      <c r="E217" s="37" t="s">
        <v>196</v>
      </c>
    </row>
    <row r="218">
      <c r="A218" s="1" t="s">
        <v>59</v>
      </c>
      <c r="E218" s="30" t="s">
        <v>60</v>
      </c>
    </row>
    <row r="219" ht="13">
      <c r="A219" s="1" t="s">
        <v>49</v>
      </c>
      <c r="B219" s="28">
        <v>53</v>
      </c>
      <c r="C219" s="29" t="s">
        <v>197</v>
      </c>
      <c r="D219" s="28" t="s">
        <v>51</v>
      </c>
      <c r="E219" s="30" t="s">
        <v>198</v>
      </c>
      <c r="F219" s="31" t="s">
        <v>174</v>
      </c>
      <c r="G219" s="32">
        <v>33.159999999999997</v>
      </c>
      <c r="H219" s="32">
        <v>0</v>
      </c>
      <c r="I219" s="33">
        <f>ROUND(G219*H219,P4)</f>
        <v>0</v>
      </c>
      <c r="J219" s="28"/>
      <c r="K219" s="28"/>
      <c r="L219" s="34">
        <v>0</v>
      </c>
      <c r="M219" s="20">
        <f>ROUND(G219*L219,P4)</f>
        <v>0</v>
      </c>
      <c r="N219" s="40" t="s">
        <v>54</v>
      </c>
      <c r="O219" s="36">
        <f>M219*AA219</f>
        <v>0</v>
      </c>
      <c r="P219" s="1">
        <v>3</v>
      </c>
      <c r="AA219" s="1">
        <f>IF(P219=1,$O$3,IF(P219=2,$O$4,$O$5))</f>
        <v>0</v>
      </c>
    </row>
    <row r="220">
      <c r="A220" s="1" t="s">
        <v>55</v>
      </c>
      <c r="E220" s="30" t="s">
        <v>175</v>
      </c>
    </row>
    <row r="221" ht="52">
      <c r="A221" s="1" t="s">
        <v>57</v>
      </c>
      <c r="E221" s="37" t="s">
        <v>196</v>
      </c>
    </row>
    <row r="222">
      <c r="A222" s="1" t="s">
        <v>59</v>
      </c>
      <c r="E222" s="30" t="s">
        <v>60</v>
      </c>
    </row>
    <row r="223" ht="13">
      <c r="A223" s="1" t="s">
        <v>49</v>
      </c>
      <c r="B223" s="28">
        <v>54</v>
      </c>
      <c r="C223" s="29" t="s">
        <v>199</v>
      </c>
      <c r="D223" s="28" t="s">
        <v>47</v>
      </c>
      <c r="E223" s="30" t="s">
        <v>200</v>
      </c>
      <c r="F223" s="31" t="s">
        <v>66</v>
      </c>
      <c r="G223" s="32">
        <v>15</v>
      </c>
      <c r="H223" s="32">
        <v>0</v>
      </c>
      <c r="I223" s="33">
        <f>ROUND(G223*H223,P4)</f>
        <v>0</v>
      </c>
      <c r="J223" s="28"/>
      <c r="K223" s="28"/>
      <c r="L223" s="34">
        <v>0</v>
      </c>
      <c r="M223" s="20">
        <f>ROUND(G223*L223,P4)</f>
        <v>0</v>
      </c>
      <c r="N223" s="40" t="s">
        <v>54</v>
      </c>
      <c r="O223" s="36">
        <f>M223*AA223</f>
        <v>0</v>
      </c>
      <c r="P223" s="1">
        <v>3</v>
      </c>
      <c r="AA223" s="1">
        <f>IF(P223=1,$O$3,IF(P223=2,$O$4,$O$5))</f>
        <v>0</v>
      </c>
    </row>
    <row r="224">
      <c r="A224" s="1" t="s">
        <v>55</v>
      </c>
      <c r="E224" s="30" t="s">
        <v>56</v>
      </c>
    </row>
    <row r="225" ht="52">
      <c r="A225" s="1" t="s">
        <v>57</v>
      </c>
      <c r="E225" s="37" t="s">
        <v>201</v>
      </c>
    </row>
    <row r="226">
      <c r="A226" s="1" t="s">
        <v>59</v>
      </c>
      <c r="E226" s="30" t="s">
        <v>60</v>
      </c>
    </row>
    <row r="227" ht="13">
      <c r="A227" s="1" t="s">
        <v>49</v>
      </c>
      <c r="B227" s="28">
        <v>55</v>
      </c>
      <c r="C227" s="29" t="s">
        <v>202</v>
      </c>
      <c r="D227" s="28" t="s">
        <v>47</v>
      </c>
      <c r="E227" s="30" t="s">
        <v>203</v>
      </c>
      <c r="F227" s="31" t="s">
        <v>66</v>
      </c>
      <c r="G227" s="32">
        <v>15</v>
      </c>
      <c r="H227" s="32">
        <v>0</v>
      </c>
      <c r="I227" s="33">
        <f>ROUND(G227*H227,P4)</f>
        <v>0</v>
      </c>
      <c r="J227" s="28"/>
      <c r="K227" s="28"/>
      <c r="L227" s="34">
        <v>0</v>
      </c>
      <c r="M227" s="20">
        <f>ROUND(G227*L227,P4)</f>
        <v>0</v>
      </c>
      <c r="N227" s="40" t="s">
        <v>54</v>
      </c>
      <c r="O227" s="36">
        <f>M227*AA227</f>
        <v>0</v>
      </c>
      <c r="P227" s="1">
        <v>3</v>
      </c>
      <c r="AA227" s="1">
        <f>IF(P227=1,$O$3,IF(P227=2,$O$4,$O$5))</f>
        <v>0</v>
      </c>
    </row>
    <row r="228">
      <c r="A228" s="1" t="s">
        <v>55</v>
      </c>
      <c r="E228" s="30" t="s">
        <v>56</v>
      </c>
    </row>
    <row r="229" ht="52">
      <c r="A229" s="1" t="s">
        <v>57</v>
      </c>
      <c r="E229" s="37" t="s">
        <v>201</v>
      </c>
    </row>
    <row r="230">
      <c r="A230" s="1" t="s">
        <v>59</v>
      </c>
      <c r="E230" s="30" t="s">
        <v>60</v>
      </c>
    </row>
    <row r="231" ht="25">
      <c r="A231" s="1" t="s">
        <v>49</v>
      </c>
      <c r="B231" s="28">
        <v>56</v>
      </c>
      <c r="C231" s="29" t="s">
        <v>204</v>
      </c>
      <c r="D231" s="28" t="s">
        <v>51</v>
      </c>
      <c r="E231" s="30" t="s">
        <v>205</v>
      </c>
      <c r="F231" s="31" t="s">
        <v>66</v>
      </c>
      <c r="G231" s="32">
        <v>16</v>
      </c>
      <c r="H231" s="32">
        <v>0</v>
      </c>
      <c r="I231" s="33">
        <f>ROUND(G231*H231,P4)</f>
        <v>0</v>
      </c>
      <c r="J231" s="28"/>
      <c r="K231" s="28"/>
      <c r="L231" s="34">
        <v>0</v>
      </c>
      <c r="M231" s="20">
        <f>ROUND(G231*L231,P4)</f>
        <v>0</v>
      </c>
      <c r="N231" s="40" t="s">
        <v>54</v>
      </c>
      <c r="O231" s="36">
        <f>M231*AA231</f>
        <v>0</v>
      </c>
      <c r="P231" s="1">
        <v>3</v>
      </c>
      <c r="AA231" s="1">
        <f>IF(P231=1,$O$3,IF(P231=2,$O$4,$O$5))</f>
        <v>0</v>
      </c>
    </row>
    <row r="232">
      <c r="A232" s="1" t="s">
        <v>55</v>
      </c>
      <c r="E232" s="30" t="s">
        <v>175</v>
      </c>
    </row>
    <row r="233" ht="13">
      <c r="A233" s="1" t="s">
        <v>57</v>
      </c>
      <c r="E233" s="37" t="s">
        <v>206</v>
      </c>
    </row>
    <row r="234">
      <c r="A234" s="1" t="s">
        <v>59</v>
      </c>
      <c r="E234" s="30" t="s">
        <v>60</v>
      </c>
    </row>
    <row r="235" ht="25">
      <c r="A235" s="1" t="s">
        <v>49</v>
      </c>
      <c r="B235" s="28">
        <v>57</v>
      </c>
      <c r="C235" s="29" t="s">
        <v>207</v>
      </c>
      <c r="D235" s="28" t="s">
        <v>51</v>
      </c>
      <c r="E235" s="30" t="s">
        <v>208</v>
      </c>
      <c r="F235" s="31" t="s">
        <v>66</v>
      </c>
      <c r="G235" s="32">
        <v>12</v>
      </c>
      <c r="H235" s="32">
        <v>0</v>
      </c>
      <c r="I235" s="33">
        <f>ROUND(G235*H235,P4)</f>
        <v>0</v>
      </c>
      <c r="J235" s="28"/>
      <c r="K235" s="28"/>
      <c r="L235" s="34">
        <v>0</v>
      </c>
      <c r="M235" s="20">
        <f>ROUND(G235*L235,P4)</f>
        <v>0</v>
      </c>
      <c r="N235" s="40" t="s">
        <v>54</v>
      </c>
      <c r="O235" s="36">
        <f>M235*AA235</f>
        <v>0</v>
      </c>
      <c r="P235" s="1">
        <v>3</v>
      </c>
      <c r="AA235" s="1">
        <f>IF(P235=1,$O$3,IF(P235=2,$O$4,$O$5))</f>
        <v>0</v>
      </c>
    </row>
    <row r="236">
      <c r="A236" s="1" t="s">
        <v>55</v>
      </c>
      <c r="E236" s="30" t="s">
        <v>175</v>
      </c>
    </row>
    <row r="237" ht="52">
      <c r="A237" s="1" t="s">
        <v>57</v>
      </c>
      <c r="E237" s="37" t="s">
        <v>209</v>
      </c>
    </row>
    <row r="238">
      <c r="A238" s="1" t="s">
        <v>59</v>
      </c>
      <c r="E238" s="30" t="s">
        <v>60</v>
      </c>
    </row>
    <row r="239" ht="13">
      <c r="A239" s="1" t="s">
        <v>49</v>
      </c>
      <c r="B239" s="28">
        <v>58</v>
      </c>
      <c r="C239" s="29" t="s">
        <v>210</v>
      </c>
      <c r="D239" s="28" t="s">
        <v>51</v>
      </c>
      <c r="E239" s="30" t="s">
        <v>211</v>
      </c>
      <c r="F239" s="31" t="s">
        <v>53</v>
      </c>
      <c r="G239" s="32">
        <v>70</v>
      </c>
      <c r="H239" s="32">
        <v>0</v>
      </c>
      <c r="I239" s="33">
        <f>ROUND(G239*H239,P4)</f>
        <v>0</v>
      </c>
      <c r="J239" s="28"/>
      <c r="K239" s="28"/>
      <c r="L239" s="34">
        <v>0</v>
      </c>
      <c r="M239" s="20">
        <f>ROUND(G239*L239,P4)</f>
        <v>0</v>
      </c>
      <c r="N239" s="40" t="s">
        <v>54</v>
      </c>
      <c r="O239" s="36">
        <f>M239*AA239</f>
        <v>0</v>
      </c>
      <c r="P239" s="1">
        <v>3</v>
      </c>
      <c r="AA239" s="1">
        <f>IF(P239=1,$O$3,IF(P239=2,$O$4,$O$5))</f>
        <v>0</v>
      </c>
    </row>
    <row r="240">
      <c r="A240" s="1" t="s">
        <v>55</v>
      </c>
      <c r="E240" s="30" t="s">
        <v>175</v>
      </c>
    </row>
    <row r="241" ht="52">
      <c r="A241" s="1" t="s">
        <v>57</v>
      </c>
      <c r="E241" s="37" t="s">
        <v>212</v>
      </c>
    </row>
    <row r="242">
      <c r="A242" s="1" t="s">
        <v>59</v>
      </c>
      <c r="E242" s="30" t="s">
        <v>60</v>
      </c>
    </row>
    <row r="243" ht="25">
      <c r="A243" s="1" t="s">
        <v>49</v>
      </c>
      <c r="B243" s="28">
        <v>59</v>
      </c>
      <c r="C243" s="29" t="s">
        <v>213</v>
      </c>
      <c r="D243" s="28" t="s">
        <v>51</v>
      </c>
      <c r="E243" s="30" t="s">
        <v>214</v>
      </c>
      <c r="F243" s="31" t="s">
        <v>66</v>
      </c>
      <c r="G243" s="32">
        <v>4</v>
      </c>
      <c r="H243" s="32">
        <v>0</v>
      </c>
      <c r="I243" s="33">
        <f>ROUND(G243*H243,P4)</f>
        <v>0</v>
      </c>
      <c r="J243" s="28"/>
      <c r="K243" s="28"/>
      <c r="L243" s="34">
        <v>0</v>
      </c>
      <c r="M243" s="20">
        <f>ROUND(G243*L243,P4)</f>
        <v>0</v>
      </c>
      <c r="N243" s="40" t="s">
        <v>54</v>
      </c>
      <c r="O243" s="36">
        <f>M243*AA243</f>
        <v>0</v>
      </c>
      <c r="P243" s="1">
        <v>3</v>
      </c>
      <c r="AA243" s="1">
        <f>IF(P243=1,$O$3,IF(P243=2,$O$4,$O$5))</f>
        <v>0</v>
      </c>
    </row>
    <row r="244">
      <c r="A244" s="1" t="s">
        <v>55</v>
      </c>
      <c r="E244" s="30" t="s">
        <v>175</v>
      </c>
    </row>
    <row r="245" ht="52">
      <c r="A245" s="1" t="s">
        <v>57</v>
      </c>
      <c r="E245" s="37" t="s">
        <v>215</v>
      </c>
    </row>
    <row r="246">
      <c r="A246" s="1" t="s">
        <v>59</v>
      </c>
      <c r="E246" s="30" t="s">
        <v>60</v>
      </c>
    </row>
    <row r="247" ht="13">
      <c r="A247" s="1" t="s">
        <v>49</v>
      </c>
      <c r="B247" s="28">
        <v>60</v>
      </c>
      <c r="C247" s="29" t="s">
        <v>216</v>
      </c>
      <c r="D247" s="28" t="s">
        <v>47</v>
      </c>
      <c r="E247" s="30" t="s">
        <v>217</v>
      </c>
      <c r="F247" s="31" t="s">
        <v>66</v>
      </c>
      <c r="G247" s="32">
        <v>17</v>
      </c>
      <c r="H247" s="32">
        <v>0</v>
      </c>
      <c r="I247" s="33">
        <f>ROUND(G247*H247,P4)</f>
        <v>0</v>
      </c>
      <c r="J247" s="28"/>
      <c r="K247" s="28"/>
      <c r="L247" s="34">
        <v>0</v>
      </c>
      <c r="M247" s="20">
        <f>ROUND(G247*L247,P4)</f>
        <v>0</v>
      </c>
      <c r="N247" s="40" t="s">
        <v>54</v>
      </c>
      <c r="O247" s="36">
        <f>M247*AA247</f>
        <v>0</v>
      </c>
      <c r="P247" s="1">
        <v>3</v>
      </c>
      <c r="AA247" s="1">
        <f>IF(P247=1,$O$3,IF(P247=2,$O$4,$O$5))</f>
        <v>0</v>
      </c>
    </row>
    <row r="248">
      <c r="A248" s="1" t="s">
        <v>55</v>
      </c>
      <c r="E248" s="30" t="s">
        <v>56</v>
      </c>
    </row>
    <row r="249" ht="52">
      <c r="A249" s="1" t="s">
        <v>57</v>
      </c>
      <c r="E249" s="37" t="s">
        <v>218</v>
      </c>
    </row>
    <row r="250">
      <c r="A250" s="1" t="s">
        <v>59</v>
      </c>
      <c r="E250" s="30" t="s">
        <v>60</v>
      </c>
    </row>
    <row r="251" ht="13">
      <c r="A251" s="1" t="s">
        <v>49</v>
      </c>
      <c r="B251" s="28">
        <v>61</v>
      </c>
      <c r="C251" s="29" t="s">
        <v>219</v>
      </c>
      <c r="D251" s="28" t="s">
        <v>51</v>
      </c>
      <c r="E251" s="30" t="s">
        <v>220</v>
      </c>
      <c r="F251" s="31" t="s">
        <v>221</v>
      </c>
      <c r="G251" s="32">
        <v>12.5</v>
      </c>
      <c r="H251" s="32">
        <v>0</v>
      </c>
      <c r="I251" s="33">
        <f>ROUND(G251*H251,P4)</f>
        <v>0</v>
      </c>
      <c r="J251" s="28"/>
      <c r="K251" s="28"/>
      <c r="L251" s="34">
        <v>0</v>
      </c>
      <c r="M251" s="20">
        <f>ROUND(G251*L251,P4)</f>
        <v>0</v>
      </c>
      <c r="N251" s="40" t="s">
        <v>54</v>
      </c>
      <c r="O251" s="36">
        <f>M251*AA251</f>
        <v>0</v>
      </c>
      <c r="P251" s="1">
        <v>3</v>
      </c>
      <c r="AA251" s="1">
        <f>IF(P251=1,$O$3,IF(P251=2,$O$4,$O$5))</f>
        <v>0</v>
      </c>
    </row>
    <row r="252">
      <c r="A252" s="1" t="s">
        <v>55</v>
      </c>
      <c r="E252" s="30" t="s">
        <v>175</v>
      </c>
    </row>
    <row r="253" ht="52">
      <c r="A253" s="1" t="s">
        <v>57</v>
      </c>
      <c r="E253" s="37" t="s">
        <v>222</v>
      </c>
    </row>
    <row r="254">
      <c r="A254" s="1" t="s">
        <v>59</v>
      </c>
      <c r="E254" s="30" t="s">
        <v>60</v>
      </c>
    </row>
    <row r="255" ht="13">
      <c r="A255" s="1" t="s">
        <v>49</v>
      </c>
      <c r="B255" s="28">
        <v>62</v>
      </c>
      <c r="C255" s="29" t="s">
        <v>223</v>
      </c>
      <c r="D255" s="28" t="s">
        <v>51</v>
      </c>
      <c r="E255" s="30" t="s">
        <v>224</v>
      </c>
      <c r="F255" s="31" t="s">
        <v>53</v>
      </c>
      <c r="G255" s="32">
        <v>1250</v>
      </c>
      <c r="H255" s="32">
        <v>0</v>
      </c>
      <c r="I255" s="33">
        <f>ROUND(G255*H255,P4)</f>
        <v>0</v>
      </c>
      <c r="J255" s="28"/>
      <c r="K255" s="28"/>
      <c r="L255" s="34">
        <v>0</v>
      </c>
      <c r="M255" s="20">
        <f>ROUND(G255*L255,P4)</f>
        <v>0</v>
      </c>
      <c r="N255" s="40" t="s">
        <v>54</v>
      </c>
      <c r="O255" s="36">
        <f>M255*AA255</f>
        <v>0</v>
      </c>
      <c r="P255" s="1">
        <v>3</v>
      </c>
      <c r="AA255" s="1">
        <f>IF(P255=1,$O$3,IF(P255=2,$O$4,$O$5))</f>
        <v>0</v>
      </c>
    </row>
    <row r="256">
      <c r="A256" s="1" t="s">
        <v>55</v>
      </c>
      <c r="E256" s="30" t="s">
        <v>175</v>
      </c>
    </row>
    <row r="257" ht="52">
      <c r="A257" s="1" t="s">
        <v>57</v>
      </c>
      <c r="E257" s="37" t="s">
        <v>225</v>
      </c>
    </row>
    <row r="258">
      <c r="A258" s="1" t="s">
        <v>59</v>
      </c>
      <c r="E258" s="30" t="s">
        <v>60</v>
      </c>
    </row>
    <row r="259" ht="13">
      <c r="A259" s="1" t="s">
        <v>49</v>
      </c>
      <c r="B259" s="28">
        <v>63</v>
      </c>
      <c r="C259" s="29" t="s">
        <v>226</v>
      </c>
      <c r="D259" s="28" t="s">
        <v>170</v>
      </c>
      <c r="E259" s="30" t="s">
        <v>227</v>
      </c>
      <c r="F259" s="31" t="s">
        <v>66</v>
      </c>
      <c r="G259" s="32">
        <v>6</v>
      </c>
      <c r="H259" s="32">
        <v>0</v>
      </c>
      <c r="I259" s="33">
        <f>ROUND(G259*H259,P4)</f>
        <v>0</v>
      </c>
      <c r="J259" s="28"/>
      <c r="K259" s="28"/>
      <c r="L259" s="34">
        <v>0</v>
      </c>
      <c r="M259" s="20">
        <f>ROUND(G259*L259,P4)</f>
        <v>0</v>
      </c>
      <c r="N259" s="40" t="s">
        <v>54</v>
      </c>
      <c r="O259" s="36">
        <f>M259*AA259</f>
        <v>0</v>
      </c>
      <c r="P259" s="1">
        <v>3</v>
      </c>
      <c r="AA259" s="1">
        <f>IF(P259=1,$O$3,IF(P259=2,$O$4,$O$5))</f>
        <v>0</v>
      </c>
    </row>
    <row r="260">
      <c r="A260" s="1" t="s">
        <v>55</v>
      </c>
      <c r="E260" s="30" t="s">
        <v>56</v>
      </c>
    </row>
    <row r="261" ht="52">
      <c r="A261" s="1" t="s">
        <v>57</v>
      </c>
      <c r="E261" s="37" t="s">
        <v>228</v>
      </c>
    </row>
    <row r="262">
      <c r="A262" s="1" t="s">
        <v>59</v>
      </c>
      <c r="E262" s="30" t="s">
        <v>60</v>
      </c>
    </row>
    <row r="263" ht="13">
      <c r="A263" s="1" t="s">
        <v>49</v>
      </c>
      <c r="B263" s="28">
        <v>64</v>
      </c>
      <c r="C263" s="29" t="s">
        <v>202</v>
      </c>
      <c r="D263" s="28" t="s">
        <v>170</v>
      </c>
      <c r="E263" s="30" t="s">
        <v>203</v>
      </c>
      <c r="F263" s="31" t="s">
        <v>66</v>
      </c>
      <c r="G263" s="32">
        <v>6</v>
      </c>
      <c r="H263" s="32">
        <v>0</v>
      </c>
      <c r="I263" s="33">
        <f>ROUND(G263*H263,P4)</f>
        <v>0</v>
      </c>
      <c r="J263" s="28"/>
      <c r="K263" s="28"/>
      <c r="L263" s="34">
        <v>0</v>
      </c>
      <c r="M263" s="20">
        <f>ROUND(G263*L263,P4)</f>
        <v>0</v>
      </c>
      <c r="N263" s="40" t="s">
        <v>54</v>
      </c>
      <c r="O263" s="36">
        <f>M263*AA263</f>
        <v>0</v>
      </c>
      <c r="P263" s="1">
        <v>3</v>
      </c>
      <c r="AA263" s="1">
        <f>IF(P263=1,$O$3,IF(P263=2,$O$4,$O$5))</f>
        <v>0</v>
      </c>
    </row>
    <row r="264">
      <c r="A264" s="1" t="s">
        <v>55</v>
      </c>
      <c r="E264" s="30" t="s">
        <v>56</v>
      </c>
    </row>
    <row r="265" ht="52">
      <c r="A265" s="1" t="s">
        <v>57</v>
      </c>
      <c r="E265" s="37" t="s">
        <v>228</v>
      </c>
    </row>
    <row r="266">
      <c r="A266" s="1" t="s">
        <v>59</v>
      </c>
      <c r="E266" s="30" t="s">
        <v>60</v>
      </c>
    </row>
    <row r="267" ht="13">
      <c r="A267" s="1" t="s">
        <v>49</v>
      </c>
      <c r="B267" s="28">
        <v>65</v>
      </c>
      <c r="C267" s="29" t="s">
        <v>229</v>
      </c>
      <c r="D267" s="28" t="s">
        <v>51</v>
      </c>
      <c r="E267" s="30" t="s">
        <v>230</v>
      </c>
      <c r="F267" s="31" t="s">
        <v>66</v>
      </c>
      <c r="G267" s="32">
        <v>2</v>
      </c>
      <c r="H267" s="32">
        <v>0</v>
      </c>
      <c r="I267" s="33">
        <f>ROUND(G267*H267,P4)</f>
        <v>0</v>
      </c>
      <c r="J267" s="28"/>
      <c r="K267" s="28"/>
      <c r="L267" s="34">
        <v>0</v>
      </c>
      <c r="M267" s="20">
        <f>ROUND(G267*L267,P4)</f>
        <v>0</v>
      </c>
      <c r="N267" s="40" t="s">
        <v>54</v>
      </c>
      <c r="O267" s="36">
        <f>M267*AA267</f>
        <v>0</v>
      </c>
      <c r="P267" s="1">
        <v>3</v>
      </c>
      <c r="AA267" s="1">
        <f>IF(P267=1,$O$3,IF(P267=2,$O$4,$O$5))</f>
        <v>0</v>
      </c>
    </row>
    <row r="268">
      <c r="A268" s="1" t="s">
        <v>55</v>
      </c>
      <c r="E268" s="30" t="s">
        <v>56</v>
      </c>
    </row>
    <row r="269" ht="52">
      <c r="A269" s="1" t="s">
        <v>57</v>
      </c>
      <c r="E269" s="37" t="s">
        <v>113</v>
      </c>
    </row>
    <row r="270">
      <c r="A270" s="1" t="s">
        <v>59</v>
      </c>
      <c r="E270" s="30" t="s">
        <v>60</v>
      </c>
    </row>
    <row r="271" ht="13">
      <c r="A271" s="1" t="s">
        <v>49</v>
      </c>
      <c r="B271" s="28">
        <v>66</v>
      </c>
      <c r="C271" s="29" t="s">
        <v>231</v>
      </c>
      <c r="D271" s="28" t="s">
        <v>51</v>
      </c>
      <c r="E271" s="30" t="s">
        <v>232</v>
      </c>
      <c r="F271" s="31" t="s">
        <v>66</v>
      </c>
      <c r="G271" s="32">
        <v>2</v>
      </c>
      <c r="H271" s="32">
        <v>0</v>
      </c>
      <c r="I271" s="33">
        <f>ROUND(G271*H271,P4)</f>
        <v>0</v>
      </c>
      <c r="J271" s="28"/>
      <c r="K271" s="28"/>
      <c r="L271" s="34">
        <v>0</v>
      </c>
      <c r="M271" s="20">
        <f>ROUND(G271*L271,P4)</f>
        <v>0</v>
      </c>
      <c r="N271" s="40" t="s">
        <v>54</v>
      </c>
      <c r="O271" s="36">
        <f>M271*AA271</f>
        <v>0</v>
      </c>
      <c r="P271" s="1">
        <v>3</v>
      </c>
      <c r="AA271" s="1">
        <f>IF(P271=1,$O$3,IF(P271=2,$O$4,$O$5))</f>
        <v>0</v>
      </c>
    </row>
    <row r="272">
      <c r="A272" s="1" t="s">
        <v>55</v>
      </c>
      <c r="E272" s="30" t="s">
        <v>56</v>
      </c>
    </row>
    <row r="273" ht="52">
      <c r="A273" s="1" t="s">
        <v>57</v>
      </c>
      <c r="E273" s="37" t="s">
        <v>113</v>
      </c>
    </row>
    <row r="274">
      <c r="A274" s="1" t="s">
        <v>59</v>
      </c>
      <c r="E274" s="30" t="s">
        <v>60</v>
      </c>
    </row>
    <row r="275" ht="25">
      <c r="A275" s="1" t="s">
        <v>49</v>
      </c>
      <c r="B275" s="28">
        <v>67</v>
      </c>
      <c r="C275" s="29" t="s">
        <v>233</v>
      </c>
      <c r="D275" s="28" t="s">
        <v>51</v>
      </c>
      <c r="E275" s="30" t="s">
        <v>234</v>
      </c>
      <c r="F275" s="31" t="s">
        <v>235</v>
      </c>
      <c r="G275" s="32">
        <v>10</v>
      </c>
      <c r="H275" s="32">
        <v>0</v>
      </c>
      <c r="I275" s="33">
        <f>ROUND(G275*H275,P4)</f>
        <v>0</v>
      </c>
      <c r="J275" s="28"/>
      <c r="K275" s="28"/>
      <c r="L275" s="34">
        <v>0</v>
      </c>
      <c r="M275" s="20">
        <f>ROUND(G275*L275,P4)</f>
        <v>0</v>
      </c>
      <c r="N275" s="40" t="s">
        <v>54</v>
      </c>
      <c r="O275" s="36">
        <f>M275*AA275</f>
        <v>0</v>
      </c>
      <c r="P275" s="1">
        <v>3</v>
      </c>
      <c r="AA275" s="1">
        <f>IF(P275=1,$O$3,IF(P275=2,$O$4,$O$5))</f>
        <v>0</v>
      </c>
    </row>
    <row r="276">
      <c r="A276" s="1" t="s">
        <v>55</v>
      </c>
      <c r="E276" s="30" t="s">
        <v>56</v>
      </c>
    </row>
    <row r="277" ht="52">
      <c r="A277" s="1" t="s">
        <v>57</v>
      </c>
      <c r="E277" s="37" t="s">
        <v>236</v>
      </c>
    </row>
    <row r="278">
      <c r="A278" s="1" t="s">
        <v>59</v>
      </c>
      <c r="E278" s="30" t="s">
        <v>60</v>
      </c>
    </row>
    <row r="279" ht="13">
      <c r="A279" s="1" t="s">
        <v>49</v>
      </c>
      <c r="B279" s="28">
        <v>68</v>
      </c>
      <c r="C279" s="29" t="s">
        <v>237</v>
      </c>
      <c r="D279" s="28" t="s">
        <v>51</v>
      </c>
      <c r="E279" s="30" t="s">
        <v>238</v>
      </c>
      <c r="F279" s="31" t="s">
        <v>53</v>
      </c>
      <c r="G279" s="32">
        <v>150</v>
      </c>
      <c r="H279" s="32">
        <v>0</v>
      </c>
      <c r="I279" s="33">
        <f>ROUND(G279*H279,P4)</f>
        <v>0</v>
      </c>
      <c r="J279" s="28"/>
      <c r="K279" s="28"/>
      <c r="L279" s="34">
        <v>0</v>
      </c>
      <c r="M279" s="20">
        <f>ROUND(G279*L279,P4)</f>
        <v>0</v>
      </c>
      <c r="N279" s="40" t="s">
        <v>54</v>
      </c>
      <c r="O279" s="36">
        <f>M279*AA279</f>
        <v>0</v>
      </c>
      <c r="P279" s="1">
        <v>3</v>
      </c>
      <c r="AA279" s="1">
        <f>IF(P279=1,$O$3,IF(P279=2,$O$4,$O$5))</f>
        <v>0</v>
      </c>
    </row>
    <row r="280">
      <c r="A280" s="1" t="s">
        <v>55</v>
      </c>
      <c r="E280" s="30" t="s">
        <v>56</v>
      </c>
    </row>
    <row r="281" ht="52">
      <c r="A281" s="1" t="s">
        <v>57</v>
      </c>
      <c r="E281" s="37" t="s">
        <v>239</v>
      </c>
    </row>
    <row r="282">
      <c r="A282" s="1" t="s">
        <v>59</v>
      </c>
      <c r="E282" s="30" t="s">
        <v>60</v>
      </c>
    </row>
    <row r="283" ht="13">
      <c r="A283" s="1" t="s">
        <v>49</v>
      </c>
      <c r="B283" s="28">
        <v>69</v>
      </c>
      <c r="C283" s="29" t="s">
        <v>240</v>
      </c>
      <c r="D283" s="28" t="s">
        <v>51</v>
      </c>
      <c r="E283" s="30" t="s">
        <v>241</v>
      </c>
      <c r="F283" s="31" t="s">
        <v>53</v>
      </c>
      <c r="G283" s="32">
        <v>150</v>
      </c>
      <c r="H283" s="32">
        <v>0</v>
      </c>
      <c r="I283" s="33">
        <f>ROUND(G283*H283,P4)</f>
        <v>0</v>
      </c>
      <c r="J283" s="28"/>
      <c r="K283" s="28"/>
      <c r="L283" s="34">
        <v>0</v>
      </c>
      <c r="M283" s="20">
        <f>ROUND(G283*L283,P4)</f>
        <v>0</v>
      </c>
      <c r="N283" s="40" t="s">
        <v>54</v>
      </c>
      <c r="O283" s="36">
        <f>M283*AA283</f>
        <v>0</v>
      </c>
      <c r="P283" s="1">
        <v>3</v>
      </c>
      <c r="AA283" s="1">
        <f>IF(P283=1,$O$3,IF(P283=2,$O$4,$O$5))</f>
        <v>0</v>
      </c>
    </row>
    <row r="284">
      <c r="A284" s="1" t="s">
        <v>55</v>
      </c>
      <c r="E284" s="30" t="s">
        <v>56</v>
      </c>
    </row>
    <row r="285" ht="52">
      <c r="A285" s="1" t="s">
        <v>57</v>
      </c>
      <c r="E285" s="37" t="s">
        <v>239</v>
      </c>
    </row>
    <row r="286">
      <c r="A286" s="1" t="s">
        <v>59</v>
      </c>
      <c r="E286" s="30" t="s">
        <v>60</v>
      </c>
    </row>
    <row r="287" ht="13">
      <c r="A287" s="1" t="s">
        <v>49</v>
      </c>
      <c r="B287" s="28">
        <v>70</v>
      </c>
      <c r="C287" s="29" t="s">
        <v>242</v>
      </c>
      <c r="D287" s="28" t="s">
        <v>51</v>
      </c>
      <c r="E287" s="30" t="s">
        <v>243</v>
      </c>
      <c r="F287" s="31" t="s">
        <v>66</v>
      </c>
      <c r="G287" s="32">
        <v>8</v>
      </c>
      <c r="H287" s="32">
        <v>0</v>
      </c>
      <c r="I287" s="33">
        <f>ROUND(G287*H287,P4)</f>
        <v>0</v>
      </c>
      <c r="J287" s="28"/>
      <c r="K287" s="28"/>
      <c r="L287" s="34">
        <v>0</v>
      </c>
      <c r="M287" s="20">
        <f>ROUND(G287*L287,P4)</f>
        <v>0</v>
      </c>
      <c r="N287" s="40" t="s">
        <v>54</v>
      </c>
      <c r="O287" s="36">
        <f>M287*AA287</f>
        <v>0</v>
      </c>
      <c r="P287" s="1">
        <v>3</v>
      </c>
      <c r="AA287" s="1">
        <f>IF(P287=1,$O$3,IF(P287=2,$O$4,$O$5))</f>
        <v>0</v>
      </c>
    </row>
    <row r="288">
      <c r="A288" s="1" t="s">
        <v>55</v>
      </c>
      <c r="E288" s="30" t="s">
        <v>56</v>
      </c>
    </row>
    <row r="289" ht="52">
      <c r="A289" s="1" t="s">
        <v>57</v>
      </c>
      <c r="E289" s="37" t="s">
        <v>244</v>
      </c>
    </row>
    <row r="290">
      <c r="A290" s="1" t="s">
        <v>59</v>
      </c>
      <c r="E290" s="30" t="s">
        <v>60</v>
      </c>
    </row>
    <row r="291" ht="13">
      <c r="A291" s="1" t="s">
        <v>49</v>
      </c>
      <c r="B291" s="28">
        <v>71</v>
      </c>
      <c r="C291" s="29" t="s">
        <v>245</v>
      </c>
      <c r="D291" s="28" t="s">
        <v>51</v>
      </c>
      <c r="E291" s="30" t="s">
        <v>246</v>
      </c>
      <c r="F291" s="31" t="s">
        <v>66</v>
      </c>
      <c r="G291" s="32">
        <v>8</v>
      </c>
      <c r="H291" s="32">
        <v>0</v>
      </c>
      <c r="I291" s="33">
        <f>ROUND(G291*H291,P4)</f>
        <v>0</v>
      </c>
      <c r="J291" s="28"/>
      <c r="K291" s="28"/>
      <c r="L291" s="34">
        <v>0</v>
      </c>
      <c r="M291" s="20">
        <f>ROUND(G291*L291,P4)</f>
        <v>0</v>
      </c>
      <c r="N291" s="40" t="s">
        <v>54</v>
      </c>
      <c r="O291" s="36">
        <f>M291*AA291</f>
        <v>0</v>
      </c>
      <c r="P291" s="1">
        <v>3</v>
      </c>
      <c r="AA291" s="1">
        <f>IF(P291=1,$O$3,IF(P291=2,$O$4,$O$5))</f>
        <v>0</v>
      </c>
    </row>
    <row r="292">
      <c r="A292" s="1" t="s">
        <v>55</v>
      </c>
      <c r="E292" s="30" t="s">
        <v>56</v>
      </c>
    </row>
    <row r="293" ht="52">
      <c r="A293" s="1" t="s">
        <v>57</v>
      </c>
      <c r="E293" s="37" t="s">
        <v>244</v>
      </c>
    </row>
    <row r="294">
      <c r="A294" s="1" t="s">
        <v>59</v>
      </c>
      <c r="E294" s="30" t="s">
        <v>60</v>
      </c>
    </row>
    <row r="295" ht="13">
      <c r="A295" s="1" t="s">
        <v>46</v>
      </c>
      <c r="C295" s="22" t="s">
        <v>247</v>
      </c>
      <c r="E295" s="23" t="s">
        <v>248</v>
      </c>
      <c r="L295" s="38"/>
      <c r="M295" s="39">
        <f>SUMIFS(M296:M331,A296:A331,"P")</f>
        <v>0</v>
      </c>
      <c r="N295" s="38"/>
    </row>
    <row r="296" ht="13">
      <c r="A296" s="1" t="s">
        <v>49</v>
      </c>
      <c r="B296" s="28">
        <v>72</v>
      </c>
      <c r="C296" s="29" t="s">
        <v>249</v>
      </c>
      <c r="D296" s="28" t="s">
        <v>51</v>
      </c>
      <c r="E296" s="30" t="s">
        <v>250</v>
      </c>
      <c r="F296" s="31" t="s">
        <v>53</v>
      </c>
      <c r="G296" s="32">
        <v>2500</v>
      </c>
      <c r="H296" s="32">
        <v>0</v>
      </c>
      <c r="I296" s="33">
        <f>ROUND(G296*H296,P4)</f>
        <v>0</v>
      </c>
      <c r="J296" s="28"/>
      <c r="K296" s="28"/>
      <c r="L296" s="34">
        <v>0</v>
      </c>
      <c r="M296" s="20">
        <f>ROUND(G296*L296,P4)</f>
        <v>0</v>
      </c>
      <c r="N296" s="40" t="s">
        <v>54</v>
      </c>
      <c r="O296" s="36">
        <f>M296*AA296</f>
        <v>0</v>
      </c>
      <c r="P296" s="1">
        <v>3</v>
      </c>
      <c r="AA296" s="1">
        <f>IF(P296=1,$O$3,IF(P296=2,$O$4,$O$5))</f>
        <v>0</v>
      </c>
    </row>
    <row r="297">
      <c r="A297" s="1" t="s">
        <v>55</v>
      </c>
      <c r="E297" s="30" t="s">
        <v>175</v>
      </c>
    </row>
    <row r="298" ht="52">
      <c r="A298" s="1" t="s">
        <v>57</v>
      </c>
      <c r="E298" s="37" t="s">
        <v>251</v>
      </c>
    </row>
    <row r="299">
      <c r="A299" s="1" t="s">
        <v>59</v>
      </c>
      <c r="E299" s="30" t="s">
        <v>60</v>
      </c>
    </row>
    <row r="300" ht="13">
      <c r="A300" s="1" t="s">
        <v>49</v>
      </c>
      <c r="B300" s="28">
        <v>73</v>
      </c>
      <c r="C300" s="29" t="s">
        <v>252</v>
      </c>
      <c r="D300" s="28" t="s">
        <v>51</v>
      </c>
      <c r="E300" s="30" t="s">
        <v>253</v>
      </c>
      <c r="F300" s="31" t="s">
        <v>53</v>
      </c>
      <c r="G300" s="32">
        <v>2500</v>
      </c>
      <c r="H300" s="32">
        <v>0</v>
      </c>
      <c r="I300" s="33">
        <f>ROUND(G300*H300,P4)</f>
        <v>0</v>
      </c>
      <c r="J300" s="28"/>
      <c r="K300" s="28"/>
      <c r="L300" s="34">
        <v>0</v>
      </c>
      <c r="M300" s="20">
        <f>ROUND(G300*L300,P4)</f>
        <v>0</v>
      </c>
      <c r="N300" s="40" t="s">
        <v>54</v>
      </c>
      <c r="O300" s="36">
        <f>M300*AA300</f>
        <v>0</v>
      </c>
      <c r="P300" s="1">
        <v>3</v>
      </c>
      <c r="AA300" s="1">
        <f>IF(P300=1,$O$3,IF(P300=2,$O$4,$O$5))</f>
        <v>0</v>
      </c>
    </row>
    <row r="301">
      <c r="A301" s="1" t="s">
        <v>55</v>
      </c>
      <c r="E301" s="30" t="s">
        <v>175</v>
      </c>
    </row>
    <row r="302" ht="52">
      <c r="A302" s="1" t="s">
        <v>57</v>
      </c>
      <c r="E302" s="37" t="s">
        <v>251</v>
      </c>
    </row>
    <row r="303">
      <c r="A303" s="1" t="s">
        <v>59</v>
      </c>
      <c r="E303" s="30" t="s">
        <v>60</v>
      </c>
    </row>
    <row r="304" ht="13">
      <c r="A304" s="1" t="s">
        <v>49</v>
      </c>
      <c r="B304" s="28">
        <v>74</v>
      </c>
      <c r="C304" s="29" t="s">
        <v>254</v>
      </c>
      <c r="D304" s="28" t="s">
        <v>51</v>
      </c>
      <c r="E304" s="30" t="s">
        <v>255</v>
      </c>
      <c r="F304" s="31" t="s">
        <v>53</v>
      </c>
      <c r="G304" s="32">
        <v>2500</v>
      </c>
      <c r="H304" s="32">
        <v>0</v>
      </c>
      <c r="I304" s="33">
        <f>ROUND(G304*H304,P4)</f>
        <v>0</v>
      </c>
      <c r="J304" s="28"/>
      <c r="K304" s="28"/>
      <c r="L304" s="34">
        <v>0</v>
      </c>
      <c r="M304" s="20">
        <f>ROUND(G304*L304,P4)</f>
        <v>0</v>
      </c>
      <c r="N304" s="40" t="s">
        <v>54</v>
      </c>
      <c r="O304" s="36">
        <f>M304*AA304</f>
        <v>0</v>
      </c>
      <c r="P304" s="1">
        <v>3</v>
      </c>
      <c r="AA304" s="1">
        <f>IF(P304=1,$O$3,IF(P304=2,$O$4,$O$5))</f>
        <v>0</v>
      </c>
    </row>
    <row r="305">
      <c r="A305" s="1" t="s">
        <v>55</v>
      </c>
      <c r="E305" s="30" t="s">
        <v>56</v>
      </c>
    </row>
    <row r="306" ht="52">
      <c r="A306" s="1" t="s">
        <v>57</v>
      </c>
      <c r="E306" s="37" t="s">
        <v>251</v>
      </c>
    </row>
    <row r="307">
      <c r="A307" s="1" t="s">
        <v>59</v>
      </c>
      <c r="E307" s="30" t="s">
        <v>60</v>
      </c>
    </row>
    <row r="308" ht="13">
      <c r="A308" s="1" t="s">
        <v>49</v>
      </c>
      <c r="B308" s="28">
        <v>75</v>
      </c>
      <c r="C308" s="29" t="s">
        <v>256</v>
      </c>
      <c r="D308" s="28" t="s">
        <v>51</v>
      </c>
      <c r="E308" s="30" t="s">
        <v>257</v>
      </c>
      <c r="F308" s="31" t="s">
        <v>66</v>
      </c>
      <c r="G308" s="32">
        <v>1</v>
      </c>
      <c r="H308" s="32">
        <v>0</v>
      </c>
      <c r="I308" s="33">
        <f>ROUND(G308*H308,P4)</f>
        <v>0</v>
      </c>
      <c r="J308" s="28"/>
      <c r="K308" s="28"/>
      <c r="L308" s="34">
        <v>0</v>
      </c>
      <c r="M308" s="20">
        <f>ROUND(G308*L308,P4)</f>
        <v>0</v>
      </c>
      <c r="N308" s="40" t="s">
        <v>54</v>
      </c>
      <c r="O308" s="36">
        <f>M308*AA308</f>
        <v>0</v>
      </c>
      <c r="P308" s="1">
        <v>3</v>
      </c>
      <c r="AA308" s="1">
        <f>IF(P308=1,$O$3,IF(P308=2,$O$4,$O$5))</f>
        <v>0</v>
      </c>
    </row>
    <row r="309">
      <c r="A309" s="1" t="s">
        <v>55</v>
      </c>
      <c r="E309" s="30" t="s">
        <v>175</v>
      </c>
    </row>
    <row r="310" ht="52">
      <c r="A310" s="1" t="s">
        <v>57</v>
      </c>
      <c r="E310" s="37" t="s">
        <v>258</v>
      </c>
    </row>
    <row r="311">
      <c r="A311" s="1" t="s">
        <v>59</v>
      </c>
      <c r="E311" s="30" t="s">
        <v>60</v>
      </c>
    </row>
    <row r="312" ht="13">
      <c r="A312" s="1" t="s">
        <v>49</v>
      </c>
      <c r="B312" s="28">
        <v>76</v>
      </c>
      <c r="C312" s="29" t="s">
        <v>259</v>
      </c>
      <c r="D312" s="28" t="s">
        <v>51</v>
      </c>
      <c r="E312" s="30" t="s">
        <v>260</v>
      </c>
      <c r="F312" s="31" t="s">
        <v>66</v>
      </c>
      <c r="G312" s="32">
        <v>1</v>
      </c>
      <c r="H312" s="32">
        <v>0</v>
      </c>
      <c r="I312" s="33">
        <f>ROUND(G312*H312,P4)</f>
        <v>0</v>
      </c>
      <c r="J312" s="28"/>
      <c r="K312" s="28"/>
      <c r="L312" s="34">
        <v>0</v>
      </c>
      <c r="M312" s="20">
        <f>ROUND(G312*L312,P4)</f>
        <v>0</v>
      </c>
      <c r="N312" s="40" t="s">
        <v>54</v>
      </c>
      <c r="O312" s="36">
        <f>M312*AA312</f>
        <v>0</v>
      </c>
      <c r="P312" s="1">
        <v>3</v>
      </c>
      <c r="AA312" s="1">
        <f>IF(P312=1,$O$3,IF(P312=2,$O$4,$O$5))</f>
        <v>0</v>
      </c>
    </row>
    <row r="313">
      <c r="A313" s="1" t="s">
        <v>55</v>
      </c>
      <c r="E313" s="30" t="s">
        <v>175</v>
      </c>
    </row>
    <row r="314" ht="52">
      <c r="A314" s="1" t="s">
        <v>57</v>
      </c>
      <c r="E314" s="37" t="s">
        <v>258</v>
      </c>
    </row>
    <row r="315">
      <c r="A315" s="1" t="s">
        <v>59</v>
      </c>
      <c r="E315" s="30" t="s">
        <v>60</v>
      </c>
    </row>
    <row r="316" ht="13">
      <c r="A316" s="1" t="s">
        <v>49</v>
      </c>
      <c r="B316" s="28">
        <v>77</v>
      </c>
      <c r="C316" s="29" t="s">
        <v>261</v>
      </c>
      <c r="D316" s="28" t="s">
        <v>51</v>
      </c>
      <c r="E316" s="30" t="s">
        <v>262</v>
      </c>
      <c r="F316" s="31" t="s">
        <v>263</v>
      </c>
      <c r="G316" s="32">
        <v>2</v>
      </c>
      <c r="H316" s="32">
        <v>0</v>
      </c>
      <c r="I316" s="33">
        <f>ROUND(G316*H316,P4)</f>
        <v>0</v>
      </c>
      <c r="J316" s="28"/>
      <c r="K316" s="28"/>
      <c r="L316" s="34">
        <v>0</v>
      </c>
      <c r="M316" s="20">
        <f>ROUND(G316*L316,P4)</f>
        <v>0</v>
      </c>
      <c r="N316" s="40" t="s">
        <v>54</v>
      </c>
      <c r="O316" s="36">
        <f>M316*AA316</f>
        <v>0</v>
      </c>
      <c r="P316" s="1">
        <v>3</v>
      </c>
      <c r="AA316" s="1">
        <f>IF(P316=1,$O$3,IF(P316=2,$O$4,$O$5))</f>
        <v>0</v>
      </c>
    </row>
    <row r="317">
      <c r="A317" s="1" t="s">
        <v>55</v>
      </c>
      <c r="E317" s="30" t="s">
        <v>56</v>
      </c>
    </row>
    <row r="318" ht="52">
      <c r="A318" s="1" t="s">
        <v>57</v>
      </c>
      <c r="E318" s="37" t="s">
        <v>113</v>
      </c>
    </row>
    <row r="319">
      <c r="A319" s="1" t="s">
        <v>59</v>
      </c>
      <c r="E319" s="30" t="s">
        <v>60</v>
      </c>
    </row>
    <row r="320" ht="13">
      <c r="A320" s="1" t="s">
        <v>49</v>
      </c>
      <c r="B320" s="28">
        <v>78</v>
      </c>
      <c r="C320" s="29" t="s">
        <v>264</v>
      </c>
      <c r="D320" s="28" t="s">
        <v>51</v>
      </c>
      <c r="E320" s="30" t="s">
        <v>265</v>
      </c>
      <c r="F320" s="31" t="s">
        <v>66</v>
      </c>
      <c r="G320" s="32">
        <v>8</v>
      </c>
      <c r="H320" s="32">
        <v>0</v>
      </c>
      <c r="I320" s="33">
        <f>ROUND(G320*H320,P4)</f>
        <v>0</v>
      </c>
      <c r="J320" s="28"/>
      <c r="K320" s="28"/>
      <c r="L320" s="34">
        <v>0</v>
      </c>
      <c r="M320" s="20">
        <f>ROUND(G320*L320,P4)</f>
        <v>0</v>
      </c>
      <c r="N320" s="40" t="s">
        <v>54</v>
      </c>
      <c r="O320" s="36">
        <f>M320*AA320</f>
        <v>0</v>
      </c>
      <c r="P320" s="1">
        <v>3</v>
      </c>
      <c r="AA320" s="1">
        <f>IF(P320=1,$O$3,IF(P320=2,$O$4,$O$5))</f>
        <v>0</v>
      </c>
    </row>
    <row r="321">
      <c r="A321" s="1" t="s">
        <v>55</v>
      </c>
      <c r="E321" s="30" t="s">
        <v>56</v>
      </c>
    </row>
    <row r="322" ht="52">
      <c r="A322" s="1" t="s">
        <v>57</v>
      </c>
      <c r="E322" s="37" t="s">
        <v>131</v>
      </c>
    </row>
    <row r="323">
      <c r="A323" s="1" t="s">
        <v>59</v>
      </c>
      <c r="E323" s="30" t="s">
        <v>60</v>
      </c>
    </row>
    <row r="324" ht="13">
      <c r="A324" s="1" t="s">
        <v>49</v>
      </c>
      <c r="B324" s="28">
        <v>79</v>
      </c>
      <c r="C324" s="29" t="s">
        <v>266</v>
      </c>
      <c r="D324" s="28" t="s">
        <v>51</v>
      </c>
      <c r="E324" s="30" t="s">
        <v>267</v>
      </c>
      <c r="F324" s="31" t="s">
        <v>66</v>
      </c>
      <c r="G324" s="32">
        <v>8</v>
      </c>
      <c r="H324" s="32">
        <v>0</v>
      </c>
      <c r="I324" s="33">
        <f>ROUND(G324*H324,P4)</f>
        <v>0</v>
      </c>
      <c r="J324" s="28"/>
      <c r="K324" s="28"/>
      <c r="L324" s="34">
        <v>0</v>
      </c>
      <c r="M324" s="20">
        <f>ROUND(G324*L324,P4)</f>
        <v>0</v>
      </c>
      <c r="N324" s="40" t="s">
        <v>54</v>
      </c>
      <c r="O324" s="36">
        <f>M324*AA324</f>
        <v>0</v>
      </c>
      <c r="P324" s="1">
        <v>3</v>
      </c>
      <c r="AA324" s="1">
        <f>IF(P324=1,$O$3,IF(P324=2,$O$4,$O$5))</f>
        <v>0</v>
      </c>
    </row>
    <row r="325">
      <c r="A325" s="1" t="s">
        <v>55</v>
      </c>
      <c r="E325" s="30" t="s">
        <v>56</v>
      </c>
    </row>
    <row r="326" ht="52">
      <c r="A326" s="1" t="s">
        <v>57</v>
      </c>
      <c r="E326" s="37" t="s">
        <v>131</v>
      </c>
    </row>
    <row r="327">
      <c r="A327" s="1" t="s">
        <v>59</v>
      </c>
      <c r="E327" s="30" t="s">
        <v>60</v>
      </c>
    </row>
    <row r="328" ht="13">
      <c r="A328" s="1" t="s">
        <v>49</v>
      </c>
      <c r="B328" s="28">
        <v>80</v>
      </c>
      <c r="C328" s="29" t="s">
        <v>216</v>
      </c>
      <c r="D328" s="28" t="s">
        <v>170</v>
      </c>
      <c r="E328" s="30" t="s">
        <v>217</v>
      </c>
      <c r="F328" s="31" t="s">
        <v>66</v>
      </c>
      <c r="G328" s="32">
        <v>8</v>
      </c>
      <c r="H328" s="32">
        <v>0</v>
      </c>
      <c r="I328" s="33">
        <f>ROUND(G328*H328,P4)</f>
        <v>0</v>
      </c>
      <c r="J328" s="28"/>
      <c r="K328" s="28"/>
      <c r="L328" s="34">
        <v>0</v>
      </c>
      <c r="M328" s="20">
        <f>ROUND(G328*L328,P4)</f>
        <v>0</v>
      </c>
      <c r="N328" s="40" t="s">
        <v>54</v>
      </c>
      <c r="O328" s="36">
        <f>M328*AA328</f>
        <v>0</v>
      </c>
      <c r="P328" s="1">
        <v>3</v>
      </c>
      <c r="AA328" s="1">
        <f>IF(P328=1,$O$3,IF(P328=2,$O$4,$O$5))</f>
        <v>0</v>
      </c>
    </row>
    <row r="329">
      <c r="A329" s="1" t="s">
        <v>55</v>
      </c>
      <c r="E329" s="30" t="s">
        <v>56</v>
      </c>
    </row>
    <row r="330" ht="52">
      <c r="A330" s="1" t="s">
        <v>57</v>
      </c>
      <c r="E330" s="37" t="s">
        <v>131</v>
      </c>
    </row>
    <row r="331">
      <c r="A331" s="1" t="s">
        <v>59</v>
      </c>
      <c r="E331" s="30" t="s">
        <v>60</v>
      </c>
    </row>
    <row r="332" ht="13">
      <c r="A332" s="1" t="s">
        <v>46</v>
      </c>
      <c r="C332" s="22" t="s">
        <v>268</v>
      </c>
      <c r="E332" s="23" t="s">
        <v>269</v>
      </c>
      <c r="L332" s="38"/>
      <c r="M332" s="39">
        <f>SUMIFS(M333:M380,A333:A380,"P")</f>
        <v>0</v>
      </c>
      <c r="N332" s="38"/>
    </row>
    <row r="333" ht="13">
      <c r="A333" s="1" t="s">
        <v>49</v>
      </c>
      <c r="B333" s="28">
        <v>81</v>
      </c>
      <c r="C333" s="29" t="s">
        <v>270</v>
      </c>
      <c r="D333" s="28" t="s">
        <v>51</v>
      </c>
      <c r="E333" s="30" t="s">
        <v>271</v>
      </c>
      <c r="F333" s="31" t="s">
        <v>272</v>
      </c>
      <c r="G333" s="32">
        <v>1.0800000000000001</v>
      </c>
      <c r="H333" s="32">
        <v>0</v>
      </c>
      <c r="I333" s="33">
        <f>ROUND(G333*H333,P4)</f>
        <v>0</v>
      </c>
      <c r="J333" s="28"/>
      <c r="K333" s="28"/>
      <c r="L333" s="34">
        <v>0</v>
      </c>
      <c r="M333" s="20">
        <f>ROUND(G333*L333,P4)</f>
        <v>0</v>
      </c>
      <c r="N333" s="40" t="s">
        <v>89</v>
      </c>
      <c r="O333" s="36">
        <f>M333*AA333</f>
        <v>0</v>
      </c>
      <c r="P333" s="1">
        <v>3</v>
      </c>
      <c r="AA333" s="1">
        <f>IF(P333=1,$O$3,IF(P333=2,$O$4,$O$5))</f>
        <v>0</v>
      </c>
    </row>
    <row r="334">
      <c r="A334" s="1" t="s">
        <v>55</v>
      </c>
      <c r="E334" s="30" t="s">
        <v>273</v>
      </c>
    </row>
    <row r="335" ht="52">
      <c r="A335" s="1" t="s">
        <v>57</v>
      </c>
      <c r="E335" s="37" t="s">
        <v>274</v>
      </c>
    </row>
    <row r="336" ht="62.5">
      <c r="A336" s="1" t="s">
        <v>59</v>
      </c>
      <c r="E336" s="30" t="s">
        <v>275</v>
      </c>
    </row>
    <row r="337" ht="25">
      <c r="A337" s="1" t="s">
        <v>49</v>
      </c>
      <c r="B337" s="28">
        <v>82</v>
      </c>
      <c r="C337" s="29" t="s">
        <v>276</v>
      </c>
      <c r="D337" s="28" t="s">
        <v>51</v>
      </c>
      <c r="E337" s="30" t="s">
        <v>277</v>
      </c>
      <c r="F337" s="31" t="s">
        <v>66</v>
      </c>
      <c r="G337" s="32">
        <v>5</v>
      </c>
      <c r="H337" s="32">
        <v>0</v>
      </c>
      <c r="I337" s="33">
        <f>ROUND(G337*H337,P4)</f>
        <v>0</v>
      </c>
      <c r="J337" s="28"/>
      <c r="K337" s="28"/>
      <c r="L337" s="34">
        <v>0</v>
      </c>
      <c r="M337" s="20">
        <f>ROUND(G337*L337,P4)</f>
        <v>0</v>
      </c>
      <c r="N337" s="40" t="s">
        <v>54</v>
      </c>
      <c r="O337" s="36">
        <f>M337*AA337</f>
        <v>0</v>
      </c>
      <c r="P337" s="1">
        <v>3</v>
      </c>
      <c r="AA337" s="1">
        <f>IF(P337=1,$O$3,IF(P337=2,$O$4,$O$5))</f>
        <v>0</v>
      </c>
    </row>
    <row r="338">
      <c r="A338" s="1" t="s">
        <v>55</v>
      </c>
      <c r="E338" s="30" t="s">
        <v>56</v>
      </c>
    </row>
    <row r="339" ht="52">
      <c r="A339" s="1" t="s">
        <v>57</v>
      </c>
      <c r="E339" s="37" t="s">
        <v>278</v>
      </c>
    </row>
    <row r="340">
      <c r="A340" s="1" t="s">
        <v>59</v>
      </c>
      <c r="E340" s="30" t="s">
        <v>60</v>
      </c>
    </row>
    <row r="341" ht="13">
      <c r="A341" s="1" t="s">
        <v>49</v>
      </c>
      <c r="B341" s="28">
        <v>83</v>
      </c>
      <c r="C341" s="29" t="s">
        <v>279</v>
      </c>
      <c r="D341" s="28" t="s">
        <v>51</v>
      </c>
      <c r="E341" s="30" t="s">
        <v>280</v>
      </c>
      <c r="F341" s="31" t="s">
        <v>169</v>
      </c>
      <c r="G341" s="32">
        <v>1</v>
      </c>
      <c r="H341" s="32">
        <v>0</v>
      </c>
      <c r="I341" s="33">
        <f>ROUND(G341*H341,P4)</f>
        <v>0</v>
      </c>
      <c r="J341" s="28"/>
      <c r="K341" s="28"/>
      <c r="L341" s="34">
        <v>0</v>
      </c>
      <c r="M341" s="20">
        <f>ROUND(G341*L341,P4)</f>
        <v>0</v>
      </c>
      <c r="N341" s="40" t="s">
        <v>54</v>
      </c>
      <c r="O341" s="36">
        <f>M341*AA341</f>
        <v>0</v>
      </c>
      <c r="P341" s="1">
        <v>3</v>
      </c>
      <c r="AA341" s="1">
        <f>IF(P341=1,$O$3,IF(P341=2,$O$4,$O$5))</f>
        <v>0</v>
      </c>
    </row>
    <row r="342">
      <c r="A342" s="1" t="s">
        <v>55</v>
      </c>
      <c r="E342" s="30" t="s">
        <v>56</v>
      </c>
    </row>
    <row r="343" ht="52">
      <c r="A343" s="1" t="s">
        <v>57</v>
      </c>
      <c r="E343" s="37" t="s">
        <v>281</v>
      </c>
    </row>
    <row r="344">
      <c r="A344" s="1" t="s">
        <v>59</v>
      </c>
      <c r="E344" s="30" t="s">
        <v>60</v>
      </c>
    </row>
    <row r="345" ht="13">
      <c r="A345" s="1" t="s">
        <v>49</v>
      </c>
      <c r="B345" s="28">
        <v>84</v>
      </c>
      <c r="C345" s="29" t="s">
        <v>282</v>
      </c>
      <c r="D345" s="28" t="s">
        <v>51</v>
      </c>
      <c r="E345" s="30" t="s">
        <v>283</v>
      </c>
      <c r="F345" s="31" t="s">
        <v>284</v>
      </c>
      <c r="G345" s="32">
        <v>26</v>
      </c>
      <c r="H345" s="32">
        <v>0</v>
      </c>
      <c r="I345" s="33">
        <f>ROUND(G345*H345,P4)</f>
        <v>0</v>
      </c>
      <c r="J345" s="28"/>
      <c r="K345" s="28"/>
      <c r="L345" s="34">
        <v>0</v>
      </c>
      <c r="M345" s="20">
        <f>ROUND(G345*L345,P4)</f>
        <v>0</v>
      </c>
      <c r="N345" s="40" t="s">
        <v>54</v>
      </c>
      <c r="O345" s="36">
        <f>M345*AA345</f>
        <v>0</v>
      </c>
      <c r="P345" s="1">
        <v>3</v>
      </c>
      <c r="AA345" s="1">
        <f>IF(P345=1,$O$3,IF(P345=2,$O$4,$O$5))</f>
        <v>0</v>
      </c>
    </row>
    <row r="346">
      <c r="A346" s="1" t="s">
        <v>55</v>
      </c>
      <c r="E346" s="30" t="s">
        <v>285</v>
      </c>
    </row>
    <row r="347" ht="39">
      <c r="A347" s="1" t="s">
        <v>57</v>
      </c>
      <c r="E347" s="37" t="s">
        <v>286</v>
      </c>
    </row>
    <row r="348">
      <c r="A348" s="1" t="s">
        <v>59</v>
      </c>
      <c r="E348" s="30" t="s">
        <v>60</v>
      </c>
    </row>
    <row r="349" ht="13">
      <c r="A349" s="1" t="s">
        <v>49</v>
      </c>
      <c r="B349" s="28">
        <v>85</v>
      </c>
      <c r="C349" s="29" t="s">
        <v>287</v>
      </c>
      <c r="D349" s="28" t="s">
        <v>51</v>
      </c>
      <c r="E349" s="30" t="s">
        <v>288</v>
      </c>
      <c r="F349" s="31" t="s">
        <v>284</v>
      </c>
      <c r="G349" s="32">
        <v>261.44999999999999</v>
      </c>
      <c r="H349" s="32">
        <v>0</v>
      </c>
      <c r="I349" s="33">
        <f>ROUND(G349*H349,P4)</f>
        <v>0</v>
      </c>
      <c r="J349" s="28"/>
      <c r="K349" s="28"/>
      <c r="L349" s="34">
        <v>0</v>
      </c>
      <c r="M349" s="20">
        <f>ROUND(G349*L349,P4)</f>
        <v>0</v>
      </c>
      <c r="N349" s="40" t="s">
        <v>54</v>
      </c>
      <c r="O349" s="36">
        <f>M349*AA349</f>
        <v>0</v>
      </c>
      <c r="P349" s="1">
        <v>3</v>
      </c>
      <c r="AA349" s="1">
        <f>IF(P349=1,$O$3,IF(P349=2,$O$4,$O$5))</f>
        <v>0</v>
      </c>
    </row>
    <row r="350">
      <c r="A350" s="1" t="s">
        <v>55</v>
      </c>
      <c r="E350" s="30" t="s">
        <v>56</v>
      </c>
    </row>
    <row r="351" ht="39">
      <c r="A351" s="1" t="s">
        <v>57</v>
      </c>
      <c r="E351" s="37" t="s">
        <v>289</v>
      </c>
    </row>
    <row r="352">
      <c r="A352" s="1" t="s">
        <v>59</v>
      </c>
      <c r="E352" s="30" t="s">
        <v>60</v>
      </c>
    </row>
    <row r="353" ht="13">
      <c r="A353" s="1" t="s">
        <v>49</v>
      </c>
      <c r="B353" s="28">
        <v>86</v>
      </c>
      <c r="C353" s="29" t="s">
        <v>290</v>
      </c>
      <c r="D353" s="28" t="s">
        <v>51</v>
      </c>
      <c r="E353" s="30" t="s">
        <v>291</v>
      </c>
      <c r="F353" s="31" t="s">
        <v>284</v>
      </c>
      <c r="G353" s="32">
        <v>287.44999999999999</v>
      </c>
      <c r="H353" s="32">
        <v>0</v>
      </c>
      <c r="I353" s="33">
        <f>ROUND(G353*H353,P4)</f>
        <v>0</v>
      </c>
      <c r="J353" s="28"/>
      <c r="K353" s="28"/>
      <c r="L353" s="34">
        <v>0</v>
      </c>
      <c r="M353" s="20">
        <f>ROUND(G353*L353,P4)</f>
        <v>0</v>
      </c>
      <c r="N353" s="40" t="s">
        <v>54</v>
      </c>
      <c r="O353" s="36">
        <f>M353*AA353</f>
        <v>0</v>
      </c>
      <c r="P353" s="1">
        <v>3</v>
      </c>
      <c r="AA353" s="1">
        <f>IF(P353=1,$O$3,IF(P353=2,$O$4,$O$5))</f>
        <v>0</v>
      </c>
    </row>
    <row r="354">
      <c r="A354" s="1" t="s">
        <v>55</v>
      </c>
      <c r="E354" s="30" t="s">
        <v>56</v>
      </c>
    </row>
    <row r="355" ht="52">
      <c r="A355" s="1" t="s">
        <v>57</v>
      </c>
      <c r="E355" s="37" t="s">
        <v>292</v>
      </c>
    </row>
    <row r="356">
      <c r="A356" s="1" t="s">
        <v>59</v>
      </c>
      <c r="E356" s="30" t="s">
        <v>60</v>
      </c>
    </row>
    <row r="357" ht="13">
      <c r="A357" s="1" t="s">
        <v>49</v>
      </c>
      <c r="B357" s="28">
        <v>87</v>
      </c>
      <c r="C357" s="29" t="s">
        <v>293</v>
      </c>
      <c r="D357" s="28" t="s">
        <v>51</v>
      </c>
      <c r="E357" s="30" t="s">
        <v>294</v>
      </c>
      <c r="F357" s="31" t="s">
        <v>53</v>
      </c>
      <c r="G357" s="32">
        <v>1080</v>
      </c>
      <c r="H357" s="32">
        <v>0</v>
      </c>
      <c r="I357" s="33">
        <f>ROUND(G357*H357,P4)</f>
        <v>0</v>
      </c>
      <c r="J357" s="28"/>
      <c r="K357" s="28"/>
      <c r="L357" s="34">
        <v>0</v>
      </c>
      <c r="M357" s="20">
        <f>ROUND(G357*L357,P4)</f>
        <v>0</v>
      </c>
      <c r="N357" s="40" t="s">
        <v>54</v>
      </c>
      <c r="O357" s="36">
        <f>M357*AA357</f>
        <v>0</v>
      </c>
      <c r="P357" s="1">
        <v>3</v>
      </c>
      <c r="AA357" s="1">
        <f>IF(P357=1,$O$3,IF(P357=2,$O$4,$O$5))</f>
        <v>0</v>
      </c>
    </row>
    <row r="358">
      <c r="A358" s="1" t="s">
        <v>55</v>
      </c>
      <c r="E358" s="30" t="s">
        <v>295</v>
      </c>
    </row>
    <row r="359" ht="52">
      <c r="A359" s="1" t="s">
        <v>57</v>
      </c>
      <c r="E359" s="37" t="s">
        <v>296</v>
      </c>
    </row>
    <row r="360">
      <c r="A360" s="1" t="s">
        <v>59</v>
      </c>
      <c r="E360" s="30" t="s">
        <v>60</v>
      </c>
    </row>
    <row r="361" ht="25">
      <c r="A361" s="1" t="s">
        <v>49</v>
      </c>
      <c r="B361" s="28">
        <v>88</v>
      </c>
      <c r="C361" s="29" t="s">
        <v>270</v>
      </c>
      <c r="D361" s="28" t="s">
        <v>47</v>
      </c>
      <c r="E361" s="30" t="s">
        <v>297</v>
      </c>
      <c r="F361" s="31" t="s">
        <v>53</v>
      </c>
      <c r="G361" s="32">
        <v>250</v>
      </c>
      <c r="H361" s="32">
        <v>0</v>
      </c>
      <c r="I361" s="33">
        <f>ROUND(G361*H361,P4)</f>
        <v>0</v>
      </c>
      <c r="J361" s="28"/>
      <c r="K361" s="28"/>
      <c r="L361" s="34">
        <v>0</v>
      </c>
      <c r="M361" s="20">
        <f>ROUND(G361*L361,P4)</f>
        <v>0</v>
      </c>
      <c r="N361" s="40" t="s">
        <v>89</v>
      </c>
      <c r="O361" s="36">
        <f>M361*AA361</f>
        <v>0</v>
      </c>
      <c r="P361" s="1">
        <v>3</v>
      </c>
      <c r="AA361" s="1">
        <f>IF(P361=1,$O$3,IF(P361=2,$O$4,$O$5))</f>
        <v>0</v>
      </c>
    </row>
    <row r="362" ht="25">
      <c r="A362" s="1" t="s">
        <v>55</v>
      </c>
      <c r="E362" s="30" t="s">
        <v>298</v>
      </c>
    </row>
    <row r="363" ht="39">
      <c r="A363" s="1" t="s">
        <v>57</v>
      </c>
      <c r="E363" s="37" t="s">
        <v>299</v>
      </c>
    </row>
    <row r="364">
      <c r="A364" s="1" t="s">
        <v>59</v>
      </c>
      <c r="E364" s="30" t="s">
        <v>300</v>
      </c>
    </row>
    <row r="365" ht="13">
      <c r="A365" s="1" t="s">
        <v>49</v>
      </c>
      <c r="B365" s="28">
        <v>89</v>
      </c>
      <c r="C365" s="29" t="s">
        <v>301</v>
      </c>
      <c r="D365" s="28" t="s">
        <v>51</v>
      </c>
      <c r="E365" s="30" t="s">
        <v>302</v>
      </c>
      <c r="F365" s="31" t="s">
        <v>53</v>
      </c>
      <c r="G365" s="32">
        <v>103</v>
      </c>
      <c r="H365" s="32">
        <v>0</v>
      </c>
      <c r="I365" s="33">
        <f>ROUND(G365*H365,P4)</f>
        <v>0</v>
      </c>
      <c r="J365" s="28"/>
      <c r="K365" s="28"/>
      <c r="L365" s="34">
        <v>0</v>
      </c>
      <c r="M365" s="20">
        <f>ROUND(G365*L365,P4)</f>
        <v>0</v>
      </c>
      <c r="N365" s="40" t="s">
        <v>54</v>
      </c>
      <c r="O365" s="36">
        <f>M365*AA365</f>
        <v>0</v>
      </c>
      <c r="P365" s="1">
        <v>3</v>
      </c>
      <c r="AA365" s="1">
        <f>IF(P365=1,$O$3,IF(P365=2,$O$4,$O$5))</f>
        <v>0</v>
      </c>
    </row>
    <row r="366">
      <c r="A366" s="1" t="s">
        <v>55</v>
      </c>
      <c r="E366" s="30" t="s">
        <v>303</v>
      </c>
    </row>
    <row r="367" ht="52">
      <c r="A367" s="1" t="s">
        <v>57</v>
      </c>
      <c r="E367" s="37" t="s">
        <v>304</v>
      </c>
    </row>
    <row r="368">
      <c r="A368" s="1" t="s">
        <v>59</v>
      </c>
      <c r="E368" s="30" t="s">
        <v>60</v>
      </c>
    </row>
    <row r="369" ht="13">
      <c r="A369" s="1" t="s">
        <v>49</v>
      </c>
      <c r="B369" s="28">
        <v>90</v>
      </c>
      <c r="C369" s="29" t="s">
        <v>305</v>
      </c>
      <c r="D369" s="28" t="s">
        <v>51</v>
      </c>
      <c r="E369" s="30" t="s">
        <v>306</v>
      </c>
      <c r="F369" s="31" t="s">
        <v>284</v>
      </c>
      <c r="G369" s="32">
        <v>124.5</v>
      </c>
      <c r="H369" s="32">
        <v>0</v>
      </c>
      <c r="I369" s="33">
        <f>ROUND(G369*H369,P4)</f>
        <v>0</v>
      </c>
      <c r="J369" s="28"/>
      <c r="K369" s="28"/>
      <c r="L369" s="34">
        <v>0</v>
      </c>
      <c r="M369" s="20">
        <f>ROUND(G369*L369,P4)</f>
        <v>0</v>
      </c>
      <c r="N369" s="40" t="s">
        <v>54</v>
      </c>
      <c r="O369" s="36">
        <f>M369*AA369</f>
        <v>0</v>
      </c>
      <c r="P369" s="1">
        <v>3</v>
      </c>
      <c r="AA369" s="1">
        <f>IF(P369=1,$O$3,IF(P369=2,$O$4,$O$5))</f>
        <v>0</v>
      </c>
    </row>
    <row r="370">
      <c r="A370" s="1" t="s">
        <v>55</v>
      </c>
      <c r="E370" s="30" t="s">
        <v>56</v>
      </c>
    </row>
    <row r="371" ht="39">
      <c r="A371" s="1" t="s">
        <v>57</v>
      </c>
      <c r="E371" s="37" t="s">
        <v>307</v>
      </c>
    </row>
    <row r="372">
      <c r="A372" s="1" t="s">
        <v>59</v>
      </c>
      <c r="E372" s="30" t="s">
        <v>60</v>
      </c>
    </row>
    <row r="373" ht="13">
      <c r="A373" s="1" t="s">
        <v>49</v>
      </c>
      <c r="B373" s="28">
        <v>91</v>
      </c>
      <c r="C373" s="29" t="s">
        <v>308</v>
      </c>
      <c r="D373" s="28" t="s">
        <v>51</v>
      </c>
      <c r="E373" s="30" t="s">
        <v>309</v>
      </c>
      <c r="F373" s="31" t="s">
        <v>310</v>
      </c>
      <c r="G373" s="32">
        <v>25.199999999999999</v>
      </c>
      <c r="H373" s="32">
        <v>0</v>
      </c>
      <c r="I373" s="33">
        <f>ROUND(G373*H373,P4)</f>
        <v>0</v>
      </c>
      <c r="J373" s="28"/>
      <c r="K373" s="28"/>
      <c r="L373" s="34">
        <v>0</v>
      </c>
      <c r="M373" s="20">
        <f>ROUND(G373*L373,P4)</f>
        <v>0</v>
      </c>
      <c r="N373" s="40" t="s">
        <v>54</v>
      </c>
      <c r="O373" s="36">
        <f>M373*AA373</f>
        <v>0</v>
      </c>
      <c r="P373" s="1">
        <v>3</v>
      </c>
      <c r="AA373" s="1">
        <f>IF(P373=1,$O$3,IF(P373=2,$O$4,$O$5))</f>
        <v>0</v>
      </c>
    </row>
    <row r="374">
      <c r="A374" s="1" t="s">
        <v>55</v>
      </c>
      <c r="E374" s="30" t="s">
        <v>311</v>
      </c>
    </row>
    <row r="375" ht="39">
      <c r="A375" s="1" t="s">
        <v>57</v>
      </c>
      <c r="E375" s="37" t="s">
        <v>312</v>
      </c>
    </row>
    <row r="376">
      <c r="A376" s="1" t="s">
        <v>59</v>
      </c>
      <c r="E376" s="30" t="s">
        <v>60</v>
      </c>
    </row>
    <row r="377" ht="13">
      <c r="A377" s="1" t="s">
        <v>49</v>
      </c>
      <c r="B377" s="28">
        <v>92</v>
      </c>
      <c r="C377" s="29" t="s">
        <v>313</v>
      </c>
      <c r="D377" s="28" t="s">
        <v>51</v>
      </c>
      <c r="E377" s="30" t="s">
        <v>314</v>
      </c>
      <c r="F377" s="31" t="s">
        <v>169</v>
      </c>
      <c r="G377" s="32">
        <v>1</v>
      </c>
      <c r="H377" s="32">
        <v>0</v>
      </c>
      <c r="I377" s="33">
        <f>ROUND(G377*H377,P4)</f>
        <v>0</v>
      </c>
      <c r="J377" s="28"/>
      <c r="K377" s="28"/>
      <c r="L377" s="34">
        <v>0</v>
      </c>
      <c r="M377" s="20">
        <f>ROUND(G377*L377,P4)</f>
        <v>0</v>
      </c>
      <c r="N377" s="40" t="s">
        <v>54</v>
      </c>
      <c r="O377" s="36">
        <f>M377*AA377</f>
        <v>0</v>
      </c>
      <c r="P377" s="1">
        <v>3</v>
      </c>
      <c r="AA377" s="1">
        <f>IF(P377=1,$O$3,IF(P377=2,$O$4,$O$5))</f>
        <v>0</v>
      </c>
    </row>
    <row r="378">
      <c r="A378" s="1" t="s">
        <v>55</v>
      </c>
      <c r="E378" s="30" t="s">
        <v>56</v>
      </c>
    </row>
    <row r="379" ht="52">
      <c r="A379" s="1" t="s">
        <v>57</v>
      </c>
      <c r="E379" s="37" t="s">
        <v>281</v>
      </c>
    </row>
    <row r="380">
      <c r="A380" s="1" t="s">
        <v>59</v>
      </c>
      <c r="E380" s="30" t="s">
        <v>60</v>
      </c>
    </row>
    <row r="381" ht="13">
      <c r="A381" s="1" t="s">
        <v>46</v>
      </c>
      <c r="C381" s="22" t="s">
        <v>315</v>
      </c>
      <c r="E381" s="23" t="s">
        <v>316</v>
      </c>
      <c r="L381" s="38"/>
      <c r="M381" s="39">
        <f>SUMIFS(M382:M385,A382:A385,"P")</f>
        <v>0</v>
      </c>
      <c r="N381" s="38"/>
    </row>
    <row r="382" ht="13">
      <c r="A382" s="1" t="s">
        <v>49</v>
      </c>
      <c r="B382" s="28">
        <v>93</v>
      </c>
      <c r="C382" s="29" t="s">
        <v>317</v>
      </c>
      <c r="D382" s="28" t="s">
        <v>51</v>
      </c>
      <c r="E382" s="30" t="s">
        <v>318</v>
      </c>
      <c r="F382" s="31" t="s">
        <v>66</v>
      </c>
      <c r="G382" s="32">
        <v>2</v>
      </c>
      <c r="H382" s="32">
        <v>0</v>
      </c>
      <c r="I382" s="33">
        <f>ROUND(G382*H382,P4)</f>
        <v>0</v>
      </c>
      <c r="J382" s="28"/>
      <c r="K382" s="28"/>
      <c r="L382" s="34">
        <v>0</v>
      </c>
      <c r="M382" s="20">
        <f>ROUND(G382*L382,P4)</f>
        <v>0</v>
      </c>
      <c r="N382" s="40" t="s">
        <v>89</v>
      </c>
      <c r="O382" s="36">
        <f>M382*AA382</f>
        <v>0</v>
      </c>
      <c r="P382" s="1">
        <v>3</v>
      </c>
      <c r="AA382" s="1">
        <f>IF(P382=1,$O$3,IF(P382=2,$O$4,$O$5))</f>
        <v>0</v>
      </c>
    </row>
    <row r="383">
      <c r="A383" s="1" t="s">
        <v>55</v>
      </c>
      <c r="E383" s="30" t="s">
        <v>56</v>
      </c>
    </row>
    <row r="384" ht="52">
      <c r="A384" s="1" t="s">
        <v>57</v>
      </c>
      <c r="E384" s="37" t="s">
        <v>319</v>
      </c>
    </row>
    <row r="385" ht="50">
      <c r="A385" s="1" t="s">
        <v>59</v>
      </c>
      <c r="E385" s="30" t="s">
        <v>320</v>
      </c>
    </row>
  </sheetData>
  <sheetProtection sheet="1" objects="1" scenarios="1" spinCount="100000" saltValue="0kniwD8f5t2M1++d2kG1XjvIe1r6+RelVM1NimIqbjxvvYX1uOgC32uDxdNLxk9mFZ0V7ghCBiK9+S3OhqywbQ==" hashValue="ldr81GO9Pa7PTgtLYoRA5DSnuzOVuJynMEAbRSJoNUU7KdCauABmeMSnfQaHDtSrqRnLckvpvHzI2uVER5nPeQ==" algorithmName="SHA-512" password="9028"/>
  <mergeCells count="17">
    <mergeCell ref="C4:D4"/>
    <mergeCell ref="C5:D5"/>
    <mergeCell ref="C1:C2"/>
    <mergeCell ref="C3:D3"/>
    <mergeCell ref="E3:H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K7"/>
    <mergeCell ref="L6:M7"/>
    <mergeCell ref="N6:N8"/>
  </mergeCells>
  <pageSetup fitToHeight="0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2.5"/>
  <cols>
    <col min="1" max="1" width="8.7265625" style="1" hidden="1"/>
    <col min="2" max="2" width="11.363281" style="1" customWidth="1"/>
    <col min="3" max="3" width="13.90625" style="1" customWidth="1"/>
    <col min="5" max="5" width="70.08984" style="1" customWidth="1"/>
    <col min="6" max="6" width="11.363281" style="1" customWidth="1"/>
    <col min="7" max="7" width="16" style="1" customWidth="1"/>
    <col min="8" max="8" width="16" style="1" customWidth="1"/>
    <col min="9" max="9" width="16" style="1" customWidth="1"/>
    <col min="10" max="10" width="8.7265625" style="1" hidden="1"/>
    <col min="11" max="11" width="8.7265625" style="1" hidden="1"/>
    <col min="12" max="12" width="16" style="1" customWidth="1"/>
    <col min="13" max="13" width="16" style="1" customWidth="1"/>
    <col min="14" max="14" width="16" style="1" customWidth="1"/>
    <col min="15" max="15" width="8.7265625" style="1" hidden="1"/>
    <col min="16" max="16" width="8.7265625" style="1" hidden="1"/>
    <col min="17" max="17" width="8.7265625" style="1" hidden="1"/>
    <col min="19" max="19" width="30.363281" style="1" customWidth="1"/>
    <col min="27" max="27" width="8.7265625" style="1" hidden="1"/>
  </cols>
  <sheetData>
    <row r="1" ht="36.850395" customHeight="1">
      <c r="A1" s="16" t="s">
        <v>24</v>
      </c>
      <c r="B1" s="3"/>
      <c r="C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>
        <v>3</v>
      </c>
    </row>
    <row r="2" ht="19.84252" customHeight="1">
      <c r="A2" s="16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4.015747" customHeight="1">
      <c r="A3" s="16" t="s">
        <v>25</v>
      </c>
      <c r="B3" s="17" t="s">
        <v>26</v>
      </c>
      <c r="C3" s="18" t="s">
        <v>1</v>
      </c>
      <c r="D3" s="1"/>
      <c r="E3" s="17" t="s">
        <v>2</v>
      </c>
      <c r="F3" s="1"/>
      <c r="G3" s="1"/>
      <c r="H3" s="1"/>
      <c r="L3" s="40" t="s">
        <v>321</v>
      </c>
      <c r="M3" s="20">
        <f>0+M9</f>
        <v>0</v>
      </c>
      <c r="N3" s="21" t="s">
        <v>3</v>
      </c>
      <c r="O3">
        <v>0</v>
      </c>
      <c r="P3">
        <v>2</v>
      </c>
    </row>
    <row r="4" ht="34.015747" customHeight="1">
      <c r="A4" s="16" t="s">
        <v>28</v>
      </c>
      <c r="B4" s="17" t="s">
        <v>29</v>
      </c>
      <c r="C4" s="22" t="s">
        <v>16</v>
      </c>
      <c r="D4" s="22"/>
      <c r="E4" s="23" t="s">
        <v>17</v>
      </c>
      <c r="O4">
        <v>0.12</v>
      </c>
      <c r="P4">
        <v>2</v>
      </c>
    </row>
    <row r="5" ht="34.015747" customHeight="1">
      <c r="A5" s="16" t="s">
        <v>30</v>
      </c>
      <c r="B5" s="17" t="s">
        <v>31</v>
      </c>
      <c r="C5" s="22" t="s">
        <v>321</v>
      </c>
      <c r="D5" s="22"/>
      <c r="E5" s="23" t="s">
        <v>19</v>
      </c>
      <c r="O5">
        <v>0.20999999999999999</v>
      </c>
    </row>
    <row r="6">
      <c r="A6" s="9" t="s">
        <v>32</v>
      </c>
      <c r="B6" s="9" t="s">
        <v>33</v>
      </c>
      <c r="C6" s="9" t="s">
        <v>34</v>
      </c>
      <c r="D6" s="9" t="s">
        <v>35</v>
      </c>
      <c r="E6" s="9" t="s">
        <v>36</v>
      </c>
      <c r="F6" s="9" t="s">
        <v>37</v>
      </c>
      <c r="G6" s="9" t="s">
        <v>38</v>
      </c>
      <c r="H6" s="9" t="s">
        <v>39</v>
      </c>
      <c r="I6" s="9" t="s">
        <v>40</v>
      </c>
      <c r="J6" s="9" t="s">
        <v>41</v>
      </c>
      <c r="K6" s="9"/>
      <c r="L6" s="9" t="s">
        <v>41</v>
      </c>
      <c r="M6" s="25"/>
      <c r="N6" s="9" t="s">
        <v>42</v>
      </c>
    </row>
    <row r="7">
      <c r="A7" s="9"/>
      <c r="B7" s="9"/>
      <c r="C7" s="9"/>
      <c r="D7" s="9"/>
      <c r="E7" s="9"/>
      <c r="F7" s="9"/>
      <c r="G7" s="9"/>
      <c r="H7" s="9"/>
      <c r="I7" s="9"/>
      <c r="J7" s="25"/>
      <c r="K7" s="25"/>
      <c r="L7" s="25"/>
      <c r="M7" s="25"/>
      <c r="N7" s="9"/>
      <c r="S7" s="1" t="s">
        <v>43</v>
      </c>
      <c r="T7">
        <f>COUNTIFS(L9:L142,"=0",A9:A142,"P")+COUNTIFS(L9:L142,"",A9:A142,"P")+SUM(Q9:Q142)</f>
        <v>0</v>
      </c>
    </row>
    <row r="8" ht="13">
      <c r="A8" s="9"/>
      <c r="B8" s="9"/>
      <c r="C8" s="9"/>
      <c r="D8" s="9"/>
      <c r="E8" s="9"/>
      <c r="F8" s="9"/>
      <c r="G8" s="9"/>
      <c r="H8" s="9"/>
      <c r="I8" s="9"/>
      <c r="J8" s="25"/>
      <c r="K8" s="25"/>
      <c r="L8" s="9" t="s">
        <v>44</v>
      </c>
      <c r="M8" s="9" t="s">
        <v>45</v>
      </c>
      <c r="N8" s="9"/>
    </row>
    <row r="9" ht="13">
      <c r="A9" s="1" t="s">
        <v>46</v>
      </c>
      <c r="C9" s="22" t="s">
        <v>47</v>
      </c>
      <c r="E9" s="23" t="s">
        <v>322</v>
      </c>
      <c r="L9" s="38"/>
      <c r="M9" s="39">
        <f>SUMIFS(M10:M141,A10:A141,"P")</f>
        <v>0</v>
      </c>
      <c r="N9" s="38"/>
    </row>
    <row r="10" ht="13">
      <c r="A10" s="1" t="s">
        <v>49</v>
      </c>
      <c r="B10" s="28">
        <v>1</v>
      </c>
      <c r="C10" s="29" t="s">
        <v>323</v>
      </c>
      <c r="D10" s="28" t="s">
        <v>51</v>
      </c>
      <c r="E10" s="30" t="s">
        <v>324</v>
      </c>
      <c r="F10" s="31" t="s">
        <v>53</v>
      </c>
      <c r="G10" s="32">
        <v>30</v>
      </c>
      <c r="H10" s="32">
        <v>0</v>
      </c>
      <c r="I10" s="33">
        <f>ROUND(G10*H10,P4)</f>
        <v>0</v>
      </c>
      <c r="J10" s="28"/>
      <c r="K10" s="28"/>
      <c r="L10" s="34">
        <v>0</v>
      </c>
      <c r="M10" s="20">
        <f>ROUND(G10*L10,P4)</f>
        <v>0</v>
      </c>
      <c r="N10" s="40" t="s">
        <v>54</v>
      </c>
      <c r="O10" s="36">
        <f>M10*AA10</f>
        <v>0</v>
      </c>
      <c r="P10" s="1">
        <v>3</v>
      </c>
      <c r="AA10" s="1">
        <f>IF(P10=1,$O$3,IF(P10=2,$O$4,$O$5))</f>
        <v>0</v>
      </c>
    </row>
    <row r="11">
      <c r="A11" s="1" t="s">
        <v>55</v>
      </c>
      <c r="E11" s="30" t="s">
        <v>56</v>
      </c>
    </row>
    <row r="12" ht="39">
      <c r="A12" s="1" t="s">
        <v>57</v>
      </c>
      <c r="E12" s="37" t="s">
        <v>325</v>
      </c>
    </row>
    <row r="13">
      <c r="A13" s="1" t="s">
        <v>59</v>
      </c>
      <c r="E13" s="30" t="s">
        <v>60</v>
      </c>
    </row>
    <row r="14" ht="13">
      <c r="A14" s="1" t="s">
        <v>49</v>
      </c>
      <c r="B14" s="28">
        <v>2</v>
      </c>
      <c r="C14" s="29" t="s">
        <v>326</v>
      </c>
      <c r="D14" s="28" t="s">
        <v>51</v>
      </c>
      <c r="E14" s="30" t="s">
        <v>327</v>
      </c>
      <c r="F14" s="31" t="s">
        <v>53</v>
      </c>
      <c r="G14" s="32">
        <v>350</v>
      </c>
      <c r="H14" s="32">
        <v>0</v>
      </c>
      <c r="I14" s="33">
        <f>ROUND(G14*H14,P4)</f>
        <v>0</v>
      </c>
      <c r="J14" s="28"/>
      <c r="K14" s="28"/>
      <c r="L14" s="34">
        <v>0</v>
      </c>
      <c r="M14" s="20">
        <f>ROUND(G14*L14,P4)</f>
        <v>0</v>
      </c>
      <c r="N14" s="40" t="s">
        <v>54</v>
      </c>
      <c r="O14" s="36">
        <f>M14*AA14</f>
        <v>0</v>
      </c>
      <c r="P14" s="1">
        <v>3</v>
      </c>
      <c r="AA14" s="1">
        <f>IF(P14=1,$O$3,IF(P14=2,$O$4,$O$5))</f>
        <v>0</v>
      </c>
    </row>
    <row r="15">
      <c r="A15" s="1" t="s">
        <v>55</v>
      </c>
      <c r="E15" s="30" t="s">
        <v>56</v>
      </c>
    </row>
    <row r="16" ht="39">
      <c r="A16" s="1" t="s">
        <v>57</v>
      </c>
      <c r="E16" s="37" t="s">
        <v>328</v>
      </c>
    </row>
    <row r="17">
      <c r="A17" s="1" t="s">
        <v>59</v>
      </c>
      <c r="E17" s="30" t="s">
        <v>60</v>
      </c>
    </row>
    <row r="18" ht="25">
      <c r="A18" s="1" t="s">
        <v>49</v>
      </c>
      <c r="B18" s="28">
        <v>3</v>
      </c>
      <c r="C18" s="29" t="s">
        <v>329</v>
      </c>
      <c r="D18" s="28" t="s">
        <v>51</v>
      </c>
      <c r="E18" s="30" t="s">
        <v>330</v>
      </c>
      <c r="F18" s="31" t="s">
        <v>66</v>
      </c>
      <c r="G18" s="32">
        <v>12</v>
      </c>
      <c r="H18" s="32">
        <v>0</v>
      </c>
      <c r="I18" s="33">
        <f>ROUND(G18*H18,P4)</f>
        <v>0</v>
      </c>
      <c r="J18" s="28"/>
      <c r="K18" s="28"/>
      <c r="L18" s="34">
        <v>0</v>
      </c>
      <c r="M18" s="20">
        <f>ROUND(G18*L18,P4)</f>
        <v>0</v>
      </c>
      <c r="N18" s="40" t="s">
        <v>54</v>
      </c>
      <c r="O18" s="36">
        <f>M18*AA18</f>
        <v>0</v>
      </c>
      <c r="P18" s="1">
        <v>3</v>
      </c>
      <c r="AA18" s="1">
        <f>IF(P18=1,$O$3,IF(P18=2,$O$4,$O$5))</f>
        <v>0</v>
      </c>
    </row>
    <row r="19">
      <c r="A19" s="1" t="s">
        <v>55</v>
      </c>
      <c r="E19" s="30" t="s">
        <v>56</v>
      </c>
    </row>
    <row r="20" ht="39">
      <c r="A20" s="1" t="s">
        <v>57</v>
      </c>
      <c r="E20" s="37" t="s">
        <v>331</v>
      </c>
    </row>
    <row r="21">
      <c r="A21" s="1" t="s">
        <v>59</v>
      </c>
      <c r="E21" s="30" t="s">
        <v>60</v>
      </c>
    </row>
    <row r="22" ht="25">
      <c r="A22" s="1" t="s">
        <v>49</v>
      </c>
      <c r="B22" s="28">
        <v>4</v>
      </c>
      <c r="C22" s="29" t="s">
        <v>332</v>
      </c>
      <c r="D22" s="28" t="s">
        <v>51</v>
      </c>
      <c r="E22" s="30" t="s">
        <v>333</v>
      </c>
      <c r="F22" s="31" t="s">
        <v>66</v>
      </c>
      <c r="G22" s="32">
        <v>4</v>
      </c>
      <c r="H22" s="32">
        <v>0</v>
      </c>
      <c r="I22" s="33">
        <f>ROUND(G22*H22,P4)</f>
        <v>0</v>
      </c>
      <c r="J22" s="28"/>
      <c r="K22" s="28"/>
      <c r="L22" s="34">
        <v>0</v>
      </c>
      <c r="M22" s="20">
        <f>ROUND(G22*L22,P4)</f>
        <v>0</v>
      </c>
      <c r="N22" s="40" t="s">
        <v>54</v>
      </c>
      <c r="O22" s="36">
        <f>M22*AA22</f>
        <v>0</v>
      </c>
      <c r="P22" s="1">
        <v>3</v>
      </c>
      <c r="AA22" s="1">
        <f>IF(P22=1,$O$3,IF(P22=2,$O$4,$O$5))</f>
        <v>0</v>
      </c>
    </row>
    <row r="23">
      <c r="A23" s="1" t="s">
        <v>55</v>
      </c>
      <c r="E23" s="30" t="s">
        <v>56</v>
      </c>
    </row>
    <row r="24" ht="39">
      <c r="A24" s="1" t="s">
        <v>57</v>
      </c>
      <c r="E24" s="37" t="s">
        <v>334</v>
      </c>
    </row>
    <row r="25">
      <c r="A25" s="1" t="s">
        <v>59</v>
      </c>
      <c r="E25" s="30" t="s">
        <v>60</v>
      </c>
    </row>
    <row r="26" ht="13">
      <c r="A26" s="1" t="s">
        <v>49</v>
      </c>
      <c r="B26" s="28">
        <v>5</v>
      </c>
      <c r="C26" s="29" t="s">
        <v>335</v>
      </c>
      <c r="D26" s="28" t="s">
        <v>51</v>
      </c>
      <c r="E26" s="30" t="s">
        <v>336</v>
      </c>
      <c r="F26" s="31" t="s">
        <v>53</v>
      </c>
      <c r="G26" s="32">
        <v>350</v>
      </c>
      <c r="H26" s="32">
        <v>0</v>
      </c>
      <c r="I26" s="33">
        <f>ROUND(G26*H26,P4)</f>
        <v>0</v>
      </c>
      <c r="J26" s="28"/>
      <c r="K26" s="28"/>
      <c r="L26" s="34">
        <v>0</v>
      </c>
      <c r="M26" s="20">
        <f>ROUND(G26*L26,P4)</f>
        <v>0</v>
      </c>
      <c r="N26" s="40" t="s">
        <v>54</v>
      </c>
      <c r="O26" s="36">
        <f>M26*AA26</f>
        <v>0</v>
      </c>
      <c r="P26" s="1">
        <v>3</v>
      </c>
      <c r="AA26" s="1">
        <f>IF(P26=1,$O$3,IF(P26=2,$O$4,$O$5))</f>
        <v>0</v>
      </c>
    </row>
    <row r="27">
      <c r="A27" s="1" t="s">
        <v>55</v>
      </c>
      <c r="E27" s="30" t="s">
        <v>56</v>
      </c>
    </row>
    <row r="28" ht="39">
      <c r="A28" s="1" t="s">
        <v>57</v>
      </c>
      <c r="E28" s="37" t="s">
        <v>328</v>
      </c>
    </row>
    <row r="29">
      <c r="A29" s="1" t="s">
        <v>59</v>
      </c>
      <c r="E29" s="30" t="s">
        <v>60</v>
      </c>
    </row>
    <row r="30" ht="13">
      <c r="A30" s="1" t="s">
        <v>49</v>
      </c>
      <c r="B30" s="28">
        <v>6</v>
      </c>
      <c r="C30" s="29" t="s">
        <v>237</v>
      </c>
      <c r="D30" s="28" t="s">
        <v>51</v>
      </c>
      <c r="E30" s="30" t="s">
        <v>337</v>
      </c>
      <c r="F30" s="31" t="s">
        <v>53</v>
      </c>
      <c r="G30" s="32">
        <v>30</v>
      </c>
      <c r="H30" s="32">
        <v>0</v>
      </c>
      <c r="I30" s="33">
        <f>ROUND(G30*H30,P4)</f>
        <v>0</v>
      </c>
      <c r="J30" s="28"/>
      <c r="K30" s="28"/>
      <c r="L30" s="34">
        <v>0</v>
      </c>
      <c r="M30" s="20">
        <f>ROUND(G30*L30,P4)</f>
        <v>0</v>
      </c>
      <c r="N30" s="40" t="s">
        <v>54</v>
      </c>
      <c r="O30" s="36">
        <f>M30*AA30</f>
        <v>0</v>
      </c>
      <c r="P30" s="1">
        <v>3</v>
      </c>
      <c r="AA30" s="1">
        <f>IF(P30=1,$O$3,IF(P30=2,$O$4,$O$5))</f>
        <v>0</v>
      </c>
    </row>
    <row r="31">
      <c r="A31" s="1" t="s">
        <v>55</v>
      </c>
      <c r="E31" s="30" t="s">
        <v>56</v>
      </c>
    </row>
    <row r="32" ht="39">
      <c r="A32" s="1" t="s">
        <v>57</v>
      </c>
      <c r="E32" s="37" t="s">
        <v>338</v>
      </c>
    </row>
    <row r="33">
      <c r="A33" s="1" t="s">
        <v>59</v>
      </c>
      <c r="E33" s="30" t="s">
        <v>60</v>
      </c>
    </row>
    <row r="34" ht="13">
      <c r="A34" s="1" t="s">
        <v>49</v>
      </c>
      <c r="B34" s="28">
        <v>7</v>
      </c>
      <c r="C34" s="29" t="s">
        <v>240</v>
      </c>
      <c r="D34" s="28" t="s">
        <v>51</v>
      </c>
      <c r="E34" s="30" t="s">
        <v>241</v>
      </c>
      <c r="F34" s="31" t="s">
        <v>53</v>
      </c>
      <c r="G34" s="32">
        <v>30</v>
      </c>
      <c r="H34" s="32">
        <v>0</v>
      </c>
      <c r="I34" s="33">
        <f>ROUND(G34*H34,P4)</f>
        <v>0</v>
      </c>
      <c r="J34" s="28"/>
      <c r="K34" s="28"/>
      <c r="L34" s="34">
        <v>0</v>
      </c>
      <c r="M34" s="20">
        <f>ROUND(G34*L34,P4)</f>
        <v>0</v>
      </c>
      <c r="N34" s="40" t="s">
        <v>54</v>
      </c>
      <c r="O34" s="36">
        <f>M34*AA34</f>
        <v>0</v>
      </c>
      <c r="P34" s="1">
        <v>3</v>
      </c>
      <c r="AA34" s="1">
        <f>IF(P34=1,$O$3,IF(P34=2,$O$4,$O$5))</f>
        <v>0</v>
      </c>
    </row>
    <row r="35">
      <c r="A35" s="1" t="s">
        <v>55</v>
      </c>
      <c r="E35" s="30" t="s">
        <v>56</v>
      </c>
    </row>
    <row r="36" ht="39">
      <c r="A36" s="1" t="s">
        <v>57</v>
      </c>
      <c r="E36" s="37" t="s">
        <v>338</v>
      </c>
    </row>
    <row r="37">
      <c r="A37" s="1" t="s">
        <v>59</v>
      </c>
      <c r="E37" s="30" t="s">
        <v>60</v>
      </c>
    </row>
    <row r="38" ht="25">
      <c r="A38" s="1" t="s">
        <v>49</v>
      </c>
      <c r="B38" s="28">
        <v>8</v>
      </c>
      <c r="C38" s="29" t="s">
        <v>339</v>
      </c>
      <c r="D38" s="28" t="s">
        <v>51</v>
      </c>
      <c r="E38" s="30" t="s">
        <v>340</v>
      </c>
      <c r="F38" s="31" t="s">
        <v>66</v>
      </c>
      <c r="G38" s="32">
        <v>1</v>
      </c>
      <c r="H38" s="32">
        <v>0</v>
      </c>
      <c r="I38" s="33">
        <f>ROUND(G38*H38,P4)</f>
        <v>0</v>
      </c>
      <c r="J38" s="28"/>
      <c r="K38" s="28"/>
      <c r="L38" s="34">
        <v>0</v>
      </c>
      <c r="M38" s="20">
        <f>ROUND(G38*L38,P4)</f>
        <v>0</v>
      </c>
      <c r="N38" s="40" t="s">
        <v>54</v>
      </c>
      <c r="O38" s="36">
        <f>M38*AA38</f>
        <v>0</v>
      </c>
      <c r="P38" s="1">
        <v>3</v>
      </c>
      <c r="AA38" s="1">
        <f>IF(P38=1,$O$3,IF(P38=2,$O$4,$O$5))</f>
        <v>0</v>
      </c>
    </row>
    <row r="39">
      <c r="A39" s="1" t="s">
        <v>55</v>
      </c>
      <c r="E39" s="30" t="s">
        <v>56</v>
      </c>
    </row>
    <row r="40" ht="39">
      <c r="A40" s="1" t="s">
        <v>57</v>
      </c>
      <c r="E40" s="37" t="s">
        <v>341</v>
      </c>
    </row>
    <row r="41">
      <c r="A41" s="1" t="s">
        <v>59</v>
      </c>
      <c r="E41" s="30" t="s">
        <v>60</v>
      </c>
    </row>
    <row r="42" ht="13">
      <c r="A42" s="1" t="s">
        <v>49</v>
      </c>
      <c r="B42" s="28">
        <v>9</v>
      </c>
      <c r="C42" s="29" t="s">
        <v>342</v>
      </c>
      <c r="D42" s="28" t="s">
        <v>51</v>
      </c>
      <c r="E42" s="30" t="s">
        <v>343</v>
      </c>
      <c r="F42" s="31" t="s">
        <v>66</v>
      </c>
      <c r="G42" s="32">
        <v>1</v>
      </c>
      <c r="H42" s="32">
        <v>0</v>
      </c>
      <c r="I42" s="33">
        <f>ROUND(G42*H42,P4)</f>
        <v>0</v>
      </c>
      <c r="J42" s="28"/>
      <c r="K42" s="28"/>
      <c r="L42" s="34">
        <v>0</v>
      </c>
      <c r="M42" s="20">
        <f>ROUND(G42*L42,P4)</f>
        <v>0</v>
      </c>
      <c r="N42" s="40" t="s">
        <v>54</v>
      </c>
      <c r="O42" s="36">
        <f>M42*AA42</f>
        <v>0</v>
      </c>
      <c r="P42" s="1">
        <v>3</v>
      </c>
      <c r="AA42" s="1">
        <f>IF(P42=1,$O$3,IF(P42=2,$O$4,$O$5))</f>
        <v>0</v>
      </c>
    </row>
    <row r="43">
      <c r="A43" s="1" t="s">
        <v>55</v>
      </c>
      <c r="E43" s="30" t="s">
        <v>56</v>
      </c>
    </row>
    <row r="44" ht="39">
      <c r="A44" s="1" t="s">
        <v>57</v>
      </c>
      <c r="E44" s="37" t="s">
        <v>341</v>
      </c>
    </row>
    <row r="45">
      <c r="A45" s="1" t="s">
        <v>59</v>
      </c>
      <c r="E45" s="30" t="s">
        <v>60</v>
      </c>
    </row>
    <row r="46" ht="13">
      <c r="A46" s="1" t="s">
        <v>49</v>
      </c>
      <c r="B46" s="28">
        <v>10</v>
      </c>
      <c r="C46" s="29" t="s">
        <v>344</v>
      </c>
      <c r="D46" s="28" t="s">
        <v>51</v>
      </c>
      <c r="E46" s="30" t="s">
        <v>345</v>
      </c>
      <c r="F46" s="31" t="s">
        <v>66</v>
      </c>
      <c r="G46" s="32">
        <v>1</v>
      </c>
      <c r="H46" s="32">
        <v>0</v>
      </c>
      <c r="I46" s="33">
        <f>ROUND(G46*H46,P4)</f>
        <v>0</v>
      </c>
      <c r="J46" s="28"/>
      <c r="K46" s="28"/>
      <c r="L46" s="34">
        <v>0</v>
      </c>
      <c r="M46" s="20">
        <f>ROUND(G46*L46,P4)</f>
        <v>0</v>
      </c>
      <c r="N46" s="40" t="s">
        <v>54</v>
      </c>
      <c r="O46" s="36">
        <f>M46*AA46</f>
        <v>0</v>
      </c>
      <c r="P46" s="1">
        <v>3</v>
      </c>
      <c r="AA46" s="1">
        <f>IF(P46=1,$O$3,IF(P46=2,$O$4,$O$5))</f>
        <v>0</v>
      </c>
    </row>
    <row r="47">
      <c r="A47" s="1" t="s">
        <v>55</v>
      </c>
      <c r="E47" s="30" t="s">
        <v>56</v>
      </c>
    </row>
    <row r="48" ht="39">
      <c r="A48" s="1" t="s">
        <v>57</v>
      </c>
      <c r="E48" s="37" t="s">
        <v>341</v>
      </c>
    </row>
    <row r="49">
      <c r="A49" s="1" t="s">
        <v>59</v>
      </c>
      <c r="E49" s="30" t="s">
        <v>60</v>
      </c>
    </row>
    <row r="50" ht="13">
      <c r="A50" s="1" t="s">
        <v>49</v>
      </c>
      <c r="B50" s="28">
        <v>11</v>
      </c>
      <c r="C50" s="29" t="s">
        <v>346</v>
      </c>
      <c r="D50" s="28" t="s">
        <v>51</v>
      </c>
      <c r="E50" s="30" t="s">
        <v>347</v>
      </c>
      <c r="F50" s="31" t="s">
        <v>66</v>
      </c>
      <c r="G50" s="32">
        <v>1</v>
      </c>
      <c r="H50" s="32">
        <v>0</v>
      </c>
      <c r="I50" s="33">
        <f>ROUND(G50*H50,P4)</f>
        <v>0</v>
      </c>
      <c r="J50" s="28"/>
      <c r="K50" s="28"/>
      <c r="L50" s="34">
        <v>0</v>
      </c>
      <c r="M50" s="20">
        <f>ROUND(G50*L50,P4)</f>
        <v>0</v>
      </c>
      <c r="N50" s="40" t="s">
        <v>54</v>
      </c>
      <c r="O50" s="36">
        <f>M50*AA50</f>
        <v>0</v>
      </c>
      <c r="P50" s="1">
        <v>3</v>
      </c>
      <c r="AA50" s="1">
        <f>IF(P50=1,$O$3,IF(P50=2,$O$4,$O$5))</f>
        <v>0</v>
      </c>
    </row>
    <row r="51">
      <c r="A51" s="1" t="s">
        <v>55</v>
      </c>
      <c r="E51" s="30" t="s">
        <v>56</v>
      </c>
    </row>
    <row r="52" ht="39">
      <c r="A52" s="1" t="s">
        <v>57</v>
      </c>
      <c r="E52" s="37" t="s">
        <v>341</v>
      </c>
    </row>
    <row r="53">
      <c r="A53" s="1" t="s">
        <v>59</v>
      </c>
      <c r="E53" s="30" t="s">
        <v>60</v>
      </c>
    </row>
    <row r="54" ht="13">
      <c r="A54" s="1" t="s">
        <v>49</v>
      </c>
      <c r="B54" s="28">
        <v>12</v>
      </c>
      <c r="C54" s="29" t="s">
        <v>348</v>
      </c>
      <c r="D54" s="28" t="s">
        <v>51</v>
      </c>
      <c r="E54" s="30" t="s">
        <v>349</v>
      </c>
      <c r="F54" s="31" t="s">
        <v>66</v>
      </c>
      <c r="G54" s="32">
        <v>1</v>
      </c>
      <c r="H54" s="32">
        <v>0</v>
      </c>
      <c r="I54" s="33">
        <f>ROUND(G54*H54,P4)</f>
        <v>0</v>
      </c>
      <c r="J54" s="28"/>
      <c r="K54" s="28"/>
      <c r="L54" s="34">
        <v>0</v>
      </c>
      <c r="M54" s="20">
        <f>ROUND(G54*L54,P4)</f>
        <v>0</v>
      </c>
      <c r="N54" s="40" t="s">
        <v>54</v>
      </c>
      <c r="O54" s="36">
        <f>M54*AA54</f>
        <v>0</v>
      </c>
      <c r="P54" s="1">
        <v>3</v>
      </c>
      <c r="AA54" s="1">
        <f>IF(P54=1,$O$3,IF(P54=2,$O$4,$O$5))</f>
        <v>0</v>
      </c>
    </row>
    <row r="55">
      <c r="A55" s="1" t="s">
        <v>55</v>
      </c>
      <c r="E55" s="30" t="s">
        <v>56</v>
      </c>
    </row>
    <row r="56" ht="39">
      <c r="A56" s="1" t="s">
        <v>57</v>
      </c>
      <c r="E56" s="37" t="s">
        <v>341</v>
      </c>
    </row>
    <row r="57">
      <c r="A57" s="1" t="s">
        <v>59</v>
      </c>
      <c r="E57" s="30" t="s">
        <v>60</v>
      </c>
    </row>
    <row r="58" ht="13">
      <c r="A58" s="1" t="s">
        <v>49</v>
      </c>
      <c r="B58" s="28">
        <v>13</v>
      </c>
      <c r="C58" s="29" t="s">
        <v>350</v>
      </c>
      <c r="D58" s="28" t="s">
        <v>51</v>
      </c>
      <c r="E58" s="30" t="s">
        <v>351</v>
      </c>
      <c r="F58" s="31" t="s">
        <v>66</v>
      </c>
      <c r="G58" s="32">
        <v>1</v>
      </c>
      <c r="H58" s="32">
        <v>0</v>
      </c>
      <c r="I58" s="33">
        <f>ROUND(G58*H58,P4)</f>
        <v>0</v>
      </c>
      <c r="J58" s="28"/>
      <c r="K58" s="28"/>
      <c r="L58" s="34">
        <v>0</v>
      </c>
      <c r="M58" s="20">
        <f>ROUND(G58*L58,P4)</f>
        <v>0</v>
      </c>
      <c r="N58" s="40" t="s">
        <v>54</v>
      </c>
      <c r="O58" s="36">
        <f>M58*AA58</f>
        <v>0</v>
      </c>
      <c r="P58" s="1">
        <v>3</v>
      </c>
      <c r="AA58" s="1">
        <f>IF(P58=1,$O$3,IF(P58=2,$O$4,$O$5))</f>
        <v>0</v>
      </c>
    </row>
    <row r="59">
      <c r="A59" s="1" t="s">
        <v>55</v>
      </c>
      <c r="E59" s="30" t="s">
        <v>56</v>
      </c>
    </row>
    <row r="60" ht="39">
      <c r="A60" s="1" t="s">
        <v>57</v>
      </c>
      <c r="E60" s="37" t="s">
        <v>341</v>
      </c>
    </row>
    <row r="61">
      <c r="A61" s="1" t="s">
        <v>59</v>
      </c>
      <c r="E61" s="30" t="s">
        <v>60</v>
      </c>
    </row>
    <row r="62" ht="13">
      <c r="A62" s="1" t="s">
        <v>49</v>
      </c>
      <c r="B62" s="28">
        <v>14</v>
      </c>
      <c r="C62" s="29" t="s">
        <v>352</v>
      </c>
      <c r="D62" s="28" t="s">
        <v>51</v>
      </c>
      <c r="E62" s="30" t="s">
        <v>353</v>
      </c>
      <c r="F62" s="31" t="s">
        <v>66</v>
      </c>
      <c r="G62" s="32">
        <v>1</v>
      </c>
      <c r="H62" s="32">
        <v>0</v>
      </c>
      <c r="I62" s="33">
        <f>ROUND(G62*H62,P4)</f>
        <v>0</v>
      </c>
      <c r="J62" s="28"/>
      <c r="K62" s="28"/>
      <c r="L62" s="34">
        <v>0</v>
      </c>
      <c r="M62" s="20">
        <f>ROUND(G62*L62,P4)</f>
        <v>0</v>
      </c>
      <c r="N62" s="40" t="s">
        <v>54</v>
      </c>
      <c r="O62" s="36">
        <f>M62*AA62</f>
        <v>0</v>
      </c>
      <c r="P62" s="1">
        <v>3</v>
      </c>
      <c r="AA62" s="1">
        <f>IF(P62=1,$O$3,IF(P62=2,$O$4,$O$5))</f>
        <v>0</v>
      </c>
    </row>
    <row r="63">
      <c r="A63" s="1" t="s">
        <v>55</v>
      </c>
      <c r="E63" s="30" t="s">
        <v>56</v>
      </c>
    </row>
    <row r="64" ht="39">
      <c r="A64" s="1" t="s">
        <v>57</v>
      </c>
      <c r="E64" s="37" t="s">
        <v>341</v>
      </c>
    </row>
    <row r="65">
      <c r="A65" s="1" t="s">
        <v>59</v>
      </c>
      <c r="E65" s="30" t="s">
        <v>60</v>
      </c>
    </row>
    <row r="66" ht="13">
      <c r="A66" s="1" t="s">
        <v>49</v>
      </c>
      <c r="B66" s="28">
        <v>15</v>
      </c>
      <c r="C66" s="29" t="s">
        <v>354</v>
      </c>
      <c r="D66" s="28" t="s">
        <v>51</v>
      </c>
      <c r="E66" s="30" t="s">
        <v>355</v>
      </c>
      <c r="F66" s="31" t="s">
        <v>66</v>
      </c>
      <c r="G66" s="32">
        <v>3</v>
      </c>
      <c r="H66" s="32">
        <v>0</v>
      </c>
      <c r="I66" s="33">
        <f>ROUND(G66*H66,P4)</f>
        <v>0</v>
      </c>
      <c r="J66" s="28"/>
      <c r="K66" s="28"/>
      <c r="L66" s="34">
        <v>0</v>
      </c>
      <c r="M66" s="20">
        <f>ROUND(G66*L66,P4)</f>
        <v>0</v>
      </c>
      <c r="N66" s="40" t="s">
        <v>54</v>
      </c>
      <c r="O66" s="36">
        <f>M66*AA66</f>
        <v>0</v>
      </c>
      <c r="P66" s="1">
        <v>3</v>
      </c>
      <c r="AA66" s="1">
        <f>IF(P66=1,$O$3,IF(P66=2,$O$4,$O$5))</f>
        <v>0</v>
      </c>
    </row>
    <row r="67">
      <c r="A67" s="1" t="s">
        <v>55</v>
      </c>
      <c r="E67" s="30" t="s">
        <v>56</v>
      </c>
    </row>
    <row r="68" ht="39">
      <c r="A68" s="1" t="s">
        <v>57</v>
      </c>
      <c r="E68" s="37" t="s">
        <v>356</v>
      </c>
    </row>
    <row r="69">
      <c r="A69" s="1" t="s">
        <v>59</v>
      </c>
      <c r="E69" s="30" t="s">
        <v>60</v>
      </c>
    </row>
    <row r="70" ht="13">
      <c r="A70" s="1" t="s">
        <v>49</v>
      </c>
      <c r="B70" s="28">
        <v>16</v>
      </c>
      <c r="C70" s="29" t="s">
        <v>357</v>
      </c>
      <c r="D70" s="28" t="s">
        <v>51</v>
      </c>
      <c r="E70" s="30" t="s">
        <v>358</v>
      </c>
      <c r="F70" s="31" t="s">
        <v>66</v>
      </c>
      <c r="G70" s="32">
        <v>2</v>
      </c>
      <c r="H70" s="32">
        <v>0</v>
      </c>
      <c r="I70" s="33">
        <f>ROUND(G70*H70,P4)</f>
        <v>0</v>
      </c>
      <c r="J70" s="28"/>
      <c r="K70" s="28"/>
      <c r="L70" s="34">
        <v>0</v>
      </c>
      <c r="M70" s="20">
        <f>ROUND(G70*L70,P4)</f>
        <v>0</v>
      </c>
      <c r="N70" s="40" t="s">
        <v>54</v>
      </c>
      <c r="O70" s="36">
        <f>M70*AA70</f>
        <v>0</v>
      </c>
      <c r="P70" s="1">
        <v>3</v>
      </c>
      <c r="AA70" s="1">
        <f>IF(P70=1,$O$3,IF(P70=2,$O$4,$O$5))</f>
        <v>0</v>
      </c>
    </row>
    <row r="71">
      <c r="A71" s="1" t="s">
        <v>55</v>
      </c>
      <c r="E71" s="30" t="s">
        <v>56</v>
      </c>
    </row>
    <row r="72" ht="39">
      <c r="A72" s="1" t="s">
        <v>57</v>
      </c>
      <c r="E72" s="37" t="s">
        <v>359</v>
      </c>
    </row>
    <row r="73">
      <c r="A73" s="1" t="s">
        <v>59</v>
      </c>
      <c r="E73" s="30" t="s">
        <v>60</v>
      </c>
    </row>
    <row r="74" ht="13">
      <c r="A74" s="1" t="s">
        <v>49</v>
      </c>
      <c r="B74" s="28">
        <v>17</v>
      </c>
      <c r="C74" s="29" t="s">
        <v>360</v>
      </c>
      <c r="D74" s="28" t="s">
        <v>51</v>
      </c>
      <c r="E74" s="30" t="s">
        <v>361</v>
      </c>
      <c r="F74" s="31" t="s">
        <v>66</v>
      </c>
      <c r="G74" s="32">
        <v>2</v>
      </c>
      <c r="H74" s="32">
        <v>0</v>
      </c>
      <c r="I74" s="33">
        <f>ROUND(G74*H74,P4)</f>
        <v>0</v>
      </c>
      <c r="J74" s="28"/>
      <c r="K74" s="28"/>
      <c r="L74" s="34">
        <v>0</v>
      </c>
      <c r="M74" s="20">
        <f>ROUND(G74*L74,P4)</f>
        <v>0</v>
      </c>
      <c r="N74" s="40" t="s">
        <v>54</v>
      </c>
      <c r="O74" s="36">
        <f>M74*AA74</f>
        <v>0</v>
      </c>
      <c r="P74" s="1">
        <v>3</v>
      </c>
      <c r="AA74" s="1">
        <f>IF(P74=1,$O$3,IF(P74=2,$O$4,$O$5))</f>
        <v>0</v>
      </c>
    </row>
    <row r="75">
      <c r="A75" s="1" t="s">
        <v>55</v>
      </c>
      <c r="E75" s="30" t="s">
        <v>56</v>
      </c>
    </row>
    <row r="76" ht="39">
      <c r="A76" s="1" t="s">
        <v>57</v>
      </c>
      <c r="E76" s="37" t="s">
        <v>359</v>
      </c>
    </row>
    <row r="77">
      <c r="A77" s="1" t="s">
        <v>59</v>
      </c>
      <c r="E77" s="30" t="s">
        <v>60</v>
      </c>
    </row>
    <row r="78" ht="13">
      <c r="A78" s="1" t="s">
        <v>49</v>
      </c>
      <c r="B78" s="28">
        <v>18</v>
      </c>
      <c r="C78" s="29" t="s">
        <v>362</v>
      </c>
      <c r="D78" s="28" t="s">
        <v>51</v>
      </c>
      <c r="E78" s="30" t="s">
        <v>363</v>
      </c>
      <c r="F78" s="31" t="s">
        <v>66</v>
      </c>
      <c r="G78" s="32">
        <v>2</v>
      </c>
      <c r="H78" s="32">
        <v>0</v>
      </c>
      <c r="I78" s="33">
        <f>ROUND(G78*H78,P4)</f>
        <v>0</v>
      </c>
      <c r="J78" s="28"/>
      <c r="K78" s="28"/>
      <c r="L78" s="34">
        <v>0</v>
      </c>
      <c r="M78" s="20">
        <f>ROUND(G78*L78,P4)</f>
        <v>0</v>
      </c>
      <c r="N78" s="40" t="s">
        <v>54</v>
      </c>
      <c r="O78" s="36">
        <f>M78*AA78</f>
        <v>0</v>
      </c>
      <c r="P78" s="1">
        <v>3</v>
      </c>
      <c r="AA78" s="1">
        <f>IF(P78=1,$O$3,IF(P78=2,$O$4,$O$5))</f>
        <v>0</v>
      </c>
    </row>
    <row r="79">
      <c r="A79" s="1" t="s">
        <v>55</v>
      </c>
      <c r="E79" s="30" t="s">
        <v>56</v>
      </c>
    </row>
    <row r="80" ht="39">
      <c r="A80" s="1" t="s">
        <v>57</v>
      </c>
      <c r="E80" s="37" t="s">
        <v>359</v>
      </c>
    </row>
    <row r="81">
      <c r="A81" s="1" t="s">
        <v>59</v>
      </c>
      <c r="E81" s="30" t="s">
        <v>60</v>
      </c>
    </row>
    <row r="82" ht="25">
      <c r="A82" s="1" t="s">
        <v>49</v>
      </c>
      <c r="B82" s="28">
        <v>19</v>
      </c>
      <c r="C82" s="29" t="s">
        <v>364</v>
      </c>
      <c r="D82" s="28" t="s">
        <v>51</v>
      </c>
      <c r="E82" s="30" t="s">
        <v>365</v>
      </c>
      <c r="F82" s="31" t="s">
        <v>66</v>
      </c>
      <c r="G82" s="32">
        <v>1</v>
      </c>
      <c r="H82" s="32">
        <v>0</v>
      </c>
      <c r="I82" s="33">
        <f>ROUND(G82*H82,P4)</f>
        <v>0</v>
      </c>
      <c r="J82" s="28"/>
      <c r="K82" s="28"/>
      <c r="L82" s="34">
        <v>0</v>
      </c>
      <c r="M82" s="20">
        <f>ROUND(G82*L82,P4)</f>
        <v>0</v>
      </c>
      <c r="N82" s="40" t="s">
        <v>54</v>
      </c>
      <c r="O82" s="36">
        <f>M82*AA82</f>
        <v>0</v>
      </c>
      <c r="P82" s="1">
        <v>3</v>
      </c>
      <c r="AA82" s="1">
        <f>IF(P82=1,$O$3,IF(P82=2,$O$4,$O$5))</f>
        <v>0</v>
      </c>
    </row>
    <row r="83">
      <c r="A83" s="1" t="s">
        <v>55</v>
      </c>
      <c r="E83" s="30" t="s">
        <v>56</v>
      </c>
    </row>
    <row r="84" ht="39">
      <c r="A84" s="1" t="s">
        <v>57</v>
      </c>
      <c r="E84" s="37" t="s">
        <v>341</v>
      </c>
    </row>
    <row r="85">
      <c r="A85" s="1" t="s">
        <v>59</v>
      </c>
      <c r="E85" s="30" t="s">
        <v>60</v>
      </c>
    </row>
    <row r="86" ht="25">
      <c r="A86" s="1" t="s">
        <v>49</v>
      </c>
      <c r="B86" s="28">
        <v>20</v>
      </c>
      <c r="C86" s="29" t="s">
        <v>366</v>
      </c>
      <c r="D86" s="28" t="s">
        <v>51</v>
      </c>
      <c r="E86" s="30" t="s">
        <v>367</v>
      </c>
      <c r="F86" s="31" t="s">
        <v>66</v>
      </c>
      <c r="G86" s="32">
        <v>1</v>
      </c>
      <c r="H86" s="32">
        <v>0</v>
      </c>
      <c r="I86" s="33">
        <f>ROUND(G86*H86,P4)</f>
        <v>0</v>
      </c>
      <c r="J86" s="28"/>
      <c r="K86" s="28"/>
      <c r="L86" s="34">
        <v>0</v>
      </c>
      <c r="M86" s="20">
        <f>ROUND(G86*L86,P4)</f>
        <v>0</v>
      </c>
      <c r="N86" s="40" t="s">
        <v>54</v>
      </c>
      <c r="O86" s="36">
        <f>M86*AA86</f>
        <v>0</v>
      </c>
      <c r="P86" s="1">
        <v>3</v>
      </c>
      <c r="AA86" s="1">
        <f>IF(P86=1,$O$3,IF(P86=2,$O$4,$O$5))</f>
        <v>0</v>
      </c>
    </row>
    <row r="87">
      <c r="A87" s="1" t="s">
        <v>55</v>
      </c>
      <c r="E87" s="30" t="s">
        <v>56</v>
      </c>
    </row>
    <row r="88" ht="39">
      <c r="A88" s="1" t="s">
        <v>57</v>
      </c>
      <c r="E88" s="37" t="s">
        <v>341</v>
      </c>
    </row>
    <row r="89">
      <c r="A89" s="1" t="s">
        <v>59</v>
      </c>
      <c r="E89" s="30" t="s">
        <v>60</v>
      </c>
    </row>
    <row r="90" ht="13">
      <c r="A90" s="1" t="s">
        <v>49</v>
      </c>
      <c r="B90" s="28">
        <v>21</v>
      </c>
      <c r="C90" s="29" t="s">
        <v>161</v>
      </c>
      <c r="D90" s="28" t="s">
        <v>51</v>
      </c>
      <c r="E90" s="30" t="s">
        <v>162</v>
      </c>
      <c r="F90" s="31" t="s">
        <v>66</v>
      </c>
      <c r="G90" s="32">
        <v>1</v>
      </c>
      <c r="H90" s="32">
        <v>0</v>
      </c>
      <c r="I90" s="33">
        <f>ROUND(G90*H90,P4)</f>
        <v>0</v>
      </c>
      <c r="J90" s="28"/>
      <c r="K90" s="28"/>
      <c r="L90" s="34">
        <v>0</v>
      </c>
      <c r="M90" s="20">
        <f>ROUND(G90*L90,P4)</f>
        <v>0</v>
      </c>
      <c r="N90" s="40" t="s">
        <v>54</v>
      </c>
      <c r="O90" s="36">
        <f>M90*AA90</f>
        <v>0</v>
      </c>
      <c r="P90" s="1">
        <v>3</v>
      </c>
      <c r="AA90" s="1">
        <f>IF(P90=1,$O$3,IF(P90=2,$O$4,$O$5))</f>
        <v>0</v>
      </c>
    </row>
    <row r="91">
      <c r="A91" s="1" t="s">
        <v>55</v>
      </c>
      <c r="E91" s="30" t="s">
        <v>56</v>
      </c>
    </row>
    <row r="92" ht="39">
      <c r="A92" s="1" t="s">
        <v>57</v>
      </c>
      <c r="E92" s="37" t="s">
        <v>341</v>
      </c>
    </row>
    <row r="93">
      <c r="A93" s="1" t="s">
        <v>59</v>
      </c>
      <c r="E93" s="30" t="s">
        <v>60</v>
      </c>
    </row>
    <row r="94" ht="13">
      <c r="A94" s="1" t="s">
        <v>49</v>
      </c>
      <c r="B94" s="28">
        <v>22</v>
      </c>
      <c r="C94" s="29" t="s">
        <v>368</v>
      </c>
      <c r="D94" s="28" t="s">
        <v>51</v>
      </c>
      <c r="E94" s="30" t="s">
        <v>369</v>
      </c>
      <c r="F94" s="31" t="s">
        <v>151</v>
      </c>
      <c r="G94" s="32">
        <v>8</v>
      </c>
      <c r="H94" s="32">
        <v>0</v>
      </c>
      <c r="I94" s="33">
        <f>ROUND(G94*H94,P4)</f>
        <v>0</v>
      </c>
      <c r="J94" s="28"/>
      <c r="K94" s="28"/>
      <c r="L94" s="34">
        <v>0</v>
      </c>
      <c r="M94" s="20">
        <f>ROUND(G94*L94,P4)</f>
        <v>0</v>
      </c>
      <c r="N94" s="40" t="s">
        <v>54</v>
      </c>
      <c r="O94" s="36">
        <f>M94*AA94</f>
        <v>0</v>
      </c>
      <c r="P94" s="1">
        <v>3</v>
      </c>
      <c r="AA94" s="1">
        <f>IF(P94=1,$O$3,IF(P94=2,$O$4,$O$5))</f>
        <v>0</v>
      </c>
    </row>
    <row r="95">
      <c r="A95" s="1" t="s">
        <v>55</v>
      </c>
      <c r="E95" s="30" t="s">
        <v>56</v>
      </c>
    </row>
    <row r="96" ht="39">
      <c r="A96" s="1" t="s">
        <v>57</v>
      </c>
      <c r="E96" s="37" t="s">
        <v>370</v>
      </c>
    </row>
    <row r="97">
      <c r="A97" s="1" t="s">
        <v>59</v>
      </c>
      <c r="E97" s="30" t="s">
        <v>60</v>
      </c>
    </row>
    <row r="98" ht="13">
      <c r="A98" s="1" t="s">
        <v>49</v>
      </c>
      <c r="B98" s="28">
        <v>23</v>
      </c>
      <c r="C98" s="29" t="s">
        <v>371</v>
      </c>
      <c r="D98" s="28" t="s">
        <v>51</v>
      </c>
      <c r="E98" s="30" t="s">
        <v>372</v>
      </c>
      <c r="F98" s="31" t="s">
        <v>66</v>
      </c>
      <c r="G98" s="32">
        <v>1</v>
      </c>
      <c r="H98" s="32">
        <v>0</v>
      </c>
      <c r="I98" s="33">
        <f>ROUND(G98*H98,P4)</f>
        <v>0</v>
      </c>
      <c r="J98" s="28"/>
      <c r="K98" s="28"/>
      <c r="L98" s="34">
        <v>0</v>
      </c>
      <c r="M98" s="20">
        <f>ROUND(G98*L98,P4)</f>
        <v>0</v>
      </c>
      <c r="N98" s="40" t="s">
        <v>54</v>
      </c>
      <c r="O98" s="36">
        <f>M98*AA98</f>
        <v>0</v>
      </c>
      <c r="P98" s="1">
        <v>3</v>
      </c>
      <c r="AA98" s="1">
        <f>IF(P98=1,$O$3,IF(P98=2,$O$4,$O$5))</f>
        <v>0</v>
      </c>
    </row>
    <row r="99">
      <c r="A99" s="1" t="s">
        <v>55</v>
      </c>
      <c r="E99" s="30" t="s">
        <v>56</v>
      </c>
    </row>
    <row r="100" ht="39">
      <c r="A100" s="1" t="s">
        <v>57</v>
      </c>
      <c r="E100" s="37" t="s">
        <v>341</v>
      </c>
    </row>
    <row r="101">
      <c r="A101" s="1" t="s">
        <v>59</v>
      </c>
      <c r="E101" s="30" t="s">
        <v>60</v>
      </c>
    </row>
    <row r="102" ht="13">
      <c r="A102" s="1" t="s">
        <v>49</v>
      </c>
      <c r="B102" s="28">
        <v>24</v>
      </c>
      <c r="C102" s="29" t="s">
        <v>373</v>
      </c>
      <c r="D102" s="28" t="s">
        <v>51</v>
      </c>
      <c r="E102" s="30" t="s">
        <v>374</v>
      </c>
      <c r="F102" s="31" t="s">
        <v>151</v>
      </c>
      <c r="G102" s="32">
        <v>32</v>
      </c>
      <c r="H102" s="32">
        <v>0</v>
      </c>
      <c r="I102" s="33">
        <f>ROUND(G102*H102,P4)</f>
        <v>0</v>
      </c>
      <c r="J102" s="28"/>
      <c r="K102" s="28"/>
      <c r="L102" s="34">
        <v>0</v>
      </c>
      <c r="M102" s="20">
        <f>ROUND(G102*L102,P4)</f>
        <v>0</v>
      </c>
      <c r="N102" s="40" t="s">
        <v>54</v>
      </c>
      <c r="O102" s="36">
        <f>M102*AA102</f>
        <v>0</v>
      </c>
      <c r="P102" s="1">
        <v>3</v>
      </c>
      <c r="AA102" s="1">
        <f>IF(P102=1,$O$3,IF(P102=2,$O$4,$O$5))</f>
        <v>0</v>
      </c>
    </row>
    <row r="103">
      <c r="A103" s="1" t="s">
        <v>55</v>
      </c>
      <c r="E103" s="30" t="s">
        <v>56</v>
      </c>
    </row>
    <row r="104" ht="39">
      <c r="A104" s="1" t="s">
        <v>57</v>
      </c>
      <c r="E104" s="37" t="s">
        <v>375</v>
      </c>
    </row>
    <row r="105">
      <c r="A105" s="1" t="s">
        <v>59</v>
      </c>
      <c r="E105" s="30" t="s">
        <v>60</v>
      </c>
    </row>
    <row r="106" ht="13">
      <c r="A106" s="1" t="s">
        <v>49</v>
      </c>
      <c r="B106" s="28">
        <v>25</v>
      </c>
      <c r="C106" s="29" t="s">
        <v>376</v>
      </c>
      <c r="D106" s="28" t="s">
        <v>51</v>
      </c>
      <c r="E106" s="30" t="s">
        <v>377</v>
      </c>
      <c r="F106" s="31" t="s">
        <v>151</v>
      </c>
      <c r="G106" s="32">
        <v>16</v>
      </c>
      <c r="H106" s="32">
        <v>0</v>
      </c>
      <c r="I106" s="33">
        <f>ROUND(G106*H106,P4)</f>
        <v>0</v>
      </c>
      <c r="J106" s="28"/>
      <c r="K106" s="28"/>
      <c r="L106" s="34">
        <v>0</v>
      </c>
      <c r="M106" s="20">
        <f>ROUND(G106*L106,P4)</f>
        <v>0</v>
      </c>
      <c r="N106" s="40" t="s">
        <v>54</v>
      </c>
      <c r="O106" s="36">
        <f>M106*AA106</f>
        <v>0</v>
      </c>
      <c r="P106" s="1">
        <v>3</v>
      </c>
      <c r="AA106" s="1">
        <f>IF(P106=1,$O$3,IF(P106=2,$O$4,$O$5))</f>
        <v>0</v>
      </c>
    </row>
    <row r="107">
      <c r="A107" s="1" t="s">
        <v>55</v>
      </c>
      <c r="E107" s="30" t="s">
        <v>56</v>
      </c>
    </row>
    <row r="108" ht="39">
      <c r="A108" s="1" t="s">
        <v>57</v>
      </c>
      <c r="E108" s="37" t="s">
        <v>378</v>
      </c>
    </row>
    <row r="109">
      <c r="A109" s="1" t="s">
        <v>59</v>
      </c>
      <c r="E109" s="30" t="s">
        <v>60</v>
      </c>
    </row>
    <row r="110" ht="13">
      <c r="A110" s="1" t="s">
        <v>49</v>
      </c>
      <c r="B110" s="28">
        <v>26</v>
      </c>
      <c r="C110" s="29" t="s">
        <v>379</v>
      </c>
      <c r="D110" s="28" t="s">
        <v>51</v>
      </c>
      <c r="E110" s="30" t="s">
        <v>380</v>
      </c>
      <c r="F110" s="31" t="s">
        <v>284</v>
      </c>
      <c r="G110" s="32">
        <v>6</v>
      </c>
      <c r="H110" s="32">
        <v>0</v>
      </c>
      <c r="I110" s="33">
        <f>ROUND(G110*H110,P4)</f>
        <v>0</v>
      </c>
      <c r="J110" s="28"/>
      <c r="K110" s="28"/>
      <c r="L110" s="34">
        <v>0</v>
      </c>
      <c r="M110" s="20">
        <f>ROUND(G110*L110,P4)</f>
        <v>0</v>
      </c>
      <c r="N110" s="40" t="s">
        <v>54</v>
      </c>
      <c r="O110" s="36">
        <f>M110*AA110</f>
        <v>0</v>
      </c>
      <c r="P110" s="1">
        <v>3</v>
      </c>
      <c r="AA110" s="1">
        <f>IF(P110=1,$O$3,IF(P110=2,$O$4,$O$5))</f>
        <v>0</v>
      </c>
    </row>
    <row r="111">
      <c r="A111" s="1" t="s">
        <v>55</v>
      </c>
      <c r="E111" s="30" t="s">
        <v>56</v>
      </c>
    </row>
    <row r="112" ht="39">
      <c r="A112" s="1" t="s">
        <v>57</v>
      </c>
      <c r="E112" s="37" t="s">
        <v>381</v>
      </c>
    </row>
    <row r="113">
      <c r="A113" s="1" t="s">
        <v>59</v>
      </c>
      <c r="E113" s="30" t="s">
        <v>60</v>
      </c>
    </row>
    <row r="114" ht="13">
      <c r="A114" s="1" t="s">
        <v>49</v>
      </c>
      <c r="B114" s="28">
        <v>27</v>
      </c>
      <c r="C114" s="29" t="s">
        <v>382</v>
      </c>
      <c r="D114" s="28" t="s">
        <v>51</v>
      </c>
      <c r="E114" s="30" t="s">
        <v>383</v>
      </c>
      <c r="F114" s="31" t="s">
        <v>284</v>
      </c>
      <c r="G114" s="32">
        <v>112</v>
      </c>
      <c r="H114" s="32">
        <v>0</v>
      </c>
      <c r="I114" s="33">
        <f>ROUND(G114*H114,P4)</f>
        <v>0</v>
      </c>
      <c r="J114" s="28"/>
      <c r="K114" s="28"/>
      <c r="L114" s="34">
        <v>0</v>
      </c>
      <c r="M114" s="20">
        <f>ROUND(G114*L114,P4)</f>
        <v>0</v>
      </c>
      <c r="N114" s="40" t="s">
        <v>54</v>
      </c>
      <c r="O114" s="36">
        <f>M114*AA114</f>
        <v>0</v>
      </c>
      <c r="P114" s="1">
        <v>3</v>
      </c>
      <c r="AA114" s="1">
        <f>IF(P114=1,$O$3,IF(P114=2,$O$4,$O$5))</f>
        <v>0</v>
      </c>
    </row>
    <row r="115">
      <c r="A115" s="1" t="s">
        <v>55</v>
      </c>
      <c r="E115" s="30" t="s">
        <v>56</v>
      </c>
    </row>
    <row r="116" ht="39">
      <c r="A116" s="1" t="s">
        <v>57</v>
      </c>
      <c r="E116" s="37" t="s">
        <v>384</v>
      </c>
    </row>
    <row r="117">
      <c r="A117" s="1" t="s">
        <v>59</v>
      </c>
      <c r="E117" s="30" t="s">
        <v>60</v>
      </c>
    </row>
    <row r="118" ht="13">
      <c r="A118" s="1" t="s">
        <v>49</v>
      </c>
      <c r="B118" s="28">
        <v>28</v>
      </c>
      <c r="C118" s="29" t="s">
        <v>290</v>
      </c>
      <c r="D118" s="28" t="s">
        <v>51</v>
      </c>
      <c r="E118" s="30" t="s">
        <v>291</v>
      </c>
      <c r="F118" s="31" t="s">
        <v>284</v>
      </c>
      <c r="G118" s="32">
        <v>118</v>
      </c>
      <c r="H118" s="32">
        <v>0</v>
      </c>
      <c r="I118" s="33">
        <f>ROUND(G118*H118,P4)</f>
        <v>0</v>
      </c>
      <c r="J118" s="28"/>
      <c r="K118" s="28"/>
      <c r="L118" s="34">
        <v>0</v>
      </c>
      <c r="M118" s="20">
        <f>ROUND(G118*L118,P4)</f>
        <v>0</v>
      </c>
      <c r="N118" s="40" t="s">
        <v>54</v>
      </c>
      <c r="O118" s="36">
        <f>M118*AA118</f>
        <v>0</v>
      </c>
      <c r="P118" s="1">
        <v>3</v>
      </c>
      <c r="AA118" s="1">
        <f>IF(P118=1,$O$3,IF(P118=2,$O$4,$O$5))</f>
        <v>0</v>
      </c>
    </row>
    <row r="119">
      <c r="A119" s="1" t="s">
        <v>55</v>
      </c>
      <c r="E119" s="30" t="s">
        <v>56</v>
      </c>
    </row>
    <row r="120" ht="39">
      <c r="A120" s="1" t="s">
        <v>57</v>
      </c>
      <c r="E120" s="37" t="s">
        <v>385</v>
      </c>
    </row>
    <row r="121">
      <c r="A121" s="1" t="s">
        <v>59</v>
      </c>
      <c r="E121" s="30" t="s">
        <v>60</v>
      </c>
    </row>
    <row r="122" ht="13">
      <c r="A122" s="1" t="s">
        <v>49</v>
      </c>
      <c r="B122" s="28">
        <v>29</v>
      </c>
      <c r="C122" s="29" t="s">
        <v>386</v>
      </c>
      <c r="D122" s="28" t="s">
        <v>51</v>
      </c>
      <c r="E122" s="30" t="s">
        <v>387</v>
      </c>
      <c r="F122" s="31" t="s">
        <v>310</v>
      </c>
      <c r="G122" s="32">
        <v>200</v>
      </c>
      <c r="H122" s="32">
        <v>0</v>
      </c>
      <c r="I122" s="33">
        <f>ROUND(G122*H122,P4)</f>
        <v>0</v>
      </c>
      <c r="J122" s="28"/>
      <c r="K122" s="28"/>
      <c r="L122" s="34">
        <v>0</v>
      </c>
      <c r="M122" s="20">
        <f>ROUND(G122*L122,P4)</f>
        <v>0</v>
      </c>
      <c r="N122" s="40" t="s">
        <v>54</v>
      </c>
      <c r="O122" s="36">
        <f>M122*AA122</f>
        <v>0</v>
      </c>
      <c r="P122" s="1">
        <v>3</v>
      </c>
      <c r="AA122" s="1">
        <f>IF(P122=1,$O$3,IF(P122=2,$O$4,$O$5))</f>
        <v>0</v>
      </c>
    </row>
    <row r="123">
      <c r="A123" s="1" t="s">
        <v>55</v>
      </c>
      <c r="E123" s="30" t="s">
        <v>56</v>
      </c>
    </row>
    <row r="124" ht="39">
      <c r="A124" s="1" t="s">
        <v>57</v>
      </c>
      <c r="E124" s="37" t="s">
        <v>388</v>
      </c>
    </row>
    <row r="125">
      <c r="A125" s="1" t="s">
        <v>59</v>
      </c>
      <c r="E125" s="30" t="s">
        <v>60</v>
      </c>
    </row>
    <row r="126" ht="13">
      <c r="A126" s="1" t="s">
        <v>49</v>
      </c>
      <c r="B126" s="28">
        <v>30</v>
      </c>
      <c r="C126" s="29" t="s">
        <v>293</v>
      </c>
      <c r="D126" s="28" t="s">
        <v>51</v>
      </c>
      <c r="E126" s="30" t="s">
        <v>294</v>
      </c>
      <c r="F126" s="31" t="s">
        <v>53</v>
      </c>
      <c r="G126" s="32">
        <v>350</v>
      </c>
      <c r="H126" s="32">
        <v>0</v>
      </c>
      <c r="I126" s="33">
        <f>ROUND(G126*H126,P4)</f>
        <v>0</v>
      </c>
      <c r="J126" s="28"/>
      <c r="K126" s="28"/>
      <c r="L126" s="34">
        <v>0</v>
      </c>
      <c r="M126" s="20">
        <f>ROUND(G126*L126,P4)</f>
        <v>0</v>
      </c>
      <c r="N126" s="40" t="s">
        <v>54</v>
      </c>
      <c r="O126" s="36">
        <f>M126*AA126</f>
        <v>0</v>
      </c>
      <c r="P126" s="1">
        <v>3</v>
      </c>
      <c r="AA126" s="1">
        <f>IF(P126=1,$O$3,IF(P126=2,$O$4,$O$5))</f>
        <v>0</v>
      </c>
    </row>
    <row r="127">
      <c r="A127" s="1" t="s">
        <v>55</v>
      </c>
      <c r="E127" s="30" t="s">
        <v>56</v>
      </c>
    </row>
    <row r="128" ht="39">
      <c r="A128" s="1" t="s">
        <v>57</v>
      </c>
      <c r="E128" s="37" t="s">
        <v>328</v>
      </c>
    </row>
    <row r="129">
      <c r="A129" s="1" t="s">
        <v>59</v>
      </c>
      <c r="E129" s="30" t="s">
        <v>60</v>
      </c>
    </row>
    <row r="130" ht="25">
      <c r="A130" s="1" t="s">
        <v>49</v>
      </c>
      <c r="B130" s="28">
        <v>31</v>
      </c>
      <c r="C130" s="29" t="s">
        <v>389</v>
      </c>
      <c r="D130" s="28" t="s">
        <v>51</v>
      </c>
      <c r="E130" s="30" t="s">
        <v>390</v>
      </c>
      <c r="F130" s="31" t="s">
        <v>391</v>
      </c>
      <c r="G130" s="32">
        <v>0.25</v>
      </c>
      <c r="H130" s="32">
        <v>0</v>
      </c>
      <c r="I130" s="33">
        <f>ROUND(G130*H130,P4)</f>
        <v>0</v>
      </c>
      <c r="J130" s="28"/>
      <c r="K130" s="28"/>
      <c r="L130" s="34">
        <v>0</v>
      </c>
      <c r="M130" s="20">
        <f>ROUND(G130*L130,P4)</f>
        <v>0</v>
      </c>
      <c r="N130" s="40" t="s">
        <v>54</v>
      </c>
      <c r="O130" s="36">
        <f>M130*AA130</f>
        <v>0</v>
      </c>
      <c r="P130" s="1">
        <v>3</v>
      </c>
      <c r="AA130" s="1">
        <f>IF(P130=1,$O$3,IF(P130=2,$O$4,$O$5))</f>
        <v>0</v>
      </c>
    </row>
    <row r="131">
      <c r="A131" s="1" t="s">
        <v>55</v>
      </c>
      <c r="E131" s="30" t="s">
        <v>56</v>
      </c>
    </row>
    <row r="132" ht="39">
      <c r="A132" s="1" t="s">
        <v>57</v>
      </c>
      <c r="E132" s="37" t="s">
        <v>392</v>
      </c>
    </row>
    <row r="133">
      <c r="A133" s="1" t="s">
        <v>59</v>
      </c>
      <c r="E133" s="30" t="s">
        <v>60</v>
      </c>
    </row>
    <row r="134" ht="13">
      <c r="A134" s="1" t="s">
        <v>49</v>
      </c>
      <c r="B134" s="28">
        <v>32</v>
      </c>
      <c r="C134" s="29" t="s">
        <v>87</v>
      </c>
      <c r="D134" s="28" t="s">
        <v>51</v>
      </c>
      <c r="E134" s="30" t="s">
        <v>393</v>
      </c>
      <c r="F134" s="31" t="s">
        <v>66</v>
      </c>
      <c r="G134" s="32">
        <v>1</v>
      </c>
      <c r="H134" s="32">
        <v>0</v>
      </c>
      <c r="I134" s="33">
        <f>ROUND(G134*H134,P4)</f>
        <v>0</v>
      </c>
      <c r="J134" s="28"/>
      <c r="K134" s="28"/>
      <c r="L134" s="34">
        <v>0</v>
      </c>
      <c r="M134" s="20">
        <f>ROUND(G134*L134,P4)</f>
        <v>0</v>
      </c>
      <c r="N134" s="40" t="s">
        <v>394</v>
      </c>
      <c r="O134" s="36">
        <f>M134*AA134</f>
        <v>0</v>
      </c>
      <c r="P134" s="1">
        <v>3</v>
      </c>
      <c r="AA134" s="1">
        <f>IF(P134=1,$O$3,IF(P134=2,$O$4,$O$5))</f>
        <v>0</v>
      </c>
    </row>
    <row r="135">
      <c r="A135" s="1" t="s">
        <v>55</v>
      </c>
      <c r="E135" s="30" t="s">
        <v>56</v>
      </c>
    </row>
    <row r="136" ht="39">
      <c r="A136" s="1" t="s">
        <v>57</v>
      </c>
      <c r="E136" s="37" t="s">
        <v>341</v>
      </c>
    </row>
    <row r="137">
      <c r="A137" s="1" t="s">
        <v>59</v>
      </c>
      <c r="E137" s="30" t="s">
        <v>60</v>
      </c>
    </row>
    <row r="138" ht="13">
      <c r="A138" s="1" t="s">
        <v>49</v>
      </c>
      <c r="B138" s="28">
        <v>33</v>
      </c>
      <c r="C138" s="29" t="s">
        <v>395</v>
      </c>
      <c r="D138" s="28" t="s">
        <v>51</v>
      </c>
      <c r="E138" s="30" t="s">
        <v>396</v>
      </c>
      <c r="F138" s="31" t="s">
        <v>310</v>
      </c>
      <c r="G138" s="32">
        <v>12</v>
      </c>
      <c r="H138" s="32">
        <v>0</v>
      </c>
      <c r="I138" s="33">
        <f>ROUND(G138*H138,P4)</f>
        <v>0</v>
      </c>
      <c r="J138" s="28"/>
      <c r="K138" s="28"/>
      <c r="L138" s="34">
        <v>0</v>
      </c>
      <c r="M138" s="20">
        <f>ROUND(G138*L138,P4)</f>
        <v>0</v>
      </c>
      <c r="N138" s="40" t="s">
        <v>54</v>
      </c>
      <c r="O138" s="36">
        <f>M138*AA138</f>
        <v>0</v>
      </c>
      <c r="P138" s="1">
        <v>3</v>
      </c>
      <c r="AA138" s="1">
        <f>IF(P138=1,$O$3,IF(P138=2,$O$4,$O$5))</f>
        <v>0</v>
      </c>
    </row>
    <row r="139">
      <c r="A139" s="1" t="s">
        <v>55</v>
      </c>
      <c r="E139" s="30" t="s">
        <v>56</v>
      </c>
    </row>
    <row r="140" ht="39">
      <c r="A140" s="1" t="s">
        <v>57</v>
      </c>
      <c r="E140" s="37" t="s">
        <v>331</v>
      </c>
    </row>
    <row r="141">
      <c r="A141" s="1" t="s">
        <v>59</v>
      </c>
      <c r="E141" s="30" t="s">
        <v>60</v>
      </c>
    </row>
  </sheetData>
  <sheetProtection sheet="1" objects="1" scenarios="1" spinCount="100000" saltValue="NwF5SlwhTJLoRf8pK7zcPzzJ9XCBHf6FrULAz8aLbCbRm3ZkTNN5Jv2eYKTmAXFz02l/yWc2n/cJgK4Ly+GGJw==" hashValue="EGludbYKjQsVJAWKM6hW/rIk8DsaDKnxyHLJa3d+6wOAHy3w3C55ITgocsri91i/DGS5lvyAcDXTTo/c8csCwA==" algorithmName="SHA-512" password="9028"/>
  <mergeCells count="17">
    <mergeCell ref="C4:D4"/>
    <mergeCell ref="C5:D5"/>
    <mergeCell ref="C1:C2"/>
    <mergeCell ref="C3:D3"/>
    <mergeCell ref="E3:H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K7"/>
    <mergeCell ref="L6:M7"/>
    <mergeCell ref="N6:N8"/>
  </mergeCells>
  <pageSetup fitToHeight="0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2.5"/>
  <cols>
    <col min="1" max="1" width="8.7265625" style="1" hidden="1"/>
    <col min="2" max="2" width="11.363281" style="1" customWidth="1"/>
    <col min="3" max="3" width="13.90625" style="1" customWidth="1"/>
    <col min="5" max="5" width="70.08984" style="1" customWidth="1"/>
    <col min="6" max="6" width="11.363281" style="1" customWidth="1"/>
    <col min="7" max="7" width="16" style="1" customWidth="1"/>
    <col min="8" max="8" width="16" style="1" customWidth="1"/>
    <col min="9" max="9" width="16" style="1" customWidth="1"/>
    <col min="10" max="10" width="8.7265625" style="1" hidden="1"/>
    <col min="11" max="11" width="8.7265625" style="1" hidden="1"/>
    <col min="12" max="12" width="16" style="1" customWidth="1"/>
    <col min="13" max="13" width="16" style="1" customWidth="1"/>
    <col min="14" max="14" width="16" style="1" customWidth="1"/>
    <col min="15" max="15" width="8.7265625" style="1" hidden="1"/>
    <col min="16" max="16" width="8.7265625" style="1" hidden="1"/>
    <col min="17" max="17" width="8.7265625" style="1" hidden="1"/>
    <col min="19" max="19" width="30.363281" style="1" customWidth="1"/>
    <col min="27" max="27" width="8.7265625" style="1" hidden="1"/>
  </cols>
  <sheetData>
    <row r="1" ht="36.850395" customHeight="1">
      <c r="A1" s="16" t="s">
        <v>24</v>
      </c>
      <c r="B1" s="3"/>
      <c r="C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>
        <v>3</v>
      </c>
    </row>
    <row r="2" ht="19.84252" customHeight="1">
      <c r="A2" s="16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4.015747" customHeight="1">
      <c r="A3" s="16" t="s">
        <v>25</v>
      </c>
      <c r="B3" s="17" t="s">
        <v>26</v>
      </c>
      <c r="C3" s="18" t="s">
        <v>1</v>
      </c>
      <c r="D3" s="1"/>
      <c r="E3" s="17" t="s">
        <v>2</v>
      </c>
      <c r="F3" s="1"/>
      <c r="G3" s="1"/>
      <c r="H3" s="1"/>
      <c r="L3" s="40" t="s">
        <v>397</v>
      </c>
      <c r="M3" s="20">
        <f>0+M9+M22</f>
        <v>0</v>
      </c>
      <c r="N3" s="21" t="s">
        <v>3</v>
      </c>
      <c r="O3">
        <v>0</v>
      </c>
      <c r="P3">
        <v>2</v>
      </c>
    </row>
    <row r="4" ht="34.015747" customHeight="1">
      <c r="A4" s="16" t="s">
        <v>28</v>
      </c>
      <c r="B4" s="17" t="s">
        <v>29</v>
      </c>
      <c r="C4" s="22" t="s">
        <v>20</v>
      </c>
      <c r="D4" s="22"/>
      <c r="E4" s="23" t="s">
        <v>21</v>
      </c>
      <c r="O4">
        <v>0.12</v>
      </c>
      <c r="P4">
        <v>2</v>
      </c>
    </row>
    <row r="5" ht="34.015747" customHeight="1">
      <c r="A5" s="16" t="s">
        <v>30</v>
      </c>
      <c r="B5" s="17" t="s">
        <v>31</v>
      </c>
      <c r="C5" s="22" t="s">
        <v>397</v>
      </c>
      <c r="D5" s="22"/>
      <c r="E5" s="23" t="s">
        <v>23</v>
      </c>
      <c r="O5">
        <v>0.20999999999999999</v>
      </c>
    </row>
    <row r="6">
      <c r="A6" s="9" t="s">
        <v>32</v>
      </c>
      <c r="B6" s="9" t="s">
        <v>33</v>
      </c>
      <c r="C6" s="9" t="s">
        <v>34</v>
      </c>
      <c r="D6" s="9" t="s">
        <v>35</v>
      </c>
      <c r="E6" s="9" t="s">
        <v>36</v>
      </c>
      <c r="F6" s="9" t="s">
        <v>37</v>
      </c>
      <c r="G6" s="9" t="s">
        <v>38</v>
      </c>
      <c r="H6" s="9" t="s">
        <v>39</v>
      </c>
      <c r="I6" s="9" t="s">
        <v>40</v>
      </c>
      <c r="J6" s="9" t="s">
        <v>41</v>
      </c>
      <c r="K6" s="9"/>
      <c r="L6" s="9" t="s">
        <v>41</v>
      </c>
      <c r="M6" s="25"/>
      <c r="N6" s="9" t="s">
        <v>42</v>
      </c>
    </row>
    <row r="7">
      <c r="A7" s="9"/>
      <c r="B7" s="9"/>
      <c r="C7" s="9"/>
      <c r="D7" s="9"/>
      <c r="E7" s="9"/>
      <c r="F7" s="9"/>
      <c r="G7" s="9"/>
      <c r="H7" s="9"/>
      <c r="I7" s="9"/>
      <c r="J7" s="25"/>
      <c r="K7" s="25"/>
      <c r="L7" s="25"/>
      <c r="M7" s="25"/>
      <c r="N7" s="9"/>
      <c r="S7" s="1" t="s">
        <v>43</v>
      </c>
      <c r="T7">
        <f>COUNTIFS(L9:L39,"=0",A9:A39,"P")+COUNTIFS(L9:L39,"",A9:A39,"P")+SUM(Q9:Q39)</f>
        <v>0</v>
      </c>
    </row>
    <row r="8" ht="13">
      <c r="A8" s="9"/>
      <c r="B8" s="9"/>
      <c r="C8" s="9"/>
      <c r="D8" s="9"/>
      <c r="E8" s="9"/>
      <c r="F8" s="9"/>
      <c r="G8" s="9"/>
      <c r="H8" s="9"/>
      <c r="I8" s="9"/>
      <c r="J8" s="25"/>
      <c r="K8" s="25"/>
      <c r="L8" s="9" t="s">
        <v>44</v>
      </c>
      <c r="M8" s="9" t="s">
        <v>45</v>
      </c>
      <c r="N8" s="9"/>
    </row>
    <row r="9" ht="13">
      <c r="A9" s="1" t="s">
        <v>46</v>
      </c>
      <c r="C9" s="22" t="s">
        <v>47</v>
      </c>
      <c r="E9" s="23" t="s">
        <v>398</v>
      </c>
      <c r="L9" s="38"/>
      <c r="M9" s="39">
        <f>SUMIFS(M10:M21,A10:A21,"P")</f>
        <v>0</v>
      </c>
      <c r="N9" s="38"/>
    </row>
    <row r="10" ht="13">
      <c r="A10" s="1" t="s">
        <v>49</v>
      </c>
      <c r="B10" s="28">
        <v>1</v>
      </c>
      <c r="C10" s="29" t="s">
        <v>399</v>
      </c>
      <c r="D10" s="28" t="s">
        <v>51</v>
      </c>
      <c r="E10" s="30" t="s">
        <v>400</v>
      </c>
      <c r="F10" s="31" t="s">
        <v>169</v>
      </c>
      <c r="G10" s="32">
        <v>1</v>
      </c>
      <c r="H10" s="32">
        <v>0</v>
      </c>
      <c r="I10" s="33">
        <f>ROUND(G10*H10,P4)</f>
        <v>0</v>
      </c>
      <c r="J10" s="28"/>
      <c r="K10" s="28"/>
      <c r="L10" s="34">
        <v>0</v>
      </c>
      <c r="M10" s="20">
        <f>ROUND(G10*L10,P4)</f>
        <v>0</v>
      </c>
      <c r="N10" s="40" t="s">
        <v>401</v>
      </c>
      <c r="O10" s="36">
        <f>M10*AA10</f>
        <v>0</v>
      </c>
      <c r="P10" s="1">
        <v>3</v>
      </c>
      <c r="AA10" s="1">
        <f>IF(P10=1,$O$3,IF(P10=2,$O$4,$O$5))</f>
        <v>0</v>
      </c>
    </row>
    <row r="11">
      <c r="A11" s="1" t="s">
        <v>55</v>
      </c>
      <c r="E11" s="30" t="s">
        <v>402</v>
      </c>
    </row>
    <row r="12" ht="52">
      <c r="A12" s="1" t="s">
        <v>57</v>
      </c>
      <c r="E12" s="37" t="s">
        <v>403</v>
      </c>
    </row>
    <row r="13" ht="150">
      <c r="A13" s="1" t="s">
        <v>59</v>
      </c>
      <c r="E13" s="30" t="s">
        <v>404</v>
      </c>
    </row>
    <row r="14" ht="13">
      <c r="A14" s="1" t="s">
        <v>49</v>
      </c>
      <c r="B14" s="28">
        <v>2</v>
      </c>
      <c r="C14" s="29" t="s">
        <v>405</v>
      </c>
      <c r="D14" s="28" t="s">
        <v>51</v>
      </c>
      <c r="E14" s="30" t="s">
        <v>406</v>
      </c>
      <c r="F14" s="31" t="s">
        <v>169</v>
      </c>
      <c r="G14" s="32">
        <v>1</v>
      </c>
      <c r="H14" s="32">
        <v>0</v>
      </c>
      <c r="I14" s="33">
        <f>ROUND(G14*H14,P4)</f>
        <v>0</v>
      </c>
      <c r="J14" s="28"/>
      <c r="K14" s="28"/>
      <c r="L14" s="34">
        <v>0</v>
      </c>
      <c r="M14" s="20">
        <f>ROUND(G14*L14,P4)</f>
        <v>0</v>
      </c>
      <c r="N14" s="40" t="s">
        <v>401</v>
      </c>
      <c r="O14" s="36">
        <f>M14*AA14</f>
        <v>0</v>
      </c>
      <c r="P14" s="1">
        <v>3</v>
      </c>
      <c r="AA14" s="1">
        <f>IF(P14=1,$O$3,IF(P14=2,$O$4,$O$5))</f>
        <v>0</v>
      </c>
    </row>
    <row r="15">
      <c r="A15" s="1" t="s">
        <v>55</v>
      </c>
      <c r="E15" s="30" t="s">
        <v>402</v>
      </c>
    </row>
    <row r="16" ht="52">
      <c r="A16" s="1" t="s">
        <v>57</v>
      </c>
      <c r="E16" s="37" t="s">
        <v>403</v>
      </c>
    </row>
    <row r="17" ht="112.5">
      <c r="A17" s="1" t="s">
        <v>59</v>
      </c>
      <c r="E17" s="30" t="s">
        <v>407</v>
      </c>
    </row>
    <row r="18" ht="13">
      <c r="A18" s="1" t="s">
        <v>49</v>
      </c>
      <c r="B18" s="28">
        <v>3</v>
      </c>
      <c r="C18" s="29" t="s">
        <v>408</v>
      </c>
      <c r="D18" s="28" t="s">
        <v>51</v>
      </c>
      <c r="E18" s="30" t="s">
        <v>409</v>
      </c>
      <c r="F18" s="31" t="s">
        <v>169</v>
      </c>
      <c r="G18" s="32">
        <v>1</v>
      </c>
      <c r="H18" s="32">
        <v>0</v>
      </c>
      <c r="I18" s="33">
        <f>ROUND(G18*H18,P4)</f>
        <v>0</v>
      </c>
      <c r="J18" s="28"/>
      <c r="K18" s="28"/>
      <c r="L18" s="34">
        <v>0</v>
      </c>
      <c r="M18" s="20">
        <f>ROUND(G18*L18,P4)</f>
        <v>0</v>
      </c>
      <c r="N18" s="40" t="s">
        <v>401</v>
      </c>
      <c r="O18" s="36">
        <f>M18*AA18</f>
        <v>0</v>
      </c>
      <c r="P18" s="1">
        <v>3</v>
      </c>
      <c r="AA18" s="1">
        <f>IF(P18=1,$O$3,IF(P18=2,$O$4,$O$5))</f>
        <v>0</v>
      </c>
    </row>
    <row r="19">
      <c r="A19" s="1" t="s">
        <v>55</v>
      </c>
      <c r="E19" s="30" t="s">
        <v>402</v>
      </c>
    </row>
    <row r="20" ht="52">
      <c r="A20" s="1" t="s">
        <v>57</v>
      </c>
      <c r="E20" s="37" t="s">
        <v>403</v>
      </c>
    </row>
    <row r="21" ht="112.5">
      <c r="A21" s="1" t="s">
        <v>59</v>
      </c>
      <c r="E21" s="30" t="s">
        <v>410</v>
      </c>
    </row>
    <row r="22" ht="13">
      <c r="A22" s="1" t="s">
        <v>46</v>
      </c>
      <c r="C22" s="22" t="s">
        <v>170</v>
      </c>
      <c r="E22" s="23" t="s">
        <v>411</v>
      </c>
      <c r="L22" s="38"/>
      <c r="M22" s="39">
        <f>SUMIFS(M23:M38,A23:A38,"P")</f>
        <v>0</v>
      </c>
      <c r="N22" s="38"/>
    </row>
    <row r="23" ht="13">
      <c r="A23" s="1" t="s">
        <v>49</v>
      </c>
      <c r="B23" s="28">
        <v>4</v>
      </c>
      <c r="C23" s="29" t="s">
        <v>412</v>
      </c>
      <c r="D23" s="28" t="s">
        <v>51</v>
      </c>
      <c r="E23" s="30" t="s">
        <v>413</v>
      </c>
      <c r="F23" s="31" t="s">
        <v>169</v>
      </c>
      <c r="G23" s="32">
        <v>1</v>
      </c>
      <c r="H23" s="32">
        <v>0</v>
      </c>
      <c r="I23" s="33">
        <f>ROUND(G23*H23,P4)</f>
        <v>0</v>
      </c>
      <c r="J23" s="28"/>
      <c r="K23" s="28"/>
      <c r="L23" s="34">
        <v>0</v>
      </c>
      <c r="M23" s="20">
        <f>ROUND(G23*L23,P4)</f>
        <v>0</v>
      </c>
      <c r="N23" s="40" t="s">
        <v>401</v>
      </c>
      <c r="O23" s="36">
        <f>M23*AA23</f>
        <v>0</v>
      </c>
      <c r="P23" s="1">
        <v>3</v>
      </c>
      <c r="AA23" s="1">
        <f>IF(P23=1,$O$3,IF(P23=2,$O$4,$O$5))</f>
        <v>0</v>
      </c>
    </row>
    <row r="24">
      <c r="A24" s="1" t="s">
        <v>55</v>
      </c>
      <c r="E24" s="30" t="s">
        <v>414</v>
      </c>
    </row>
    <row r="25" ht="52">
      <c r="A25" s="1" t="s">
        <v>57</v>
      </c>
      <c r="E25" s="37" t="s">
        <v>403</v>
      </c>
    </row>
    <row r="26" ht="87.5">
      <c r="A26" s="1" t="s">
        <v>59</v>
      </c>
      <c r="E26" s="30" t="s">
        <v>415</v>
      </c>
    </row>
    <row r="27" ht="13">
      <c r="A27" s="1" t="s">
        <v>49</v>
      </c>
      <c r="B27" s="28">
        <v>5</v>
      </c>
      <c r="C27" s="29" t="s">
        <v>416</v>
      </c>
      <c r="D27" s="28" t="s">
        <v>51</v>
      </c>
      <c r="E27" s="30" t="s">
        <v>417</v>
      </c>
      <c r="F27" s="31" t="s">
        <v>169</v>
      </c>
      <c r="G27" s="32">
        <v>1</v>
      </c>
      <c r="H27" s="32">
        <v>0</v>
      </c>
      <c r="I27" s="33">
        <f>ROUND(G27*H27,P4)</f>
        <v>0</v>
      </c>
      <c r="J27" s="28"/>
      <c r="K27" s="28"/>
      <c r="L27" s="34">
        <v>0</v>
      </c>
      <c r="M27" s="20">
        <f>ROUND(G27*L27,P4)</f>
        <v>0</v>
      </c>
      <c r="N27" s="40" t="s">
        <v>401</v>
      </c>
      <c r="O27" s="36">
        <f>M27*AA27</f>
        <v>0</v>
      </c>
      <c r="P27" s="1">
        <v>3</v>
      </c>
      <c r="AA27" s="1">
        <f>IF(P27=1,$O$3,IF(P27=2,$O$4,$O$5))</f>
        <v>0</v>
      </c>
    </row>
    <row r="28">
      <c r="A28" s="1" t="s">
        <v>55</v>
      </c>
      <c r="E28" s="30" t="s">
        <v>418</v>
      </c>
    </row>
    <row r="29" ht="52">
      <c r="A29" s="1" t="s">
        <v>57</v>
      </c>
      <c r="E29" s="37" t="s">
        <v>403</v>
      </c>
    </row>
    <row r="30" ht="75">
      <c r="A30" s="1" t="s">
        <v>59</v>
      </c>
      <c r="E30" s="30" t="s">
        <v>419</v>
      </c>
    </row>
    <row r="31" ht="13">
      <c r="A31" s="1" t="s">
        <v>49</v>
      </c>
      <c r="B31" s="28">
        <v>6</v>
      </c>
      <c r="C31" s="29" t="s">
        <v>420</v>
      </c>
      <c r="D31" s="28" t="s">
        <v>51</v>
      </c>
      <c r="E31" s="30" t="s">
        <v>421</v>
      </c>
      <c r="F31" s="31" t="s">
        <v>169</v>
      </c>
      <c r="G31" s="32">
        <v>1</v>
      </c>
      <c r="H31" s="32">
        <v>0</v>
      </c>
      <c r="I31" s="33">
        <f>ROUND(G31*H31,P4)</f>
        <v>0</v>
      </c>
      <c r="J31" s="28"/>
      <c r="K31" s="28"/>
      <c r="L31" s="34">
        <v>0</v>
      </c>
      <c r="M31" s="20">
        <f>ROUND(G31*L31,P4)</f>
        <v>0</v>
      </c>
      <c r="N31" s="40" t="s">
        <v>401</v>
      </c>
      <c r="O31" s="36">
        <f>M31*AA31</f>
        <v>0</v>
      </c>
      <c r="P31" s="1">
        <v>3</v>
      </c>
      <c r="AA31" s="1">
        <f>IF(P31=1,$O$3,IF(P31=2,$O$4,$O$5))</f>
        <v>0</v>
      </c>
    </row>
    <row r="32" ht="25">
      <c r="A32" s="1" t="s">
        <v>55</v>
      </c>
      <c r="E32" s="30" t="s">
        <v>422</v>
      </c>
    </row>
    <row r="33" ht="52">
      <c r="A33" s="1" t="s">
        <v>57</v>
      </c>
      <c r="E33" s="37" t="s">
        <v>403</v>
      </c>
    </row>
    <row r="34" ht="87.5">
      <c r="A34" s="1" t="s">
        <v>59</v>
      </c>
      <c r="E34" s="30" t="s">
        <v>423</v>
      </c>
    </row>
    <row r="35" ht="13">
      <c r="A35" s="1" t="s">
        <v>49</v>
      </c>
      <c r="B35" s="28">
        <v>8</v>
      </c>
      <c r="C35" s="29" t="s">
        <v>424</v>
      </c>
      <c r="D35" s="28" t="s">
        <v>51</v>
      </c>
      <c r="E35" s="30" t="s">
        <v>425</v>
      </c>
      <c r="F35" s="31" t="s">
        <v>66</v>
      </c>
      <c r="G35" s="32">
        <v>1</v>
      </c>
      <c r="H35" s="32">
        <v>0</v>
      </c>
      <c r="I35" s="33">
        <f>ROUND(G35*H35,P4)</f>
        <v>0</v>
      </c>
      <c r="J35" s="28"/>
      <c r="K35" s="28"/>
      <c r="L35" s="34">
        <v>0</v>
      </c>
      <c r="M35" s="20">
        <f>ROUND(G35*L35,P4)</f>
        <v>0</v>
      </c>
      <c r="N35" s="40" t="s">
        <v>401</v>
      </c>
      <c r="O35" s="36">
        <f>M35*AA35</f>
        <v>0</v>
      </c>
      <c r="P35" s="1">
        <v>3</v>
      </c>
      <c r="AA35" s="1">
        <f>IF(P35=1,$O$3,IF(P35=2,$O$4,$O$5))</f>
        <v>0</v>
      </c>
    </row>
    <row r="36">
      <c r="A36" s="1" t="s">
        <v>55</v>
      </c>
      <c r="E36" s="30" t="s">
        <v>426</v>
      </c>
    </row>
    <row r="37" ht="52">
      <c r="A37" s="1" t="s">
        <v>57</v>
      </c>
      <c r="E37" s="37" t="s">
        <v>427</v>
      </c>
    </row>
    <row r="38" ht="125">
      <c r="A38" s="1" t="s">
        <v>59</v>
      </c>
      <c r="E38" s="30" t="s">
        <v>428</v>
      </c>
    </row>
  </sheetData>
  <sheetProtection sheet="1" objects="1" scenarios="1" spinCount="100000" saltValue="n7wHI4e/ZlQ8566MOqtVd4JEm7vR390wcd2YT1gmSXyCBC3S+DW/BHAH9f3QXeQiYFtmPIrGixrsh0I18P+h+A==" hashValue="9iJisgmbOp11GBS5XYInPNOcqPXcAwCLfcGpoEE0T+v9TM4KJHYm69kelThq2vOrk3CDHDX24EM+rEuMkDJt9g==" algorithmName="SHA-512" password="9028"/>
  <mergeCells count="17">
    <mergeCell ref="C4:D4"/>
    <mergeCell ref="C5:D5"/>
    <mergeCell ref="C1:C2"/>
    <mergeCell ref="C3:D3"/>
    <mergeCell ref="E3:H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K7"/>
    <mergeCell ref="L6:M7"/>
    <mergeCell ref="N6:N8"/>
  </mergeCells>
  <pageSetup fitToHeight="0"/>
  <drawing r:id="rId1"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2026-07-31T11:21:52Z</dcterms:created>
  <dcterms:modified xsi:type="dcterms:W3CDTF">2026-07-31T11:21:53Z</dcterms:modified>
</cp:coreProperties>
</file>