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svr...'!$C$115:$K$371</definedName>
    <definedName name="_xlnm.Print_Area" localSheetId="25">'SO 01 - Práce na žel. svr...'!$C$4:$J$76,'SO 01 - Práce na žel. svr...'!$C$82:$J$97,'SO 01 - Práce na žel. svr...'!$C$103:$J$371</definedName>
    <definedName name="_xlnm.Print_Titles" localSheetId="25">'SO 01 - Práce na žel. svr...'!$115:$115</definedName>
    <definedName name="_xlnm._FilterDatabase" localSheetId="26" hidden="1">'SO 02 - Práce na žel. svr...'!$C$115:$K$392</definedName>
    <definedName name="_xlnm.Print_Area" localSheetId="26">'SO 02 - Práce na žel. svr...'!$C$4:$J$76,'SO 02 - Práce na žel. svr...'!$C$82:$J$97,'SO 02 - Práce na žel. svr...'!$C$103:$J$392</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svr...'!$C$103:$J$344</definedName>
    <definedName name="_xlnm.Print_Titles" localSheetId="27">'SO 03 - Práce na žel. svr...'!$115:$115</definedName>
    <definedName name="_xlnm._FilterDatabase" localSheetId="28" hidden="1">'SO 04 - Práce na žel. svr...'!$C$115:$K$374</definedName>
    <definedName name="_xlnm.Print_Area" localSheetId="28">'SO 04 - Práce na žel. svr...'!$C$4:$J$76,'SO 04 - Práce na žel. svr...'!$C$82:$J$97,'SO 04 - Práce na žel. svr...'!$C$103:$J$374</definedName>
    <definedName name="_xlnm.Print_Titles" localSheetId="28">'SO 04 - Práce na žel. svr...'!$115:$115</definedName>
    <definedName name="_xlnm._FilterDatabase" localSheetId="29" hidden="1">'SO 05 - Práce na žel. svr...'!$C$115:$K$296</definedName>
    <definedName name="_xlnm.Print_Area" localSheetId="29">'SO 05 - Práce na žel. svr...'!$C$4:$J$76,'SO 05 - Práce na žel. svr...'!$C$82:$J$97,'SO 05 - Práce na žel. svr...'!$C$103:$J$296</definedName>
    <definedName name="_xlnm.Print_Titles" localSheetId="29">'SO 05 - Práce na žel. svr...'!$115:$115</definedName>
    <definedName name="_xlnm._FilterDatabase" localSheetId="30" hidden="1">'SO 06 - Práce na žel. svr...'!$C$115:$K$378</definedName>
    <definedName name="_xlnm.Print_Area" localSheetId="30">'SO 06 - Práce na žel. svr...'!$C$4:$J$76,'SO 06 - Práce na žel. svr...'!$C$82:$J$97,'SO 06 - Práce na žel. svr...'!$C$103:$J$378</definedName>
    <definedName name="_xlnm.Print_Titles" localSheetId="30">'SO 06 - Práce na žel. svr...'!$115:$115</definedName>
    <definedName name="_xlnm._FilterDatabase" localSheetId="31" hidden="1">'SO 07 - Práce na žel. svr...'!$C$115:$K$371</definedName>
    <definedName name="_xlnm.Print_Area" localSheetId="31">'SO 07 - Práce na žel. svr...'!$C$4:$J$76,'SO 07 - Práce na žel. svr...'!$C$82:$J$97,'SO 07 - Práce na žel. svr...'!$C$103:$J$371</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objednatele'!$C$124:$K$370</definedName>
    <definedName name="_xlnm.Print_Area" localSheetId="35">'SO 11 - Materiál objednatele'!$C$4:$J$76,'SO 11 - Materiál objednatele'!$C$82:$J$106,'SO 11 - Materiál objednatele'!$C$112:$J$370</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T116"/>
  <c r="R116"/>
  <c r="P116"/>
  <c i="1" r="AU152"/>
  <c i="37"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112"/>
  <c r="J14"/>
  <c r="J12"/>
  <c r="J110"/>
  <c r="E7"/>
  <c r="E106"/>
  <c i="36" r="J127"/>
  <c r="J126"/>
  <c r="J37"/>
  <c r="J36"/>
  <c i="1" r="AY151"/>
  <c i="36" r="J35"/>
  <c i="1" r="AX151"/>
  <c i="36" r="BI369"/>
  <c r="BH369"/>
  <c r="BG369"/>
  <c r="BF369"/>
  <c r="T369"/>
  <c r="R369"/>
  <c r="P369"/>
  <c r="BI367"/>
  <c r="BH367"/>
  <c r="BG367"/>
  <c r="BF367"/>
  <c r="T367"/>
  <c r="R367"/>
  <c r="P367"/>
  <c r="BI365"/>
  <c r="BH365"/>
  <c r="BG365"/>
  <c r="BF365"/>
  <c r="T365"/>
  <c r="R365"/>
  <c r="P365"/>
  <c r="BI362"/>
  <c r="BH362"/>
  <c r="BG362"/>
  <c r="BF362"/>
  <c r="T362"/>
  <c r="R362"/>
  <c r="P362"/>
  <c r="BI359"/>
  <c r="BH359"/>
  <c r="BG359"/>
  <c r="BF359"/>
  <c r="T359"/>
  <c r="R359"/>
  <c r="P359"/>
  <c r="BI357"/>
  <c r="BH357"/>
  <c r="BG357"/>
  <c r="BF357"/>
  <c r="T357"/>
  <c r="R357"/>
  <c r="P357"/>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19"/>
  <c r="BH319"/>
  <c r="BG319"/>
  <c r="BF319"/>
  <c r="T319"/>
  <c r="R319"/>
  <c r="P319"/>
  <c r="BI316"/>
  <c r="BH316"/>
  <c r="BG316"/>
  <c r="BF316"/>
  <c r="T316"/>
  <c r="R316"/>
  <c r="P316"/>
  <c r="BI313"/>
  <c r="BH313"/>
  <c r="BG313"/>
  <c r="BF313"/>
  <c r="T313"/>
  <c r="R313"/>
  <c r="P313"/>
  <c r="BI311"/>
  <c r="BH311"/>
  <c r="BG311"/>
  <c r="BF311"/>
  <c r="T311"/>
  <c r="R311"/>
  <c r="P311"/>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5"/>
  <c r="BH295"/>
  <c r="BG295"/>
  <c r="BF295"/>
  <c r="T295"/>
  <c r="R295"/>
  <c r="P295"/>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10"/>
  <c r="BH210"/>
  <c r="BG210"/>
  <c r="BF210"/>
  <c r="T210"/>
  <c r="R210"/>
  <c r="P210"/>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60"/>
  <c r="BH160"/>
  <c r="BG160"/>
  <c r="BF160"/>
  <c r="T160"/>
  <c r="R160"/>
  <c r="P160"/>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122"/>
  <c r="J23"/>
  <c r="J21"/>
  <c r="E21"/>
  <c r="J121"/>
  <c r="J20"/>
  <c r="J18"/>
  <c r="E18"/>
  <c r="F122"/>
  <c r="J17"/>
  <c r="J15"/>
  <c r="E15"/>
  <c r="F121"/>
  <c r="J14"/>
  <c r="J12"/>
  <c r="J89"/>
  <c r="E7"/>
  <c r="E11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106"/>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110"/>
  <c r="E7"/>
  <c r="E85"/>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89"/>
  <c r="E7"/>
  <c r="E85"/>
  <c i="32" r="J37"/>
  <c r="J36"/>
  <c i="1" r="AY147"/>
  <c i="32" r="J35"/>
  <c i="1" r="AX147"/>
  <c i="32"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89"/>
  <c r="E7"/>
  <c r="E106"/>
  <c i="31" r="J37"/>
  <c r="J36"/>
  <c i="1" r="AY146"/>
  <c i="31" r="J35"/>
  <c i="1" r="AX146"/>
  <c i="31" r="BI377"/>
  <c r="BH377"/>
  <c r="BG377"/>
  <c r="BF377"/>
  <c r="T377"/>
  <c r="R377"/>
  <c r="P377"/>
  <c r="BI374"/>
  <c r="BH374"/>
  <c r="BG374"/>
  <c r="BF374"/>
  <c r="T374"/>
  <c r="R374"/>
  <c r="P374"/>
  <c r="BI371"/>
  <c r="BH371"/>
  <c r="BG371"/>
  <c r="BF371"/>
  <c r="T371"/>
  <c r="R371"/>
  <c r="P371"/>
  <c r="BI368"/>
  <c r="BH368"/>
  <c r="BG368"/>
  <c r="BF368"/>
  <c r="T368"/>
  <c r="R368"/>
  <c r="P368"/>
  <c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89"/>
  <c r="E7"/>
  <c r="E106"/>
  <c i="30" r="J37"/>
  <c r="J36"/>
  <c i="1" r="AY145"/>
  <c i="30" r="J35"/>
  <c i="1" r="AX145"/>
  <c i="30"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91"/>
  <c r="J14"/>
  <c r="J12"/>
  <c r="J89"/>
  <c r="E7"/>
  <c r="E85"/>
  <c i="29" r="J37"/>
  <c r="J36"/>
  <c i="1" r="AY144"/>
  <c i="29" r="J35"/>
  <c i="1" r="AX144"/>
  <c i="29"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40"/>
  <c r="BH340"/>
  <c r="BG340"/>
  <c r="BF340"/>
  <c r="T340"/>
  <c r="R340"/>
  <c r="P340"/>
  <c r="BI338"/>
  <c r="BH338"/>
  <c r="BG338"/>
  <c r="BF338"/>
  <c r="T338"/>
  <c r="R338"/>
  <c r="P338"/>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6"/>
  <c r="BH236"/>
  <c r="BG236"/>
  <c r="BF236"/>
  <c r="T236"/>
  <c r="R236"/>
  <c r="P236"/>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110"/>
  <c r="E7"/>
  <c r="E106"/>
  <c i="28" r="J37"/>
  <c r="J36"/>
  <c i="1" r="AY143"/>
  <c i="28" r="J35"/>
  <c i="1" r="AX143"/>
  <c i="28"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91"/>
  <c r="J14"/>
  <c r="J12"/>
  <c r="J110"/>
  <c r="E7"/>
  <c r="E85"/>
  <c i="27" r="J37"/>
  <c r="J36"/>
  <c i="1" r="AY142"/>
  <c i="27" r="J35"/>
  <c i="1" r="AX142"/>
  <c i="27" r="BI390"/>
  <c r="BH390"/>
  <c r="BG390"/>
  <c r="BF390"/>
  <c r="T390"/>
  <c r="R390"/>
  <c r="P390"/>
  <c r="BI387"/>
  <c r="BH387"/>
  <c r="BG387"/>
  <c r="BF387"/>
  <c r="T387"/>
  <c r="R387"/>
  <c r="P387"/>
  <c r="BI384"/>
  <c r="BH384"/>
  <c r="BG384"/>
  <c r="BF384"/>
  <c r="T384"/>
  <c r="R384"/>
  <c r="P384"/>
  <c r="BI381"/>
  <c r="BH381"/>
  <c r="BG381"/>
  <c r="BF381"/>
  <c r="T381"/>
  <c r="R381"/>
  <c r="P381"/>
  <c r="BI378"/>
  <c r="BH378"/>
  <c r="BG378"/>
  <c r="BF378"/>
  <c r="T378"/>
  <c r="R378"/>
  <c r="P378"/>
  <c r="BI375"/>
  <c r="BH375"/>
  <c r="BG375"/>
  <c r="BF375"/>
  <c r="T375"/>
  <c r="R375"/>
  <c r="P375"/>
  <c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3"/>
  <c r="BH333"/>
  <c r="BG333"/>
  <c r="BF333"/>
  <c r="T333"/>
  <c r="R333"/>
  <c r="P333"/>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6"/>
  <c r="BH316"/>
  <c r="BG316"/>
  <c r="BF316"/>
  <c r="T316"/>
  <c r="R316"/>
  <c r="P316"/>
  <c r="BI313"/>
  <c r="BH313"/>
  <c r="BG313"/>
  <c r="BF313"/>
  <c r="T313"/>
  <c r="R313"/>
  <c r="P313"/>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91"/>
  <c r="J14"/>
  <c r="J12"/>
  <c r="J89"/>
  <c r="E7"/>
  <c r="E85"/>
  <c i="26" r="J37"/>
  <c r="J36"/>
  <c i="1" r="AY141"/>
  <c i="26" r="J35"/>
  <c i="1" r="AX141"/>
  <c i="26"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89"/>
  <c r="E7"/>
  <c r="E106"/>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93"/>
  <c r="J22"/>
  <c r="J20"/>
  <c r="E20"/>
  <c r="F121"/>
  <c r="J19"/>
  <c r="J17"/>
  <c r="E17"/>
  <c r="F120"/>
  <c r="J16"/>
  <c r="J14"/>
  <c r="J91"/>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93"/>
  <c r="J22"/>
  <c r="J20"/>
  <c r="E20"/>
  <c r="F94"/>
  <c r="J19"/>
  <c r="J17"/>
  <c r="E17"/>
  <c r="F93"/>
  <c r="J16"/>
  <c r="J14"/>
  <c r="J91"/>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114"/>
  <c r="J17"/>
  <c r="J12"/>
  <c r="J89"/>
  <c r="E7"/>
  <c r="E85"/>
  <c i="22" r="J41"/>
  <c r="J40"/>
  <c i="1" r="AY136"/>
  <c i="22" r="J39"/>
  <c i="1" r="AX136"/>
  <c i="22" r="BI129"/>
  <c r="BH129"/>
  <c r="BG129"/>
  <c r="BF129"/>
  <c r="T129"/>
  <c r="R129"/>
  <c r="P129"/>
  <c r="BI127"/>
  <c r="BH127"/>
  <c r="BG127"/>
  <c r="BF127"/>
  <c r="T127"/>
  <c r="R127"/>
  <c r="P127"/>
  <c r="J122"/>
  <c r="J121"/>
  <c r="F121"/>
  <c r="F119"/>
  <c r="E117"/>
  <c r="J96"/>
  <c r="J95"/>
  <c r="F95"/>
  <c r="F93"/>
  <c r="E91"/>
  <c r="J22"/>
  <c r="E22"/>
  <c r="F96"/>
  <c r="J21"/>
  <c r="J16"/>
  <c r="J119"/>
  <c r="E7"/>
  <c r="E85"/>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93"/>
  <c r="E7"/>
  <c r="E112"/>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119"/>
  <c r="E7"/>
  <c r="E111"/>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112"/>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93"/>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85"/>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119"/>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93"/>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120"/>
  <c r="E7"/>
  <c r="E85"/>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113"/>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124"/>
  <c r="J21"/>
  <c r="J16"/>
  <c r="J93"/>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122"/>
  <c r="J21"/>
  <c r="J16"/>
  <c r="J119"/>
  <c r="E7"/>
  <c r="E85"/>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1" r="L90"/>
  <c r="AM90"/>
  <c r="AM89"/>
  <c r="L89"/>
  <c r="AM87"/>
  <c r="L87"/>
  <c r="L85"/>
  <c r="L84"/>
  <c i="36" r="BK369"/>
  <c r="J367"/>
  <c r="J362"/>
  <c r="BK357"/>
  <c r="J352"/>
  <c r="BK348"/>
  <c r="J332"/>
  <c r="J330"/>
  <c r="J328"/>
  <c r="BK313"/>
  <c r="BK297"/>
  <c r="BK293"/>
  <c r="BK278"/>
  <c r="BK276"/>
  <c r="J274"/>
  <c r="BK272"/>
  <c r="BK250"/>
  <c r="J242"/>
  <c r="BK220"/>
  <c r="J218"/>
  <c r="BK215"/>
  <c r="J212"/>
  <c r="BK207"/>
  <c r="J201"/>
  <c r="J197"/>
  <c r="BK195"/>
  <c r="BK193"/>
  <c r="J189"/>
  <c r="J185"/>
  <c r="J183"/>
  <c r="J181"/>
  <c r="J177"/>
  <c r="BK175"/>
  <c r="BK163"/>
  <c r="BK155"/>
  <c r="J153"/>
  <c r="BK136"/>
  <c r="BK134"/>
  <c i="35" r="J246"/>
  <c r="J234"/>
  <c r="J204"/>
  <c r="J195"/>
  <c r="BK183"/>
  <c r="BK153"/>
  <c r="BK150"/>
  <c i="34" r="J228"/>
  <c r="J225"/>
  <c r="J213"/>
  <c r="J210"/>
  <c r="J183"/>
  <c r="J177"/>
  <c r="J141"/>
  <c r="BK138"/>
  <c r="J126"/>
  <c r="J123"/>
  <c r="BK120"/>
  <c i="33" r="J150"/>
  <c r="BK147"/>
  <c r="BK120"/>
  <c i="32" r="BK336"/>
  <c r="J333"/>
  <c r="BK324"/>
  <c r="BK318"/>
  <c r="J315"/>
  <c r="BK297"/>
  <c r="J288"/>
  <c r="J285"/>
  <c r="J225"/>
  <c r="BK222"/>
  <c r="J207"/>
  <c r="J204"/>
  <c r="BK180"/>
  <c r="J174"/>
  <c r="BK162"/>
  <c r="J159"/>
  <c r="BK156"/>
  <c r="J138"/>
  <c r="BK117"/>
  <c i="31" r="BK365"/>
  <c r="BK345"/>
  <c r="J309"/>
  <c r="J303"/>
  <c r="BK300"/>
  <c r="J282"/>
  <c r="BK270"/>
  <c r="J247"/>
  <c r="J244"/>
  <c r="BK242"/>
  <c r="BK240"/>
  <c r="BK231"/>
  <c r="BK228"/>
  <c r="J222"/>
  <c r="BK198"/>
  <c r="BK192"/>
  <c r="BK168"/>
  <c r="J162"/>
  <c r="J156"/>
  <c r="BK147"/>
  <c r="BK132"/>
  <c r="J126"/>
  <c r="BK120"/>
  <c i="30" r="BK294"/>
  <c r="J279"/>
  <c r="BK276"/>
  <c r="J270"/>
  <c r="BK264"/>
  <c r="BK261"/>
  <c r="J258"/>
  <c r="BK252"/>
  <c i="29" r="J357"/>
  <c r="J342"/>
  <c r="BK340"/>
  <c r="J333"/>
  <c r="BK316"/>
  <c r="BK301"/>
  <c r="J253"/>
  <c r="J156"/>
  <c r="BK147"/>
  <c r="J129"/>
  <c r="J126"/>
  <c r="J123"/>
  <c i="28" r="BK312"/>
  <c r="BK309"/>
  <c r="BK279"/>
  <c r="J255"/>
  <c r="BK252"/>
  <c r="BK249"/>
  <c r="J234"/>
  <c r="BK186"/>
  <c r="BK183"/>
  <c r="BK162"/>
  <c r="J159"/>
  <c r="J156"/>
  <c r="J126"/>
  <c i="27" r="J369"/>
  <c r="J348"/>
  <c r="BK338"/>
  <c r="BK324"/>
  <c r="BK307"/>
  <c r="J292"/>
  <c r="J286"/>
  <c r="BK280"/>
  <c r="J256"/>
  <c r="BK253"/>
  <c r="J213"/>
  <c r="BK207"/>
  <c r="BK198"/>
  <c r="J186"/>
  <c r="J180"/>
  <c r="BK174"/>
  <c r="BK153"/>
  <c r="J147"/>
  <c r="BK144"/>
  <c r="J117"/>
  <c i="26" r="J342"/>
  <c r="J324"/>
  <c r="J321"/>
  <c r="J294"/>
  <c r="J279"/>
  <c r="BK267"/>
  <c r="J264"/>
  <c r="J237"/>
  <c r="BK234"/>
  <c r="BK216"/>
  <c r="BK204"/>
  <c r="J195"/>
  <c r="BK192"/>
  <c r="J180"/>
  <c r="J177"/>
  <c r="BK174"/>
  <c r="BK156"/>
  <c r="BK147"/>
  <c r="J144"/>
  <c r="BK141"/>
  <c i="25" r="J129"/>
  <c i="24" r="J241"/>
  <c r="J235"/>
  <c r="BK229"/>
  <c r="J226"/>
  <c r="BK223"/>
  <c r="BK219"/>
  <c r="J217"/>
  <c r="BK209"/>
  <c r="J201"/>
  <c r="BK185"/>
  <c r="J166"/>
  <c r="J163"/>
  <c r="J153"/>
  <c r="J150"/>
  <c r="J144"/>
  <c r="BK137"/>
  <c i="22" r="J129"/>
  <c r="J127"/>
  <c i="21" r="J171"/>
  <c r="J147"/>
  <c r="J133"/>
  <c r="J131"/>
  <c r="J129"/>
  <c i="20" r="BK175"/>
  <c i="19" r="BK170"/>
  <c r="J168"/>
  <c i="16" r="J173"/>
  <c r="J167"/>
  <c r="BK165"/>
  <c r="J159"/>
  <c r="J157"/>
  <c r="BK150"/>
  <c i="15" r="BK132"/>
  <c i="14" r="J183"/>
  <c r="BK180"/>
  <c r="J178"/>
  <c r="J174"/>
  <c r="J172"/>
  <c r="BK164"/>
  <c r="BK134"/>
  <c i="13" r="J144"/>
  <c r="J142"/>
  <c i="11" r="BK155"/>
  <c r="J131"/>
  <c r="J127"/>
  <c i="10" r="J168"/>
  <c r="J166"/>
  <c r="J164"/>
  <c r="J138"/>
  <c r="J132"/>
  <c i="9" r="BK191"/>
  <c r="BK158"/>
  <c r="J134"/>
  <c r="J132"/>
  <c r="BK128"/>
  <c i="7" r="J173"/>
  <c r="J157"/>
  <c r="J143"/>
  <c r="BK131"/>
  <c r="BK129"/>
  <c i="6" r="BK170"/>
  <c r="J168"/>
  <c r="J160"/>
  <c r="BK158"/>
  <c r="J148"/>
  <c r="BK132"/>
  <c r="BK130"/>
  <c i="5" r="J169"/>
  <c r="J163"/>
  <c r="J153"/>
  <c r="J151"/>
  <c r="BK129"/>
  <c r="BK127"/>
  <c i="4" r="J195"/>
  <c r="BK190"/>
  <c r="BK188"/>
  <c r="J186"/>
  <c r="BK180"/>
  <c r="J174"/>
  <c r="BK166"/>
  <c r="BK164"/>
  <c r="BK158"/>
  <c r="J138"/>
  <c r="J134"/>
  <c r="BK132"/>
  <c r="BK128"/>
  <c i="3" r="J137"/>
  <c r="J133"/>
  <c i="2" r="J179"/>
  <c r="BK177"/>
  <c r="J173"/>
  <c r="J165"/>
  <c r="BK163"/>
  <c r="J155"/>
  <c r="BK145"/>
  <c r="BK138"/>
  <c i="37" r="J34"/>
  <c i="36" r="BK362"/>
  <c r="J357"/>
  <c r="J350"/>
  <c r="BK342"/>
  <c r="BK330"/>
  <c r="J322"/>
  <c r="BK300"/>
  <c r="J295"/>
  <c r="J268"/>
  <c r="J260"/>
  <c r="J258"/>
  <c r="J240"/>
  <c r="BK229"/>
  <c r="BK210"/>
  <c r="J203"/>
  <c r="BK179"/>
  <c r="BK160"/>
  <c r="J158"/>
  <c r="J134"/>
  <c r="BK131"/>
  <c i="35" r="BK228"/>
  <c r="J171"/>
  <c r="BK135"/>
  <c r="BK117"/>
  <c i="34" r="J243"/>
  <c r="BK234"/>
  <c r="BK204"/>
  <c r="J201"/>
  <c r="J195"/>
  <c r="BK183"/>
  <c r="BK180"/>
  <c i="29" r="BK247"/>
  <c r="BK236"/>
  <c r="J213"/>
  <c r="J210"/>
  <c r="J198"/>
  <c r="J192"/>
  <c r="J141"/>
  <c r="J132"/>
  <c i="28" r="J336"/>
  <c r="J333"/>
  <c r="J327"/>
  <c r="BK324"/>
  <c r="BK306"/>
  <c r="J291"/>
  <c r="J243"/>
  <c r="J228"/>
  <c r="J225"/>
  <c r="BK219"/>
  <c r="BK216"/>
  <c r="BK213"/>
  <c r="BK210"/>
  <c r="J186"/>
  <c r="J180"/>
  <c r="BK159"/>
  <c r="J150"/>
  <c r="J138"/>
  <c i="27" r="J363"/>
  <c r="J360"/>
  <c r="BK358"/>
  <c r="J338"/>
  <c r="J326"/>
  <c r="BK301"/>
  <c r="BK298"/>
  <c r="J283"/>
  <c r="BK210"/>
  <c r="J204"/>
  <c i="26" r="BK342"/>
  <c r="J315"/>
  <c r="J291"/>
  <c r="J261"/>
  <c r="J258"/>
  <c r="BK180"/>
  <c r="BK177"/>
  <c r="J159"/>
  <c i="25" r="BK144"/>
  <c i="24" r="BK232"/>
  <c r="BK203"/>
  <c r="BK201"/>
  <c r="J188"/>
  <c r="BK183"/>
  <c r="J181"/>
  <c r="BK173"/>
  <c r="BK166"/>
  <c r="BK157"/>
  <c r="J148"/>
  <c i="21" r="J139"/>
  <c r="BK125"/>
  <c i="20" r="J159"/>
  <c r="BK151"/>
  <c i="19" r="BK178"/>
  <c r="J176"/>
  <c r="BK174"/>
  <c r="BK168"/>
  <c r="BK166"/>
  <c r="BK132"/>
  <c i="17" r="J129"/>
  <c i="16" r="BK175"/>
  <c r="BK159"/>
  <c r="J153"/>
  <c i="15" r="BK174"/>
  <c r="BK160"/>
  <c r="J158"/>
  <c r="J146"/>
  <c r="BK144"/>
  <c r="J134"/>
  <c i="14" r="J176"/>
  <c r="BK130"/>
  <c i="13" r="BK191"/>
  <c r="J187"/>
  <c r="BK182"/>
  <c r="BK180"/>
  <c r="J178"/>
  <c r="BK164"/>
  <c r="BK142"/>
  <c r="BK140"/>
  <c r="BK132"/>
  <c i="12" r="BK133"/>
  <c i="11" r="J175"/>
  <c r="J163"/>
  <c r="BK157"/>
  <c r="J155"/>
  <c r="J145"/>
  <c r="BK133"/>
  <c i="10" r="J178"/>
  <c r="J176"/>
  <c r="BK172"/>
  <c r="BK170"/>
  <c r="BK146"/>
  <c r="BK144"/>
  <c r="BK142"/>
  <c r="BK132"/>
  <c r="J130"/>
  <c r="BK128"/>
  <c i="9" r="J189"/>
  <c r="BK180"/>
  <c r="BK178"/>
  <c r="BK176"/>
  <c r="BK160"/>
  <c r="J158"/>
  <c r="BK136"/>
  <c i="8" r="BK137"/>
  <c i="7" r="J171"/>
  <c r="J169"/>
  <c r="J167"/>
  <c i="6" r="J158"/>
  <c r="J156"/>
  <c i="5" r="J179"/>
  <c r="J165"/>
  <c r="BK163"/>
  <c r="BK161"/>
  <c r="BK153"/>
  <c r="J145"/>
  <c r="J143"/>
  <c r="BK137"/>
  <c r="J135"/>
  <c r="J133"/>
  <c i="4" r="J197"/>
  <c i="37" r="F36"/>
  <c i="36" r="J147"/>
  <c r="J131"/>
  <c r="BK129"/>
  <c i="35" r="BK249"/>
  <c r="J183"/>
  <c r="BK180"/>
  <c r="BK177"/>
  <c i="34" r="J255"/>
  <c r="J192"/>
  <c r="BK189"/>
  <c r="J186"/>
  <c r="J153"/>
  <c r="BK123"/>
  <c r="J120"/>
  <c r="BK117"/>
  <c i="33" r="J225"/>
  <c r="J213"/>
  <c r="BK210"/>
  <c r="BK207"/>
  <c r="BK195"/>
  <c r="BK165"/>
  <c r="J126"/>
  <c i="32" r="BK369"/>
  <c r="BK363"/>
  <c r="BK360"/>
  <c r="J357"/>
  <c r="J354"/>
  <c r="J351"/>
  <c r="J348"/>
  <c r="J291"/>
  <c r="J267"/>
  <c r="BK264"/>
  <c r="J210"/>
  <c r="BK207"/>
  <c r="BK195"/>
  <c r="J186"/>
  <c r="J162"/>
  <c r="J156"/>
  <c r="J147"/>
  <c r="BK129"/>
  <c i="31" r="BK374"/>
  <c r="BK338"/>
  <c r="BK336"/>
  <c r="J332"/>
  <c r="J330"/>
  <c r="J326"/>
  <c r="BK288"/>
  <c r="BK282"/>
  <c r="J267"/>
  <c r="BK264"/>
  <c r="BK256"/>
  <c r="J250"/>
  <c r="BK247"/>
  <c r="J210"/>
  <c r="BK207"/>
  <c r="J189"/>
  <c r="J186"/>
  <c r="BK159"/>
  <c r="BK123"/>
  <c i="30" r="BK288"/>
  <c r="BK249"/>
  <c r="J243"/>
  <c r="J240"/>
  <c r="J237"/>
  <c r="J234"/>
  <c r="BK186"/>
  <c r="J183"/>
  <c r="J144"/>
  <c r="J120"/>
  <c r="J117"/>
  <c i="29" r="J323"/>
  <c r="BK321"/>
  <c r="J259"/>
  <c r="J241"/>
  <c r="J238"/>
  <c r="BK165"/>
  <c r="J162"/>
  <c r="J153"/>
  <c r="J147"/>
  <c r="J144"/>
  <c i="28" r="J330"/>
  <c r="BK318"/>
  <c r="BK315"/>
  <c r="J306"/>
  <c r="J303"/>
  <c r="J288"/>
  <c r="J285"/>
  <c r="J276"/>
  <c r="J252"/>
  <c r="J249"/>
  <c r="BK246"/>
  <c r="J222"/>
  <c r="J168"/>
  <c r="BK165"/>
  <c r="BK132"/>
  <c i="27" r="J372"/>
  <c r="J356"/>
  <c r="J354"/>
  <c r="BK350"/>
  <c r="BK330"/>
  <c r="J328"/>
  <c r="BK321"/>
  <c r="J307"/>
  <c r="BK295"/>
  <c r="BK283"/>
  <c r="J277"/>
  <c r="J274"/>
  <c r="J271"/>
  <c r="J238"/>
  <c r="J235"/>
  <c r="J222"/>
  <c r="J201"/>
  <c r="J198"/>
  <c r="J195"/>
  <c r="J189"/>
  <c r="BK180"/>
  <c r="BK165"/>
  <c r="J162"/>
  <c r="J156"/>
  <c r="J141"/>
  <c r="J138"/>
  <c r="BK135"/>
  <c r="BK132"/>
  <c i="26" r="J327"/>
  <c r="BK312"/>
  <c r="J285"/>
  <c r="J255"/>
  <c r="J234"/>
  <c r="BK231"/>
  <c r="J228"/>
  <c r="J225"/>
  <c r="BK198"/>
  <c r="BK195"/>
  <c r="J192"/>
  <c r="BK159"/>
  <c r="BK135"/>
  <c r="J132"/>
  <c i="25" r="J151"/>
  <c r="J127"/>
  <c i="24" r="J244"/>
  <c r="J238"/>
  <c r="J229"/>
  <c r="J223"/>
  <c r="BK215"/>
  <c r="BK163"/>
  <c i="23" r="J121"/>
  <c r="BK119"/>
  <c i="21" r="BK165"/>
  <c r="J161"/>
  <c r="BK159"/>
  <c r="J137"/>
  <c r="J135"/>
  <c r="BK133"/>
  <c r="BK131"/>
  <c r="BK129"/>
  <c i="20" r="J177"/>
  <c r="J175"/>
  <c r="J173"/>
  <c r="J167"/>
  <c r="J165"/>
  <c r="J163"/>
  <c r="J151"/>
  <c r="J149"/>
  <c r="BK145"/>
  <c r="J143"/>
  <c r="J141"/>
  <c r="BK139"/>
  <c i="19" r="J186"/>
  <c r="BK152"/>
  <c r="J146"/>
  <c r="J144"/>
  <c r="BK142"/>
  <c i="18" r="BK127"/>
  <c i="16" r="J183"/>
  <c r="BK181"/>
  <c r="BK177"/>
  <c r="J175"/>
  <c r="BK173"/>
  <c r="BK131"/>
  <c i="14" r="BK150"/>
  <c r="J148"/>
  <c r="J142"/>
  <c r="BK138"/>
  <c i="13" r="J170"/>
  <c r="J162"/>
  <c i="12" r="J125"/>
  <c i="11" r="BK167"/>
  <c r="J165"/>
  <c r="BK163"/>
  <c r="J161"/>
  <c r="J147"/>
  <c i="10" r="BK185"/>
  <c r="BK178"/>
  <c r="BK176"/>
  <c r="BK166"/>
  <c r="J162"/>
  <c r="BK156"/>
  <c i="9" r="BK132"/>
  <c i="7" r="BK171"/>
  <c r="BK169"/>
  <c r="BK143"/>
  <c i="6" r="J150"/>
  <c r="J144"/>
  <c r="J142"/>
  <c r="J140"/>
  <c i="5" r="J187"/>
  <c r="J177"/>
  <c r="J173"/>
  <c r="BK145"/>
  <c i="4" r="J192"/>
  <c r="BK186"/>
  <c r="J184"/>
  <c r="BK154"/>
  <c r="J152"/>
  <c r="BK148"/>
  <c r="J144"/>
  <c r="J142"/>
  <c r="BK138"/>
  <c i="3" r="BK135"/>
  <c r="BK133"/>
  <c r="BK131"/>
  <c i="2" r="J169"/>
  <c r="BK157"/>
  <c i="1" r="AS131"/>
  <c r="AS129"/>
  <c i="37" r="BK135"/>
  <c r="J135"/>
  <c r="BK133"/>
  <c r="J133"/>
  <c r="BK131"/>
  <c r="J131"/>
  <c r="BK129"/>
  <c r="J129"/>
  <c r="BK127"/>
  <c r="J127"/>
  <c r="BK125"/>
  <c r="J125"/>
  <c r="BK123"/>
  <c r="J123"/>
  <c r="BK121"/>
  <c r="J121"/>
  <c r="BK119"/>
  <c r="J119"/>
  <c r="BK117"/>
  <c r="J117"/>
  <c i="36" r="J309"/>
  <c r="J293"/>
  <c r="J287"/>
  <c r="BK268"/>
  <c r="BK266"/>
  <c r="J256"/>
  <c r="J245"/>
  <c r="BK232"/>
  <c r="BK218"/>
  <c r="J205"/>
  <c r="J191"/>
  <c r="BK187"/>
  <c r="BK183"/>
  <c r="J179"/>
  <c r="J169"/>
  <c r="J163"/>
  <c r="J160"/>
  <c r="BK153"/>
  <c r="J150"/>
  <c r="J144"/>
  <c i="35" r="BK243"/>
  <c r="J225"/>
  <c r="J216"/>
  <c r="BK213"/>
  <c r="J192"/>
  <c r="J180"/>
  <c r="BK174"/>
  <c r="BK156"/>
  <c r="J120"/>
  <c r="J117"/>
  <c i="34" r="J231"/>
  <c r="J180"/>
  <c r="J174"/>
  <c r="BK168"/>
  <c r="J165"/>
  <c r="J162"/>
  <c r="J150"/>
  <c r="J147"/>
  <c i="33" r="J237"/>
  <c r="BK222"/>
  <c r="BK219"/>
  <c r="BK213"/>
  <c r="J198"/>
  <c r="BK192"/>
  <c r="J189"/>
  <c r="BK183"/>
  <c r="J177"/>
  <c i="32" r="BK351"/>
  <c r="J345"/>
  <c r="J270"/>
  <c r="J261"/>
  <c r="J240"/>
  <c r="J222"/>
  <c r="J189"/>
  <c r="J153"/>
  <c i="31" r="J356"/>
  <c r="BK350"/>
  <c r="J312"/>
  <c r="J300"/>
  <c r="J294"/>
  <c r="J237"/>
  <c r="J234"/>
  <c r="J207"/>
  <c r="J204"/>
  <c r="J195"/>
  <c r="J174"/>
  <c r="BK165"/>
  <c r="J147"/>
  <c r="BK144"/>
  <c r="J141"/>
  <c i="30" r="J294"/>
  <c r="J276"/>
  <c r="BK273"/>
  <c r="BK270"/>
  <c r="BK267"/>
  <c r="BK243"/>
  <c r="BK225"/>
  <c r="J213"/>
  <c r="J210"/>
  <c r="BK204"/>
  <c r="J198"/>
  <c r="J180"/>
  <c r="J165"/>
  <c r="BK159"/>
  <c r="BK156"/>
  <c r="J135"/>
  <c r="J132"/>
  <c r="J126"/>
  <c i="29" r="J372"/>
  <c r="J363"/>
  <c r="J351"/>
  <c r="BK348"/>
  <c r="J316"/>
  <c r="J304"/>
  <c r="J250"/>
  <c r="BK189"/>
  <c r="BK180"/>
  <c i="28" r="BK342"/>
  <c r="J321"/>
  <c r="BK303"/>
  <c r="J300"/>
  <c r="J246"/>
  <c r="BK234"/>
  <c r="BK231"/>
  <c r="BK222"/>
  <c r="BK207"/>
  <c r="J183"/>
  <c r="BK177"/>
  <c i="27" r="BK390"/>
  <c r="J390"/>
  <c r="BK387"/>
  <c r="J387"/>
  <c r="BK384"/>
  <c r="J384"/>
  <c r="BK381"/>
  <c r="J381"/>
  <c r="BK378"/>
  <c r="J342"/>
  <c r="BK340"/>
  <c r="J319"/>
  <c r="J289"/>
  <c r="J174"/>
  <c r="J171"/>
  <c r="BK168"/>
  <c r="J126"/>
  <c r="J120"/>
  <c i="26" r="J360"/>
  <c r="J357"/>
  <c r="J312"/>
  <c r="BK303"/>
  <c r="J270"/>
  <c r="J246"/>
  <c r="BK213"/>
  <c r="J210"/>
  <c r="J165"/>
  <c i="25" r="BK146"/>
  <c r="J134"/>
  <c i="24" r="J171"/>
  <c r="J169"/>
  <c i="21" r="BK171"/>
  <c r="J155"/>
  <c r="BK153"/>
  <c r="J141"/>
  <c r="BK139"/>
  <c r="BK137"/>
  <c r="J125"/>
  <c i="19" r="BK144"/>
  <c r="J142"/>
  <c r="BK140"/>
  <c i="18" r="J129"/>
  <c i="16" r="BK187"/>
  <c r="J185"/>
  <c r="BK145"/>
  <c r="J143"/>
  <c r="J141"/>
  <c r="J135"/>
  <c r="J133"/>
  <c i="15" r="J182"/>
  <c r="J156"/>
  <c r="BK154"/>
  <c r="J150"/>
  <c r="BK142"/>
  <c r="J132"/>
  <c i="14" r="BK176"/>
  <c r="BK146"/>
  <c r="J144"/>
  <c r="J130"/>
  <c i="13" r="J189"/>
  <c r="BK160"/>
  <c r="BK158"/>
  <c r="J156"/>
  <c r="BK154"/>
  <c r="BK152"/>
  <c r="BK150"/>
  <c r="J148"/>
  <c r="BK128"/>
  <c r="J126"/>
  <c i="12" r="J131"/>
  <c r="BK127"/>
  <c i="11" r="J129"/>
  <c i="10" r="J146"/>
  <c i="9" r="BK170"/>
  <c r="J168"/>
  <c r="J160"/>
  <c i="8" r="J131"/>
  <c r="BK129"/>
  <c i="7" r="BK167"/>
  <c r="BK145"/>
  <c i="6" r="BK188"/>
  <c r="BK172"/>
  <c r="J170"/>
  <c r="J154"/>
  <c r="BK136"/>
  <c r="J134"/>
  <c i="5" r="BK185"/>
  <c r="BK167"/>
  <c r="BK165"/>
  <c r="BK151"/>
  <c r="BK149"/>
  <c r="J147"/>
  <c i="4" r="J199"/>
  <c r="J178"/>
  <c r="J160"/>
  <c r="J158"/>
  <c r="J156"/>
  <c r="J130"/>
  <c i="3" r="J131"/>
  <c i="2" r="BK173"/>
  <c r="BK151"/>
  <c r="BK149"/>
  <c r="J145"/>
  <c r="J131"/>
  <c i="1" r="AS127"/>
  <c r="AS106"/>
  <c r="AS103"/>
  <c r="AS96"/>
  <c i="37" r="F37"/>
  <c i="36" r="J348"/>
  <c r="J346"/>
  <c r="BK344"/>
  <c r="BK332"/>
  <c r="J173"/>
  <c r="BK171"/>
  <c r="J155"/>
  <c r="J141"/>
  <c i="35" r="BK237"/>
  <c r="J222"/>
  <c r="BK186"/>
  <c r="J144"/>
  <c r="J126"/>
  <c i="34" r="BK252"/>
  <c r="BK198"/>
  <c r="BK192"/>
  <c r="BK159"/>
  <c r="BK156"/>
  <c r="BK153"/>
  <c r="BK150"/>
  <c r="J144"/>
  <c i="33" r="J201"/>
  <c r="BK198"/>
  <c r="J180"/>
  <c r="BK177"/>
  <c i="32" r="BK288"/>
  <c r="BK258"/>
  <c r="J255"/>
  <c i="31" r="J377"/>
  <c r="BK368"/>
  <c r="J359"/>
  <c r="J343"/>
  <c r="BK324"/>
  <c r="J321"/>
  <c r="J285"/>
  <c r="J261"/>
  <c r="J253"/>
  <c r="BK250"/>
  <c r="BK225"/>
  <c r="J216"/>
  <c r="J183"/>
  <c r="BK171"/>
  <c r="BK138"/>
  <c r="BK135"/>
  <c r="BK126"/>
  <c r="J120"/>
  <c r="J117"/>
  <c i="30" r="BK279"/>
  <c r="J261"/>
  <c r="BK258"/>
  <c r="BK255"/>
  <c r="BK246"/>
  <c r="BK231"/>
  <c r="BK228"/>
  <c r="J225"/>
  <c r="J216"/>
  <c r="BK213"/>
  <c r="BK210"/>
  <c r="BK207"/>
  <c r="BK192"/>
  <c r="BK180"/>
  <c r="J153"/>
  <c r="BK150"/>
  <c r="BK123"/>
  <c i="29" r="J369"/>
  <c r="J360"/>
  <c r="BK357"/>
  <c r="J338"/>
  <c r="BK335"/>
  <c r="J331"/>
  <c r="BK327"/>
  <c r="BK298"/>
  <c r="BK295"/>
  <c r="J295"/>
  <c r="J292"/>
  <c r="BK289"/>
  <c r="BK286"/>
  <c r="BK280"/>
  <c r="BK277"/>
  <c r="J274"/>
  <c r="BK268"/>
  <c r="BK265"/>
  <c r="BK259"/>
  <c r="BK253"/>
  <c r="BK250"/>
  <c r="BK201"/>
  <c r="J186"/>
  <c r="J177"/>
  <c r="BK150"/>
  <c i="28" r="BK321"/>
  <c r="BK288"/>
  <c r="BK285"/>
  <c r="BK276"/>
  <c r="J258"/>
  <c r="J240"/>
  <c r="J231"/>
  <c r="BK195"/>
  <c r="J192"/>
  <c r="BK189"/>
  <c r="BK171"/>
  <c r="J147"/>
  <c i="27" r="J378"/>
  <c r="BK304"/>
  <c r="J301"/>
  <c r="J295"/>
  <c r="BK277"/>
  <c r="BK274"/>
  <c r="J247"/>
  <c r="J244"/>
  <c r="BK162"/>
  <c r="BK147"/>
  <c r="BK141"/>
  <c r="BK129"/>
  <c r="BK126"/>
  <c i="26" r="J345"/>
  <c r="J336"/>
  <c r="BK333"/>
  <c r="J330"/>
  <c r="BK309"/>
  <c r="J306"/>
  <c r="BK273"/>
  <c r="J252"/>
  <c r="J231"/>
  <c r="BK228"/>
  <c r="J222"/>
  <c r="J207"/>
  <c r="BK201"/>
  <c r="J162"/>
  <c r="BK144"/>
  <c r="BK138"/>
  <c r="BK126"/>
  <c r="J123"/>
  <c r="BK120"/>
  <c r="BK117"/>
  <c i="25" r="BK157"/>
  <c r="J148"/>
  <c r="J131"/>
  <c i="24" r="BK244"/>
  <c r="BK238"/>
  <c r="BK235"/>
  <c r="J232"/>
  <c r="J219"/>
  <c r="J209"/>
  <c r="J192"/>
  <c r="BK190"/>
  <c r="J155"/>
  <c r="BK148"/>
  <c r="BK144"/>
  <c i="23" r="BK123"/>
  <c i="21" r="J179"/>
  <c r="BK157"/>
  <c r="BK155"/>
  <c i="20" r="BK173"/>
  <c r="BK171"/>
  <c r="BK169"/>
  <c r="J137"/>
  <c r="BK135"/>
  <c r="BK133"/>
  <c i="19" r="BK193"/>
  <c r="BK190"/>
  <c r="BK184"/>
  <c r="BK182"/>
  <c r="BK180"/>
  <c r="J178"/>
  <c r="J170"/>
  <c r="J138"/>
  <c r="J136"/>
  <c i="18" r="BK129"/>
  <c i="16" r="J177"/>
  <c r="BK155"/>
  <c r="BK133"/>
  <c r="BK129"/>
  <c i="15" r="BK182"/>
  <c r="BK180"/>
  <c r="J148"/>
  <c r="J144"/>
  <c r="J130"/>
  <c r="BK128"/>
  <c r="BK126"/>
  <c i="14" r="BK170"/>
  <c r="BK142"/>
  <c r="BK132"/>
  <c i="13" r="BK144"/>
  <c r="J136"/>
  <c r="J134"/>
  <c i="12" r="BK131"/>
  <c r="BK125"/>
  <c i="11" r="BK169"/>
  <c r="J153"/>
  <c r="J137"/>
  <c r="BK125"/>
  <c i="10" r="BK174"/>
  <c r="J158"/>
  <c r="J156"/>
  <c r="BK134"/>
  <c i="9" r="J170"/>
  <c r="BK166"/>
  <c r="BK162"/>
  <c r="J152"/>
  <c i="7" r="BK175"/>
  <c r="BK165"/>
  <c r="BK161"/>
  <c r="BK140"/>
  <c r="BK138"/>
  <c i="6" r="BK140"/>
  <c r="BK134"/>
  <c r="J132"/>
  <c i="5" r="BK157"/>
  <c r="BK143"/>
  <c r="J141"/>
  <c r="J127"/>
  <c i="4" r="BK199"/>
  <c r="J188"/>
  <c r="J148"/>
  <c r="J132"/>
  <c i="2" r="BK171"/>
  <c r="BK169"/>
  <c r="BK167"/>
  <c r="BK161"/>
  <c r="BK159"/>
  <c r="J147"/>
  <c r="BK143"/>
  <c i="36" r="J297"/>
  <c r="BK285"/>
  <c r="BK282"/>
  <c i="35" r="BK234"/>
  <c r="J219"/>
  <c r="J210"/>
  <c r="J207"/>
  <c r="BK201"/>
  <c r="J198"/>
  <c r="BK168"/>
  <c r="BK165"/>
  <c r="BK162"/>
  <c r="J159"/>
  <c r="J156"/>
  <c r="J135"/>
  <c r="BK126"/>
  <c r="J123"/>
  <c i="34" r="BK261"/>
  <c r="J261"/>
  <c r="BK258"/>
  <c r="BK249"/>
  <c r="BK243"/>
  <c r="J240"/>
  <c r="J237"/>
  <c r="BK228"/>
  <c r="J222"/>
  <c r="BK219"/>
  <c r="BK171"/>
  <c i="33" r="BK240"/>
  <c r="J207"/>
  <c r="BK204"/>
  <c r="BK201"/>
  <c r="J192"/>
  <c r="BK174"/>
  <c r="J171"/>
  <c r="J159"/>
  <c r="J156"/>
  <c r="BK153"/>
  <c r="BK144"/>
  <c r="BK141"/>
  <c r="BK123"/>
  <c r="BK117"/>
  <c i="32" r="J366"/>
  <c r="J330"/>
  <c r="J327"/>
  <c r="BK309"/>
  <c r="BK306"/>
  <c r="BK303"/>
  <c r="BK228"/>
  <c r="BK225"/>
  <c r="J198"/>
  <c r="BK192"/>
  <c r="BK189"/>
  <c r="J183"/>
  <c r="BK159"/>
  <c r="BK150"/>
  <c r="J150"/>
  <c r="BK138"/>
  <c r="J135"/>
  <c r="BK132"/>
  <c r="BK126"/>
  <c r="J120"/>
  <c i="31" r="J371"/>
  <c r="BK356"/>
  <c r="J353"/>
  <c r="J345"/>
  <c r="BK340"/>
  <c r="J338"/>
  <c r="J315"/>
  <c r="BK312"/>
  <c r="BK309"/>
  <c r="BK291"/>
  <c r="J276"/>
  <c r="BK273"/>
  <c r="J258"/>
  <c r="BK244"/>
  <c r="J240"/>
  <c r="BK213"/>
  <c r="BK183"/>
  <c r="BK174"/>
  <c r="J171"/>
  <c r="J159"/>
  <c i="30" r="BK222"/>
  <c r="BK201"/>
  <c r="J156"/>
  <c r="BK144"/>
  <c r="BK126"/>
  <c i="29" r="BK369"/>
  <c r="J366"/>
  <c r="BK363"/>
  <c r="BK360"/>
  <c r="BK338"/>
  <c r="BK329"/>
  <c r="J327"/>
  <c r="J313"/>
  <c r="BK256"/>
  <c r="BK210"/>
  <c r="BK141"/>
  <c r="J138"/>
  <c r="BK126"/>
  <c r="BK120"/>
  <c r="BK117"/>
  <c i="28" r="J342"/>
  <c r="J339"/>
  <c r="BK291"/>
  <c r="J282"/>
  <c r="BK243"/>
  <c r="BK141"/>
  <c i="27" r="BK352"/>
  <c r="J346"/>
  <c r="J333"/>
  <c r="J330"/>
  <c r="J298"/>
  <c r="J265"/>
  <c r="BK259"/>
  <c r="BK233"/>
  <c r="BK231"/>
  <c r="BK225"/>
  <c r="J210"/>
  <c r="BK183"/>
  <c r="J159"/>
  <c i="26" r="BK363"/>
  <c r="J351"/>
  <c r="J333"/>
  <c r="BK330"/>
  <c r="BK288"/>
  <c r="J276"/>
  <c r="BK261"/>
  <c r="BK243"/>
  <c r="J240"/>
  <c r="J219"/>
  <c r="J213"/>
  <c r="J201"/>
  <c r="BK189"/>
  <c r="J186"/>
  <c r="J183"/>
  <c r="J147"/>
  <c r="J141"/>
  <c i="25" r="J146"/>
  <c i="24" r="BK192"/>
  <c r="BK188"/>
  <c r="J173"/>
  <c r="BK171"/>
  <c r="BK153"/>
  <c r="J146"/>
  <c r="BK132"/>
  <c i="21" r="J183"/>
  <c r="J181"/>
  <c r="J169"/>
  <c r="BK151"/>
  <c r="J143"/>
  <c r="J127"/>
  <c i="20" r="BK185"/>
  <c r="J183"/>
  <c r="BK181"/>
  <c r="BK179"/>
  <c r="BK157"/>
  <c r="BK155"/>
  <c r="BK153"/>
  <c r="BK147"/>
  <c i="19" r="J140"/>
  <c r="BK138"/>
  <c i="16" r="BK148"/>
  <c r="J145"/>
  <c r="J131"/>
  <c i="15" r="BK178"/>
  <c r="J168"/>
  <c i="14" r="J180"/>
  <c r="BK178"/>
  <c r="BK162"/>
  <c r="BK154"/>
  <c i="13" r="BK189"/>
  <c r="BK187"/>
  <c r="J180"/>
  <c r="J174"/>
  <c r="BK134"/>
  <c i="11" r="BK173"/>
  <c r="J151"/>
  <c r="J143"/>
  <c r="BK135"/>
  <c r="J133"/>
  <c i="10" r="BK154"/>
  <c r="J150"/>
  <c r="J148"/>
  <c r="BK136"/>
  <c r="J134"/>
  <c i="9" r="J176"/>
  <c r="BK156"/>
  <c r="BK154"/>
  <c r="BK138"/>
  <c r="BK130"/>
  <c i="8" r="J135"/>
  <c r="BK133"/>
  <c i="7" r="BK157"/>
  <c r="J140"/>
  <c r="J133"/>
  <c i="6" r="BK190"/>
  <c r="J184"/>
  <c r="J172"/>
  <c r="BK164"/>
  <c r="BK162"/>
  <c r="BK160"/>
  <c r="BK156"/>
  <c r="BK154"/>
  <c r="J146"/>
  <c r="BK142"/>
  <c r="J136"/>
  <c i="5" r="J185"/>
  <c r="J183"/>
  <c r="BK175"/>
  <c r="BK155"/>
  <c r="J131"/>
  <c i="4" r="BK192"/>
  <c r="J164"/>
  <c r="J154"/>
  <c r="BK140"/>
  <c i="3" r="BK137"/>
  <c r="J135"/>
  <c i="2" r="J141"/>
  <c r="BK133"/>
  <c i="1" r="AS121"/>
  <c i="36" r="BK354"/>
  <c r="BK328"/>
  <c r="BK319"/>
  <c r="J285"/>
  <c r="J282"/>
  <c r="BK280"/>
  <c r="BK254"/>
  <c r="J252"/>
  <c r="BK245"/>
  <c r="BK238"/>
  <c r="BK212"/>
  <c r="BK205"/>
  <c r="BK191"/>
  <c r="J187"/>
  <c r="BK181"/>
  <c r="J129"/>
  <c i="35" r="BK246"/>
  <c r="J243"/>
  <c r="J237"/>
  <c r="J231"/>
  <c r="J228"/>
  <c r="BK222"/>
  <c r="BK210"/>
  <c r="BK207"/>
  <c r="J189"/>
  <c r="J174"/>
  <c r="BK171"/>
  <c r="BK159"/>
  <c r="J153"/>
  <c r="J150"/>
  <c r="BK147"/>
  <c r="BK141"/>
  <c r="BK138"/>
  <c i="34" r="BK174"/>
  <c r="J159"/>
  <c r="J156"/>
  <c i="33" r="J243"/>
  <c r="J231"/>
  <c r="J228"/>
  <c r="BK189"/>
  <c r="J174"/>
  <c r="J165"/>
  <c r="J162"/>
  <c r="BK156"/>
  <c r="BK126"/>
  <c i="32" r="J369"/>
  <c r="J360"/>
  <c r="BK354"/>
  <c r="J342"/>
  <c r="BK327"/>
  <c r="BK321"/>
  <c r="BK312"/>
  <c r="BK285"/>
  <c r="J282"/>
  <c r="BK279"/>
  <c r="J276"/>
  <c r="J252"/>
  <c r="BK249"/>
  <c r="BK246"/>
  <c r="BK240"/>
  <c r="J237"/>
  <c r="J234"/>
  <c r="BK219"/>
  <c r="BK210"/>
  <c r="BK177"/>
  <c r="BK171"/>
  <c r="J168"/>
  <c r="BK144"/>
  <c r="J126"/>
  <c r="J123"/>
  <c r="J117"/>
  <c i="31" r="BK377"/>
  <c r="BK362"/>
  <c r="J340"/>
  <c r="BK321"/>
  <c r="BK294"/>
  <c r="BK267"/>
  <c r="BK210"/>
  <c r="J132"/>
  <c r="BK129"/>
  <c i="30" r="J246"/>
  <c r="J204"/>
  <c r="J201"/>
  <c r="BK198"/>
  <c r="BK195"/>
  <c r="J186"/>
  <c r="BK171"/>
  <c r="J159"/>
  <c r="J141"/>
  <c i="29" r="BK319"/>
  <c r="BK313"/>
  <c r="J310"/>
  <c r="BK307"/>
  <c r="J298"/>
  <c r="BK292"/>
  <c r="J289"/>
  <c r="BK283"/>
  <c r="BK274"/>
  <c r="J271"/>
  <c r="J265"/>
  <c r="BK262"/>
  <c r="J244"/>
  <c r="BK241"/>
  <c r="BK222"/>
  <c r="J219"/>
  <c r="BK216"/>
  <c r="BK213"/>
  <c r="BK207"/>
  <c r="J204"/>
  <c r="BK198"/>
  <c r="BK195"/>
  <c r="J159"/>
  <c i="28" r="BK300"/>
  <c r="J279"/>
  <c r="BK240"/>
  <c r="BK237"/>
  <c r="BK225"/>
  <c r="J195"/>
  <c r="J174"/>
  <c r="J165"/>
  <c r="BK150"/>
  <c r="BK147"/>
  <c i="27" r="BK375"/>
  <c r="BK363"/>
  <c r="BK360"/>
  <c r="J350"/>
  <c r="J321"/>
  <c r="J310"/>
  <c r="J304"/>
  <c r="BK268"/>
  <c r="J262"/>
  <c r="J241"/>
  <c r="J231"/>
  <c r="BK216"/>
  <c r="J207"/>
  <c r="J192"/>
  <c r="BK189"/>
  <c r="BK177"/>
  <c r="BK171"/>
  <c r="BK138"/>
  <c i="26" r="J354"/>
  <c r="BK348"/>
  <c r="BK339"/>
  <c r="J318"/>
  <c r="J300"/>
  <c r="BK297"/>
  <c r="BK294"/>
  <c r="BK291"/>
  <c r="J288"/>
  <c r="BK285"/>
  <c r="BK282"/>
  <c r="BK279"/>
  <c r="BK276"/>
  <c r="BK249"/>
  <c r="BK240"/>
  <c r="J189"/>
  <c r="BK186"/>
  <c r="BK171"/>
  <c r="BK168"/>
  <c r="BK153"/>
  <c r="BK150"/>
  <c r="J138"/>
  <c r="BK132"/>
  <c r="J129"/>
  <c i="25" r="BK154"/>
  <c r="J144"/>
  <c r="J140"/>
  <c r="BK137"/>
  <c r="BK134"/>
  <c r="BK131"/>
  <c i="24" r="BK226"/>
  <c r="J190"/>
  <c r="J185"/>
  <c r="BK181"/>
  <c r="J178"/>
  <c i="21" r="BK175"/>
  <c r="J167"/>
  <c r="J165"/>
  <c r="BK163"/>
  <c r="J153"/>
  <c r="BK145"/>
  <c r="BK135"/>
  <c i="20" r="J185"/>
  <c r="J135"/>
  <c r="J133"/>
  <c i="19" r="J190"/>
  <c r="J172"/>
  <c r="J162"/>
  <c r="J152"/>
  <c r="BK150"/>
  <c r="BK136"/>
  <c r="J130"/>
  <c r="J128"/>
  <c i="18" r="J127"/>
  <c i="17" r="J137"/>
  <c r="BK135"/>
  <c r="J133"/>
  <c i="16" r="BK185"/>
  <c r="BK153"/>
  <c r="BK143"/>
  <c i="15" r="BK156"/>
  <c r="BK150"/>
  <c r="BK148"/>
  <c r="J142"/>
  <c r="BK140"/>
  <c i="14" r="BK183"/>
  <c r="BK160"/>
  <c r="J150"/>
  <c r="BK148"/>
  <c i="13" r="J172"/>
  <c r="J158"/>
  <c r="BK156"/>
  <c r="J154"/>
  <c r="BK146"/>
  <c r="BK138"/>
  <c r="BK136"/>
  <c r="J132"/>
  <c r="BK130"/>
  <c i="11" r="J171"/>
  <c r="BK165"/>
  <c r="BK151"/>
  <c r="J149"/>
  <c r="BK147"/>
  <c r="BK129"/>
  <c r="J125"/>
  <c i="10" r="BK182"/>
  <c r="BK180"/>
  <c r="BK168"/>
  <c r="BK160"/>
  <c r="BK158"/>
  <c r="J154"/>
  <c r="BK152"/>
  <c r="J140"/>
  <c r="J136"/>
  <c r="BK130"/>
  <c i="9" r="BK193"/>
  <c r="BK174"/>
  <c r="BK164"/>
  <c r="J146"/>
  <c r="J142"/>
  <c i="8" r="BK135"/>
  <c r="J133"/>
  <c r="BK131"/>
  <c r="J129"/>
  <c i="7" r="J163"/>
  <c r="BK155"/>
  <c r="BK147"/>
  <c r="BK135"/>
  <c i="6" r="J190"/>
  <c r="J188"/>
  <c r="J186"/>
  <c r="J166"/>
  <c i="5" r="BK141"/>
  <c r="BK139"/>
  <c r="J137"/>
  <c r="BK135"/>
  <c r="BK131"/>
  <c i="4" r="BK184"/>
  <c r="J172"/>
  <c r="BK170"/>
  <c r="BK168"/>
  <c r="J166"/>
  <c r="J140"/>
  <c r="J128"/>
  <c i="3" r="BK129"/>
  <c i="2" r="J133"/>
  <c i="1" r="AS117"/>
  <c i="36" r="BK295"/>
  <c r="J272"/>
  <c r="J270"/>
  <c r="J266"/>
  <c r="J262"/>
  <c r="J254"/>
  <c r="BK252"/>
  <c r="J238"/>
  <c r="BK235"/>
  <c r="J229"/>
  <c r="BK222"/>
  <c r="BK203"/>
  <c r="BK201"/>
  <c r="BK197"/>
  <c r="J193"/>
  <c r="BK185"/>
  <c r="J175"/>
  <c r="BK173"/>
  <c r="J171"/>
  <c r="BK169"/>
  <c r="BK166"/>
  <c r="BK158"/>
  <c r="BK150"/>
  <c r="BK147"/>
  <c r="BK144"/>
  <c r="J138"/>
  <c r="J136"/>
  <c i="35" r="J240"/>
  <c r="BK219"/>
  <c r="BK216"/>
  <c r="J213"/>
  <c r="J201"/>
  <c r="BK198"/>
  <c r="J138"/>
  <c r="BK120"/>
  <c i="34" r="J234"/>
  <c r="BK231"/>
  <c r="J216"/>
  <c r="J204"/>
  <c r="J189"/>
  <c r="J171"/>
  <c r="J168"/>
  <c r="BK165"/>
  <c r="BK147"/>
  <c r="BK144"/>
  <c r="BK141"/>
  <c r="J117"/>
  <c i="33" r="BK234"/>
  <c r="BK231"/>
  <c r="BK228"/>
  <c r="BK225"/>
  <c r="J222"/>
  <c r="J210"/>
  <c r="J204"/>
  <c r="J168"/>
  <c r="J141"/>
  <c r="J135"/>
  <c r="BK132"/>
  <c r="BK129"/>
  <c i="32" r="BK366"/>
  <c r="J363"/>
  <c r="J324"/>
  <c r="J303"/>
  <c r="BK300"/>
  <c r="BK252"/>
  <c r="BK243"/>
  <c r="J216"/>
  <c r="BK213"/>
  <c r="BK204"/>
  <c r="J201"/>
  <c r="BK198"/>
  <c r="BK186"/>
  <c r="BK183"/>
  <c r="BK141"/>
  <c r="J132"/>
  <c r="BK123"/>
  <c i="31" r="J374"/>
  <c r="BK353"/>
  <c r="J350"/>
  <c r="J347"/>
  <c r="BK334"/>
  <c r="BK328"/>
  <c r="BK326"/>
  <c r="BK306"/>
  <c r="BK297"/>
  <c r="J288"/>
  <c r="BK285"/>
  <c r="BK276"/>
  <c r="BK258"/>
  <c r="J256"/>
  <c r="J242"/>
  <c r="BK219"/>
  <c r="BK216"/>
  <c r="J213"/>
  <c r="BK201"/>
  <c r="J192"/>
  <c r="BK189"/>
  <c r="BK153"/>
  <c r="J150"/>
  <c r="J138"/>
  <c i="30" r="J291"/>
  <c r="J267"/>
  <c r="J264"/>
  <c r="J255"/>
  <c r="J252"/>
  <c r="J249"/>
  <c r="BK216"/>
  <c r="BK183"/>
  <c r="J174"/>
  <c r="J171"/>
  <c r="BK168"/>
  <c r="J162"/>
  <c r="J138"/>
  <c r="BK129"/>
  <c r="J123"/>
  <c r="BK120"/>
  <c i="29" r="J354"/>
  <c r="J348"/>
  <c r="J329"/>
  <c r="BK325"/>
  <c r="BK304"/>
  <c r="J247"/>
  <c r="J231"/>
  <c r="BK228"/>
  <c r="BK225"/>
  <c r="J207"/>
  <c r="BK174"/>
  <c r="BK135"/>
  <c i="28" r="J297"/>
  <c r="J294"/>
  <c r="J219"/>
  <c r="J216"/>
  <c r="J213"/>
  <c r="J210"/>
  <c r="J207"/>
  <c r="BK174"/>
  <c i="27" r="J352"/>
  <c r="BK344"/>
  <c r="J336"/>
  <c r="BK333"/>
  <c r="BK326"/>
  <c r="J324"/>
  <c r="BK289"/>
  <c r="BK271"/>
  <c r="J268"/>
  <c r="BK265"/>
  <c r="BK262"/>
  <c r="J259"/>
  <c r="J228"/>
  <c r="J216"/>
  <c r="J183"/>
  <c r="J177"/>
  <c i="26" r="J339"/>
  <c r="J267"/>
  <c r="BK264"/>
  <c r="BK252"/>
  <c r="BK246"/>
  <c r="BK165"/>
  <c r="BK162"/>
  <c r="BK129"/>
  <c i="25" r="J154"/>
  <c i="24" r="BK205"/>
  <c r="BK169"/>
  <c i="23" r="J123"/>
  <c i="22" r="BK127"/>
  <c i="21" r="BK183"/>
  <c r="BK181"/>
  <c r="BK179"/>
  <c r="J177"/>
  <c r="J175"/>
  <c r="J173"/>
  <c i="20" r="J161"/>
  <c r="J155"/>
  <c i="19" r="BK188"/>
  <c r="J184"/>
  <c r="J166"/>
  <c r="J164"/>
  <c r="J160"/>
  <c r="BK158"/>
  <c r="BK156"/>
  <c r="J154"/>
  <c r="J134"/>
  <c i="17" r="J131"/>
  <c r="BK129"/>
  <c i="16" r="J187"/>
  <c r="BK183"/>
  <c r="BK179"/>
  <c r="BK171"/>
  <c r="J169"/>
  <c r="BK167"/>
  <c r="J165"/>
  <c r="J163"/>
  <c r="J161"/>
  <c r="J148"/>
  <c r="J139"/>
  <c r="J137"/>
  <c r="J129"/>
  <c i="15" r="J172"/>
  <c r="J164"/>
  <c r="BK138"/>
  <c r="BK136"/>
  <c r="BK134"/>
  <c i="14" r="J156"/>
  <c r="BK136"/>
  <c i="13" r="J185"/>
  <c r="BK176"/>
  <c r="BK174"/>
  <c r="BK172"/>
  <c r="BK162"/>
  <c r="J160"/>
  <c i="12" r="BK129"/>
  <c i="11" r="BK175"/>
  <c r="J173"/>
  <c r="BK171"/>
  <c r="BK143"/>
  <c r="BK127"/>
  <c i="10" r="J182"/>
  <c i="9" r="J187"/>
  <c r="J174"/>
  <c r="J144"/>
  <c r="BK142"/>
  <c i="7" r="BK177"/>
  <c r="J175"/>
  <c r="J165"/>
  <c r="J159"/>
  <c r="J155"/>
  <c r="BK153"/>
  <c i="6" r="BK182"/>
  <c r="BK180"/>
  <c r="BK178"/>
  <c r="BK176"/>
  <c r="BK168"/>
  <c r="BK166"/>
  <c r="J152"/>
  <c r="BK144"/>
  <c i="5" r="BK181"/>
  <c r="J175"/>
  <c r="BK171"/>
  <c r="J161"/>
  <c r="J159"/>
  <c r="BK133"/>
  <c i="4" r="BK182"/>
  <c r="BK174"/>
  <c r="BK172"/>
  <c r="J170"/>
  <c r="J168"/>
  <c r="BK156"/>
  <c r="J146"/>
  <c r="J136"/>
  <c i="2" r="BK179"/>
  <c r="J171"/>
  <c r="J157"/>
  <c r="J149"/>
  <c r="J143"/>
  <c r="J136"/>
  <c i="1" r="AS138"/>
  <c r="AS135"/>
  <c r="AS114"/>
  <c r="AS109"/>
  <c r="AS101"/>
  <c r="AS99"/>
  <c i="37" r="F34"/>
  <c i="36" r="J369"/>
  <c r="BK367"/>
  <c r="J359"/>
  <c r="J354"/>
  <c r="BK346"/>
  <c r="BK340"/>
  <c r="J306"/>
  <c r="J303"/>
  <c r="J290"/>
  <c r="BK287"/>
  <c r="J280"/>
  <c r="J276"/>
  <c r="BK264"/>
  <c r="BK256"/>
  <c r="J250"/>
  <c r="BK248"/>
  <c r="J220"/>
  <c r="J215"/>
  <c r="J210"/>
  <c r="J207"/>
  <c r="J199"/>
  <c r="J166"/>
  <c i="34" r="BK246"/>
  <c i="33" r="J234"/>
  <c r="J219"/>
  <c r="BK216"/>
  <c r="J183"/>
  <c r="BK180"/>
  <c r="BK162"/>
  <c r="BK159"/>
  <c r="J123"/>
  <c r="J120"/>
  <c r="J117"/>
  <c i="32" r="BK333"/>
  <c r="J300"/>
  <c r="J258"/>
  <c r="BK255"/>
  <c r="J219"/>
  <c r="BK216"/>
  <c r="BK201"/>
  <c r="J192"/>
  <c r="J171"/>
  <c r="BK168"/>
  <c r="J144"/>
  <c r="J129"/>
  <c i="31" r="J368"/>
  <c r="J365"/>
  <c r="J336"/>
  <c r="J334"/>
  <c r="BK318"/>
  <c r="BK315"/>
  <c r="J306"/>
  <c r="BK303"/>
  <c r="BK279"/>
  <c r="BK261"/>
  <c r="BK237"/>
  <c r="BK234"/>
  <c r="J231"/>
  <c r="J228"/>
  <c r="J225"/>
  <c r="BK222"/>
  <c r="J180"/>
  <c i="30" r="BK234"/>
  <c r="J222"/>
  <c r="BK219"/>
  <c r="BK147"/>
  <c r="BK141"/>
  <c r="BK138"/>
  <c r="BK117"/>
  <c i="29" r="BK345"/>
  <c r="J321"/>
  <c r="J236"/>
  <c r="BK234"/>
  <c r="J228"/>
  <c r="J225"/>
  <c r="J222"/>
  <c r="BK219"/>
  <c r="J201"/>
  <c r="J195"/>
  <c r="BK177"/>
  <c r="J174"/>
  <c r="BK138"/>
  <c r="J135"/>
  <c r="BK132"/>
  <c i="28" r="J309"/>
  <c r="J270"/>
  <c r="J267"/>
  <c r="J264"/>
  <c r="BK261"/>
  <c r="BK258"/>
  <c r="BK255"/>
  <c r="J237"/>
  <c r="J198"/>
  <c r="BK180"/>
  <c r="BK153"/>
  <c r="BK144"/>
  <c r="J141"/>
  <c r="BK135"/>
  <c r="J120"/>
  <c r="BK117"/>
  <c i="27" r="J375"/>
  <c r="J340"/>
  <c r="BK328"/>
  <c r="BK286"/>
  <c r="BK244"/>
  <c r="BK228"/>
  <c r="J225"/>
  <c r="BK222"/>
  <c r="BK219"/>
  <c r="BK186"/>
  <c r="J165"/>
  <c r="J153"/>
  <c r="J150"/>
  <c r="J132"/>
  <c r="J123"/>
  <c i="26" r="BK360"/>
  <c r="BK354"/>
  <c r="BK351"/>
  <c r="BK324"/>
  <c r="J168"/>
  <c r="J156"/>
  <c r="J153"/>
  <c r="J150"/>
  <c r="BK123"/>
  <c r="J120"/>
  <c r="J117"/>
  <c i="25" r="J157"/>
  <c r="BK151"/>
  <c r="BK148"/>
  <c r="BK129"/>
  <c r="BK127"/>
  <c i="24" r="J215"/>
  <c r="BK212"/>
  <c r="J203"/>
  <c r="BK196"/>
  <c r="BK194"/>
  <c r="BK178"/>
  <c r="BK159"/>
  <c r="J157"/>
  <c r="BK142"/>
  <c r="J139"/>
  <c r="J137"/>
  <c r="J135"/>
  <c r="J132"/>
  <c i="23" r="BK121"/>
  <c r="J119"/>
  <c i="21" r="J151"/>
  <c r="BK149"/>
  <c r="BK147"/>
  <c i="20" r="J153"/>
  <c r="BK131"/>
  <c r="J131"/>
  <c r="BK129"/>
  <c r="J129"/>
  <c r="BK127"/>
  <c r="J127"/>
  <c r="BK125"/>
  <c r="J125"/>
  <c i="19" r="BK164"/>
  <c r="BK162"/>
  <c r="BK128"/>
  <c i="17" r="BK137"/>
  <c i="16" r="BK161"/>
  <c r="J150"/>
  <c r="BK141"/>
  <c r="BK139"/>
  <c r="BK137"/>
  <c i="15" r="BK187"/>
  <c r="BK185"/>
  <c r="J178"/>
  <c r="BK176"/>
  <c r="BK166"/>
  <c r="BK164"/>
  <c r="BK162"/>
  <c r="J128"/>
  <c i="14" r="BK172"/>
  <c r="J168"/>
  <c r="J166"/>
  <c r="J158"/>
  <c r="J146"/>
  <c r="J140"/>
  <c r="J132"/>
  <c r="BK128"/>
  <c i="13" r="J182"/>
  <c r="J152"/>
  <c r="BK126"/>
  <c i="12" r="J127"/>
  <c i="11" r="J157"/>
  <c i="10" r="J189"/>
  <c r="J187"/>
  <c r="BK164"/>
  <c r="BK162"/>
  <c r="J160"/>
  <c r="BK148"/>
  <c i="9" r="BK182"/>
  <c r="J166"/>
  <c r="J164"/>
  <c r="J156"/>
  <c r="J154"/>
  <c r="J150"/>
  <c r="J148"/>
  <c i="7" r="J153"/>
  <c r="J151"/>
  <c r="BK149"/>
  <c r="J135"/>
  <c r="BK133"/>
  <c r="J131"/>
  <c r="J129"/>
  <c i="6" r="J176"/>
  <c r="BK174"/>
  <c r="J162"/>
  <c i="5" r="BK177"/>
  <c r="J155"/>
  <c r="J149"/>
  <c i="4" r="BK144"/>
  <c r="BK142"/>
  <c r="BK136"/>
  <c r="BK134"/>
  <c r="BK130"/>
  <c i="2" r="J167"/>
  <c r="J159"/>
  <c r="J153"/>
  <c r="BK147"/>
  <c i="37" r="F35"/>
  <c i="36" r="J365"/>
  <c r="J344"/>
  <c r="J342"/>
  <c r="J338"/>
  <c r="BK336"/>
  <c r="BK334"/>
  <c r="BK326"/>
  <c r="BK324"/>
  <c r="BK322"/>
  <c r="BK303"/>
  <c r="J300"/>
  <c r="J278"/>
  <c r="J264"/>
  <c r="BK258"/>
  <c r="J248"/>
  <c r="BK242"/>
  <c r="BK240"/>
  <c r="J226"/>
  <c i="35" r="BK231"/>
  <c r="BK204"/>
  <c r="J165"/>
  <c r="J147"/>
  <c r="J132"/>
  <c r="J129"/>
  <c r="BK123"/>
  <c i="34" r="BK240"/>
  <c r="BK237"/>
  <c r="J198"/>
  <c r="BK162"/>
  <c r="J135"/>
  <c r="BK132"/>
  <c r="J129"/>
  <c r="BK126"/>
  <c i="33" r="BK243"/>
  <c r="J240"/>
  <c r="BK237"/>
  <c r="J195"/>
  <c r="J186"/>
  <c r="J153"/>
  <c r="BK150"/>
  <c r="J144"/>
  <c r="BK135"/>
  <c r="J132"/>
  <c r="J129"/>
  <c i="32" r="BK357"/>
  <c r="BK348"/>
  <c r="BK345"/>
  <c r="J339"/>
  <c r="J312"/>
  <c r="J309"/>
  <c r="J297"/>
  <c r="J294"/>
  <c r="J279"/>
  <c r="BK276"/>
  <c r="BK273"/>
  <c r="BK270"/>
  <c r="BK267"/>
  <c r="BK261"/>
  <c r="J243"/>
  <c r="J213"/>
  <c r="BK165"/>
  <c r="J141"/>
  <c i="31" r="BK347"/>
  <c r="BK332"/>
  <c r="J324"/>
  <c r="J297"/>
  <c r="J273"/>
  <c r="BK204"/>
  <c r="J201"/>
  <c r="J198"/>
  <c r="BK195"/>
  <c r="BK186"/>
  <c r="J177"/>
  <c r="BK156"/>
  <c r="J153"/>
  <c r="J144"/>
  <c r="BK141"/>
  <c r="J129"/>
  <c i="30" r="J285"/>
  <c r="J282"/>
  <c r="BK240"/>
  <c r="BK237"/>
  <c r="J192"/>
  <c r="BK189"/>
  <c r="J168"/>
  <c r="BK153"/>
  <c r="J147"/>
  <c r="BK132"/>
  <c r="J129"/>
  <c i="29" r="BK372"/>
  <c r="BK366"/>
  <c r="BK351"/>
  <c r="J345"/>
  <c r="J340"/>
  <c r="J335"/>
  <c r="BK333"/>
  <c r="BK331"/>
  <c r="J325"/>
  <c r="J319"/>
  <c r="BK238"/>
  <c r="J234"/>
  <c r="BK231"/>
  <c r="BK204"/>
  <c r="BK183"/>
  <c r="J180"/>
  <c r="J171"/>
  <c r="BK162"/>
  <c r="BK153"/>
  <c r="J117"/>
  <c i="28" r="BK339"/>
  <c r="J315"/>
  <c r="J312"/>
  <c r="J273"/>
  <c r="BK270"/>
  <c r="BK267"/>
  <c r="BK264"/>
  <c r="J261"/>
  <c r="BK228"/>
  <c r="J204"/>
  <c r="BK192"/>
  <c r="J189"/>
  <c r="J177"/>
  <c r="J132"/>
  <c r="BK129"/>
  <c r="BK126"/>
  <c r="J123"/>
  <c r="BK120"/>
  <c r="J117"/>
  <c i="27" r="J366"/>
  <c r="BK354"/>
  <c r="BK319"/>
  <c r="J316"/>
  <c r="BK313"/>
  <c r="BK310"/>
  <c r="BK250"/>
  <c r="BK247"/>
  <c r="BK235"/>
  <c r="J233"/>
  <c r="J219"/>
  <c r="BK204"/>
  <c r="BK201"/>
  <c r="BK195"/>
  <c r="J129"/>
  <c i="26" r="BK321"/>
  <c r="BK318"/>
  <c r="BK315"/>
  <c r="BK300"/>
  <c r="J282"/>
  <c r="J249"/>
  <c r="BK222"/>
  <c r="J204"/>
  <c r="J198"/>
  <c i="24" r="J194"/>
  <c r="J159"/>
  <c r="BK150"/>
  <c r="BK146"/>
  <c r="BK139"/>
  <c i="21" r="BK173"/>
  <c r="J163"/>
  <c r="J159"/>
  <c r="J157"/>
  <c r="J149"/>
  <c r="BK127"/>
  <c i="20" r="J171"/>
  <c r="J169"/>
  <c r="BK167"/>
  <c r="BK165"/>
  <c r="BK161"/>
  <c r="BK159"/>
  <c r="J157"/>
  <c r="J139"/>
  <c r="BK137"/>
  <c i="19" r="J193"/>
  <c r="BK172"/>
  <c r="BK160"/>
  <c r="J148"/>
  <c r="BK134"/>
  <c i="16" r="J181"/>
  <c r="J179"/>
  <c r="J171"/>
  <c r="BK169"/>
  <c r="BK157"/>
  <c r="BK135"/>
  <c i="15" r="J187"/>
  <c r="J185"/>
  <c r="J180"/>
  <c r="J174"/>
  <c r="BK172"/>
  <c r="BK170"/>
  <c r="BK168"/>
  <c r="J160"/>
  <c r="BK158"/>
  <c r="J152"/>
  <c r="BK130"/>
  <c r="J126"/>
  <c i="14" r="J164"/>
  <c r="BK156"/>
  <c r="BK126"/>
  <c i="13" r="J166"/>
  <c r="J164"/>
  <c r="J130"/>
  <c r="J128"/>
  <c i="11" r="J141"/>
  <c r="BK131"/>
  <c i="10" r="J185"/>
  <c r="J180"/>
  <c r="J174"/>
  <c r="J172"/>
  <c r="J170"/>
  <c i="9" r="J191"/>
  <c r="BK189"/>
  <c r="BK184"/>
  <c r="BK168"/>
  <c r="BK152"/>
  <c r="BK150"/>
  <c r="BK148"/>
  <c r="BK144"/>
  <c r="J140"/>
  <c r="J130"/>
  <c i="8" r="J137"/>
  <c i="7" r="BK163"/>
  <c r="J161"/>
  <c r="BK159"/>
  <c r="J149"/>
  <c r="J147"/>
  <c r="J145"/>
  <c r="J138"/>
  <c i="6" r="BK186"/>
  <c r="BK184"/>
  <c r="J182"/>
  <c r="J180"/>
  <c r="BK148"/>
  <c r="BK146"/>
  <c r="J138"/>
  <c i="5" r="J181"/>
  <c r="J171"/>
  <c r="BK169"/>
  <c r="J167"/>
  <c i="4" r="J176"/>
  <c r="J162"/>
  <c r="BK160"/>
  <c r="BK150"/>
  <c i="2" r="J161"/>
  <c r="BK141"/>
  <c i="36" r="BK352"/>
  <c r="BK350"/>
  <c r="J340"/>
  <c r="BK338"/>
  <c r="J326"/>
  <c r="J324"/>
  <c r="J319"/>
  <c r="BK316"/>
  <c r="J313"/>
  <c r="BK311"/>
  <c r="BK290"/>
  <c r="BK274"/>
  <c r="BK270"/>
  <c r="BK262"/>
  <c r="BK260"/>
  <c r="J235"/>
  <c r="J232"/>
  <c r="BK226"/>
  <c r="J222"/>
  <c r="BK199"/>
  <c r="J195"/>
  <c r="BK189"/>
  <c r="BK177"/>
  <c r="BK141"/>
  <c r="BK138"/>
  <c i="35" r="J249"/>
  <c r="BK240"/>
  <c r="BK195"/>
  <c r="BK192"/>
  <c r="BK189"/>
  <c r="J186"/>
  <c i="34" r="BK255"/>
  <c r="J252"/>
  <c r="J249"/>
  <c r="J246"/>
  <c r="BK210"/>
  <c r="BK207"/>
  <c r="BK177"/>
  <c r="BK135"/>
  <c r="J132"/>
  <c r="BK129"/>
  <c i="33" r="BK186"/>
  <c r="BK171"/>
  <c r="BK168"/>
  <c r="BK138"/>
  <c i="32" r="BK330"/>
  <c r="J264"/>
  <c r="BK237"/>
  <c r="BK234"/>
  <c r="J231"/>
  <c r="J228"/>
  <c r="BK174"/>
  <c r="BK153"/>
  <c r="BK147"/>
  <c r="BK120"/>
  <c i="31" r="BK359"/>
  <c r="BK343"/>
  <c r="BK330"/>
  <c r="J328"/>
  <c r="J318"/>
  <c r="J291"/>
  <c r="J279"/>
  <c r="J270"/>
  <c r="J264"/>
  <c r="BK162"/>
  <c i="30" r="J273"/>
  <c r="J228"/>
  <c r="J219"/>
  <c r="J207"/>
  <c r="J195"/>
  <c r="J189"/>
  <c r="J177"/>
  <c r="BK174"/>
  <c r="J150"/>
  <c r="BK135"/>
  <c i="29" r="BK323"/>
  <c r="BK310"/>
  <c r="J307"/>
  <c r="J301"/>
  <c r="BK244"/>
  <c r="J183"/>
  <c r="BK171"/>
  <c r="BK168"/>
  <c r="J165"/>
  <c r="BK159"/>
  <c r="BK129"/>
  <c i="28" r="BK336"/>
  <c r="BK333"/>
  <c r="BK330"/>
  <c r="BK327"/>
  <c r="J324"/>
  <c r="BK297"/>
  <c r="BK294"/>
  <c r="BK282"/>
  <c r="BK273"/>
  <c r="BK204"/>
  <c r="BK201"/>
  <c r="J171"/>
  <c r="J162"/>
  <c r="BK138"/>
  <c r="J129"/>
  <c i="27" r="J358"/>
  <c r="BK356"/>
  <c r="BK348"/>
  <c r="BK346"/>
  <c r="BK342"/>
  <c r="BK336"/>
  <c r="BK316"/>
  <c r="J313"/>
  <c r="J280"/>
  <c r="J250"/>
  <c r="BK241"/>
  <c r="BK238"/>
  <c r="BK213"/>
  <c r="BK159"/>
  <c r="BK156"/>
  <c r="BK123"/>
  <c r="BK120"/>
  <c i="26" r="J363"/>
  <c r="BK357"/>
  <c r="J309"/>
  <c r="BK306"/>
  <c r="J303"/>
  <c r="BK258"/>
  <c r="BK255"/>
  <c r="J171"/>
  <c i="25" r="BK140"/>
  <c i="24" r="BK217"/>
  <c r="J199"/>
  <c r="J183"/>
  <c r="BK155"/>
  <c r="J142"/>
  <c i="22" r="BK129"/>
  <c i="21" r="J145"/>
  <c i="20" r="BK183"/>
  <c r="J181"/>
  <c r="J179"/>
  <c r="BK163"/>
  <c r="BK149"/>
  <c r="J147"/>
  <c r="J145"/>
  <c r="BK141"/>
  <c i="19" r="J158"/>
  <c r="J156"/>
  <c r="BK154"/>
  <c r="J150"/>
  <c r="BK148"/>
  <c r="BK146"/>
  <c i="17" r="J135"/>
  <c r="BK133"/>
  <c r="BK131"/>
  <c i="16" r="J155"/>
  <c i="15" r="J162"/>
  <c r="J154"/>
  <c r="BK152"/>
  <c r="J140"/>
  <c r="J138"/>
  <c r="J136"/>
  <c i="14" r="J170"/>
  <c r="BK168"/>
  <c r="BK166"/>
  <c r="J160"/>
  <c r="BK158"/>
  <c r="BK152"/>
  <c r="BK140"/>
  <c r="J138"/>
  <c r="J136"/>
  <c r="J134"/>
  <c r="J128"/>
  <c r="J126"/>
  <c i="13" r="J191"/>
  <c r="BK185"/>
  <c r="BK178"/>
  <c r="J176"/>
  <c r="BK170"/>
  <c r="BK168"/>
  <c r="J146"/>
  <c i="12" r="J133"/>
  <c r="J129"/>
  <c i="11" r="J169"/>
  <c r="J167"/>
  <c r="BK161"/>
  <c r="BK159"/>
  <c r="BK141"/>
  <c r="BK139"/>
  <c r="J135"/>
  <c i="10" r="BK189"/>
  <c r="J152"/>
  <c r="BK150"/>
  <c r="J144"/>
  <c r="J142"/>
  <c r="BK140"/>
  <c r="BK138"/>
  <c i="9" r="J193"/>
  <c r="J180"/>
  <c r="J178"/>
  <c r="J172"/>
  <c r="BK146"/>
  <c i="7" r="J177"/>
  <c r="BK173"/>
  <c r="BK151"/>
  <c i="6" r="J178"/>
  <c r="J174"/>
  <c r="J164"/>
  <c r="BK152"/>
  <c r="BK150"/>
  <c r="BK138"/>
  <c i="5" r="BK187"/>
  <c r="BK173"/>
  <c r="BK147"/>
  <c r="J139"/>
  <c i="4" r="J190"/>
  <c i="2" r="BK175"/>
  <c r="BK155"/>
  <c r="BK153"/>
  <c r="BK131"/>
  <c r="BK129"/>
  <c i="1" r="AS119"/>
  <c r="AS111"/>
  <c i="36" r="BK365"/>
  <c r="BK359"/>
  <c r="J336"/>
  <c r="J334"/>
  <c r="J316"/>
  <c r="J311"/>
  <c r="BK309"/>
  <c r="BK306"/>
  <c i="35" r="BK225"/>
  <c r="J177"/>
  <c r="J168"/>
  <c r="J162"/>
  <c r="BK144"/>
  <c r="J141"/>
  <c r="BK132"/>
  <c r="BK129"/>
  <c i="34" r="J258"/>
  <c r="BK225"/>
  <c r="BK222"/>
  <c r="J219"/>
  <c r="BK216"/>
  <c r="BK213"/>
  <c r="J207"/>
  <c r="BK201"/>
  <c r="BK195"/>
  <c r="BK186"/>
  <c r="J138"/>
  <c i="33" r="J216"/>
  <c r="J147"/>
  <c r="J138"/>
  <c i="32" r="BK342"/>
  <c r="BK339"/>
  <c r="J336"/>
  <c r="J321"/>
  <c r="J318"/>
  <c r="BK315"/>
  <c r="J306"/>
  <c r="BK294"/>
  <c r="BK291"/>
  <c r="BK282"/>
  <c r="J273"/>
  <c r="J249"/>
  <c r="J246"/>
  <c r="BK231"/>
  <c r="J195"/>
  <c r="J180"/>
  <c r="J177"/>
  <c r="J165"/>
  <c r="BK135"/>
  <c i="31" r="BK371"/>
  <c r="J362"/>
  <c r="BK253"/>
  <c r="J219"/>
  <c r="BK180"/>
  <c r="BK177"/>
  <c r="J168"/>
  <c r="J165"/>
  <c r="BK150"/>
  <c r="J135"/>
  <c r="J123"/>
  <c r="BK117"/>
  <c i="30" r="BK291"/>
  <c r="J288"/>
  <c r="BK285"/>
  <c r="BK282"/>
  <c r="J231"/>
  <c r="BK177"/>
  <c r="BK165"/>
  <c r="BK162"/>
  <c i="29" r="BK354"/>
  <c r="BK342"/>
  <c r="J286"/>
  <c r="J283"/>
  <c r="J280"/>
  <c r="J277"/>
  <c r="BK271"/>
  <c r="J268"/>
  <c r="J262"/>
  <c r="J256"/>
  <c r="J216"/>
  <c r="BK192"/>
  <c r="J189"/>
  <c r="BK186"/>
  <c r="J168"/>
  <c r="BK156"/>
  <c r="J150"/>
  <c r="BK144"/>
  <c r="BK123"/>
  <c r="J120"/>
  <c i="28" r="J318"/>
  <c r="J201"/>
  <c r="BK198"/>
  <c r="BK168"/>
  <c r="BK156"/>
  <c r="J153"/>
  <c r="J144"/>
  <c r="J135"/>
  <c r="BK123"/>
  <c i="27" r="BK372"/>
  <c r="BK369"/>
  <c r="BK366"/>
  <c r="J344"/>
  <c r="BK292"/>
  <c r="BK256"/>
  <c r="J253"/>
  <c r="BK192"/>
  <c r="J168"/>
  <c r="BK150"/>
  <c r="J144"/>
  <c r="J135"/>
  <c r="BK117"/>
  <c i="26" r="BK369"/>
  <c r="J369"/>
  <c r="BK366"/>
  <c r="J366"/>
  <c r="J348"/>
  <c r="BK345"/>
  <c r="BK336"/>
  <c r="BK327"/>
  <c r="J297"/>
  <c r="J273"/>
  <c r="BK270"/>
  <c r="J243"/>
  <c r="BK237"/>
  <c r="BK225"/>
  <c r="BK219"/>
  <c r="J216"/>
  <c r="BK210"/>
  <c r="BK207"/>
  <c r="BK183"/>
  <c r="J174"/>
  <c r="J135"/>
  <c r="J126"/>
  <c i="25" r="J137"/>
  <c i="24" r="BK241"/>
  <c r="J212"/>
  <c r="J205"/>
  <c r="BK199"/>
  <c r="J196"/>
  <c r="BK135"/>
  <c i="21" r="BK177"/>
  <c r="BK169"/>
  <c r="BK167"/>
  <c r="BK161"/>
  <c r="BK143"/>
  <c r="BK141"/>
  <c i="20" r="BK177"/>
  <c r="BK143"/>
  <c i="19" r="J188"/>
  <c r="BK186"/>
  <c r="J182"/>
  <c r="J180"/>
  <c r="BK176"/>
  <c r="J174"/>
  <c r="J132"/>
  <c r="BK130"/>
  <c i="16" r="BK163"/>
  <c i="15" r="J176"/>
  <c r="J170"/>
  <c r="J166"/>
  <c r="BK146"/>
  <c i="14" r="BK174"/>
  <c r="J162"/>
  <c r="J154"/>
  <c r="J152"/>
  <c r="BK144"/>
  <c i="13" r="J168"/>
  <c r="BK166"/>
  <c r="J150"/>
  <c r="BK148"/>
  <c r="J140"/>
  <c r="J138"/>
  <c i="11" r="J159"/>
  <c r="BK153"/>
  <c r="BK149"/>
  <c r="BK145"/>
  <c r="J139"/>
  <c r="BK137"/>
  <c i="10" r="BK187"/>
  <c r="J128"/>
  <c i="9" r="BK187"/>
  <c r="J184"/>
  <c r="J182"/>
  <c r="BK172"/>
  <c r="J162"/>
  <c r="BK140"/>
  <c r="J138"/>
  <c r="J136"/>
  <c r="BK134"/>
  <c r="J128"/>
  <c i="6" r="J130"/>
  <c i="5" r="BK183"/>
  <c r="BK179"/>
  <c r="BK159"/>
  <c r="J157"/>
  <c r="J129"/>
  <c i="4" r="BK197"/>
  <c r="BK195"/>
  <c r="J182"/>
  <c r="J180"/>
  <c r="BK178"/>
  <c r="BK176"/>
  <c r="BK162"/>
  <c r="BK152"/>
  <c r="J150"/>
  <c r="BK146"/>
  <c i="3" r="J129"/>
  <c i="2" r="J177"/>
  <c r="J175"/>
  <c r="BK165"/>
  <c r="J163"/>
  <c r="J151"/>
  <c r="J138"/>
  <c r="BK136"/>
  <c r="J129"/>
  <c i="1" r="AS133"/>
  <c r="AS124"/>
  <c r="AU119"/>
  <c i="15" l="1" r="P125"/>
  <c i="1" r="AU122"/>
  <c i="3" r="BK128"/>
  <c r="J128"/>
  <c r="J102"/>
  <c i="7" r="P142"/>
  <c i="9" r="P127"/>
  <c i="10" r="BK127"/>
  <c i="13" r="P184"/>
  <c r="P125"/>
  <c i="1" r="AU118"/>
  <c i="18" r="T126"/>
  <c r="T125"/>
  <c i="21" r="P124"/>
  <c i="1" r="AU134"/>
  <c i="24" r="BK131"/>
  <c r="J131"/>
  <c r="J100"/>
  <c r="P162"/>
  <c r="R222"/>
  <c i="25" r="T126"/>
  <c r="T125"/>
  <c i="28" r="BK116"/>
  <c r="J116"/>
  <c r="J96"/>
  <c i="30" r="T116"/>
  <c i="34" r="P116"/>
  <c i="1" r="AU149"/>
  <c i="36" r="T128"/>
  <c r="BK225"/>
  <c r="J225"/>
  <c r="J102"/>
  <c r="BK299"/>
  <c r="J299"/>
  <c r="J104"/>
  <c r="R299"/>
  <c r="BK356"/>
  <c r="J356"/>
  <c r="J105"/>
  <c r="T356"/>
  <c i="4" r="R127"/>
  <c i="5" r="P126"/>
  <c r="P125"/>
  <c i="1" r="AU102"/>
  <c i="7" r="T137"/>
  <c r="T128"/>
  <c r="T127"/>
  <c i="9" r="R186"/>
  <c i="13" r="R184"/>
  <c r="R125"/>
  <c i="16" r="BK147"/>
  <c r="J147"/>
  <c r="J102"/>
  <c i="18" r="R126"/>
  <c r="R125"/>
  <c i="21" r="R124"/>
  <c i="24" r="P141"/>
  <c r="R177"/>
  <c r="T208"/>
  <c i="25" r="P126"/>
  <c r="P125"/>
  <c i="26" r="R116"/>
  <c i="32" r="P116"/>
  <c i="1" r="AU147"/>
  <c i="34" r="R116"/>
  <c i="36" r="P128"/>
  <c r="T225"/>
  <c i="37" r="BK116"/>
  <c r="J116"/>
  <c r="J96"/>
  <c i="2" r="R140"/>
  <c i="3" r="P128"/>
  <c r="P127"/>
  <c r="P126"/>
  <c i="1" r="AU98"/>
  <c i="5" r="T126"/>
  <c r="T125"/>
  <c i="10" r="R184"/>
  <c i="11" r="P124"/>
  <c i="1" r="AU115"/>
  <c i="15" r="P184"/>
  <c i="17" r="BK128"/>
  <c r="J128"/>
  <c r="J102"/>
  <c i="19" r="P127"/>
  <c r="P126"/>
  <c i="1" r="AU130"/>
  <c i="20" r="P124"/>
  <c i="1" r="AU132"/>
  <c i="23" r="P118"/>
  <c r="P117"/>
  <c i="1" r="AU137"/>
  <c i="24" r="T162"/>
  <c r="P187"/>
  <c i="25" r="R143"/>
  <c r="R142"/>
  <c i="27" r="T116"/>
  <c i="28" r="P116"/>
  <c i="1" r="AU143"/>
  <c i="29" r="T116"/>
  <c i="32" r="BK116"/>
  <c r="J116"/>
  <c r="J96"/>
  <c i="33" r="R116"/>
  <c i="34" r="BK116"/>
  <c r="J116"/>
  <c i="36" r="T140"/>
  <c i="2" r="R135"/>
  <c r="R128"/>
  <c r="R127"/>
  <c i="4" r="P194"/>
  <c i="6" r="P129"/>
  <c r="P127"/>
  <c i="1" r="AU104"/>
  <c i="7" r="R142"/>
  <c i="8" r="R128"/>
  <c r="R127"/>
  <c r="R126"/>
  <c i="12" r="P124"/>
  <c i="1" r="AU116"/>
  <c i="16" r="P152"/>
  <c i="17" r="T128"/>
  <c r="T127"/>
  <c r="T126"/>
  <c i="19" r="BK127"/>
  <c i="22" r="R126"/>
  <c r="R125"/>
  <c i="23" r="R118"/>
  <c r="R117"/>
  <c i="24" r="T131"/>
  <c r="T222"/>
  <c i="25" r="P143"/>
  <c r="P142"/>
  <c i="26" r="BK116"/>
  <c r="J116"/>
  <c i="27" r="BK116"/>
  <c r="J116"/>
  <c r="J96"/>
  <c i="33" r="T116"/>
  <c i="2" r="T140"/>
  <c i="7" r="T142"/>
  <c i="9" r="BK186"/>
  <c r="J186"/>
  <c r="J102"/>
  <c i="10" r="R127"/>
  <c r="R126"/>
  <c i="11" r="T124"/>
  <c i="15" r="BK184"/>
  <c r="J184"/>
  <c r="J101"/>
  <c i="16" r="BK152"/>
  <c r="J152"/>
  <c r="J103"/>
  <c i="18" r="P126"/>
  <c r="P125"/>
  <c i="1" r="AU128"/>
  <c i="22" r="T126"/>
  <c r="T125"/>
  <c i="24" r="P131"/>
  <c r="P130"/>
  <c r="R187"/>
  <c i="31" r="BK116"/>
  <c r="J116"/>
  <c i="2" r="BK135"/>
  <c r="J135"/>
  <c r="J102"/>
  <c i="6" r="T129"/>
  <c r="T127"/>
  <c i="7" r="BK142"/>
  <c r="J142"/>
  <c r="J103"/>
  <c i="9" r="T127"/>
  <c i="10" r="BK184"/>
  <c r="J184"/>
  <c r="J102"/>
  <c i="12" r="T124"/>
  <c i="16" r="T152"/>
  <c i="17" r="R128"/>
  <c r="R127"/>
  <c r="R126"/>
  <c i="23" r="T118"/>
  <c r="T117"/>
  <c i="24" r="T141"/>
  <c r="T177"/>
  <c r="R208"/>
  <c i="25" r="T143"/>
  <c r="T142"/>
  <c i="29" r="BK116"/>
  <c r="J116"/>
  <c i="31" r="T116"/>
  <c i="34" r="T116"/>
  <c i="35" r="BK116"/>
  <c r="J116"/>
  <c i="36" r="BK128"/>
  <c i="2" r="P140"/>
  <c i="3" r="R128"/>
  <c r="R127"/>
  <c r="R126"/>
  <c i="4" r="T127"/>
  <c i="5" r="BK126"/>
  <c r="J126"/>
  <c r="J101"/>
  <c i="7" r="BK137"/>
  <c r="J137"/>
  <c r="J102"/>
  <c i="10" r="T184"/>
  <c i="11" r="R124"/>
  <c i="21" r="BK124"/>
  <c r="J124"/>
  <c r="J100"/>
  <c i="24" r="BK162"/>
  <c r="J162"/>
  <c r="J102"/>
  <c r="P177"/>
  <c r="P208"/>
  <c i="25" r="R126"/>
  <c r="R125"/>
  <c r="R124"/>
  <c i="26" r="P116"/>
  <c i="1" r="AU141"/>
  <c i="30" r="BK116"/>
  <c r="J116"/>
  <c r="J96"/>
  <c i="32" r="T116"/>
  <c i="33" r="BK116"/>
  <c r="J116"/>
  <c r="J96"/>
  <c i="2" r="T135"/>
  <c r="T128"/>
  <c r="T127"/>
  <c i="4" r="BK127"/>
  <c r="J127"/>
  <c r="J101"/>
  <c i="6" r="R129"/>
  <c r="R127"/>
  <c i="15" r="T184"/>
  <c r="T125"/>
  <c i="16" r="T147"/>
  <c r="T128"/>
  <c r="T127"/>
  <c i="19" r="T127"/>
  <c r="T126"/>
  <c i="20" r="T124"/>
  <c i="22" r="BK126"/>
  <c r="J126"/>
  <c r="J101"/>
  <c i="24" r="BK141"/>
  <c r="J141"/>
  <c r="J101"/>
  <c r="BK208"/>
  <c r="J208"/>
  <c r="J106"/>
  <c i="27" r="P116"/>
  <c i="1" r="AU142"/>
  <c i="31" r="P116"/>
  <c i="1" r="AU146"/>
  <c i="35" r="R116"/>
  <c i="36" r="R128"/>
  <c r="P225"/>
  <c r="P284"/>
  <c i="4" r="P127"/>
  <c r="P126"/>
  <c i="1" r="AU100"/>
  <c i="7" r="P137"/>
  <c r="P128"/>
  <c r="P127"/>
  <c i="1" r="AU107"/>
  <c i="8" r="P128"/>
  <c r="P127"/>
  <c r="P126"/>
  <c i="1" r="AU108"/>
  <c i="9" r="T186"/>
  <c i="12" r="BK124"/>
  <c r="J124"/>
  <c i="16" r="P147"/>
  <c r="P128"/>
  <c r="P127"/>
  <c i="1" r="AU125"/>
  <c i="24" r="R162"/>
  <c r="BK187"/>
  <c r="J187"/>
  <c r="J105"/>
  <c i="28" r="T116"/>
  <c i="29" r="R116"/>
  <c i="30" r="P116"/>
  <c i="1" r="AU145"/>
  <c i="32" r="R116"/>
  <c i="35" r="P116"/>
  <c i="1" r="AU150"/>
  <c i="36" r="P140"/>
  <c i="2" r="P135"/>
  <c r="P128"/>
  <c r="P127"/>
  <c i="1" r="AU97"/>
  <c i="3" r="T128"/>
  <c r="T127"/>
  <c r="T126"/>
  <c i="4" r="T194"/>
  <c i="5" r="R126"/>
  <c r="R125"/>
  <c i="7" r="R137"/>
  <c r="R128"/>
  <c r="R127"/>
  <c i="8" r="T128"/>
  <c r="T127"/>
  <c r="T126"/>
  <c i="9" r="R127"/>
  <c r="R126"/>
  <c i="10" r="P184"/>
  <c i="15" r="R184"/>
  <c r="R125"/>
  <c i="16" r="R152"/>
  <c i="18" r="BK126"/>
  <c r="J126"/>
  <c r="J101"/>
  <c i="19" r="R127"/>
  <c r="R126"/>
  <c i="20" r="R124"/>
  <c i="21" r="T124"/>
  <c i="22" r="P126"/>
  <c r="P125"/>
  <c i="1" r="AU136"/>
  <c i="24" r="R131"/>
  <c r="T187"/>
  <c i="25" r="BK143"/>
  <c r="BK142"/>
  <c r="J142"/>
  <c r="J101"/>
  <c i="28" r="R116"/>
  <c i="29" r="P116"/>
  <c i="1" r="AU144"/>
  <c i="31" r="R116"/>
  <c i="33" r="P116"/>
  <c i="1" r="AU148"/>
  <c i="35" r="T116"/>
  <c i="36" r="BK140"/>
  <c r="J140"/>
  <c r="J100"/>
  <c r="R225"/>
  <c r="R284"/>
  <c i="4" r="R194"/>
  <c i="6" r="BK129"/>
  <c r="BK127"/>
  <c r="J127"/>
  <c i="8" r="BK128"/>
  <c r="BK127"/>
  <c r="J127"/>
  <c r="J101"/>
  <c i="9" r="P186"/>
  <c i="10" r="P127"/>
  <c r="P126"/>
  <c i="1" r="AU112"/>
  <c i="11" r="BK124"/>
  <c r="J124"/>
  <c r="J100"/>
  <c i="12" r="R124"/>
  <c i="13" r="T184"/>
  <c r="T125"/>
  <c i="17" r="P128"/>
  <c r="P127"/>
  <c r="P126"/>
  <c i="1" r="AU126"/>
  <c i="20" r="BK124"/>
  <c r="J124"/>
  <c r="J100"/>
  <c i="24" r="BK177"/>
  <c r="BK176"/>
  <c r="J176"/>
  <c r="J103"/>
  <c r="BK222"/>
  <c r="J222"/>
  <c r="J107"/>
  <c i="27" r="R116"/>
  <c i="36" r="R140"/>
  <c r="P209"/>
  <c i="2" r="BK140"/>
  <c r="J140"/>
  <c r="J103"/>
  <c i="4" r="BK194"/>
  <c r="J194"/>
  <c r="J102"/>
  <c i="9" r="BK127"/>
  <c r="J127"/>
  <c r="J101"/>
  <c i="10" r="T127"/>
  <c r="T126"/>
  <c i="13" r="BK184"/>
  <c r="J184"/>
  <c r="J101"/>
  <c i="16" r="R147"/>
  <c r="R128"/>
  <c r="R127"/>
  <c i="23" r="BK118"/>
  <c r="J118"/>
  <c r="J97"/>
  <c i="24" r="R141"/>
  <c r="P222"/>
  <c i="25" r="BK126"/>
  <c r="BK125"/>
  <c r="J125"/>
  <c r="J99"/>
  <c i="26" r="T116"/>
  <c i="30" r="R116"/>
  <c i="36" r="BK209"/>
  <c r="J209"/>
  <c r="J101"/>
  <c r="R209"/>
  <c r="T209"/>
  <c r="BK284"/>
  <c r="J284"/>
  <c r="J103"/>
  <c r="T284"/>
  <c r="P299"/>
  <c r="T299"/>
  <c r="P356"/>
  <c r="R356"/>
  <c i="2" r="J93"/>
  <c r="BE131"/>
  <c r="BE143"/>
  <c r="BE147"/>
  <c r="BE155"/>
  <c r="BE171"/>
  <c i="4" r="F96"/>
  <c r="BE132"/>
  <c r="BE184"/>
  <c r="BE199"/>
  <c i="5" r="BE139"/>
  <c i="6" r="BE158"/>
  <c r="BE166"/>
  <c i="8" r="F96"/>
  <c r="J120"/>
  <c i="9" r="BE130"/>
  <c r="BE152"/>
  <c r="BE164"/>
  <c r="BE191"/>
  <c i="10" r="BE168"/>
  <c r="BE180"/>
  <c r="BE182"/>
  <c r="BE189"/>
  <c i="13" r="BE162"/>
  <c r="BE170"/>
  <c i="14" r="F96"/>
  <c r="BE134"/>
  <c r="BE150"/>
  <c r="BE176"/>
  <c i="15" r="J119"/>
  <c r="BE136"/>
  <c r="BE140"/>
  <c r="BE162"/>
  <c r="BK125"/>
  <c r="J125"/>
  <c r="J100"/>
  <c i="16" r="E85"/>
  <c r="BE129"/>
  <c r="BE133"/>
  <c r="BE165"/>
  <c r="BE179"/>
  <c i="17" r="J93"/>
  <c i="19" r="F123"/>
  <c r="BE136"/>
  <c r="BE150"/>
  <c r="BE152"/>
  <c r="BE160"/>
  <c r="BE170"/>
  <c r="BE184"/>
  <c i="20" r="BE145"/>
  <c r="BE185"/>
  <c i="21" r="BE171"/>
  <c r="BE179"/>
  <c i="22" r="J93"/>
  <c i="23" r="J111"/>
  <c i="24" r="J125"/>
  <c r="BE181"/>
  <c r="BE203"/>
  <c r="BE235"/>
  <c i="25" r="J94"/>
  <c r="BE144"/>
  <c i="26" r="J110"/>
  <c r="BE147"/>
  <c r="BE192"/>
  <c r="BE198"/>
  <c r="BE228"/>
  <c r="BE231"/>
  <c r="BE258"/>
  <c r="BE291"/>
  <c r="BE318"/>
  <c r="BE354"/>
  <c r="BE360"/>
  <c r="BE363"/>
  <c r="BE366"/>
  <c r="BE369"/>
  <c i="27" r="BE120"/>
  <c r="BE153"/>
  <c r="BE198"/>
  <c r="BE204"/>
  <c i="28" r="E106"/>
  <c r="F113"/>
  <c r="BE126"/>
  <c r="BE129"/>
  <c r="BE147"/>
  <c r="BE162"/>
  <c r="BE174"/>
  <c r="BE177"/>
  <c r="BE183"/>
  <c r="BE216"/>
  <c r="BE249"/>
  <c r="BE324"/>
  <c r="BE339"/>
  <c i="29" r="BE117"/>
  <c r="BE129"/>
  <c r="BE135"/>
  <c r="BE204"/>
  <c r="BE207"/>
  <c r="BE244"/>
  <c r="BE268"/>
  <c r="BE310"/>
  <c r="BE333"/>
  <c r="BE363"/>
  <c i="30" r="E106"/>
  <c r="J113"/>
  <c r="BE117"/>
  <c r="BE171"/>
  <c r="BE186"/>
  <c r="BE210"/>
  <c r="BE213"/>
  <c r="BE249"/>
  <c i="31" r="F92"/>
  <c r="BE126"/>
  <c r="BE129"/>
  <c r="BE183"/>
  <c r="BE210"/>
  <c r="BE256"/>
  <c r="BE321"/>
  <c r="BE347"/>
  <c i="32" r="BE150"/>
  <c r="BE183"/>
  <c r="BE201"/>
  <c r="BE258"/>
  <c r="BE300"/>
  <c r="BE309"/>
  <c r="BE324"/>
  <c i="33" r="BE159"/>
  <c r="BE165"/>
  <c r="BE171"/>
  <c r="BE204"/>
  <c r="BE210"/>
  <c r="BE222"/>
  <c r="BE228"/>
  <c i="34" r="E106"/>
  <c r="F113"/>
  <c r="BE123"/>
  <c r="BE168"/>
  <c r="BE228"/>
  <c r="BE249"/>
  <c i="35" r="J92"/>
  <c r="F113"/>
  <c r="BE135"/>
  <c r="BE186"/>
  <c r="BE207"/>
  <c r="BE216"/>
  <c i="36" r="BE295"/>
  <c r="BE338"/>
  <c r="BE340"/>
  <c r="BE369"/>
  <c i="2" r="BE133"/>
  <c r="BE141"/>
  <c r="BE149"/>
  <c r="BE157"/>
  <c r="BE165"/>
  <c r="BE169"/>
  <c i="4" r="J93"/>
  <c r="BE136"/>
  <c r="BE144"/>
  <c r="BE168"/>
  <c i="5" r="F96"/>
  <c r="BE141"/>
  <c r="BE149"/>
  <c i="6" r="E85"/>
  <c r="J121"/>
  <c r="BE168"/>
  <c i="7" r="F124"/>
  <c r="BE159"/>
  <c r="BE163"/>
  <c r="BE175"/>
  <c i="9" r="BE128"/>
  <c r="BE132"/>
  <c r="BE156"/>
  <c i="10" r="E85"/>
  <c r="BE148"/>
  <c r="BE162"/>
  <c r="BE185"/>
  <c i="11" r="BE151"/>
  <c r="BE153"/>
  <c r="BE171"/>
  <c i="12" r="F96"/>
  <c i="13" r="BE180"/>
  <c r="BE187"/>
  <c r="BE189"/>
  <c i="14" r="BE156"/>
  <c r="BE162"/>
  <c i="15" r="BE126"/>
  <c r="BE148"/>
  <c r="BE168"/>
  <c i="17" r="F96"/>
  <c i="19" r="E85"/>
  <c r="BE128"/>
  <c r="BE130"/>
  <c r="BE174"/>
  <c r="BE182"/>
  <c i="21" r="BE125"/>
  <c r="BE139"/>
  <c i="24" r="F125"/>
  <c r="BE144"/>
  <c r="BE148"/>
  <c r="BE201"/>
  <c r="BE223"/>
  <c i="26" r="F113"/>
  <c r="BE156"/>
  <c r="BE210"/>
  <c r="BE267"/>
  <c r="BE279"/>
  <c r="BE312"/>
  <c i="27" r="J113"/>
  <c r="BE126"/>
  <c r="BE150"/>
  <c r="BE253"/>
  <c r="BE283"/>
  <c r="BE326"/>
  <c r="BE338"/>
  <c r="BE363"/>
  <c r="BE372"/>
  <c i="28" r="J113"/>
  <c r="BE186"/>
  <c r="BE240"/>
  <c i="29" r="J113"/>
  <c r="BE247"/>
  <c i="30" r="BE201"/>
  <c r="BE231"/>
  <c r="BE234"/>
  <c r="BE246"/>
  <c r="BE258"/>
  <c r="BE267"/>
  <c r="BE279"/>
  <c i="31" r="BE141"/>
  <c r="BE144"/>
  <c r="BE177"/>
  <c r="BE189"/>
  <c r="BE195"/>
  <c r="BE219"/>
  <c r="BE242"/>
  <c r="BE247"/>
  <c r="BE294"/>
  <c r="BE338"/>
  <c r="BE368"/>
  <c i="32" r="F91"/>
  <c r="BE129"/>
  <c r="BE177"/>
  <c r="BE189"/>
  <c r="BE240"/>
  <c r="BE255"/>
  <c r="BE270"/>
  <c r="BE276"/>
  <c r="BE363"/>
  <c i="33" r="F112"/>
  <c r="BE132"/>
  <c r="BE147"/>
  <c r="BE195"/>
  <c r="BE234"/>
  <c r="BE240"/>
  <c i="34" r="BE213"/>
  <c i="35" r="BE156"/>
  <c r="BE171"/>
  <c r="BE180"/>
  <c r="BE222"/>
  <c r="BE237"/>
  <c i="36" r="BE134"/>
  <c r="BE144"/>
  <c r="BE166"/>
  <c r="BE181"/>
  <c r="BE183"/>
  <c r="BE205"/>
  <c r="BE272"/>
  <c r="BE330"/>
  <c r="BE332"/>
  <c r="BE344"/>
  <c r="BE357"/>
  <c i="2" r="BE153"/>
  <c r="BE167"/>
  <c r="BE177"/>
  <c r="BE179"/>
  <c i="3" r="J93"/>
  <c i="4" r="BE140"/>
  <c r="BE152"/>
  <c r="BE164"/>
  <c i="5" r="BE183"/>
  <c i="6" r="F96"/>
  <c r="BE140"/>
  <c r="BE150"/>
  <c r="BE152"/>
  <c r="BE156"/>
  <c r="BE160"/>
  <c r="BE172"/>
  <c i="7" r="BE133"/>
  <c r="BE140"/>
  <c r="BE151"/>
  <c r="BK128"/>
  <c r="J128"/>
  <c r="J101"/>
  <c i="8" r="BE129"/>
  <c i="9" r="J93"/>
  <c r="BE154"/>
  <c r="BE158"/>
  <c r="BE187"/>
  <c i="10" r="J120"/>
  <c r="BE132"/>
  <c r="BE146"/>
  <c r="BE150"/>
  <c r="BE164"/>
  <c i="11" r="E85"/>
  <c r="BE133"/>
  <c r="BE165"/>
  <c i="12" r="E85"/>
  <c i="13" r="F96"/>
  <c r="J119"/>
  <c r="BE156"/>
  <c r="BE172"/>
  <c r="BE176"/>
  <c r="BK125"/>
  <c r="J125"/>
  <c r="J100"/>
  <c i="14" r="E85"/>
  <c r="J93"/>
  <c r="BE130"/>
  <c r="BE140"/>
  <c r="BE146"/>
  <c i="15" r="BE138"/>
  <c r="BE142"/>
  <c r="BE146"/>
  <c i="16" r="BE131"/>
  <c r="BE139"/>
  <c r="BE150"/>
  <c r="BE163"/>
  <c r="BE183"/>
  <c r="BE187"/>
  <c i="18" r="E85"/>
  <c r="BE127"/>
  <c r="BE129"/>
  <c i="19" r="BE138"/>
  <c r="BE162"/>
  <c r="BE166"/>
  <c i="20" r="BE143"/>
  <c r="BE147"/>
  <c r="BE181"/>
  <c i="21" r="F121"/>
  <c r="BE131"/>
  <c i="24" r="J123"/>
  <c r="BE132"/>
  <c r="BE135"/>
  <c r="BE137"/>
  <c r="BE183"/>
  <c r="BE185"/>
  <c r="BE209"/>
  <c i="26" r="BE117"/>
  <c r="BE135"/>
  <c r="BE144"/>
  <c r="BE165"/>
  <c r="BE171"/>
  <c r="BE180"/>
  <c r="BE207"/>
  <c r="BE234"/>
  <c r="BE276"/>
  <c r="BE288"/>
  <c r="BE303"/>
  <c r="BE336"/>
  <c i="27" r="F113"/>
  <c r="BE132"/>
  <c r="BE189"/>
  <c r="BE210"/>
  <c r="BE238"/>
  <c r="BE256"/>
  <c r="BE268"/>
  <c r="BE295"/>
  <c r="BE356"/>
  <c i="28" r="J91"/>
  <c r="BE213"/>
  <c r="BE231"/>
  <c r="BE318"/>
  <c i="29" r="E85"/>
  <c r="F92"/>
  <c r="BE144"/>
  <c r="BE165"/>
  <c r="BE174"/>
  <c r="BE192"/>
  <c r="BE195"/>
  <c r="BE210"/>
  <c r="BE219"/>
  <c r="BE329"/>
  <c r="BE369"/>
  <c r="BE372"/>
  <c i="30" r="F112"/>
  <c r="BE183"/>
  <c r="BE219"/>
  <c r="BE222"/>
  <c r="BE243"/>
  <c r="BE255"/>
  <c i="31" r="E85"/>
  <c r="J110"/>
  <c r="BE135"/>
  <c r="BE138"/>
  <c r="BE147"/>
  <c r="BE159"/>
  <c r="BE228"/>
  <c r="BE237"/>
  <c r="BE253"/>
  <c r="BE285"/>
  <c r="BE288"/>
  <c r="BE326"/>
  <c r="BE356"/>
  <c r="BE362"/>
  <c i="32" r="J110"/>
  <c r="BE117"/>
  <c r="BE120"/>
  <c r="BE123"/>
  <c r="BE147"/>
  <c r="BE171"/>
  <c r="BE204"/>
  <c r="BE315"/>
  <c r="BE360"/>
  <c i="33" r="F92"/>
  <c r="J110"/>
  <c r="BE120"/>
  <c r="BE138"/>
  <c r="BE162"/>
  <c r="BE174"/>
  <c r="BE198"/>
  <c r="BE213"/>
  <c r="BE216"/>
  <c r="BE219"/>
  <c r="BE225"/>
  <c i="34" r="F91"/>
  <c r="BE153"/>
  <c r="BE189"/>
  <c r="BE219"/>
  <c r="BE243"/>
  <c i="35" r="BE168"/>
  <c r="BE183"/>
  <c i="36" r="BE229"/>
  <c r="BE309"/>
  <c r="BE328"/>
  <c r="BE348"/>
  <c i="1" r="AW152"/>
  <c i="3" r="BE129"/>
  <c r="BE137"/>
  <c i="4" r="E112"/>
  <c r="BE146"/>
  <c r="BE195"/>
  <c i="5" r="BE131"/>
  <c r="BE143"/>
  <c r="BE151"/>
  <c r="BE161"/>
  <c r="BE169"/>
  <c r="BE173"/>
  <c r="BE179"/>
  <c i="6" r="BE132"/>
  <c r="BE136"/>
  <c r="BE178"/>
  <c r="BE180"/>
  <c r="BE190"/>
  <c i="9" r="E112"/>
  <c r="BE142"/>
  <c r="BE144"/>
  <c r="BE146"/>
  <c r="BE176"/>
  <c i="10" r="BE140"/>
  <c r="BE166"/>
  <c r="BE176"/>
  <c i="11" r="BE147"/>
  <c r="BE161"/>
  <c i="14" r="BE142"/>
  <c r="BE174"/>
  <c i="15" r="E111"/>
  <c i="16" r="BE167"/>
  <c r="BE173"/>
  <c i="17" r="E85"/>
  <c r="BE129"/>
  <c i="19" r="BE158"/>
  <c r="BE176"/>
  <c r="BE190"/>
  <c r="BK192"/>
  <c r="J192"/>
  <c r="J102"/>
  <c i="20" r="E85"/>
  <c r="J93"/>
  <c r="F96"/>
  <c r="BE125"/>
  <c r="BE127"/>
  <c r="BE129"/>
  <c r="BE137"/>
  <c r="BE155"/>
  <c i="21" r="BE133"/>
  <c i="22" r="E111"/>
  <c i="24" r="BE146"/>
  <c r="BE163"/>
  <c i="25" r="F94"/>
  <c r="BE140"/>
  <c r="BE154"/>
  <c i="26" r="J92"/>
  <c r="BE132"/>
  <c r="BE138"/>
  <c r="BE297"/>
  <c r="BE306"/>
  <c r="BE327"/>
  <c r="BE339"/>
  <c r="BE345"/>
  <c i="27" r="BE117"/>
  <c r="BE135"/>
  <c r="BE141"/>
  <c r="BE168"/>
  <c r="BE177"/>
  <c r="BE216"/>
  <c i="28" r="J89"/>
  <c r="BE123"/>
  <c r="BE168"/>
  <c r="BE192"/>
  <c r="BE207"/>
  <c r="BE246"/>
  <c r="BE285"/>
  <c r="BE294"/>
  <c i="29" r="BE120"/>
  <c r="BE126"/>
  <c r="BE141"/>
  <c r="BE186"/>
  <c r="BE301"/>
  <c r="BE331"/>
  <c i="30" r="BE189"/>
  <c r="BE198"/>
  <c r="BE207"/>
  <c r="BE237"/>
  <c r="BE261"/>
  <c r="BE276"/>
  <c r="BE285"/>
  <c i="31" r="J112"/>
  <c r="BE240"/>
  <c r="BE258"/>
  <c r="BE273"/>
  <c r="BE297"/>
  <c r="BE328"/>
  <c r="BE340"/>
  <c i="32" r="J112"/>
  <c r="BE162"/>
  <c r="BE174"/>
  <c r="BE237"/>
  <c r="BE306"/>
  <c r="BE336"/>
  <c i="33" r="E106"/>
  <c r="BE186"/>
  <c r="BE207"/>
  <c i="34" r="BE117"/>
  <c r="BE129"/>
  <c r="BE135"/>
  <c r="BE141"/>
  <c r="BE159"/>
  <c r="BE180"/>
  <c r="BE240"/>
  <c i="35" r="E85"/>
  <c i="36" r="BE131"/>
  <c r="BE153"/>
  <c r="BE187"/>
  <c r="BE226"/>
  <c r="BE235"/>
  <c r="BE238"/>
  <c r="BE282"/>
  <c r="BE313"/>
  <c r="BE365"/>
  <c i="2" r="BE138"/>
  <c r="BE145"/>
  <c i="3" r="BE131"/>
  <c r="BE135"/>
  <c i="4" r="BE154"/>
  <c r="BE162"/>
  <c r="BE188"/>
  <c i="5" r="BE135"/>
  <c r="BE145"/>
  <c r="BE153"/>
  <c i="6" r="BE170"/>
  <c i="7" r="BE169"/>
  <c r="BE173"/>
  <c i="8" r="BE135"/>
  <c i="9" r="F123"/>
  <c r="BE170"/>
  <c r="BE180"/>
  <c i="10" r="BE142"/>
  <c r="BE172"/>
  <c i="12" r="BE131"/>
  <c i="13" r="BE132"/>
  <c r="BE136"/>
  <c r="BE150"/>
  <c r="BE154"/>
  <c r="BE158"/>
  <c i="14" r="BE144"/>
  <c r="BE158"/>
  <c r="BE166"/>
  <c i="15" r="BE130"/>
  <c r="BE150"/>
  <c r="BE166"/>
  <c r="BE178"/>
  <c i="16" r="BE157"/>
  <c r="BE175"/>
  <c i="17" r="BE133"/>
  <c i="18" r="F96"/>
  <c i="19" r="J120"/>
  <c r="BE142"/>
  <c r="BE146"/>
  <c i="20" r="BE139"/>
  <c r="BE165"/>
  <c r="BE169"/>
  <c r="BE179"/>
  <c i="21" r="BE155"/>
  <c r="BE165"/>
  <c i="25" r="BE157"/>
  <c i="26" r="BE177"/>
  <c r="BE189"/>
  <c r="BE213"/>
  <c r="BE222"/>
  <c r="BE237"/>
  <c r="BE330"/>
  <c r="BE342"/>
  <c i="27" r="F112"/>
  <c r="BE123"/>
  <c r="BE274"/>
  <c r="BE313"/>
  <c r="BE348"/>
  <c r="BE354"/>
  <c r="BE369"/>
  <c i="28" r="BE117"/>
  <c r="BE180"/>
  <c r="BE195"/>
  <c r="BE222"/>
  <c r="BE273"/>
  <c r="BE276"/>
  <c r="BE282"/>
  <c r="BE300"/>
  <c r="BE303"/>
  <c r="BE321"/>
  <c i="29" r="J89"/>
  <c r="F112"/>
  <c r="BE159"/>
  <c r="BE340"/>
  <c i="30" r="F113"/>
  <c r="BE270"/>
  <c i="31" r="BE171"/>
  <c r="BE204"/>
  <c r="BE244"/>
  <c r="BE315"/>
  <c r="BE318"/>
  <c r="BE324"/>
  <c i="32" r="BE144"/>
  <c r="BE153"/>
  <c r="BE207"/>
  <c r="BE225"/>
  <c r="BE246"/>
  <c r="BE261"/>
  <c r="BE264"/>
  <c r="BE282"/>
  <c r="BE330"/>
  <c i="33" r="J112"/>
  <c r="BE150"/>
  <c r="BE153"/>
  <c r="BE183"/>
  <c i="34" r="J89"/>
  <c r="BE120"/>
  <c r="BE150"/>
  <c r="BE210"/>
  <c r="BE237"/>
  <c i="35" r="J91"/>
  <c r="BE123"/>
  <c r="BE147"/>
  <c r="BE177"/>
  <c r="BE192"/>
  <c r="BE210"/>
  <c i="36" r="F91"/>
  <c r="BE189"/>
  <c r="BE212"/>
  <c r="BE215"/>
  <c r="BE248"/>
  <c r="BE256"/>
  <c r="BE258"/>
  <c r="BE287"/>
  <c i="2" r="E85"/>
  <c r="BE161"/>
  <c i="3" r="E85"/>
  <c i="4" r="BE134"/>
  <c r="BE148"/>
  <c r="BE174"/>
  <c r="BE178"/>
  <c r="BE186"/>
  <c r="BE190"/>
  <c i="5" r="BE159"/>
  <c r="BE163"/>
  <c r="BE187"/>
  <c i="6" r="BE148"/>
  <c i="7" r="E85"/>
  <c r="BE129"/>
  <c r="BE143"/>
  <c r="BE149"/>
  <c i="9" r="BE136"/>
  <c r="BE150"/>
  <c r="BE160"/>
  <c i="10" r="BE144"/>
  <c i="11" r="F96"/>
  <c i="13" r="E111"/>
  <c r="BE128"/>
  <c r="BE140"/>
  <c r="BE142"/>
  <c r="BE160"/>
  <c r="BE164"/>
  <c r="BE178"/>
  <c i="14" r="BE126"/>
  <c r="BE136"/>
  <c r="BE164"/>
  <c r="BE178"/>
  <c r="BE180"/>
  <c i="15" r="BE152"/>
  <c r="BE158"/>
  <c i="16" r="BE145"/>
  <c r="BE148"/>
  <c r="BE155"/>
  <c i="19" r="BE168"/>
  <c r="BE186"/>
  <c i="20" r="BE131"/>
  <c r="BE177"/>
  <c i="21" r="BE141"/>
  <c r="BE151"/>
  <c r="BE161"/>
  <c r="BE169"/>
  <c r="BE177"/>
  <c i="23" r="F92"/>
  <c r="BE119"/>
  <c i="24" r="F126"/>
  <c r="BE157"/>
  <c r="BE166"/>
  <c r="BE219"/>
  <c i="25" r="E85"/>
  <c r="J118"/>
  <c i="26" r="F91"/>
  <c r="J112"/>
  <c r="BE141"/>
  <c r="BE252"/>
  <c r="BE324"/>
  <c i="27" r="J91"/>
  <c r="J110"/>
  <c r="BE129"/>
  <c r="BE159"/>
  <c r="BE183"/>
  <c r="BE195"/>
  <c r="BE219"/>
  <c r="BE222"/>
  <c r="BE233"/>
  <c r="BE244"/>
  <c r="BE271"/>
  <c r="BE324"/>
  <c r="BE328"/>
  <c r="BE336"/>
  <c i="28" r="BE132"/>
  <c r="BE138"/>
  <c r="BE243"/>
  <c r="BE261"/>
  <c r="BE288"/>
  <c r="BE315"/>
  <c r="BE330"/>
  <c i="29" r="BE150"/>
  <c r="BE162"/>
  <c r="BE180"/>
  <c r="BE183"/>
  <c r="BE189"/>
  <c r="BE231"/>
  <c r="BE250"/>
  <c r="BE253"/>
  <c r="BE271"/>
  <c r="BE277"/>
  <c r="BE280"/>
  <c r="BE335"/>
  <c r="BE338"/>
  <c r="BE342"/>
  <c r="BE345"/>
  <c r="BE351"/>
  <c r="BE354"/>
  <c r="BE360"/>
  <c r="BE366"/>
  <c i="30" r="BE120"/>
  <c r="BE135"/>
  <c r="BE150"/>
  <c r="BE156"/>
  <c r="BE165"/>
  <c r="BE168"/>
  <c r="BE180"/>
  <c r="BE228"/>
  <c r="BE288"/>
  <c i="31" r="F112"/>
  <c r="BE216"/>
  <c r="BE222"/>
  <c r="BE250"/>
  <c r="BE279"/>
  <c r="BE300"/>
  <c r="BE303"/>
  <c r="BE332"/>
  <c r="BE336"/>
  <c r="BE343"/>
  <c r="BE374"/>
  <c i="32" r="BE192"/>
  <c r="BE195"/>
  <c r="BE216"/>
  <c r="BE228"/>
  <c r="BE231"/>
  <c r="BE288"/>
  <c r="BE318"/>
  <c r="BE357"/>
  <c r="BE369"/>
  <c i="33" r="J113"/>
  <c r="BE123"/>
  <c r="BE129"/>
  <c r="BE135"/>
  <c r="BE144"/>
  <c r="BE168"/>
  <c i="34" r="BE132"/>
  <c r="BE147"/>
  <c r="BE162"/>
  <c r="BE177"/>
  <c r="BE258"/>
  <c i="35" r="F112"/>
  <c r="BE195"/>
  <c i="36" r="J119"/>
  <c r="BE138"/>
  <c r="BE155"/>
  <c r="BE158"/>
  <c r="BE163"/>
  <c r="BE175"/>
  <c r="BE177"/>
  <c r="BE193"/>
  <c r="BE195"/>
  <c r="BE197"/>
  <c r="BE232"/>
  <c r="BE240"/>
  <c r="BE242"/>
  <c r="BE268"/>
  <c r="BE278"/>
  <c r="BE297"/>
  <c r="BE350"/>
  <c i="2" r="F96"/>
  <c r="BE175"/>
  <c i="4" r="BE128"/>
  <c r="BE130"/>
  <c r="BE142"/>
  <c r="BE150"/>
  <c r="BE156"/>
  <c i="5" r="E111"/>
  <c r="BE133"/>
  <c r="BE177"/>
  <c i="6" r="BE130"/>
  <c r="BE144"/>
  <c i="7" r="BE155"/>
  <c r="BE171"/>
  <c i="8" r="BE131"/>
  <c i="9" r="BE140"/>
  <c r="BE172"/>
  <c r="BE178"/>
  <c r="BE193"/>
  <c i="10" r="BE128"/>
  <c r="BE138"/>
  <c r="BE156"/>
  <c i="11" r="J118"/>
  <c r="BE137"/>
  <c r="BE155"/>
  <c r="BE175"/>
  <c i="12" r="BE129"/>
  <c i="13" r="BE148"/>
  <c r="BE166"/>
  <c r="BE182"/>
  <c r="BE191"/>
  <c i="14" r="BE132"/>
  <c r="BE160"/>
  <c r="BE183"/>
  <c i="15" r="BE132"/>
  <c r="BE170"/>
  <c r="BE174"/>
  <c i="16" r="J121"/>
  <c i="19" r="BE178"/>
  <c i="20" r="BE149"/>
  <c r="BE173"/>
  <c i="21" r="BE147"/>
  <c r="BE163"/>
  <c i="23" r="BE121"/>
  <c r="BE123"/>
  <c i="24" r="E85"/>
  <c r="J94"/>
  <c r="BE142"/>
  <c r="BE150"/>
  <c r="BE215"/>
  <c r="BE226"/>
  <c i="25" r="BE134"/>
  <c r="BE148"/>
  <c i="26" r="E85"/>
  <c r="BE159"/>
  <c r="BE195"/>
  <c r="BE204"/>
  <c r="BE264"/>
  <c r="BE309"/>
  <c r="BE357"/>
  <c i="27" r="BE171"/>
  <c r="BE180"/>
  <c r="BE228"/>
  <c r="BE289"/>
  <c r="BE316"/>
  <c r="BE358"/>
  <c r="BE360"/>
  <c i="28" r="F112"/>
  <c r="BE219"/>
  <c r="BE234"/>
  <c r="BE255"/>
  <c r="BE270"/>
  <c r="BE297"/>
  <c r="BE309"/>
  <c i="29" r="BE216"/>
  <c r="BE225"/>
  <c r="BE228"/>
  <c r="BE259"/>
  <c r="BE316"/>
  <c r="BE348"/>
  <c i="30" r="J110"/>
  <c r="BE129"/>
  <c r="BE204"/>
  <c r="BE240"/>
  <c r="BE264"/>
  <c i="31" r="BE150"/>
  <c r="BE186"/>
  <c r="BE207"/>
  <c r="BE225"/>
  <c r="BE261"/>
  <c r="BE264"/>
  <c r="BE270"/>
  <c r="BE282"/>
  <c i="32" r="BE186"/>
  <c r="BE210"/>
  <c r="BE267"/>
  <c r="BE279"/>
  <c r="BE285"/>
  <c r="BE297"/>
  <c r="BE345"/>
  <c r="BE348"/>
  <c i="33" r="BE126"/>
  <c i="34" r="BE138"/>
  <c r="BE165"/>
  <c r="BE174"/>
  <c r="BE183"/>
  <c r="BE198"/>
  <c r="BE261"/>
  <c i="35" r="J89"/>
  <c r="BE141"/>
  <c r="BE150"/>
  <c i="36" r="BE262"/>
  <c i="1" r="BA152"/>
  <c i="2" r="BE173"/>
  <c i="4" r="BE170"/>
  <c r="BE182"/>
  <c r="BE197"/>
  <c i="6" r="BE162"/>
  <c r="BE176"/>
  <c r="BE184"/>
  <c i="7" r="BE167"/>
  <c i="8" r="BE137"/>
  <c i="9" r="BE138"/>
  <c r="BE148"/>
  <c r="BE189"/>
  <c i="10" r="BE136"/>
  <c r="BE160"/>
  <c i="11" r="BE127"/>
  <c r="BE129"/>
  <c r="BE139"/>
  <c r="BE143"/>
  <c r="BE145"/>
  <c r="BE159"/>
  <c i="12" r="BE127"/>
  <c i="13" r="BE146"/>
  <c r="BE152"/>
  <c i="14" r="BE128"/>
  <c r="BE138"/>
  <c r="BE172"/>
  <c i="15" r="F96"/>
  <c i="16" r="BE159"/>
  <c r="BE171"/>
  <c i="19" r="BE132"/>
  <c r="BE172"/>
  <c i="20" r="BE151"/>
  <c r="BE157"/>
  <c r="BE159"/>
  <c r="BE161"/>
  <c r="BE183"/>
  <c i="21" r="J118"/>
  <c r="BE153"/>
  <c r="BE167"/>
  <c i="22" r="F122"/>
  <c r="BE129"/>
  <c i="23" r="E107"/>
  <c i="24" r="BE169"/>
  <c r="BE173"/>
  <c r="BE192"/>
  <c r="BE199"/>
  <c r="BE212"/>
  <c i="25" r="F93"/>
  <c r="BE127"/>
  <c r="BE151"/>
  <c i="26" r="BE129"/>
  <c r="BE255"/>
  <c r="BE285"/>
  <c r="BE348"/>
  <c i="27" r="BE165"/>
  <c r="BE213"/>
  <c r="BE265"/>
  <c r="BE280"/>
  <c r="BE307"/>
  <c r="BE346"/>
  <c r="BE350"/>
  <c i="28" r="BE150"/>
  <c r="BE225"/>
  <c r="BE252"/>
  <c r="BE279"/>
  <c r="BE312"/>
  <c r="BE336"/>
  <c i="29" r="BE153"/>
  <c r="BE222"/>
  <c r="BE234"/>
  <c r="BE256"/>
  <c r="BE262"/>
  <c r="BE265"/>
  <c r="BE274"/>
  <c r="BE283"/>
  <c r="BE286"/>
  <c r="BE289"/>
  <c r="BE292"/>
  <c r="BE295"/>
  <c r="BE298"/>
  <c r="BE307"/>
  <c i="30" r="J91"/>
  <c r="BE126"/>
  <c r="BE132"/>
  <c r="BE138"/>
  <c r="BE144"/>
  <c r="BE282"/>
  <c i="31" r="J92"/>
  <c r="BE174"/>
  <c r="BE309"/>
  <c r="BE334"/>
  <c r="BE377"/>
  <c i="32" r="F113"/>
  <c r="BE156"/>
  <c r="BE222"/>
  <c r="BE273"/>
  <c r="BE291"/>
  <c r="BE342"/>
  <c i="33" r="BE141"/>
  <c r="BE156"/>
  <c r="BE189"/>
  <c r="BE237"/>
  <c i="34" r="BE171"/>
  <c r="BE195"/>
  <c r="BE204"/>
  <c r="BE207"/>
  <c r="BE222"/>
  <c r="BE231"/>
  <c r="BE246"/>
  <c r="BE255"/>
  <c i="35" r="BE117"/>
  <c r="BE120"/>
  <c r="BE132"/>
  <c r="BE162"/>
  <c r="BE189"/>
  <c r="BE204"/>
  <c r="BE225"/>
  <c r="BE246"/>
  <c i="36" r="BE129"/>
  <c r="BE136"/>
  <c r="BE303"/>
  <c r="BE362"/>
  <c r="BE367"/>
  <c i="2" r="BE136"/>
  <c r="BE159"/>
  <c r="BE163"/>
  <c i="3" r="F96"/>
  <c r="BE133"/>
  <c i="4" r="BE138"/>
  <c r="BE166"/>
  <c r="BE180"/>
  <c i="5" r="BE157"/>
  <c r="BE171"/>
  <c i="6" r="BE138"/>
  <c r="BE142"/>
  <c r="BE146"/>
  <c r="BE164"/>
  <c r="BE174"/>
  <c i="7" r="BE131"/>
  <c r="BE153"/>
  <c r="BE157"/>
  <c r="BE161"/>
  <c i="8" r="E85"/>
  <c r="BE133"/>
  <c i="9" r="BE162"/>
  <c r="BE174"/>
  <c r="BE184"/>
  <c i="10" r="BE152"/>
  <c i="11" r="BE157"/>
  <c r="BE173"/>
  <c i="12" r="BE133"/>
  <c i="13" r="BE130"/>
  <c r="BE168"/>
  <c i="15" r="BE128"/>
  <c r="BE134"/>
  <c r="BE144"/>
  <c r="BE164"/>
  <c r="BE172"/>
  <c r="BE180"/>
  <c r="BE187"/>
  <c i="16" r="F124"/>
  <c r="BE153"/>
  <c r="BE185"/>
  <c i="17" r="BE131"/>
  <c i="18" r="J93"/>
  <c i="20" r="BE135"/>
  <c r="BE141"/>
  <c i="21" r="BE129"/>
  <c r="BE143"/>
  <c r="BE157"/>
  <c r="BE175"/>
  <c r="BE183"/>
  <c i="24" r="BE155"/>
  <c r="BE178"/>
  <c r="BE190"/>
  <c i="25" r="BE129"/>
  <c r="BE137"/>
  <c i="26" r="BE150"/>
  <c r="BE153"/>
  <c r="BE168"/>
  <c r="BE216"/>
  <c r="BE225"/>
  <c r="BE261"/>
  <c r="BE273"/>
  <c r="BE315"/>
  <c r="BE333"/>
  <c i="27" r="BE186"/>
  <c r="BE192"/>
  <c r="BE292"/>
  <c r="BE298"/>
  <c r="BE321"/>
  <c r="BE381"/>
  <c r="BE384"/>
  <c r="BE387"/>
  <c r="BE390"/>
  <c i="28" r="BE144"/>
  <c r="BE159"/>
  <c r="BE198"/>
  <c r="BE201"/>
  <c r="BE204"/>
  <c r="BE210"/>
  <c r="BE237"/>
  <c r="BE258"/>
  <c r="BE306"/>
  <c r="BE327"/>
  <c i="29" r="J112"/>
  <c r="BE147"/>
  <c r="BE156"/>
  <c r="BE238"/>
  <c r="BE323"/>
  <c r="BE357"/>
  <c i="30" r="BE141"/>
  <c r="BE147"/>
  <c r="BE174"/>
  <c r="BE216"/>
  <c i="31" r="BE120"/>
  <c r="BE132"/>
  <c r="BE153"/>
  <c r="BE156"/>
  <c r="BE162"/>
  <c r="BE168"/>
  <c r="BE365"/>
  <c r="BE371"/>
  <c i="32" r="J92"/>
  <c r="BE132"/>
  <c r="BE135"/>
  <c r="BE159"/>
  <c r="BE168"/>
  <c r="BE180"/>
  <c r="BE243"/>
  <c r="BE249"/>
  <c r="BE252"/>
  <c r="BE303"/>
  <c r="BE312"/>
  <c r="BE339"/>
  <c r="BE354"/>
  <c r="BE366"/>
  <c i="34" r="J112"/>
  <c r="BE216"/>
  <c r="BE234"/>
  <c i="35" r="BE126"/>
  <c r="BE159"/>
  <c r="BE198"/>
  <c i="36" r="E85"/>
  <c r="J92"/>
  <c r="BE201"/>
  <c r="BE203"/>
  <c r="BE210"/>
  <c r="BE222"/>
  <c r="BE250"/>
  <c r="BE264"/>
  <c r="BE293"/>
  <c r="BE300"/>
  <c r="BE319"/>
  <c r="BE322"/>
  <c i="37" r="E85"/>
  <c r="J89"/>
  <c r="F91"/>
  <c r="J91"/>
  <c r="F92"/>
  <c r="J92"/>
  <c r="BE117"/>
  <c r="BE119"/>
  <c r="BE121"/>
  <c r="BE123"/>
  <c r="BE125"/>
  <c r="BE127"/>
  <c r="BE129"/>
  <c r="BE131"/>
  <c r="BE133"/>
  <c r="BE135"/>
  <c i="1" r="BB152"/>
  <c i="2" r="BK128"/>
  <c r="BK127"/>
  <c r="J127"/>
  <c r="J100"/>
  <c i="4" r="BE158"/>
  <c r="BE160"/>
  <c i="5" r="BE127"/>
  <c r="BE137"/>
  <c r="BE147"/>
  <c r="BE185"/>
  <c i="6" r="BE134"/>
  <c i="7" r="BE138"/>
  <c i="9" r="BE134"/>
  <c i="10" r="BE130"/>
  <c r="BE187"/>
  <c i="11" r="BE141"/>
  <c r="BE169"/>
  <c i="12" r="J93"/>
  <c i="13" r="BE138"/>
  <c i="16" r="BE137"/>
  <c r="BE141"/>
  <c r="BE143"/>
  <c r="BE169"/>
  <c i="19" r="BE154"/>
  <c r="BE180"/>
  <c r="BE193"/>
  <c i="20" r="BE133"/>
  <c r="BE153"/>
  <c i="21" r="E85"/>
  <c r="BE145"/>
  <c r="BE149"/>
  <c r="BE173"/>
  <c r="BE181"/>
  <c i="24" r="BE188"/>
  <c r="BE194"/>
  <c i="26" r="BE162"/>
  <c r="BE174"/>
  <c r="BE201"/>
  <c r="BE240"/>
  <c r="BE246"/>
  <c r="BE300"/>
  <c i="27" r="E106"/>
  <c r="BE144"/>
  <c r="BE147"/>
  <c r="BE174"/>
  <c r="BE207"/>
  <c r="BE231"/>
  <c r="BE241"/>
  <c r="BE301"/>
  <c r="BE333"/>
  <c r="BE340"/>
  <c i="28" r="BE120"/>
  <c r="BE135"/>
  <c r="BE156"/>
  <c r="BE189"/>
  <c r="BE228"/>
  <c r="BE333"/>
  <c r="BE342"/>
  <c i="29" r="BE132"/>
  <c r="BE171"/>
  <c r="BE304"/>
  <c r="BE313"/>
  <c r="BE325"/>
  <c r="BE327"/>
  <c i="30" r="BE123"/>
  <c r="BE153"/>
  <c r="BE159"/>
  <c r="BE162"/>
  <c r="BE177"/>
  <c r="BE192"/>
  <c r="BE195"/>
  <c r="BE225"/>
  <c r="BE252"/>
  <c i="31" r="BE165"/>
  <c r="BE180"/>
  <c r="BE192"/>
  <c r="BE198"/>
  <c r="BE213"/>
  <c r="BE231"/>
  <c r="BE276"/>
  <c r="BE306"/>
  <c r="BE345"/>
  <c r="BE359"/>
  <c i="32" r="BE126"/>
  <c r="BE138"/>
  <c r="BE165"/>
  <c r="BE198"/>
  <c r="BE219"/>
  <c r="BE294"/>
  <c r="BE333"/>
  <c i="33" r="BE177"/>
  <c r="BE180"/>
  <c r="BE231"/>
  <c i="34" r="J92"/>
  <c r="BE126"/>
  <c r="BE144"/>
  <c i="35" r="BE201"/>
  <c r="BE219"/>
  <c r="BE234"/>
  <c i="36" r="J91"/>
  <c i="1" r="BC152"/>
  <c i="4" r="BE172"/>
  <c i="5" r="BE167"/>
  <c r="BE181"/>
  <c i="6" r="BE188"/>
  <c i="7" r="J93"/>
  <c r="BE147"/>
  <c i="9" r="BE168"/>
  <c i="10" r="F96"/>
  <c r="BE134"/>
  <c r="BE158"/>
  <c i="11" r="BE125"/>
  <c r="BE131"/>
  <c r="BE135"/>
  <c r="BE167"/>
  <c i="12" r="BE125"/>
  <c i="13" r="BE134"/>
  <c r="BE144"/>
  <c r="BE185"/>
  <c i="14" r="BE168"/>
  <c r="BE170"/>
  <c r="BK182"/>
  <c r="J182"/>
  <c r="J101"/>
  <c i="15" r="BE154"/>
  <c i="16" r="BE177"/>
  <c r="BK128"/>
  <c r="BK127"/>
  <c r="J127"/>
  <c i="17" r="BE135"/>
  <c r="BE137"/>
  <c i="19" r="BE134"/>
  <c r="BE140"/>
  <c r="BE144"/>
  <c r="BE164"/>
  <c r="BE188"/>
  <c i="20" r="BE167"/>
  <c r="BE171"/>
  <c r="BE175"/>
  <c i="21" r="BE127"/>
  <c r="BE135"/>
  <c r="BE159"/>
  <c i="22" r="BE127"/>
  <c i="24" r="BE153"/>
  <c r="BE159"/>
  <c r="BE196"/>
  <c r="BE205"/>
  <c r="BE217"/>
  <c r="BE229"/>
  <c r="BE241"/>
  <c i="25" r="J120"/>
  <c r="BE131"/>
  <c r="BE146"/>
  <c i="26" r="BE123"/>
  <c r="BE183"/>
  <c r="BE186"/>
  <c r="BE294"/>
  <c r="BE321"/>
  <c i="27" r="BE138"/>
  <c r="BE225"/>
  <c r="BE247"/>
  <c r="BE262"/>
  <c r="BE277"/>
  <c r="BE286"/>
  <c r="BE304"/>
  <c r="BE330"/>
  <c r="BE342"/>
  <c r="BE344"/>
  <c r="BE366"/>
  <c r="BE375"/>
  <c r="BE378"/>
  <c i="28" r="BE141"/>
  <c r="BE153"/>
  <c r="BE171"/>
  <c i="29" r="BE123"/>
  <c r="BE168"/>
  <c r="BE321"/>
  <c i="34" r="BE186"/>
  <c r="BE192"/>
  <c r="BE225"/>
  <c i="35" r="BE138"/>
  <c r="BE153"/>
  <c r="BE231"/>
  <c r="BE240"/>
  <c i="36" r="BE147"/>
  <c r="BE150"/>
  <c r="BE171"/>
  <c r="BE185"/>
  <c r="BE207"/>
  <c r="BE218"/>
  <c r="BE220"/>
  <c r="BE245"/>
  <c r="BE252"/>
  <c r="BE280"/>
  <c r="BE290"/>
  <c r="BE306"/>
  <c r="BE311"/>
  <c r="BE316"/>
  <c r="BE324"/>
  <c r="BE326"/>
  <c r="BE352"/>
  <c r="BE354"/>
  <c i="1" r="BD152"/>
  <c i="2" r="BE129"/>
  <c r="BE151"/>
  <c i="4" r="BE176"/>
  <c r="BE192"/>
  <c i="5" r="J93"/>
  <c r="BE129"/>
  <c r="BE155"/>
  <c r="BE165"/>
  <c r="BE175"/>
  <c i="6" r="BE154"/>
  <c r="BE182"/>
  <c r="BE186"/>
  <c i="7" r="BE135"/>
  <c r="BE145"/>
  <c r="BE165"/>
  <c r="BE177"/>
  <c i="9" r="BE166"/>
  <c r="BE182"/>
  <c i="10" r="BE154"/>
  <c r="BE170"/>
  <c r="BE174"/>
  <c r="BE178"/>
  <c i="11" r="BE149"/>
  <c r="BE163"/>
  <c i="13" r="BE126"/>
  <c r="BE174"/>
  <c i="14" r="BE148"/>
  <c r="BE152"/>
  <c r="BE154"/>
  <c i="15" r="BE156"/>
  <c r="BE160"/>
  <c r="BE176"/>
  <c r="BE182"/>
  <c r="BE185"/>
  <c i="16" r="BE135"/>
  <c r="BE161"/>
  <c r="BE181"/>
  <c i="19" r="BE148"/>
  <c r="BE156"/>
  <c i="20" r="BE163"/>
  <c i="21" r="BE137"/>
  <c i="24" r="BE139"/>
  <c r="BE171"/>
  <c r="BE232"/>
  <c r="BE238"/>
  <c r="BE244"/>
  <c i="26" r="BE120"/>
  <c r="BE126"/>
  <c r="BE219"/>
  <c r="BE243"/>
  <c r="BE249"/>
  <c r="BE270"/>
  <c r="BE282"/>
  <c r="BE351"/>
  <c i="27" r="BE156"/>
  <c r="BE162"/>
  <c r="BE201"/>
  <c r="BE235"/>
  <c r="BE250"/>
  <c r="BE259"/>
  <c r="BE310"/>
  <c r="BE319"/>
  <c r="BE352"/>
  <c i="28" r="BE165"/>
  <c r="BE264"/>
  <c r="BE267"/>
  <c r="BE291"/>
  <c i="29" r="BE138"/>
  <c r="BE177"/>
  <c r="BE198"/>
  <c r="BE201"/>
  <c r="BE213"/>
  <c r="BE236"/>
  <c r="BE241"/>
  <c r="BE319"/>
  <c i="30" r="BE273"/>
  <c r="BE291"/>
  <c r="BE294"/>
  <c i="31" r="BE117"/>
  <c r="BE123"/>
  <c r="BE201"/>
  <c r="BE234"/>
  <c r="BE267"/>
  <c r="BE291"/>
  <c r="BE312"/>
  <c r="BE330"/>
  <c r="BE350"/>
  <c r="BE353"/>
  <c i="32" r="E85"/>
  <c r="BE141"/>
  <c r="BE213"/>
  <c r="BE234"/>
  <c r="BE321"/>
  <c r="BE327"/>
  <c r="BE351"/>
  <c i="33" r="BE117"/>
  <c r="BE192"/>
  <c r="BE201"/>
  <c r="BE243"/>
  <c i="34" r="BE156"/>
  <c r="BE201"/>
  <c r="BE252"/>
  <c i="35" r="BE129"/>
  <c r="BE144"/>
  <c r="BE165"/>
  <c r="BE174"/>
  <c r="BE213"/>
  <c r="BE228"/>
  <c r="BE243"/>
  <c r="BE249"/>
  <c i="36" r="F92"/>
  <c r="BE141"/>
  <c r="BE160"/>
  <c r="BE169"/>
  <c r="BE173"/>
  <c r="BE179"/>
  <c r="BE191"/>
  <c r="BE199"/>
  <c r="BE254"/>
  <c r="BE260"/>
  <c r="BE266"/>
  <c r="BE270"/>
  <c r="BE274"/>
  <c r="BE276"/>
  <c r="BE285"/>
  <c r="BE334"/>
  <c r="BE336"/>
  <c r="BE342"/>
  <c r="BE346"/>
  <c r="BE359"/>
  <c i="18" r="F38"/>
  <c i="1" r="BA128"/>
  <c r="BA127"/>
  <c r="AW127"/>
  <c i="23" r="F36"/>
  <c i="1" r="BC137"/>
  <c i="31" r="F36"/>
  <c i="1" r="BC146"/>
  <c i="22" r="F38"/>
  <c i="1" r="BA136"/>
  <c r="BA135"/>
  <c r="AW135"/>
  <c i="17" r="J38"/>
  <c i="1" r="AW126"/>
  <c i="28" r="F37"/>
  <c i="1" r="BD143"/>
  <c i="17" r="F39"/>
  <c i="1" r="BB126"/>
  <c i="35" r="F37"/>
  <c i="1" r="BD150"/>
  <c i="8" r="F38"/>
  <c i="1" r="BA108"/>
  <c i="12" r="J38"/>
  <c i="1" r="AW116"/>
  <c i="26" r="J34"/>
  <c i="1" r="AW141"/>
  <c i="35" r="J30"/>
  <c i="1" r="AG150"/>
  <c i="7" r="F41"/>
  <c i="1" r="BD107"/>
  <c i="2" r="F41"/>
  <c i="1" r="BD97"/>
  <c r="AU133"/>
  <c i="3" r="F38"/>
  <c i="1" r="BA98"/>
  <c i="9" r="F39"/>
  <c i="1" r="BB110"/>
  <c r="BB109"/>
  <c r="AX109"/>
  <c i="15" r="F40"/>
  <c i="1" r="BC122"/>
  <c r="BC121"/>
  <c r="AY121"/>
  <c i="35" r="F36"/>
  <c i="1" r="BC150"/>
  <c r="AU131"/>
  <c i="5" r="F38"/>
  <c i="1" r="BA102"/>
  <c r="BA101"/>
  <c r="AW101"/>
  <c i="36" r="F35"/>
  <c i="1" r="BB151"/>
  <c i="34" r="F34"/>
  <c i="1" r="BA149"/>
  <c i="27" r="F34"/>
  <c i="1" r="BA142"/>
  <c i="36" r="F37"/>
  <c i="1" r="BD151"/>
  <c i="11" r="J38"/>
  <c i="1" r="AW115"/>
  <c i="5" r="F39"/>
  <c i="1" r="BB102"/>
  <c r="BB101"/>
  <c r="AX101"/>
  <c i="14" r="F39"/>
  <c i="1" r="BB120"/>
  <c r="BB119"/>
  <c r="AX119"/>
  <c i="26" r="F37"/>
  <c i="1" r="BD141"/>
  <c i="36" r="F34"/>
  <c i="1" r="BA151"/>
  <c r="AS95"/>
  <c i="3" r="F40"/>
  <c i="1" r="BC98"/>
  <c i="20" r="F41"/>
  <c i="1" r="BD132"/>
  <c r="BD131"/>
  <c i="33" r="J34"/>
  <c i="1" r="AW148"/>
  <c i="7" r="J38"/>
  <c i="1" r="AW107"/>
  <c i="23" r="J34"/>
  <c i="1" r="AW137"/>
  <c i="5" r="F41"/>
  <c i="1" r="BD102"/>
  <c r="BD101"/>
  <c i="8" r="J38"/>
  <c i="1" r="AW108"/>
  <c i="19" r="F40"/>
  <c i="1" r="BC130"/>
  <c r="BC129"/>
  <c r="AY129"/>
  <c i="2" r="F38"/>
  <c i="1" r="BA97"/>
  <c i="4" r="J38"/>
  <c i="1" r="AW100"/>
  <c i="17" r="F41"/>
  <c i="1" r="BD126"/>
  <c i="10" r="J38"/>
  <c i="1" r="AW112"/>
  <c i="23" r="F35"/>
  <c i="1" r="BB137"/>
  <c i="36" r="F36"/>
  <c i="1" r="BC151"/>
  <c i="33" r="F36"/>
  <c i="1" r="BC148"/>
  <c i="8" r="F41"/>
  <c i="1" r="BD108"/>
  <c i="13" r="F41"/>
  <c i="1" r="BD118"/>
  <c r="BD117"/>
  <c i="25" r="F38"/>
  <c i="1" r="BC140"/>
  <c i="7" r="F40"/>
  <c i="1" r="BC107"/>
  <c i="15" r="F38"/>
  <c i="1" r="BA122"/>
  <c r="BA121"/>
  <c r="AW121"/>
  <c r="AU121"/>
  <c i="6" r="F38"/>
  <c i="1" r="BA104"/>
  <c r="BA103"/>
  <c r="AW103"/>
  <c i="11" r="F40"/>
  <c i="1" r="BC115"/>
  <c r="AU111"/>
  <c i="16" r="J34"/>
  <c i="1" r="AG125"/>
  <c i="17" r="F38"/>
  <c i="1" r="BA126"/>
  <c i="10" r="F40"/>
  <c i="1" r="BC112"/>
  <c r="BC111"/>
  <c r="AY111"/>
  <c i="30" r="J34"/>
  <c i="1" r="AW145"/>
  <c i="15" r="F41"/>
  <c i="1" r="BD122"/>
  <c r="BD121"/>
  <c i="30" r="F37"/>
  <c i="1" r="BD145"/>
  <c i="24" r="F39"/>
  <c i="1" r="BD139"/>
  <c i="14" r="F41"/>
  <c i="1" r="BD120"/>
  <c r="BD119"/>
  <c i="34" r="F37"/>
  <c i="1" r="BD149"/>
  <c i="9" r="F38"/>
  <c i="1" r="BA110"/>
  <c r="BA109"/>
  <c r="AW109"/>
  <c i="9" r="J38"/>
  <c i="1" r="AW110"/>
  <c i="5" r="F40"/>
  <c i="1" r="BC102"/>
  <c r="BC101"/>
  <c r="AY101"/>
  <c i="24" r="F38"/>
  <c i="1" r="BC139"/>
  <c i="4" r="F41"/>
  <c i="1" r="BD100"/>
  <c r="BD99"/>
  <c i="10" r="F41"/>
  <c i="1" r="BD112"/>
  <c r="BD111"/>
  <c i="34" r="F36"/>
  <c i="1" r="BC149"/>
  <c i="22" r="F41"/>
  <c i="1" r="BD136"/>
  <c r="BD135"/>
  <c i="33" r="F34"/>
  <c i="1" r="BA148"/>
  <c i="3" r="F39"/>
  <c i="1" r="BB98"/>
  <c i="15" r="J38"/>
  <c i="1" r="AW122"/>
  <c i="30" r="F35"/>
  <c i="1" r="BB145"/>
  <c i="19" r="F41"/>
  <c i="1" r="BD130"/>
  <c r="BD129"/>
  <c i="6" r="J38"/>
  <c i="1" r="AW104"/>
  <c i="6" r="J34"/>
  <c i="1" r="AG104"/>
  <c i="16" r="F38"/>
  <c i="1" r="BA125"/>
  <c i="20" r="J38"/>
  <c i="1" r="AW132"/>
  <c i="33" r="F37"/>
  <c i="1" r="BD148"/>
  <c r="AS123"/>
  <c i="3" r="F41"/>
  <c i="1" r="BD98"/>
  <c i="9" r="F40"/>
  <c i="1" r="BC110"/>
  <c r="BC109"/>
  <c r="AY109"/>
  <c i="21" r="F40"/>
  <c i="1" r="BC134"/>
  <c r="BC133"/>
  <c r="AY133"/>
  <c i="35" r="F34"/>
  <c i="1" r="BA150"/>
  <c i="7" r="F38"/>
  <c i="1" r="BA107"/>
  <c i="8" r="F40"/>
  <c i="1" r="BC108"/>
  <c i="11" r="F41"/>
  <c i="1" r="BD115"/>
  <c i="14" r="J38"/>
  <c i="1" r="AW120"/>
  <c i="29" r="F37"/>
  <c i="1" r="BD144"/>
  <c i="28" r="J34"/>
  <c i="1" r="AW143"/>
  <c i="16" r="F39"/>
  <c i="1" r="BB125"/>
  <c i="24" r="F37"/>
  <c i="1" r="BB139"/>
  <c i="27" r="F35"/>
  <c i="1" r="BB142"/>
  <c i="18" r="J38"/>
  <c i="1" r="AW128"/>
  <c i="21" r="F38"/>
  <c i="1" r="BA134"/>
  <c r="BA133"/>
  <c r="AW133"/>
  <c r="AU99"/>
  <c i="20" r="F40"/>
  <c i="1" r="BC132"/>
  <c r="BC131"/>
  <c r="AY131"/>
  <c i="34" r="F35"/>
  <c i="1" r="BB149"/>
  <c i="4" r="F38"/>
  <c i="1" r="BA100"/>
  <c r="BA99"/>
  <c r="AW99"/>
  <c i="29" r="J34"/>
  <c i="1" r="AW144"/>
  <c i="12" r="F40"/>
  <c i="1" r="BC116"/>
  <c i="29" r="F34"/>
  <c i="1" r="BA144"/>
  <c i="13" r="F39"/>
  <c i="1" r="BB118"/>
  <c r="BB117"/>
  <c r="AX117"/>
  <c i="24" r="F36"/>
  <c i="1" r="BA139"/>
  <c i="32" r="F34"/>
  <c i="1" r="BA147"/>
  <c i="23" r="F37"/>
  <c i="1" r="BD137"/>
  <c i="26" r="F34"/>
  <c i="1" r="BA141"/>
  <c i="13" r="F38"/>
  <c i="1" r="BA118"/>
  <c r="BA117"/>
  <c r="AW117"/>
  <c i="22" r="J38"/>
  <c i="1" r="AW136"/>
  <c i="32" r="F37"/>
  <c i="1" r="BD147"/>
  <c i="12" r="F41"/>
  <c i="1" r="BD116"/>
  <c i="17" r="F40"/>
  <c i="1" r="BC126"/>
  <c i="20" r="F39"/>
  <c i="1" r="BB132"/>
  <c r="BB131"/>
  <c r="AX131"/>
  <c i="33" r="F35"/>
  <c i="1" r="BB148"/>
  <c i="12" r="F39"/>
  <c i="1" r="BB116"/>
  <c i="18" r="F41"/>
  <c i="1" r="BD128"/>
  <c r="BD127"/>
  <c r="AU135"/>
  <c i="19" r="F38"/>
  <c i="1" r="BA130"/>
  <c r="BA129"/>
  <c r="AW129"/>
  <c i="21" r="J38"/>
  <c i="1" r="AW134"/>
  <c i="34" r="J34"/>
  <c i="1" r="AW149"/>
  <c i="19" r="F39"/>
  <c i="1" r="BB130"/>
  <c r="BB129"/>
  <c r="AX129"/>
  <c i="32" r="J34"/>
  <c i="1" r="AW147"/>
  <c r="AS105"/>
  <c r="AU101"/>
  <c i="24" r="J36"/>
  <c i="1" r="AW139"/>
  <c i="10" r="F39"/>
  <c i="1" r="BB112"/>
  <c r="BB111"/>
  <c r="AX111"/>
  <c i="34" r="J30"/>
  <c i="1" r="AG149"/>
  <c i="13" r="F40"/>
  <c i="1" r="BC118"/>
  <c r="BC117"/>
  <c r="AY117"/>
  <c i="31" r="J30"/>
  <c i="1" r="AG146"/>
  <c i="20" r="F38"/>
  <c i="1" r="BA132"/>
  <c r="BA131"/>
  <c r="AW131"/>
  <c i="8" r="F39"/>
  <c i="1" r="BB108"/>
  <c i="28" r="F35"/>
  <c i="1" r="BB143"/>
  <c i="22" r="F40"/>
  <c i="1" r="BC136"/>
  <c r="BC135"/>
  <c r="AY135"/>
  <c i="2" r="J38"/>
  <c i="1" r="AW97"/>
  <c i="3" r="J38"/>
  <c i="1" r="AW98"/>
  <c i="15" r="F39"/>
  <c i="1" r="BB122"/>
  <c r="BB121"/>
  <c r="AX121"/>
  <c i="5" r="J38"/>
  <c i="1" r="AW102"/>
  <c i="16" r="J38"/>
  <c i="1" r="AW125"/>
  <c i="31" r="F34"/>
  <c i="1" r="BA146"/>
  <c i="19" r="J38"/>
  <c i="1" r="AW130"/>
  <c i="4" r="F40"/>
  <c i="1" r="BC100"/>
  <c r="BC99"/>
  <c r="AY99"/>
  <c r="AU129"/>
  <c i="2" r="F39"/>
  <c i="1" r="BB97"/>
  <c r="AU103"/>
  <c i="21" r="F39"/>
  <c i="1" r="BB134"/>
  <c r="BB133"/>
  <c r="AX133"/>
  <c i="9" r="F41"/>
  <c i="1" r="BD110"/>
  <c r="BD109"/>
  <c i="21" r="F41"/>
  <c i="1" r="BD134"/>
  <c r="BD133"/>
  <c i="32" r="F35"/>
  <c i="1" r="BB147"/>
  <c i="25" r="F39"/>
  <c i="1" r="BD140"/>
  <c i="29" r="F35"/>
  <c i="1" r="BB144"/>
  <c i="7" r="F39"/>
  <c i="1" r="BB107"/>
  <c i="18" r="F39"/>
  <c i="1" r="BB128"/>
  <c r="BB127"/>
  <c r="AX127"/>
  <c i="25" r="J36"/>
  <c i="1" r="AW140"/>
  <c i="32" r="F36"/>
  <c i="1" r="BC147"/>
  <c i="6" r="F39"/>
  <c i="1" r="BB104"/>
  <c r="BB103"/>
  <c r="AX103"/>
  <c i="28" r="F34"/>
  <c i="1" r="BA143"/>
  <c i="35" r="F35"/>
  <c i="1" r="BB150"/>
  <c i="13" r="J38"/>
  <c i="1" r="AW118"/>
  <c i="36" r="J34"/>
  <c i="1" r="AW151"/>
  <c i="11" r="F38"/>
  <c i="1" r="BA115"/>
  <c i="27" r="J34"/>
  <c i="1" r="AW142"/>
  <c i="31" r="F37"/>
  <c i="1" r="BD146"/>
  <c i="14" r="F38"/>
  <c i="1" r="BA120"/>
  <c r="BA119"/>
  <c r="AW119"/>
  <c i="31" r="J34"/>
  <c i="1" r="AW146"/>
  <c r="AU127"/>
  <c i="27" r="F37"/>
  <c i="1" r="BD142"/>
  <c i="18" r="F40"/>
  <c i="1" r="BC128"/>
  <c r="BC127"/>
  <c r="AY127"/>
  <c i="29" r="J30"/>
  <c i="1" r="AG144"/>
  <c i="2" r="F40"/>
  <c i="1" r="BC97"/>
  <c i="10" r="F38"/>
  <c i="1" r="BA112"/>
  <c r="BA111"/>
  <c r="AW111"/>
  <c i="11" r="F39"/>
  <c i="1" r="BB115"/>
  <c i="29" r="F36"/>
  <c i="1" r="BC144"/>
  <c i="26" r="F36"/>
  <c i="1" r="BC141"/>
  <c i="22" r="F39"/>
  <c i="1" r="BB136"/>
  <c r="BB135"/>
  <c r="AX135"/>
  <c i="23" r="F34"/>
  <c i="1" r="BA137"/>
  <c i="26" r="F35"/>
  <c i="1" r="BB141"/>
  <c i="35" r="J34"/>
  <c i="1" r="AW150"/>
  <c i="27" r="F36"/>
  <c i="1" r="BC142"/>
  <c i="16" r="F40"/>
  <c i="1" r="BC125"/>
  <c i="6" r="F41"/>
  <c i="1" r="BD104"/>
  <c r="BD103"/>
  <c i="16" r="F41"/>
  <c i="1" r="BD125"/>
  <c i="25" r="F36"/>
  <c i="1" r="BA140"/>
  <c i="12" r="F38"/>
  <c i="1" r="BA116"/>
  <c i="14" r="F40"/>
  <c i="1" r="BC120"/>
  <c r="BC119"/>
  <c r="AY119"/>
  <c i="26" r="J30"/>
  <c i="1" r="AG141"/>
  <c i="28" r="F36"/>
  <c i="1" r="BC143"/>
  <c i="25" r="F37"/>
  <c i="1" r="BB140"/>
  <c i="6" r="F40"/>
  <c i="1" r="BC104"/>
  <c r="BC103"/>
  <c r="AY103"/>
  <c i="30" r="F36"/>
  <c i="1" r="BC145"/>
  <c i="12" r="J34"/>
  <c i="1" r="AG116"/>
  <c i="31" r="F35"/>
  <c i="1" r="BB146"/>
  <c i="30" r="F34"/>
  <c i="1" r="BA145"/>
  <c i="4" r="F39"/>
  <c i="1" r="BB100"/>
  <c r="BB99"/>
  <c r="AX99"/>
  <c r="AS113"/>
  <c r="AU117"/>
  <c i="24" l="1" r="R130"/>
  <c i="36" r="BK125"/>
  <c r="J125"/>
  <c r="J96"/>
  <c r="P125"/>
  <c i="1" r="AU151"/>
  <c i="24" r="T176"/>
  <c i="25" r="T124"/>
  <c i="24" r="P176"/>
  <c r="R176"/>
  <c i="36" r="R125"/>
  <c i="24" r="T130"/>
  <c r="T129"/>
  <c i="10" r="BK126"/>
  <c r="J126"/>
  <c i="24" r="P129"/>
  <c i="1" r="AU139"/>
  <c i="4" r="T126"/>
  <c i="19" r="BK126"/>
  <c r="J126"/>
  <c i="4" r="R126"/>
  <c i="36" r="T125"/>
  <c i="9" r="P126"/>
  <c i="1" r="AU110"/>
  <c i="9" r="T126"/>
  <c i="25" r="P124"/>
  <c i="1" r="AU140"/>
  <c i="14" r="BK125"/>
  <c r="J125"/>
  <c i="24" r="J177"/>
  <c r="J104"/>
  <c i="2" r="J128"/>
  <c r="J101"/>
  <c i="23" r="BK117"/>
  <c r="J117"/>
  <c i="35" r="J96"/>
  <c i="4" r="BK126"/>
  <c r="J126"/>
  <c i="8" r="BK126"/>
  <c r="J126"/>
  <c r="J100"/>
  <c i="9" r="BK126"/>
  <c r="J126"/>
  <c r="J100"/>
  <c i="12" r="J100"/>
  <c i="22" r="BK125"/>
  <c r="J125"/>
  <c r="J100"/>
  <c i="19" r="J127"/>
  <c r="J101"/>
  <c i="31" r="J96"/>
  <c i="34" r="J96"/>
  <c i="17" r="BK127"/>
  <c r="J127"/>
  <c r="J101"/>
  <c i="25" r="BK124"/>
  <c r="J124"/>
  <c r="J98"/>
  <c i="18" r="BK125"/>
  <c r="J125"/>
  <c r="J100"/>
  <c i="36" r="J128"/>
  <c r="J99"/>
  <c i="6" r="J100"/>
  <c r="J129"/>
  <c r="J102"/>
  <c i="7" r="BK127"/>
  <c r="J127"/>
  <c r="J100"/>
  <c i="8" r="J128"/>
  <c r="J102"/>
  <c i="16" r="J128"/>
  <c r="J101"/>
  <c i="25" r="J143"/>
  <c r="J102"/>
  <c i="5" r="BK125"/>
  <c r="J125"/>
  <c r="J100"/>
  <c i="10" r="J127"/>
  <c r="J101"/>
  <c i="29" r="J96"/>
  <c i="3" r="BK127"/>
  <c r="J127"/>
  <c r="J101"/>
  <c i="16" r="J100"/>
  <c i="24" r="BK130"/>
  <c r="BK129"/>
  <c r="J129"/>
  <c r="J98"/>
  <c i="25" r="J126"/>
  <c r="J100"/>
  <c i="26" r="J96"/>
  <c i="1" r="AS94"/>
  <c i="19" r="J34"/>
  <c i="1" r="AG130"/>
  <c r="AG129"/>
  <c i="11" r="J34"/>
  <c i="1" r="AG115"/>
  <c i="27" r="J30"/>
  <c i="1" r="AG142"/>
  <c i="4" r="J34"/>
  <c i="1" r="AG100"/>
  <c r="AG99"/>
  <c i="21" r="J34"/>
  <c i="1" r="AG134"/>
  <c i="33" r="J30"/>
  <c i="1" r="AG148"/>
  <c i="30" r="J30"/>
  <c i="1" r="AG145"/>
  <c i="37" r="J30"/>
  <c i="1" r="AG152"/>
  <c r="BA138"/>
  <c r="AW138"/>
  <c i="18" r="J37"/>
  <c i="1" r="AV128"/>
  <c r="AT128"/>
  <c i="19" r="F37"/>
  <c i="1" r="AZ130"/>
  <c r="AZ129"/>
  <c r="AV129"/>
  <c r="AT129"/>
  <c i="33" r="F33"/>
  <c i="1" r="AZ148"/>
  <c i="35" r="J33"/>
  <c i="1" r="AV150"/>
  <c r="AT150"/>
  <c i="16" r="F37"/>
  <c i="1" r="AZ125"/>
  <c i="18" r="F37"/>
  <c i="1" r="AZ128"/>
  <c r="AZ127"/>
  <c r="AV127"/>
  <c r="AT127"/>
  <c r="BC106"/>
  <c r="BC105"/>
  <c r="AY105"/>
  <c r="BC138"/>
  <c r="AY138"/>
  <c i="11" r="F37"/>
  <c i="1" r="AZ115"/>
  <c i="32" r="F33"/>
  <c i="1" r="AZ147"/>
  <c i="17" r="J37"/>
  <c i="1" r="AV126"/>
  <c r="AT126"/>
  <c i="22" r="F37"/>
  <c i="1" r="AZ136"/>
  <c r="AZ135"/>
  <c r="AV135"/>
  <c r="AT135"/>
  <c r="AU109"/>
  <c i="23" r="J30"/>
  <c i="1" r="AG137"/>
  <c r="AG103"/>
  <c i="20" r="J34"/>
  <c i="1" r="AG132"/>
  <c i="28" r="J30"/>
  <c i="1" r="AG143"/>
  <c i="13" r="J34"/>
  <c i="1" r="AG118"/>
  <c r="AG117"/>
  <c i="2" r="J34"/>
  <c i="1" r="AG97"/>
  <c i="32" r="J30"/>
  <c i="1" r="AG147"/>
  <c i="6" r="F37"/>
  <c i="1" r="AZ104"/>
  <c r="AZ103"/>
  <c r="AV103"/>
  <c r="AT103"/>
  <c i="27" r="J33"/>
  <c i="1" r="AV142"/>
  <c r="AT142"/>
  <c r="BD138"/>
  <c i="21" r="F37"/>
  <c i="1" r="AZ134"/>
  <c r="AZ133"/>
  <c r="AV133"/>
  <c r="AT133"/>
  <c i="22" r="J37"/>
  <c i="1" r="AV136"/>
  <c r="AT136"/>
  <c i="4" r="F37"/>
  <c i="1" r="AZ100"/>
  <c r="AZ99"/>
  <c r="AV99"/>
  <c r="AT99"/>
  <c i="33" r="J33"/>
  <c i="1" r="AV148"/>
  <c r="AT148"/>
  <c r="BA96"/>
  <c r="BA95"/>
  <c i="2" r="F37"/>
  <c i="1" r="AZ97"/>
  <c i="19" r="J37"/>
  <c i="1" r="AV130"/>
  <c r="AT130"/>
  <c r="AU106"/>
  <c r="AU105"/>
  <c i="5" r="F37"/>
  <c i="1" r="AZ102"/>
  <c r="AZ101"/>
  <c r="AV101"/>
  <c r="AT101"/>
  <c i="36" r="F33"/>
  <c i="1" r="AZ151"/>
  <c i="34" r="J33"/>
  <c i="1" r="AV149"/>
  <c r="AT149"/>
  <c i="10" r="J34"/>
  <c i="1" r="AG112"/>
  <c r="AG111"/>
  <c i="14" r="J34"/>
  <c i="1" r="AG120"/>
  <c r="AG119"/>
  <c i="15" r="J34"/>
  <c i="1" r="AG122"/>
  <c r="BC124"/>
  <c r="BC123"/>
  <c r="AY123"/>
  <c i="8" r="J37"/>
  <c i="1" r="AV108"/>
  <c r="AT108"/>
  <c i="23" r="F33"/>
  <c i="1" r="AZ137"/>
  <c i="25" r="J35"/>
  <c i="1" r="AV140"/>
  <c r="AT140"/>
  <c i="32" r="J33"/>
  <c i="1" r="AV147"/>
  <c r="AT147"/>
  <c i="26" r="F33"/>
  <c i="1" r="AZ141"/>
  <c i="24" r="J35"/>
  <c i="1" r="AV139"/>
  <c r="AT139"/>
  <c r="BB124"/>
  <c r="AX124"/>
  <c r="BD114"/>
  <c r="BD113"/>
  <c i="15" r="J37"/>
  <c i="1" r="AV122"/>
  <c r="AT122"/>
  <c i="31" r="J33"/>
  <c i="1" r="AV146"/>
  <c r="AT146"/>
  <c i="25" r="F35"/>
  <c i="1" r="AZ140"/>
  <c i="36" r="J33"/>
  <c i="1" r="AV151"/>
  <c r="AT151"/>
  <c r="BD96"/>
  <c r="BD95"/>
  <c i="3" r="J37"/>
  <c i="1" r="AV98"/>
  <c r="AT98"/>
  <c r="BB138"/>
  <c r="AX138"/>
  <c i="5" r="J37"/>
  <c i="1" r="AV102"/>
  <c r="AT102"/>
  <c r="AU124"/>
  <c r="AU123"/>
  <c r="BD106"/>
  <c r="BD105"/>
  <c r="BA106"/>
  <c r="AW106"/>
  <c i="9" r="F37"/>
  <c i="1" r="AZ110"/>
  <c r="AZ109"/>
  <c r="AV109"/>
  <c r="AT109"/>
  <c i="24" r="F35"/>
  <c i="1" r="AZ139"/>
  <c i="10" r="F37"/>
  <c i="1" r="AZ112"/>
  <c r="AZ111"/>
  <c r="AV111"/>
  <c r="AT111"/>
  <c i="2" r="J37"/>
  <c i="1" r="AV97"/>
  <c r="AT97"/>
  <c i="29" r="J33"/>
  <c i="1" r="AV144"/>
  <c r="AT144"/>
  <c r="BD124"/>
  <c r="BD123"/>
  <c r="BC114"/>
  <c r="AY114"/>
  <c i="4" r="J37"/>
  <c i="1" r="AV100"/>
  <c r="AT100"/>
  <c i="30" r="J33"/>
  <c i="1" r="AV145"/>
  <c r="AT145"/>
  <c i="31" r="F33"/>
  <c i="1" r="AZ146"/>
  <c i="16" r="J37"/>
  <c i="1" r="AV125"/>
  <c r="AT125"/>
  <c i="3" r="F37"/>
  <c i="1" r="AZ98"/>
  <c r="BC96"/>
  <c r="BC95"/>
  <c r="AY95"/>
  <c i="34" r="F33"/>
  <c i="1" r="AZ149"/>
  <c r="AU96"/>
  <c r="AU95"/>
  <c r="AU114"/>
  <c r="AU113"/>
  <c i="12" r="F37"/>
  <c i="1" r="AZ116"/>
  <c i="20" r="J37"/>
  <c i="1" r="AV132"/>
  <c r="AT132"/>
  <c i="21" r="J37"/>
  <c i="1" r="AV134"/>
  <c r="AT134"/>
  <c i="37" r="J33"/>
  <c i="1" r="AV152"/>
  <c r="AT152"/>
  <c i="35" r="F33"/>
  <c i="1" r="AZ150"/>
  <c i="9" r="J37"/>
  <c i="1" r="AV110"/>
  <c r="AT110"/>
  <c r="BA114"/>
  <c r="BA113"/>
  <c r="AW113"/>
  <c i="8" r="F37"/>
  <c i="1" r="AZ108"/>
  <c i="10" r="J37"/>
  <c i="1" r="AV112"/>
  <c r="AT112"/>
  <c i="29" r="F33"/>
  <c i="1" r="AZ144"/>
  <c i="7" r="F37"/>
  <c i="1" r="AZ107"/>
  <c i="13" r="F37"/>
  <c i="1" r="AZ118"/>
  <c r="AZ117"/>
  <c r="AV117"/>
  <c r="AT117"/>
  <c i="14" r="J37"/>
  <c i="1" r="AV120"/>
  <c r="AT120"/>
  <c r="BA124"/>
  <c r="AW124"/>
  <c i="6" r="J37"/>
  <c i="1" r="AV104"/>
  <c r="AT104"/>
  <c i="20" r="F37"/>
  <c i="1" r="AZ132"/>
  <c r="AZ131"/>
  <c r="AV131"/>
  <c r="AT131"/>
  <c i="7" r="J37"/>
  <c i="1" r="AV107"/>
  <c r="AT107"/>
  <c i="37" r="F33"/>
  <c i="1" r="AZ152"/>
  <c i="12" r="J37"/>
  <c i="1" r="AV116"/>
  <c r="AT116"/>
  <c i="26" r="J33"/>
  <c i="1" r="AV141"/>
  <c r="AT141"/>
  <c r="BB106"/>
  <c r="AX106"/>
  <c i="28" r="J33"/>
  <c i="1" r="AV143"/>
  <c r="AT143"/>
  <c r="BB96"/>
  <c r="AX96"/>
  <c i="30" r="F33"/>
  <c i="1" r="AZ145"/>
  <c i="15" r="F37"/>
  <c i="1" r="AZ122"/>
  <c r="AZ121"/>
  <c r="AV121"/>
  <c r="AT121"/>
  <c r="BB114"/>
  <c r="AX114"/>
  <c i="13" r="J37"/>
  <c i="1" r="AV118"/>
  <c r="AT118"/>
  <c i="28" r="F33"/>
  <c i="1" r="AZ143"/>
  <c i="17" r="F37"/>
  <c i="1" r="AZ126"/>
  <c i="14" r="F37"/>
  <c i="1" r="AZ120"/>
  <c r="AZ119"/>
  <c r="AV119"/>
  <c r="AT119"/>
  <c i="27" r="F33"/>
  <c i="1" r="AZ142"/>
  <c i="11" r="J37"/>
  <c i="1" r="AV115"/>
  <c r="AT115"/>
  <c i="23" r="J33"/>
  <c i="1" r="AV137"/>
  <c r="AT137"/>
  <c i="24" l="1" r="R129"/>
  <c i="13" r="J43"/>
  <c i="32" r="J39"/>
  <c i="23" r="J39"/>
  <c i="30" r="J39"/>
  <c i="2" r="J43"/>
  <c i="20" r="J43"/>
  <c i="21" r="J43"/>
  <c i="27" r="J39"/>
  <c i="15" r="J43"/>
  <c i="33" r="J39"/>
  <c i="28" r="J39"/>
  <c i="4" r="J43"/>
  <c i="10" r="J43"/>
  <c i="11" r="J43"/>
  <c i="19" r="J43"/>
  <c i="37" r="J39"/>
  <c i="14" r="J43"/>
  <c i="1" r="AN120"/>
  <c i="26" r="J39"/>
  <c i="1" r="AN118"/>
  <c i="19" r="J100"/>
  <c i="1" r="AN100"/>
  <c r="AN112"/>
  <c i="24" r="J130"/>
  <c r="J99"/>
  <c i="1" r="AN130"/>
  <c i="16" r="J43"/>
  <c i="23" r="J96"/>
  <c i="31" r="J39"/>
  <c i="29" r="J39"/>
  <c i="4" r="J100"/>
  <c i="10" r="J100"/>
  <c i="6" r="J43"/>
  <c i="17" r="BK126"/>
  <c r="J126"/>
  <c r="J100"/>
  <c i="35" r="J39"/>
  <c i="34" r="J39"/>
  <c i="14" r="J100"/>
  <c i="3" r="BK126"/>
  <c r="J126"/>
  <c i="12" r="J43"/>
  <c i="1" r="AN150"/>
  <c r="AN125"/>
  <c r="AN104"/>
  <c r="AN149"/>
  <c r="AN146"/>
  <c r="AN144"/>
  <c r="AN141"/>
  <c r="AN116"/>
  <c r="AN129"/>
  <c r="AN115"/>
  <c r="AN142"/>
  <c r="AN99"/>
  <c r="AN134"/>
  <c r="AN148"/>
  <c r="AN145"/>
  <c r="AN152"/>
  <c r="AN137"/>
  <c r="AN103"/>
  <c r="AN132"/>
  <c r="AN143"/>
  <c r="AN117"/>
  <c r="AN97"/>
  <c r="AN147"/>
  <c r="AN111"/>
  <c r="AN119"/>
  <c r="AN122"/>
  <c r="BD94"/>
  <c r="W33"/>
  <c r="AU138"/>
  <c r="AZ138"/>
  <c r="AV138"/>
  <c r="AT138"/>
  <c i="9" r="J34"/>
  <c i="1" r="AG110"/>
  <c r="AG109"/>
  <c r="AN109"/>
  <c r="BA105"/>
  <c r="AW105"/>
  <c i="24" r="J32"/>
  <c i="1" r="AG139"/>
  <c r="AN139"/>
  <c r="AY106"/>
  <c r="AZ114"/>
  <c r="AV114"/>
  <c r="AZ124"/>
  <c r="AZ123"/>
  <c r="AV123"/>
  <c r="AW95"/>
  <c r="BB113"/>
  <c r="AX113"/>
  <c i="22" r="J34"/>
  <c i="1" r="AG136"/>
  <c r="AN136"/>
  <c r="AZ96"/>
  <c r="AZ95"/>
  <c r="AV95"/>
  <c r="BB95"/>
  <c r="AX95"/>
  <c r="BC113"/>
  <c r="AY113"/>
  <c i="36" r="J30"/>
  <c i="1" r="AG151"/>
  <c r="AN151"/>
  <c r="AG121"/>
  <c r="AN121"/>
  <c i="8" r="J34"/>
  <c i="1" r="AG108"/>
  <c r="AN108"/>
  <c i="25" r="J32"/>
  <c i="1" r="AG140"/>
  <c r="AN140"/>
  <c i="18" r="J34"/>
  <c i="1" r="AG128"/>
  <c r="AG127"/>
  <c r="AN127"/>
  <c r="AG131"/>
  <c r="AN131"/>
  <c r="BA123"/>
  <c r="AW123"/>
  <c r="AG133"/>
  <c r="AN133"/>
  <c r="AG114"/>
  <c r="AG113"/>
  <c i="5" r="J34"/>
  <c i="1" r="AG102"/>
  <c r="AG101"/>
  <c r="AN101"/>
  <c r="BB105"/>
  <c r="AX105"/>
  <c r="AZ106"/>
  <c r="AV106"/>
  <c r="AT106"/>
  <c r="BB123"/>
  <c r="AX123"/>
  <c r="AW96"/>
  <c r="AY124"/>
  <c i="3" r="J34"/>
  <c i="1" r="AG98"/>
  <c r="AN98"/>
  <c r="AY96"/>
  <c r="AW114"/>
  <c i="7" r="J34"/>
  <c i="1" r="AG107"/>
  <c r="AN107"/>
  <c i="3" l="1" r="J43"/>
  <c i="36" r="J39"/>
  <c i="1" r="AN128"/>
  <c i="22" r="J43"/>
  <c i="24" r="J41"/>
  <c i="1" r="AN110"/>
  <c i="3" r="J100"/>
  <c i="5" r="J43"/>
  <c i="9" r="J43"/>
  <c i="18" r="J43"/>
  <c i="25" r="J41"/>
  <c i="1" r="AN102"/>
  <c i="8" r="J43"/>
  <c i="7" r="J43"/>
  <c i="1" r="BA94"/>
  <c r="AW94"/>
  <c r="AK30"/>
  <c r="AU94"/>
  <c r="BC94"/>
  <c r="W32"/>
  <c r="AT95"/>
  <c r="AV96"/>
  <c r="AT96"/>
  <c r="AV124"/>
  <c r="AT124"/>
  <c r="AZ105"/>
  <c r="AV105"/>
  <c r="AT105"/>
  <c i="17" r="J34"/>
  <c i="1" r="AG126"/>
  <c r="AN126"/>
  <c r="AT114"/>
  <c r="AG135"/>
  <c r="AN135"/>
  <c r="AZ113"/>
  <c r="AV113"/>
  <c r="AT113"/>
  <c r="BB94"/>
  <c r="AX94"/>
  <c r="AG96"/>
  <c r="AG95"/>
  <c r="AG106"/>
  <c r="AN106"/>
  <c r="AG138"/>
  <c r="AN138"/>
  <c r="AT123"/>
  <c l="1" r="AN114"/>
  <c r="AN95"/>
  <c r="AN96"/>
  <c i="17" r="J43"/>
  <c i="1" r="AN113"/>
  <c r="W30"/>
  <c r="AY94"/>
  <c r="AG105"/>
  <c r="AN105"/>
  <c r="W31"/>
  <c r="AZ94"/>
  <c r="W29"/>
  <c r="AG124"/>
  <c r="AG123"/>
  <c r="AN123"/>
  <c l="1" r="AN124"/>
  <c r="AG94"/>
  <c r="AK26"/>
  <c r="AV94"/>
  <c r="AK29"/>
  <c l="1" r="AK35"/>
  <c r="AT94"/>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<sst xmlns="http://schemas.openxmlformats.org/spreadsheetml/2006/main">
  <si>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</si>
  <si>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</si>
  <si>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</si>
  <si>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</si>
  <si>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</si>
  <si>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</si>
  <si>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</si>
  <si>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</si>
  <si>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</si>
  <si>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</si>
  <si>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</si>
  <si>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</si>
  <si>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</si>
  <si>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</si>
  <si>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</si>
  <si>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</si>
  <si>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</si>
  <si>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</si>
  <si>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</si>
  <si>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</si>
  <si>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</si>
  <si>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</si>
  <si>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</si>
  <si>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</si>
  <si>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</si>
  <si>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</si>
  <si>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</si>
  <si>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</si>
  <si>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</si>
  <si>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</si>
  <si>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</si>
  <si>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</si>
  <si>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</si>
  <si>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</si>
  <si>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</si>
  <si>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</si>
  <si>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</si>
  <si>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</si>
  <si>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</si>
  <si>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</si>
  <si>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</si>
  <si>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</si>
  <si>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</si>
  <si>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</si>
  <si>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</si>
  <si>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</si>
  <si>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</si>
  <si>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</si>
  <si>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</si>
  <si>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</si>
  <si>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</si>
  <si>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</si>
  <si>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</si>
  <si>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</si>
  <si>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</si>
  <si>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</si>
  <si>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</si>
  <si>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</si>
  <si>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</si>
  <si>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</si>
  <si>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</si>
  <si>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</si>
  <si>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</si>
  <si>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</si>
  <si>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</si>
  <si>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</si>
  <si>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</si>
  <si>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</si>
  <si>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</si>
  <si>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</si>
  <si>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</si>
  <si>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</si>
  <si>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</si>
  <si>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</si>
  <si>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</si>
  <si>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</si>
  <si>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</si>
  <si>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</si>
  <si>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</si>
  <si>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</si>
  <si>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</si>
  <si>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</si>
  <si>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</si>
  <si>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</si>
  <si>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</si>
  <si>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</si>
  <si>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</si>
  <si>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</si>
  <si>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</si>
  <si>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</si>
  <si>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</si>
  <si>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</si>
  <si>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</si>
  <si>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</si>
  <si>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</si>
  <si>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</si>
  <si>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</si>
  <si>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</si>
  <si>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</si>
  <si>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</si>
  <si>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</si>
  <si>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</si>
  <si>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</si>
  <si>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</si>
  <si>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</si>
  <si>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</si>
  <si>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</si>
  <si>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</si>
  <si>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</si>
  <si>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</si>
  <si>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</si>
  <si>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</si>
  <si>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</si>
  <si>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</si>
  <si>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</si>
  <si>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</si>
  <si>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</si>
  <si>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</si>
  <si>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</si>
  <si>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</si>
  <si>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</si>
  <si>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</si>
  <si>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</si>
  <si>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</si>
  <si>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</si>
  <si>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</si>
  <si>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</si>
  <si>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</si>
  <si>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</si>
  <si>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</si>
  <si>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</si>
  <si>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</si>
  <si>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</si>
  <si>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</si>
  <si>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</si>
  <si>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</si>
  <si>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</si>
  <si>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</si>
  <si>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</si>
  <si>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</si>
  <si>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</si>
  <si>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</si>
  <si>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</si>
  <si>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</si>
  <si>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</si>
  <si>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</si>
  <si>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</si>
  <si>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</si>
  <si>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</si>
  <si>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</si>
  <si>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</si>
  <si>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</si>
  <si>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</si>
  <si>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</si>
  <si>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</si>
  <si>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</si>
  <si>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</si>
  <si>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</si>
  <si>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</si>
  <si>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</si>
  <si>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</si>
  <si>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</si>
  <si>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</si>
  <si>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</si>
  <si>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</si>
  <si>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</si>
  <si>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</si>
  <si>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</si>
  <si>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</si>
  <si>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</si>
  <si>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</si>
  <si>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</si>
  <si>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</si>
  <si>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</si>
  <si>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</si>
  <si>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</si>
  <si>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</si>
  <si>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</si>
  <si>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</si>
  <si>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</si>
  <si>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</si>
  <si>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</si>
  <si>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</si>
  <si>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</si>
  <si>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</si>
  <si>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</si>
  <si>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</si>
  <si>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</si>
  <si>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</si>
  <si>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</si>
  <si>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</si>
  <si>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</si>
  <si>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</si>
  <si>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</si>
  <si>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</si>
  <si>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</si>
  <si>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</si>
  <si>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</si>
  <si>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</si>
  <si>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</si>
  <si>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</si>
  <si>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</si>
  <si>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</si>
  <si>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</si>
  <si>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</si>
  <si>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</si>
  <si>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</si>
  <si>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</si>
  <si>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</si>
  <si>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</si>
  <si>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</si>
  <si>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</si>
  <si>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</si>
  <si>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</si>
  <si>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</si>
  <si>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</si>
  <si>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</si>
  <si>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</si>
  <si>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</si>
  <si>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</si>
  <si>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</si>
  <si>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</si>
  <si>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</si>
  <si>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</si>
  <si>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</si>
  <si>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</si>
  <si>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</si>
  <si>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</si>
  <si>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</si>
  <si>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</si>
  <si>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</si>
  <si>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</si>
  <si>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</si>
  <si>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</si>
  <si>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</si>
  <si>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</si>
  <si>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</si>
  <si>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</si>
  <si>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</si>
  <si>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</si>
  <si>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</si>
  <si>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</si>
  <si>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</si>
  <si>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</si>
  <si>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</si>
  <si>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</si>
  <si>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</si>
  <si>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</si>
  <si>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</si>
  <si>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</si>
  <si>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</si>
  <si>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</si>
  <si>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</si>
  <si>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</si>
  <si>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</si>
  <si>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</si>
  <si>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</si>
  <si>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</si>
  <si>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</si>
  <si>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</si>
  <si>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</si>
  <si>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</si>
  <si>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</si>
  <si>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</si>
  <si>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</si>
  <si>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</si>
  <si>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</si>
  <si>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</si>
  <si>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</si>
  <si>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</si>
  <si>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</si>
  <si>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</si>
  <si>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</si>
  <si>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</si>
  <si>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</si>
  <si>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</si>
  <si>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</si>
  <si>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</si>
  <si>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</si>
  <si>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</si>
  <si>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</si>
  <si>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</si>
  <si>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</si>
  <si>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</si>
  <si>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</si>
  <si>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</si>
  <si>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</si>
  <si>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</si>
  <si>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</si>
  <si>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</si>
  <si>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</si>
  <si>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</si>
  <si>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</si>
  <si>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</si>
  <si>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</si>
  <si>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</si>
  <si>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</si>
  <si>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</si>
  <si>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</si>
  <si>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</si>
  <si>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</si>
  <si>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</si>
  <si>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</si>
  <si>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</si>
  <si>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</si>
  <si>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</si>
  <si>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</si>
  <si>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</si>
  <si>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</si>
  <si>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</si>
  <si>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</si>
  <si>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</si>
  <si>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</si>
  <si>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</si>
  <si>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</si>
  <si>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</si>
  <si>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</si>
  <si>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</si>
  <si>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</si>
  <si>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</si>
  <si>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</si>
  <si>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</si>
  <si>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</si>
  <si>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</si>
  <si>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</si>
  <si>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</si>
  <si>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</si>
  <si>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</si>
  <si>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</si>
  <si>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</si>
  <si>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</si>
  <si>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</si>
  <si>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</si>
  <si>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</si>
  <si>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</si>
  <si>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</si>
  <si>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</si>
  <si>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</si>
  <si>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</si>
  <si>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</si>
  <si>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</si>
  <si>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</si>
  <si>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</si>
  <si>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</si>
  <si>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</si>
  <si>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</si>
  <si>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</si>
  <si>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</si>
  <si>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</si>
  <si>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</si>
  <si>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</si>
  <si>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</si>
  <si>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</si>
  <si>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</si>
  <si>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</si>
  <si>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</si>
  <si>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</si>
  <si>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</si>
  <si>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</si>
  <si>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</si>
  <si>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</si>
  <si>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</si>
  <si>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</si>
  <si>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</si>
  <si>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</si>
  <si>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</si>
  <si>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</si>
  <si>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</si>
  <si>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</si>
  <si>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</si>
  <si>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</si>
  <si>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</si>
  <si>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</si>
  <si>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</si>
  <si>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</si>
  <si>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</si>
  <si>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</si>
  <si>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</si>
  <si>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</si>
  <si>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</si>
  <si>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</si>
  <si>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</si>
  <si>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</si>
  <si>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</si>
  <si>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</si>
  <si>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</si>
  <si>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</si>
  <si>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</si>
  <si>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</si>
  <si>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</si>
  <si>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</si>
  <si>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</si>
  <si>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</si>
  <si>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</si>
  <si>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</si>
  <si>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</si>
  <si>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</si>
  <si>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</si>
  <si>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</si>
  <si>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</si>
  <si>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</si>
  <si>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</si>
  <si>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</si>
  <si>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</si>
  <si>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</si>
  <si>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</si>
  <si>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</si>
  <si>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</si>
  <si>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</si>
  <si>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</si>
  <si>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</si>
  <si>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</si>
  <si>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</si>
  <si>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</si>
  <si>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</si>
  <si>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</si>
  <si>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</si>
  <si>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</si>
  <si>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</si>
  <si>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</si>
  <si>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</si>
  <si>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</si>
  <si>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</si>
  <si>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</si>
  <si>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</si>
  <si>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</si>
  <si>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</si>
  <si>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</si>
  <si>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</si>
  <si>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</si>
  <si>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</si>
  <si>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</si>
  <si>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</si>
  <si>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</si>
  <si>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</si>
  <si>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</si>
  <si>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</si>
  <si>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</si>
  <si>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</si>
  <si>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</si>
  <si>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</si>
  <si>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</si>
  <si>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</si>
  <si>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</si>
  <si>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</si>
  <si>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</si>
  <si>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</si>
  <si>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</si>
  <si>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</si>
  <si>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</si>
  <si>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</si>
  <si>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</si>
  <si>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</si>
  <si>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</si>
  <si>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</si>
  <si>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</si>
  <si>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</si>
  <si>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</si>
  <si>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</si>
  <si>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</si>
  <si>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</si>
  <si>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</si>
  <si>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</si>
  <si>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</si>
  <si>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</si>
  <si>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</si>
  <si>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</si>
  <si>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</si>
  <si>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</si>
  <si>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</si>
  <si>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</si>
  <si>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</si>
  <si>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</si>
  <si>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</si>
  <si>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</si>
  <si>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</si>
  <si>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</si>
  <si>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</si>
  <si>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</si>
  <si>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</si>
  <si>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</si>
  <si>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</si>
  <si>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</si>
  <si>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</si>
  <si>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</si>
  <si>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</si>
  <si>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</si>
  <si>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</si>
  <si>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</si>
  <si>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</si>
  <si>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</si>
  <si>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</si>
  <si>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</si>
  <si>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</si>
  <si>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</si>
  <si>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</si>
  <si>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</si>
  <si>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</si>
  <si>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</si>
  <si>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</si>
  <si>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</si>
  <si>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</si>
  <si>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</si>
  <si>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</si>
  <si>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</si>
  <si>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</si>
  <si>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</si>
  <si>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</si>
  <si>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</si>
  <si>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</si>
  <si>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</si>
  <si>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</si>
  <si>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</si>
  <si>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</si>
  <si>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</si>
  <si>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</si>
  <si>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</si>
  <si>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</si>
  <si>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</si>
  <si>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</si>
  <si>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</si>
  <si>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</si>
  <si>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</si>
  <si>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</si>
  <si>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</si>
  <si>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</si>
  <si>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</si>
  <si>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</si>
  <si>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</si>
  <si>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</si>
  <si>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</si>
  <si>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</si>
  <si>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</si>
  <si>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</si>
  <si>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</si>
  <si>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</si>
  <si>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</si>
  <si>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</si>
  <si>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</si>
  <si>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</si>
  <si>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</si>
  <si>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</si>
  <si>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</si>
  <si>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</si>
  <si>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</si>
  <si>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</si>
  <si>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</si>
  <si>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</si>
  <si>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</si>
  <si>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</si>
  <si>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</si>
  <si>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</si>
  <si>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</si>
  <si>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</si>
  <si>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</si>
  <si>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</si>
  <si>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</si>
  <si>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</si>
  <si>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</si>
  <si>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</si>
  <si>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</si>
  <si>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</si>
  <si>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</si>
  <si>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</si>
  <si>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</si>
  <si>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</si>
  <si>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</si>
  <si>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</si>
  <si>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</si>
  <si>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</si>
  <si>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</si>
  <si>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</si>
  <si>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</si>
  <si>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</si>
  <si>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</si>
  <si>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</si>
  <si>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</si>
  <si>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</si>
  <si>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</si>
  <si>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</si>
  <si>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</si>
  <si>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</si>
  <si>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</si>
  <si>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</si>
  <si>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</si>
  <si>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</si>
  <si>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</si>
  <si>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</si>
  <si>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</si>
  <si>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</si>
  <si>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</si>
  <si>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</si>
  <si>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</si>
  <si>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</si>
  <si>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</si>
  <si>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</si>
  <si>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</si>
  <si>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</si>
  <si>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</si>
  <si>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</si>
  <si>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</si>
  <si>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</si>
  <si>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</si>
  <si>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</si>
  <si>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</si>
  <si>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</si>
  <si>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</si>
  <si>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</si>
  <si>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</si>
  <si>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</si>
  <si>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</si>
  <si>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</si>
  <si>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</si>
  <si>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</si>
  <si>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</si>
  <si>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</si>
  <si>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</si>
  <si>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</si>
  <si>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</si>
  <si>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</si>
  <si>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</si>
  <si>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</si>
  <si>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</si>
  <si>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</si>
  <si>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</si>
  <si>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</si>
  <si>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</si>
  <si>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</si>
  <si>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</si>
  <si>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</si>
  <si>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</si>
  <si>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</si>
  <si>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</si>
  <si>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</si>
  <si>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</si>
  <si>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</si>
  <si>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</si>
  <si>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</si>
  <si>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</si>
  <si>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</si>
  <si>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</si>
  <si>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</si>
  <si>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</si>
  <si>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</si>
  <si>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</si>
  <si>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</si>
  <si>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</si>
  <si>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</si>
  <si>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</si>
  <si>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</si>
  <si>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</si>
  <si>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</si>
  <si>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</si>
  <si>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</si>
  <si>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</si>
  <si>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</si>
  <si>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</si>
  <si>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</si>
  <si>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</si>
  <si>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</si>
  <si>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</si>
  <si>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</si>
  <si>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</si>
  <si>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</si>
  <si>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</si>
  <si>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</si>
  <si>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</si>
  <si>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</si>
  <si>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</si>
  <si>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</si>
  <si>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</si>
  <si>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</si>
  <si>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</si>
  <si>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</si>
  <si>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</si>
  <si>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</si>
  <si>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</si>
  <si>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</si>
  <si>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</si>
  <si>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</si>
  <si>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</si>
  <si>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</si>
  <si>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</si>
  <si>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</si>
  <si>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</si>
  <si>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</si>
  <si>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</si>
  <si>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</si>
  <si>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</si>
  <si>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</si>
  <si>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</si>
  <si>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</si>
  <si>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</si>
  <si>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</si>
  <si>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</si>
  <si>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</si>
  <si>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</si>
  <si>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</si>
  <si>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</si>
  <si>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</si>
  <si>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</si>
  <si>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</si>
  <si>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</si>
  <si>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</si>
  <si>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</si>
  <si>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</si>
  <si>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</si>
  <si>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</si>
  <si>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</si>
  <si>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</si>
  <si>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</si>
  <si>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</si>
  <si>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</si>
  <si>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</si>
  <si>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</si>
  <si>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</si>
  <si>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</si>
  <si>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</si>
  <si>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</si>
  <si>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</si>
  <si>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</si>
  <si>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</si>
  <si>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</si>
  <si>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</si>
  <si>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</si>
  <si>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</si>
  <si>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</si>
  <si>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</si>
  <si>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</si>
  <si>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</si>
  <si>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</si>
  <si>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</si>
  <si>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</si>
  <si>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</si>
  <si>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</si>
  <si>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</si>
  <si>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</si>
  <si>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</si>
  <si>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</si>
  <si>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</si>
  <si>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</si>
  <si>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</si>
  <si>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</si>
  <si>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</si>
  <si>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</si>
  <si>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</si>
  <si>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</si>
  <si>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</si>
  <si>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</si>
  <si>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</si>
  <si>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</si>
  <si>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</si>
  <si>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</si>
  <si>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</si>
  <si>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</si>
  <si>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</si>
  <si>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</si>
  <si>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</si>
  <si>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</si>
  <si>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</si>
  <si>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</si>
  <si>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</si>
  <si>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</si>
  <si>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</si>
  <si>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</si>
  <si>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</si>
  <si>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</si>
  <si>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</si>
  <si>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</si>
  <si>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</si>
  <si>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</si>
  <si>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</si>
  <si>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</si>
  <si>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</si>
  <si>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</si>
  <si>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</si>
  <si>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</si>
  <si>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</si>
  <si>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</si>
  <si>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</si>
  <si>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</si>
  <si>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</si>
  <si>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</si>
  <si>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</si>
  <si>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</si>
  <si>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</si>
  <si>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</si>
  <si>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</si>
  <si>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</si>
  <si>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</si>
  <si>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</si>
  <si>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</si>
  <si>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</si>
  <si>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</si>
  <si>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</si>
  <si>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</si>
  <si>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</si>
  <si>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</si>
  <si>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</si>
  <si>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</si>
  <si>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</si>
  <si>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</si>
  <si>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</si>
  <si>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</si>
  <si>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</si>
  <si>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</si>
  <si>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</si>
  <si>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</si>
  <si>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</si>
  <si>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</si>
  <si>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</si>
  <si>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</si>
  <si>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</si>
  <si>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</si>
  <si>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</si>
  <si>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</si>
  <si>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</si>
  <si>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</si>
  <si>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</si>
  <si>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</si>
  <si>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</si>
  <si>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</si>
  <si>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</si>
  <si>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</si>
  <si>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</si>
  <si>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</si>
  <si>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</si>
  <si>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</si>
  <si>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</si>
  <si>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</si>
  <si>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</si>
  <si>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</si>
  <si>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</si>
  <si>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</si>
  <si>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</si>
  <si>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</si>
  <si>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</si>
  <si>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</si>
  <si>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</si>
  <si>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</si>
  <si>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</si>
  <si>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</si>
  <si>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</si>
  <si>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</si>
  <si>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</si>
  <si>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</si>
  <si>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</si>
  <si>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</si>
  <si>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</si>
  <si>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</si>
  <si>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</si>
  <si>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</si>
  <si>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</si>
  <si>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</si>
  <si>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</si>
  <si>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</si>
  <si>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</si>
  <si>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</si>
  <si>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</si>
  <si>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</si>
  <si>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</si>
  <si>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</si>
  <si>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</si>
  <si>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</si>
  <si>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</si>
  <si>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</si>
  <si>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</si>
  <si>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</si>
  <si>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</si>
  <si>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</si>
  <si>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</si>
  <si>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</si>
  <si>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</si>
  <si>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</si>
  <si>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</si>
  <si>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</si>
  <si>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</si>
  <si>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</si>
  <si>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</si>
  <si>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</si>
  <si>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</si>
  <si>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</si>
  <si>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</si>
  <si>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</si>
  <si>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</si>
  <si>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</si>
  <si>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</si>
  <si>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</si>
  <si>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</si>
  <si>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</si>
  <si>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</si>
  <si>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</si>
  <si>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</si>
  <si>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</si>
  <si>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</si>
  <si>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</si>
  <si>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</si>
  <si>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</si>
  <si>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</si>
  <si>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</si>
  <si>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</si>
  <si>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</si>
  <si>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</si>
  <si>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</si>
  <si>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</si>
  <si>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</si>
  <si>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</si>
  <si>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</si>
  <si>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</si>
  <si>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</si>
  <si>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</si>
  <si>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</si>
  <si>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</si>
  <si>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</si>
  <si>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</si>
  <si>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</si>
  <si>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</si>
  <si>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</si>
  <si>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</si>
  <si>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</si>
  <si>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</si>
  <si>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</si>
  <si>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</si>
  <si>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</si>
  <si>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</si>
  <si>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</si>
  <si>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</si>
  <si>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</si>
  <si>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</si>
  <si>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</si>
  <si>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</si>
  <si>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</si>
  <si>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</si>
  <si>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</si>
  <si>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</si>
  <si>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</si>
  <si>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</si>
  <si>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</si>
  <si>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</si>
  <si>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</si>
  <si>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</si>
  <si>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</si>
  <si>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</si>
  <si>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</si>
  <si>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</si>
  <si>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</si>
  <si>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</si>
  <si>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</si>
  <si>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</si>
  <si>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</si>
  <si>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</si>
  <si>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</si>
  <si>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</si>
  <si>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</si>
  <si>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</si>
  <si>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</si>
  <si>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</si>
  <si>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</si>
  <si>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</si>
  <si>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</si>
  <si>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</si>
  <si>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</si>
  <si>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</si>
  <si>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</si>
  <si>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</si>
  <si>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</si>
  <si>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</si>
  <si>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</si>
  <si>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</si>
  <si>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</si>
  <si>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</si>
  <si>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</si>
  <si>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</si>
  <si>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</si>
  <si>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</si>
  <si>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</si>
  <si>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</si>
  <si>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</si>
  <si>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</si>
  <si>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</si>
  <si>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</si>
  <si>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</si>
  <si>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</si>
  <si>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</si>
  <si>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</si>
  <si>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</si>
  <si>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</si>
  <si>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</si>
  <si>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</si>
  <si>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</si>
  <si>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</si>
  <si>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</si>
  <si>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</si>
  <si>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</si>
  <si>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</si>
  <si>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</si>
  <si>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</si>
  <si>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</si>
  <si>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</si>
  <si>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</si>
  <si>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</si>
  <si>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</si>
  <si>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</si>
  <si>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</si>
  <si>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</si>
  <si>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</si>
  <si>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</si>
  <si>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</si>
  <si>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</si>
  <si>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</si>
  <si>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</si>
  <si>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</si>
  <si>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</si>
  <si>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</si>
  <si>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</si>
  <si>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</si>
  <si>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</si>
  <si>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</si>
  <si>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</si>
  <si>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</si>
  <si>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</si>
  <si>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</si>
  <si>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</si>
  <si>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</si>
  <si>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</si>
  <si>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</si>
  <si>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</si>
  <si>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</si>
  <si>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</si>
  <si>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</si>
  <si>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</si>
  <si>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</si>
  <si>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</si>
  <si>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</si>
  <si>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</si>
  <si>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</si>
  <si>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</si>
  <si>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</si>
  <si>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</si>
  <si>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</si>
  <si>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</si>
  <si>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</si>
  <si>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</si>
  <si>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</si>
  <si>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</si>
  <si>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</si>
  <si>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</si>
  <si>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</si>
  <si>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</si>
  <si>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</si>
  <si>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</si>
  <si>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</si>
  <si>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</si>
  <si>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</si>
  <si>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</si>
  <si>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</si>
  <si>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</si>
  <si>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</si>
  <si>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</si>
  <si>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</si>
  <si>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</si>
  <si>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</si>
  <si>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</si>
  <si>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</si>
  <si>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</si>
  <si>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</si>
  <si>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</si>
  <si>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</si>
  <si>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</si>
  <si>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</si>
  <si>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</si>
  <si>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</si>
  <si>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</si>
  <si>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</si>
  <si>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</si>
  <si>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</si>
  <si>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</si>
  <si>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</si>
  <si>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</si>
  <si>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</si>
  <si>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</si>
  <si>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</si>
  <si>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</si>
  <si>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</si>
  <si>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</si>
  <si>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</si>
  <si>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</si>
  <si>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</si>
  <si>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</si>
  <si>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</si>
  <si>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</si>
  <si>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</si>
  <si>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</si>
  <si>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</si>
  <si>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</si>
  <si>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</si>
  <si>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</si>
  <si>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</si>
  <si>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</si>
  <si>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</si>
  <si>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</si>
  <si>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</si>
  <si>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</si>
  <si>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</si>
  <si>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</si>
  <si>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</si>
  <si>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</si>
  <si>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</si>
  <si>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</si>
  <si>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</si>
  <si>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</si>
  <si>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</si>
  <si>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</si>
  <si>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</si>
  <si>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</si>
  <si>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</si>
  <si>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</si>
  <si>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</si>
  <si>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</si>
  <si>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</si>
  <si>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</si>
  <si>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</si>
  <si>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</si>
  <si>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</si>
  <si>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</si>
  <si>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</si>
  <si>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</si>
  <si>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</si>
  <si>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</si>
  <si>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</si>
  <si>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</si>
  <si>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</si>
  <si>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</si>
  <si>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</si>
  <si>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</si>
  <si>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</si>
  <si>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</si>
  <si>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</si>
  <si>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</si>
  <si>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</si>
  <si>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</si>
  <si>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</si>
  <si>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</si>
  <si>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</si>
  <si>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</si>
  <si>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</si>
  <si>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</si>
  <si>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</si>
  <si>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</si>
  <si>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</si>
  <si>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</si>
  <si>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</si>
  <si>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</si>
  <si>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</si>
  <si>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</si>
  <si>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</si>
  <si>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</si>
  <si>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</si>
  <si>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</si>
  <si>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</si>
  <si>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</si>
  <si>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</si>
  <si>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</si>
  <si>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</si>
  <si>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</si>
  <si>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</si>
  <si>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</si>
  <si>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</si>
  <si>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</si>
  <si>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</si>
  <si>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</si>
  <si>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</si>
  <si>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</si>
  <si>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</si>
  <si>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</si>
  <si>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</si>
  <si>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</si>
  <si>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</si>
  <si>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</si>
  <si>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</si>
  <si>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</si>
  <si>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</si>
  <si>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</si>
  <si>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</si>
  <si>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</si>
  <si>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</si>
  <si>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</si>
  <si>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</si>
  <si>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</si>
  <si>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</si>
  <si>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</si>
  <si>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</si>
  <si>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</si>
  <si>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</si>
  <si>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</si>
  <si>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</si>
  <si>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</si>
  <si>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</si>
  <si>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</si>
  <si>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</si>
  <si>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</si>
  <si>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</si>
  <si>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</si>
  <si>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</si>
  <si>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</si>
  <si>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</si>
  <si>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</si>
  <si>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</si>
  <si>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</si>
  <si>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</si>
  <si>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</si>
  <si>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</si>
  <si>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</si>
  <si>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</si>
  <si>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</si>
  <si>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</si>
  <si>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</si>
  <si>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</si>
  <si>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</si>
  <si>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</si>
  <si>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</si>
  <si>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</si>
  <si>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</si>
  <si>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</si>
  <si>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</si>
  <si>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</si>
  <si>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</si>
  <si>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</si>
  <si>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</si>
  <si>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</si>
  <si>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</si>
  <si>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</si>
  <si>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</si>
  <si>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</si>
  <si>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</si>
  <si>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</si>
  <si>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</si>
  <si>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</si>
  <si>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</si>
  <si>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</si>
  <si>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</si>
  <si>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</si>
  <si>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</si>
  <si>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</si>
  <si>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</si>
  <si>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</si>
  <si>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</si>
  <si>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</si>
  <si>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</si>
  <si>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</si>
  <si>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</si>
  <si>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</si>
  <si>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</si>
  <si>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</si>
  <si>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</si>
  <si>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</si>
  <si>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</si>
  <si>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</si>
  <si>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</si>
  <si>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</si>
  <si>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</si>
  <si>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</si>
  <si>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</si>
  <si>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</si>
  <si>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</si>
  <si>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85</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</si>
  <si>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</si>
  <si>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</si>
  <si>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833119104</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</si>
  <si>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</si>
  <si>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Likvidace pryž. podložek</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</si>
  <si>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</si>
  <si>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</si>
  <si>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</si>
  <si>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</si>
  <si>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</si>
  <si>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</si>
  <si>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</si>
  <si>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</si>
  <si>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</si>
  <si>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</si>
  <si>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</si>
  <si>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</si>
  <si>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</si>
  <si>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</si>
  <si>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celkem v k.č. 1 a 2 :  odhad - 72* (50 m +50 m)  = 7 200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</si>
  <si>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</si>
  <si>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</si>
  <si>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</si>
  <si>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</si>
  <si>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celkem v k.č. 1 a 2 :  odhad -  = 7 200 m</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</si>
  <si>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</si>
  <si>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</si>
  <si>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</si>
  <si>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</si>
  <si>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</si>
  <si>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</si>
  <si>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</si>
  <si>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</si>
  <si>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</si>
  <si>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</si>
  <si>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</si>
  <si>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</si>
  <si>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</si>
  <si>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</si>
  <si>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</si>
  <si>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</si>
  <si>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</si>
  <si>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</si>
  <si>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</si>
  <si>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</si>
  <si>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</si>
  <si>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</si>
  <si>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</si>
  <si>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</si>
  <si>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</si>
  <si>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</si>
  <si>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</si>
  <si>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</si>
  <si>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</si>
  <si>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</si>
  <si>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</si>
  <si>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</si>
  <si>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</si>
  <si>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</si>
  <si>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</si>
  <si>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</si>
  <si>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</si>
  <si>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</si>
  <si>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</si>
  <si>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</si>
  <si>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</si>
  <si>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</si>
  <si>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</si>
  <si>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</si>
  <si>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</si>
  <si>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</si>
  <si>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</si>
  <si>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</si>
  <si>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</si>
  <si>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</si>
  <si>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</si>
  <si>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</si>
  <si>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</si>
  <si>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</si>
  <si>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</si>
  <si>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</si>
  <si>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</si>
  <si>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</si>
  <si>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</si>
  <si>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</si>
  <si>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</si>
  <si>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</si>
  <si>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</si>
  <si>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</si>
  <si>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</si>
  <si>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</si>
  <si>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</si>
  <si>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</si>
  <si>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</si>
  <si>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</si>
  <si>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</si>
  <si>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</si>
  <si>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</si>
  <si>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</si>
  <si>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</si>
  <si>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</si>
  <si>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</si>
  <si>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</si>
  <si>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celkem v k.č. 1 a 2 :  30,00 ks</t>
  </si>
  <si>
    <t>R2</t>
  </si>
  <si>
    <t>Sejmutí drnu</t>
  </si>
  <si>
    <t>90</t>
  </si>
  <si>
    <t>Poznámka k položce:_x000d_
Oprava nivelety přejezdu P4905_x000d_
 dle ZD 150m2</t>
  </si>
  <si>
    <t>57</t>
  </si>
  <si>
    <t>R3</t>
  </si>
  <si>
    <t>Odstranění krytu zpevněných ploch s asfaltovým pojivem</t>
  </si>
  <si>
    <t>92</t>
  </si>
  <si>
    <t xml:space="preserve">Poznámka k položce:_x000d_
Oprava nivelety přejezdu P4905_x000d_
celkem :  60,0*0,08+64*0,08 = 9.920 m3</t>
  </si>
  <si>
    <t>R4</t>
  </si>
  <si>
    <t>Odstranění podkladů zpevněných ploch z kameniva nestmeleného</t>
  </si>
  <si>
    <t>94</t>
  </si>
  <si>
    <t xml:space="preserve">Poznámka k položce:_x000d_
Oprava nivelety přejezdu P4905_x000d_
celkem :  60*0,15 + 75*0,15 = 20,250</t>
  </si>
  <si>
    <t>59</t>
  </si>
  <si>
    <t>R5</t>
  </si>
  <si>
    <t>Odkop pro spod stavbu silnic a železnic tř. I</t>
  </si>
  <si>
    <t>96</t>
  </si>
  <si>
    <t xml:space="preserve">Poznámka k položce:_x000d_
Oprava nivelety přejezdu P4905_x000d_
celkem :   112,343*1,05 = 117.960 m3</t>
  </si>
  <si>
    <t>R6</t>
  </si>
  <si>
    <t>Zemní krajnice a dosypávky se zhutněním</t>
  </si>
  <si>
    <t>98</t>
  </si>
  <si>
    <t xml:space="preserve">Poznámka k položce:_x000d_
Oprava nivelety přejezdu P4905_x000d_
celkem :  0,1*36,9 = 3.690 m3</t>
  </si>
  <si>
    <t>61</t>
  </si>
  <si>
    <t>R7</t>
  </si>
  <si>
    <t>Úprava pláně se zhutněním v hornině tř. I</t>
  </si>
  <si>
    <t>100</t>
  </si>
  <si>
    <t xml:space="preserve">Poznámka k položce:_x000d_
Oprava nivelety přejezdu P4905_x000d_
celkem :  3,85*36,9 = 142.065 m2</t>
  </si>
  <si>
    <t>R8</t>
  </si>
  <si>
    <t>Úprava povrchů srovnáním území v tl. do 0,5 m</t>
  </si>
  <si>
    <t>102</t>
  </si>
  <si>
    <t>Poznámka k položce:_x000d_
Oprava nivelety přejezdu P4905_x000d_
dle ZD 200 m2</t>
  </si>
  <si>
    <t>63</t>
  </si>
  <si>
    <t>R9</t>
  </si>
  <si>
    <t>Založení trávníku hydroosevem na ornici</t>
  </si>
  <si>
    <t>104</t>
  </si>
  <si>
    <t>Poznámka k položce:_x000d_
Oprava nivelety přejezdu P4905_x000d_
dle ZD 130 m2</t>
  </si>
  <si>
    <t>R10</t>
  </si>
  <si>
    <t>Rozprostření ornice ve svahu</t>
  </si>
  <si>
    <t>-1440949607</t>
  </si>
  <si>
    <t>Poznámka k položce:_x000d_
Oprava nivelety přejezdu P4905_x000d_
celkem: 130*0,2 = 26 m3</t>
  </si>
  <si>
    <t>65</t>
  </si>
  <si>
    <t>R11</t>
  </si>
  <si>
    <t>Trativody kompl. Z trub z plast. Hm. DN do 150mm, rýha tř. I</t>
  </si>
  <si>
    <t>108</t>
  </si>
  <si>
    <t>Poznámka k položce:_x000d_
Oprava nivelety přejezdu P4905_x000d_
dle ZD 19m</t>
  </si>
  <si>
    <t>R12</t>
  </si>
  <si>
    <t>Opláštění (zpevění) z geotextílie a geomřížovin</t>
  </si>
  <si>
    <t>110</t>
  </si>
  <si>
    <t>Poznámka k položce:_x000d_
Oprava nivelety přejezdu P4905</t>
  </si>
  <si>
    <t>67</t>
  </si>
  <si>
    <t>R13</t>
  </si>
  <si>
    <t>Opláštění (zpevění) z geotextílie</t>
  </si>
  <si>
    <t>112</t>
  </si>
  <si>
    <t xml:space="preserve">Poznámka k položce:_x000d_
Oprava nivelety přejezdu P4905_x000d_
celkem :   (0,45+0,6+0,5+0,5)*19*1,1 = 42.845 m2</t>
  </si>
  <si>
    <t>R14</t>
  </si>
  <si>
    <t>Vozovkové vrstvy ze štěrkodrti</t>
  </si>
  <si>
    <t>114</t>
  </si>
  <si>
    <t xml:space="preserve">Poznámka k položce:_x000d_
Oprava nivelety přejezdu P4905_x000d_
celkem :  1,2*1,1*36,9 = 48.708 m3</t>
  </si>
  <si>
    <t>69</t>
  </si>
  <si>
    <t>R15</t>
  </si>
  <si>
    <t>Vozovkové vrstvy z recyklovaného materiálu</t>
  </si>
  <si>
    <t>-1080527850</t>
  </si>
  <si>
    <t>Poznámka k položce:_x000d_
Oprava nivelety přejezdu P4905_x000d_
celkem : 36,9*1,1*0,45 = 18.266 m3</t>
  </si>
  <si>
    <t>R16</t>
  </si>
  <si>
    <t>Zpevnění krajnic z recyklovaného materiálu</t>
  </si>
  <si>
    <t>-1473746307</t>
  </si>
  <si>
    <t>Poznámka k položce:_x000d_
Oprava nivelety přejezdu P4905_x000d_
(0,1 x 14,35+0,1*12)*2 (0,1*14,35+0,1*12)*2 = 5,270 m: 46*0,15=6,900 m3 celkem : (5,270+6,900)*1,05=12,779 m3</t>
  </si>
  <si>
    <t>71</t>
  </si>
  <si>
    <t>R17</t>
  </si>
  <si>
    <t>Dvouvrstvý asfaltový nátěr do 2,5 kg/m2</t>
  </si>
  <si>
    <t>369327702</t>
  </si>
  <si>
    <t>Poznámka k položce:_x000d_
Oprava nivelety přejezdu P4905_x000d_
dle ZD 155 m2</t>
  </si>
  <si>
    <t>R18</t>
  </si>
  <si>
    <t>Výplň spár modifikovaným asfaltem</t>
  </si>
  <si>
    <t>122</t>
  </si>
  <si>
    <t>Poznámka k položce:_x000d_
Oprava nivelety přejezdu P4905_x000d_
dle ZD 6,3 m</t>
  </si>
  <si>
    <t>73</t>
  </si>
  <si>
    <t>R19</t>
  </si>
  <si>
    <t>Izolace běžných konstrukcí proti zemní vlhkosti asfaltovými nátěry</t>
  </si>
  <si>
    <t>124</t>
  </si>
  <si>
    <t xml:space="preserve">Poznámka k položce:_x000d_
Oprava nivelety přejezdu P4905_x000d_
celkem :   4,5*0,5*4 = 9.000 m2</t>
  </si>
  <si>
    <t>R20</t>
  </si>
  <si>
    <t>Potrubí z trub plastových odpadních DN do 150 mm</t>
  </si>
  <si>
    <t>126</t>
  </si>
  <si>
    <t>Potrubí z trumb plastových odpadních DN do 150 mm</t>
  </si>
  <si>
    <t xml:space="preserve">Poznámka k položce:_x000d_
Oprava nivelety přejezdu P4905_x000d_
celkem :  2+2= 4 m</t>
  </si>
  <si>
    <t>75</t>
  </si>
  <si>
    <t>R21</t>
  </si>
  <si>
    <t>Drenážní výusť z prost. betonu</t>
  </si>
  <si>
    <t>Drenážní výusť z prost. Betonu</t>
  </si>
  <si>
    <t>Poznámka k položce:_x000d_
Oprava nivelety přejezdu P4905_x000d_
dle ZD 1 kus</t>
  </si>
  <si>
    <t>R22</t>
  </si>
  <si>
    <t>Řezání asfaltového krytu vozovek tl. do 100 mm</t>
  </si>
  <si>
    <t>130</t>
  </si>
  <si>
    <t>Řezání asfaltového krytu vozovek tl. Do 100 mm</t>
  </si>
  <si>
    <t>77</t>
  </si>
  <si>
    <t>R23</t>
  </si>
  <si>
    <t>Příčný odvodňovací žlab</t>
  </si>
  <si>
    <t>132</t>
  </si>
  <si>
    <t>Prahová vpusť</t>
  </si>
  <si>
    <t xml:space="preserve">Poznámka k položce:_x000d_
Oprava nivelety přejezdu P4905_x000d_
jižní část + severní část; 5 + 5 = 10 m_x000d_
- tvar U; min. šiřka x výška, 0,7 x 0,6 m_x000d_
- včetně mříže D400_x000d_
- včetně koncové části_x000d_
- zajištění odtoku z příčného žlabui_x000d_
- kompletní provedení včetně všech souvisejících prací_x000d_
</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</si>
  <si>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</si>
  <si>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</si>
  <si>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</si>
  <si>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</si>
  <si>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</si>
  <si>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</si>
  <si>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</si>
  <si>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</si>
  <si>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</si>
  <si>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</si>
  <si>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</si>
  <si>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</si>
  <si>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</si>
  <si>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</si>
  <si>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</si>
  <si>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</si>
  <si>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</si>
  <si>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</si>
  <si>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</si>
  <si>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</si>
  <si>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</si>
  <si>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</si>
  <si>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</si>
  <si>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</si>
  <si>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</si>
  <si>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</si>
  <si>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</si>
  <si>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</si>
  <si>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</si>
  <si>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</si>
  <si>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</si>
  <si>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</si>
  <si>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</si>
  <si>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</si>
  <si>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</si>
  <si>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</si>
  <si>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</si>
  <si>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</si>
  <si>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</si>
  <si>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</si>
  <si>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</si>
  <si>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</si>
  <si>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</si>
  <si>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</si>
  <si>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</si>
  <si>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</si>
  <si>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</si>
  <si>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</si>
  <si>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</si>
  <si>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</si>
  <si>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</si>
  <si>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</si>
  <si>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</si>
  <si>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</si>
  <si>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</si>
  <si>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</si>
  <si>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</si>
  <si>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</si>
  <si>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</si>
  <si>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</si>
  <si>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</si>
  <si>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</si>
  <si>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</si>
  <si>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</si>
  <si>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</si>
  <si>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</si>
  <si>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</si>
  <si>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</si>
  <si>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</si>
  <si>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</si>
  <si>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</si>
  <si>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</si>
  <si>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</si>
  <si>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</si>
  <si>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</si>
  <si>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</si>
  <si>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</si>
  <si>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</si>
  <si>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</si>
  <si>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</si>
  <si>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</si>
  <si>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</si>
  <si>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</si>
  <si>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</si>
  <si>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</si>
  <si>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</si>
  <si>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</si>
  <si>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</si>
  <si>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</si>
  <si>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</si>
  <si>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</si>
  <si>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výměna jazyků ve výhybkách -  celkem : 2*(17,858+1,3)+7*(16,058+1,3)=159,822m výměna opornic ve výhybkách -  celkem :  2*(18,656+1,4)+7*(16,856+1,4)=167,904 m celkem :  167,904 + 159,822 = 327,726 m</t>
  </si>
  <si>
    <t>5910125010</t>
  </si>
  <si>
    <t>Úprava geometrie jazyka po výměně Poznámka: 1. V cenách jsou započteny náklady na úpravu dle schváleného postupu, úpravu geometrie, kontrolu doléhání jazyka na opěrky a západkovou zkoušku. 2. V cenách nejsou obsaženy náklady na seřízení závěru výhybky.</t>
  </si>
  <si>
    <t>-830860859</t>
  </si>
  <si>
    <t>Poznámka k položce:_x000d_
výměna jazyků: 2*(17,858+1,3)+7*(16,058+1,3)=159,822m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</si>
  <si>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</si>
  <si>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</si>
  <si>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</si>
  <si>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</si>
  <si>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</si>
  <si>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</si>
  <si>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</si>
  <si>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</si>
  <si>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</si>
  <si>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</si>
  <si>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</si>
  <si>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</si>
  <si>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</si>
  <si>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</si>
  <si>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</si>
  <si>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</si>
  <si>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</si>
  <si>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</si>
  <si>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</si>
  <si>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Poznámka k položce:_x000d_
válečková stolička základní_x000d_
10*4=40ks</t>
  </si>
  <si>
    <t>-274208844</t>
  </si>
  <si>
    <t>Poznámka k položce:_x000d_
válečková stolička posilovací_x000d_
4*4 + 6*2=28ks</t>
  </si>
  <si>
    <t>R1</t>
  </si>
  <si>
    <t>Obnova stykových bodu SSZT (Výměna soupravy propojek s oky CEMBRE, dl. 12x4,1 m)</t>
  </si>
  <si>
    <t>kpl.</t>
  </si>
  <si>
    <t>1932091895</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</si>
  <si>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</si>
  <si>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</si>
  <si>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</si>
  <si>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</si>
  <si>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</si>
  <si>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</si>
  <si>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</si>
  <si>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</si>
  <si>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</si>
  <si>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</si>
  <si>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</si>
  <si>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</si>
  <si>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dle ZD :  13+20+14+14+12+4+14+14+12+14+8+18+4+4+18+8+18+32=243,00 ks</t>
  </si>
  <si>
    <t xml:space="preserve">Poznámka k položce:_x000d_
odhad  -  40,00 ks</t>
  </si>
  <si>
    <t xml:space="preserve">Poznámka k položce:_x000d_
dle ZD :  1400,00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</si>
  <si>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</si>
  <si>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</si>
  <si>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</si>
  <si>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</si>
  <si>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</si>
  <si>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</si>
  <si>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</si>
  <si>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</si>
  <si>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-730357503</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</si>
  <si>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</si>
  <si>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Poznámka k položce:_x000d_
měněné součástí:_x000d_
srdovka 1* 1:9-300 + 2*1:11-300 + 2*1:12-500 + 2*1:14-760 + jazyky 7*1:12-500 + 2*1:14-760 + opornice 7*1:12-500 + 2*1:14-760_x000d_
_x000d_
1*20,202+2*24,852+2*26,280+2*26,880+7*16,058+2*17,858+7*16,856+2*18,656</t>
  </si>
  <si>
    <t>5910075050</t>
  </si>
  <si>
    <t xml:space="preserve">Opravná reprofilace jazyka šíře plochy přes 30 mm hloubky do 2 mm Poznámka: 1. V cenách jsou započteny náklady na odstranění převalků a povrchových vad, optimalizace příčného profilu a geometrie dílů výhybky, náklady na záznam tvaru příčného profilu před </t>
  </si>
  <si>
    <t>543397816</t>
  </si>
  <si>
    <t>Opravná reprofilace jazyka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</si>
  <si>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jazyka=m_x000d_
neměněné součástí:_x000d_
jazyky 4*1:9-300 + 6*1:11-300 + 9*1:12-500 + 10*1:14-760_x000d_
_x000d_
4*13,058+6*13,058+9*16,058+10*17,858</t>
  </si>
  <si>
    <t>5910075150</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</si>
  <si>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t>
  </si>
  <si>
    <t>33680422</t>
  </si>
  <si>
    <t>Opravná reprofilace opornice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</si>
  <si>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opornice=m_x000d_
neměněné součástí:_x000d_
jazyky 4*1:9-300 + 6*1:11-300 + 9*1:12-500 + 10*1:14-760_x000d_
_x000d_
4*13,856+6*13,856+9*16,856+10*18,656</t>
  </si>
  <si>
    <t>5910075250</t>
  </si>
  <si>
    <t xml:space="preserve">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t>
  </si>
  <si>
    <t>-2135020350</t>
  </si>
  <si>
    <t>Opravná reprofilace výhybkové kolejnice šíře plochy přes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</si>
  <si>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Metr výhybkové kolejnice =m_x000d_
2*1:9-300 + 4*1:11-300 + 8*1:12-500 + 6*1:14-760_x000d_
2*61,333+4*61,333+8*85,299+6*118,131</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</si>
  <si>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</si>
  <si>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t>
  </si>
  <si>
    <t>111496606</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</si>
  <si>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</si>
  <si>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Poznámka k položce:_x000d_
Srdcovka=kus</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</si>
  <si>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</si>
  <si>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t>
  </si>
  <si>
    <t>2069506278</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</si>
  <si>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</si>
  <si>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5910080310</t>
  </si>
  <si>
    <t xml:space="preserve">Opravná reprofilace srdcovky jednoduché 1:14 a 1:18,5 hloubky do 2 mm Poznámka: 1. V cenách jsou započteny náklady na odstranění vznikajících převalků, povrchových vad a měření profilu srdcovky šablonou, náklady na záznam tvaru příčného profilu před a po </t>
  </si>
  <si>
    <t>1546699783</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</si>
  <si>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</si>
  <si>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</si>
  <si>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</si>
  <si>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</si>
  <si>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</si>
  <si>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</si>
  <si>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</si>
  <si>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</si>
  <si>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</si>
  <si>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</si>
  <si>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</si>
  <si>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</si>
  <si>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</si>
  <si>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</si>
  <si>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</si>
  <si>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</si>
  <si>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</si>
  <si>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</si>
  <si>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</si>
  <si>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</si>
  <si>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</si>
  <si>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</si>
  <si>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</si>
  <si>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</si>
  <si>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</si>
  <si>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</si>
  <si>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</si>
  <si>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</si>
  <si>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</si>
  <si>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</si>
  <si>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</si>
  <si>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</si>
  <si>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</si>
  <si>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</si>
  <si>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</si>
  <si>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</si>
  <si>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</si>
  <si>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</si>
  <si>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</si>
  <si>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</si>
  <si>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</si>
  <si>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</si>
  <si>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</si>
  <si>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</si>
  <si>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</si>
  <si>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</si>
  <si>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</si>
  <si>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</si>
  <si>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</si>
  <si>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</si>
  <si>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</si>
  <si>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</si>
  <si>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</si>
  <si>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7591080782</t>
  </si>
  <si>
    <t>Ostatní náhradní díly EP600 Souprava připevňovací 03083K (CV030839011)</t>
  </si>
  <si>
    <t>-2083457510</t>
  </si>
  <si>
    <t>87</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</si>
  <si>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</si>
  <si>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</si>
  <si>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</si>
  <si>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</si>
  <si>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</si>
  <si>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</si>
  <si>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</si>
  <si>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</si>
  <si>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89</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</si>
  <si>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</si>
  <si>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</si>
  <si>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</si>
  <si>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</si>
  <si>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</si>
  <si>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</si>
  <si>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</si>
  <si>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</si>
  <si>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91</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</si>
  <si>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</si>
  <si>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</si>
  <si>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</si>
  <si>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166</t>
  </si>
  <si>
    <t xml:space="preserve">Poznámka k položce:_x000d_
Poznámka k položce: Poznámka k položce: dle ZD :  4,00 ks</t>
  </si>
  <si>
    <t>93</t>
  </si>
  <si>
    <t>7592005120</t>
  </si>
  <si>
    <t>Montáž informačního bodu MIB 6 - uložení a připevnění na určené místo, seřízení, přezkoušení</t>
  </si>
  <si>
    <t>168</t>
  </si>
  <si>
    <t>170</t>
  </si>
  <si>
    <t xml:space="preserve">Poznámka k položce:_x000d_
Poznámka k položce: Poznámka k položce: dle ZD :  11,00 ks</t>
  </si>
  <si>
    <t>95</t>
  </si>
  <si>
    <t>172</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</si>
  <si>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</si>
  <si>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</si>
  <si>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</si>
  <si>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</si>
  <si>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97</t>
  </si>
  <si>
    <t>176</t>
  </si>
  <si>
    <t>Poznámka k položce:_x000d_
Poznámka k položce: Poznámka k položce: dvoucestný bagr</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</si>
  <si>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</si>
  <si>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</si>
  <si>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</si>
  <si>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</si>
  <si>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</si>
  <si>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</si>
  <si>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</si>
  <si>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</si>
  <si>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</si>
  <si>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</si>
  <si>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</si>
  <si>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</si>
  <si>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</si>
  <si>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</si>
  <si>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</si>
  <si>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</si>
  <si>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</si>
  <si>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</si>
  <si>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</si>
  <si>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</si>
  <si>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</si>
  <si>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</si>
  <si>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</si>
  <si>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</si>
  <si>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</si>
  <si>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</si>
  <si>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</si>
  <si>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</si>
  <si>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</si>
  <si>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</si>
  <si>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</si>
  <si>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</si>
  <si>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</si>
  <si>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</si>
  <si>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</si>
  <si>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</si>
  <si>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</si>
  <si>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</si>
  <si>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</si>
  <si>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</si>
  <si>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</si>
  <si>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</si>
  <si>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doprava výziskaných podložek 292+246=538*0,00018</t>
  </si>
  <si>
    <t>Poznámka k položce:_x000d_
Doprava podložen na skládku Semtín 20km - 20-10=10km</t>
  </si>
  <si>
    <t>356613329</t>
  </si>
  <si>
    <t xml:space="preserve">Poznámka k položce:_x000d_
Výměna KR v kol. č. 1. a 2. -  6+4+8+4=22 ks LIS a výměna kolejnic v kol.č. 1 a 2 : 16+12+12+12+6=58 ks celkem : 22+58=80 ks</t>
  </si>
  <si>
    <t xml:space="preserve">Poznámka k položce:_x000d_
celkem v k.č. 1 a 2 :  odhad  -  40 ks</t>
  </si>
  <si>
    <t xml:space="preserve">Poznámka k položce:_x000d_
celkem v k.č. 1 a 2 :  odhad - 40* (50 m +50 m)  = 4 000 m</t>
  </si>
  <si>
    <t>Poznámka k položce:_x000d_
celkem v k.č. 1 a 2 : celkem 4 000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</si>
  <si>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</si>
  <si>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</si>
  <si>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</si>
  <si>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</si>
  <si>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</si>
  <si>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</si>
  <si>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</si>
  <si>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</si>
  <si>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</si>
  <si>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</si>
  <si>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</si>
  <si>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</si>
  <si>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</si>
  <si>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</si>
  <si>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</si>
  <si>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</si>
  <si>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</si>
  <si>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</si>
  <si>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</si>
  <si>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</si>
  <si>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</si>
  <si>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</si>
  <si>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</si>
  <si>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</si>
  <si>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</si>
  <si>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</si>
  <si>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</si>
  <si>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</si>
  <si>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</si>
  <si>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</si>
  <si>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</si>
  <si>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</si>
  <si>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</si>
  <si>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</si>
  <si>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</si>
  <si>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</si>
  <si>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</si>
  <si>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</si>
  <si>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</si>
  <si>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</si>
  <si>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</si>
  <si>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</si>
  <si>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</si>
  <si>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</si>
  <si>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</si>
  <si>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</si>
  <si>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</si>
  <si>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</si>
  <si>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</si>
  <si>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</si>
  <si>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</si>
  <si>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</si>
  <si>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</si>
  <si>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</si>
  <si>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</si>
  <si>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</si>
  <si>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</si>
  <si>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</si>
  <si>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</si>
  <si>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</si>
  <si>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</si>
  <si>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</si>
  <si>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</si>
  <si>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</si>
  <si>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</si>
  <si>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</si>
  <si>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</si>
  <si>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</si>
  <si>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</si>
  <si>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</si>
  <si>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</si>
  <si>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</si>
  <si>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</si>
  <si>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</si>
  <si>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</si>
  <si>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</si>
  <si>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</si>
  <si>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výměna jazyků ve výhybkách -  celkem : 4*(23,236+1,3)+9*(16,058+1,3)=254,366 m výměna opornic ve výhybkách -  celkem :  4*(24,034+1,4)+9*(16,856+1,4)=266,040 m celkem :  254,366+266,04=520,406 m</t>
  </si>
  <si>
    <t>-1000283627</t>
  </si>
  <si>
    <t xml:space="preserve">Poznámka k položce:_x000d_
výměna jazyků ve výhybkách -  celkem : 4*(23,236+1,3)+9*(16,058+1,3)=254,366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</si>
  <si>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</si>
  <si>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</si>
  <si>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</si>
  <si>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</si>
  <si>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</si>
  <si>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dle ZD : 4*(6+4)+ 8*(4+2)=88,00 ks</t>
  </si>
  <si>
    <t>Poznámka k položce:_x000d_
válečková stoličká základní_x000d_
4*6ks + 8*4ks=56 ks</t>
  </si>
  <si>
    <t>459822240</t>
  </si>
  <si>
    <t>Poznámka k položce:_x000d_
válečková stoličká posilovací_x000d_
4*4ks + 8*2ks=32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</si>
  <si>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</si>
  <si>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</si>
  <si>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</si>
  <si>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</si>
  <si>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</si>
  <si>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</si>
  <si>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</si>
  <si>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odhad  -  80,00 ks</t>
  </si>
  <si>
    <t xml:space="preserve">Poznámka k položce:_x000d_
dle ZD :  1 000,00 m</t>
  </si>
  <si>
    <t>Poznámka k položce:_x000d_
dle ZD : 1 000,00 m</t>
  </si>
  <si>
    <t xml:space="preserve">Poznámka k položce:_x000d_
dle ZD :  150+150+250+250+150+150+190+150+190+150+190+190=2160,00 m</t>
  </si>
  <si>
    <t>Poznámka k položce:_x000d_
měněné součásti:_x000d_
srdovka 5*1:12-500 + 2*1:18,5-1200 + jazyky 10*1:12-500 + 4*1:18,5-1200 + opornice 10*1:12-500 + 4*1:18,5-1200_x000d_
_x000d_
5*26,280+2*31,664+10*16,085+4*16,856+10*23,236+4*24,034</t>
  </si>
  <si>
    <t>619635568</t>
  </si>
  <si>
    <t>Poznámka k položce:_x000d_
Metr jazyka=m_x000d_
neměněné součástí:_x000d_
jazyky 6*1:12-500 + 4*1:18,5-1200_x000d_
6*16,085+4*16,856</t>
  </si>
  <si>
    <t>-1568541833</t>
  </si>
  <si>
    <t>Poznámka k položce:_x000d_
Metr opornice=m_x000d_
neměněné součástí:_x000d_
opornice 6*1:12-500 + 4*1:18,5-1200_x000d_
6*23,236+4*24,034</t>
  </si>
  <si>
    <t>-1850591726</t>
  </si>
  <si>
    <t>Poznámka k položce:_x000d_
Metr výhybkové kolejnice =m_x000d_
8*1:12-500 + 4*1:18,5-1200_x000d_
8*85,299+4*142,624</t>
  </si>
  <si>
    <t>-960244953</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</si>
  <si>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</si>
  <si>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</si>
  <si>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</si>
  <si>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</si>
  <si>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</si>
  <si>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</si>
  <si>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</si>
  <si>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</si>
  <si>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</si>
  <si>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</si>
  <si>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</si>
  <si>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</si>
  <si>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</si>
  <si>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</si>
  <si>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</si>
  <si>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</si>
  <si>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</si>
  <si>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</si>
  <si>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</si>
  <si>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</si>
  <si>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</si>
  <si>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</si>
  <si>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</si>
  <si>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</si>
  <si>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</si>
  <si>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</si>
  <si>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</si>
  <si>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</si>
  <si>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</si>
  <si>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</si>
  <si>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</si>
  <si>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</si>
  <si>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</si>
  <si>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</si>
  <si>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</si>
  <si>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</si>
  <si>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</si>
  <si>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</si>
  <si>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</si>
  <si>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</si>
  <si>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</si>
  <si>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</si>
  <si>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</si>
  <si>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</si>
  <si>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</si>
  <si>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</si>
  <si>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</si>
  <si>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</si>
  <si>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</si>
  <si>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</si>
  <si>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</si>
  <si>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</si>
  <si>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</si>
  <si>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</si>
  <si>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</si>
  <si>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</si>
  <si>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</si>
  <si>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</si>
  <si>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</si>
  <si>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</si>
  <si>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</si>
  <si>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</si>
  <si>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</si>
  <si>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</si>
  <si>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</si>
  <si>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</si>
  <si>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doprava výziskaných podložek 625+828=1453*0,00018</t>
  </si>
  <si>
    <t>1525542953</t>
  </si>
  <si>
    <t xml:space="preserve">Poznámka k položce:_x000d_
LISy + kolejnice v kol.č. 1 a 2 :  44+40=84 ks Rošt : 26 ks  celkem : 84+26=110ks</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</si>
  <si>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</si>
  <si>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</si>
  <si>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</si>
  <si>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</si>
  <si>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</si>
  <si>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</si>
  <si>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</si>
  <si>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dle ZD :  zřízení přístupových cest - snesení ornice celkem :  400*3,5*0,25=300 m3</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</si>
  <si>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</si>
  <si>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</si>
  <si>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</si>
  <si>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</si>
  <si>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</si>
  <si>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</si>
  <si>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</si>
  <si>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</si>
  <si>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</si>
  <si>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</si>
  <si>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</si>
  <si>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</si>
  <si>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</si>
  <si>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</si>
  <si>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</si>
  <si>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</si>
  <si>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</si>
  <si>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</si>
  <si>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</si>
  <si>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</si>
  <si>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</si>
  <si>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</si>
  <si>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</si>
  <si>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</si>
  <si>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</si>
  <si>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</si>
  <si>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</si>
  <si>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</si>
  <si>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</si>
  <si>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</si>
  <si>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</si>
  <si>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</si>
  <si>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výměna jazyků ve výhybkách -  celkem : 13*(16,058+1,3)+2*(13,058+1,3)=254,37 m výměna opornic ve výhybkách -  celkem :  13*(16,856+1,4)+2*(13,856+1,4)=267,84 m celkem :  254,37+267,84=522,21 m</t>
  </si>
  <si>
    <t>794187210</t>
  </si>
  <si>
    <t xml:space="preserve">Poznámka k položce:_x000d_
výměna jazyků ve výhybkách -  celkem : 13*(16,058+1,3)+2*(13,058+1,3)=254,37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</si>
  <si>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</si>
  <si>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</si>
  <si>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</si>
  <si>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Poznámka k položce:_x000d_
válečková stoličká základní_x000d_
12*4=48 ks</t>
  </si>
  <si>
    <t>1430464350</t>
  </si>
  <si>
    <t>Poznámka k položce:_x000d_
válečková stoličká posilovací_x000d_
12*2=24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</si>
  <si>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</si>
  <si>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</si>
  <si>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</si>
  <si>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</si>
  <si>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odhad  -  70,00 ks</t>
  </si>
  <si>
    <t xml:space="preserve">Poznámka k položce:_x000d_
Poznámka k položce: Poznámka k položce: dle ZD :  190+210+100+130+190+220+180+130+100+170+130+180=1930,00 m</t>
  </si>
  <si>
    <t>Poznámka k položce:_x000d_
měněné součástí:_x000d_
srdovka 1* 1:11-300 + 2*1:12-500 + jazyky 2* 1:11-300 + 13*1:12-500 + opornice 2* 1:11-300 + 13*1:12-500_x000d_
_x000d_
1*24,852+2*26,280+2*13,052+13*16,058+2*13,856+13*16,856</t>
  </si>
  <si>
    <t>-1503475775</t>
  </si>
  <si>
    <t>Poznámka k položce:_x000d_
Metr jazyka=m_x000d_
neměněné součástí:_x000d_
jazyky 9*1:12-500_x000d_
9*16,058</t>
  </si>
  <si>
    <t>-1850769801</t>
  </si>
  <si>
    <t>Poznámka k položce:_x000d_
Metr opornice=m_x000d_
neměněné součástí:_x000d_
opornice 9*1:12-500_x000d_
9*13,856</t>
  </si>
  <si>
    <t>-991341946</t>
  </si>
  <si>
    <t>Poznámka k položce:_x000d_
Metr výhybkové kolejnice =m_x000d_
1*1:11-300 + 11*1:12-500_x000d_
61,333+11*85,299</t>
  </si>
  <si>
    <t>280136348</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</si>
  <si>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</si>
  <si>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</si>
  <si>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</si>
  <si>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</si>
  <si>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</si>
  <si>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</si>
  <si>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</si>
  <si>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</si>
  <si>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</si>
  <si>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</si>
  <si>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</si>
  <si>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</si>
  <si>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</si>
  <si>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</si>
  <si>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</si>
  <si>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</si>
  <si>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</si>
  <si>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</si>
  <si>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</si>
  <si>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</si>
  <si>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</si>
  <si>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</si>
  <si>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</si>
  <si>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</si>
  <si>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- 74 km celkem : 3 329,057 t</t>
  </si>
  <si>
    <t xml:space="preserve">Poznámka k položce:_x000d_
lom Zárubka  km : 74-10=64/10 - zaokrouhleno na 7  celkem : 3 329,057 t*7=23 303,399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</si>
  <si>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</si>
  <si>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</si>
  <si>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</si>
  <si>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</si>
  <si>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</si>
  <si>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</si>
  <si>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</si>
  <si>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</si>
  <si>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</si>
  <si>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</si>
  <si>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</si>
  <si>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</si>
  <si>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lom Zárubka  km : 74-10=64/10 - zaokrouhleno na 7  celkem : 3 502,398*7=24 516,786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</si>
  <si>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</si>
  <si>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</si>
  <si>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</si>
  <si>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</si>
  <si>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</si>
  <si>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</si>
  <si>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</si>
  <si>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</si>
  <si>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</si>
  <si>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</si>
  <si>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</si>
  <si>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</si>
  <si>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doprava výziskaných podložek 920+468=1388*0,00018</t>
  </si>
  <si>
    <t>-1921733940</t>
  </si>
  <si>
    <t>Poznámka k položce:_x000d_
Výměna KR v kol. č. 1. a 2. - 4+6+4+4=18 ks LIS a výměna kolejnic v kol.č. 1 a 2 :16+16+ 16+12+12+12=84 ks celkem : 18+84=102 ks</t>
  </si>
  <si>
    <t xml:space="preserve">Poznámka k položce:_x000d_
celkem v k.č. 1 a 2 :  odhad  -  50 ks</t>
  </si>
  <si>
    <t xml:space="preserve">Poznámka k položce:_x000d_
celkem v k.č. 1 a 2 :  odhad - 50* (50 m +50 m)  = 5 000 m</t>
  </si>
  <si>
    <t>Poznámka k položce:_x000d_
celkem v k.č. 1 a 2 : 5 000 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</si>
  <si>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</si>
  <si>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</si>
  <si>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</si>
  <si>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</si>
  <si>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</si>
  <si>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</si>
  <si>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</si>
  <si>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</si>
  <si>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</si>
  <si>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</si>
  <si>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</si>
  <si>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</si>
  <si>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</si>
  <si>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</si>
  <si>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</si>
  <si>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</si>
  <si>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celkem v k.č. 1 a 2 :  20,00 ks</t>
  </si>
  <si>
    <t xml:space="preserve">Poznámka k položce:_x000d_
Oprava nivelety přejezdu P4918_x000d_
celkem :  175*0,2 = 35 m3</t>
  </si>
  <si>
    <t xml:space="preserve">Poznámka k položce:_x000d_
Oprava nivelety přejezdu P4918_x000d_
celkem :  dle ZD 250 m2</t>
  </si>
  <si>
    <t xml:space="preserve">Poznámka k položce:_x000d_
Oprava nivelety přejezdu P4918_x000d_
celkem :   (19+22)*0,1 = 4.100 m3</t>
  </si>
  <si>
    <t>Odstranění krytu zpevněných ploch ze silničních dílců</t>
  </si>
  <si>
    <t xml:space="preserve">Poznámka k položce:_x000d_
Oprava nivelety přejezdu P4918_x000d_
celkem :  2,7*0,3 = 0.810  m3</t>
  </si>
  <si>
    <t>Poznámka k položce:_x000d_
Oprava nivelety přejezdu P4918_x000d_
celkem : 114+16,5 = 130.500 m3</t>
  </si>
  <si>
    <t>Poznámka k položce:_x000d_
Oprava nivelety přejezdu P4918_x000d_
dle ZD 10 m3 m3</t>
  </si>
  <si>
    <t>Zemní krajnice a dosypávky z nakupovaných materiálů</t>
  </si>
  <si>
    <t>Poznámka k položce:_x000d_
Oprava nivelety přejezdu P4918_x000d_
dle ZD 8 m3</t>
  </si>
  <si>
    <t xml:space="preserve">Poznámka k položce:_x000d_
Oprava nivelety přejezdu P4918_x000d_
celkem :  dle ZD 315,000 m2</t>
  </si>
  <si>
    <t>Úprava povrchů srovnáním území v tl. do 0,25 m</t>
  </si>
  <si>
    <t>-2091615180</t>
  </si>
  <si>
    <t>Poznámka k položce:_x000d_
Oprava nivelety přejezdu P4918_x000d_
dle ZD 175 m2</t>
  </si>
  <si>
    <t>-432038340</t>
  </si>
  <si>
    <t>Poznámka k položce:_x000d_
Oprava nivelety přejezdu P4918_x000d_
dle ZD 130 m2</t>
  </si>
  <si>
    <t>Sanační vrstvy z lomového kamene</t>
  </si>
  <si>
    <t>1376714436</t>
  </si>
  <si>
    <t xml:space="preserve">Poznámka k položce:_x000d_
Oprava nivelety přejezdu P4918_x000d_
celkem :  315*0,1 = 31.500 m3</t>
  </si>
  <si>
    <t>Poznámka k položce:_x000d_
Oprava nivelety přejezdu P4918_x000d_
celkem : 11,7 m3 (66+11,7)*1,1 = 85.470 m3</t>
  </si>
  <si>
    <t>Poznámka k položce:_x000d_
Oprava nivelety přejezdu P4918_x000d_
celkem : (21,850+3,750)*1,1 = 28,160 m3</t>
  </si>
  <si>
    <t>Poznámka k položce:_x000d_
Oprava nivelety přejezdu P4918_x000d_
dle ZD 9,900 m3</t>
  </si>
  <si>
    <t>Poznámka k položce:_x000d_
Oprava nivelety přejezdu P4918_x000d_
dle ZD 256,000 m2</t>
  </si>
  <si>
    <t>Drobné doplňkové konstr. prefabrik. beton a železobeton</t>
  </si>
  <si>
    <t>Poznámka k položce:_x000d_
Oprava nivelety přejezdu P4918_x000d_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</si>
  <si>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</si>
  <si>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</si>
  <si>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</si>
  <si>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</si>
  <si>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</si>
  <si>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</si>
  <si>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</si>
  <si>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</si>
  <si>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</si>
  <si>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</si>
  <si>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</si>
  <si>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</si>
  <si>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</si>
  <si>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</si>
  <si>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</si>
  <si>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</si>
  <si>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</si>
  <si>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</si>
  <si>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</si>
  <si>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</si>
  <si>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</si>
  <si>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</si>
  <si>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</si>
  <si>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</si>
  <si>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</si>
  <si>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</si>
  <si>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</si>
  <si>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</si>
  <si>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</si>
  <si>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</si>
  <si>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</si>
  <si>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</si>
  <si>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</si>
  <si>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</si>
  <si>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</si>
  <si>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</si>
  <si>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</si>
  <si>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</si>
  <si>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</si>
  <si>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</si>
  <si>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</si>
  <si>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</si>
  <si>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</si>
  <si>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</si>
  <si>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</si>
  <si>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</si>
  <si>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</si>
  <si>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</si>
  <si>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</si>
  <si>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</si>
  <si>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</si>
  <si>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</si>
  <si>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</si>
  <si>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</si>
  <si>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</si>
  <si>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</si>
  <si>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</si>
  <si>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</si>
  <si>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</si>
  <si>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</si>
  <si>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</si>
  <si>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</si>
  <si>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</si>
  <si>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</si>
  <si>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</si>
  <si>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</si>
  <si>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</si>
  <si>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</si>
  <si>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</si>
  <si>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</si>
  <si>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</si>
  <si>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</si>
  <si>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</si>
  <si>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</si>
  <si>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</si>
  <si>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</si>
  <si>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</si>
  <si>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</si>
  <si>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</si>
  <si>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</si>
  <si>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</si>
  <si>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</si>
  <si>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</si>
  <si>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</si>
  <si>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</si>
  <si>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</si>
  <si>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</si>
  <si>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</si>
  <si>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</si>
  <si>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</si>
  <si>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</si>
  <si>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</si>
  <si>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</si>
  <si>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</si>
  <si>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</si>
  <si>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</si>
  <si>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</si>
  <si>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</si>
  <si>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</si>
  <si>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</si>
  <si>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</si>
  <si>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</si>
  <si>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</si>
  <si>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</si>
  <si>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</si>
  <si>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</si>
  <si>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</si>
  <si>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</si>
  <si>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</si>
  <si>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</si>
  <si>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</si>
  <si>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</si>
  <si>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</si>
  <si>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</si>
  <si>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</si>
  <si>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</si>
  <si>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</si>
  <si>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</si>
  <si>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</si>
  <si>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</si>
  <si>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</si>
  <si>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</si>
  <si>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</si>
  <si>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</si>
  <si>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</si>
  <si>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</si>
  <si>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</si>
  <si>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</si>
  <si>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</si>
  <si>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</si>
  <si>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</si>
  <si>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</si>
  <si>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</si>
  <si>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</si>
  <si>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</si>
  <si>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</si>
  <si>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</si>
  <si>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</si>
  <si>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</si>
  <si>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</si>
  <si>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</si>
  <si>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</si>
  <si>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</si>
  <si>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</si>
  <si>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</si>
  <si>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</si>
  <si>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</si>
  <si>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</si>
  <si>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</si>
  <si>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</si>
  <si>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</si>
  <si>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</si>
  <si>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</si>
  <si>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</si>
  <si>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</si>
  <si>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</si>
  <si>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</si>
  <si>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</si>
  <si>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</si>
  <si>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</si>
  <si>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</si>
  <si>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</si>
  <si>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</si>
  <si>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</si>
  <si>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</si>
  <si>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</si>
  <si>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</si>
  <si>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</si>
  <si>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</si>
  <si>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</si>
  <si>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</si>
  <si>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</si>
  <si>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</si>
  <si>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</si>
  <si>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</si>
  <si>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</si>
  <si>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</si>
  <si>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</si>
  <si>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</si>
  <si>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</si>
  <si>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</si>
  <si>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</si>
  <si>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</si>
  <si>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</si>
  <si>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</si>
  <si>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</si>
  <si>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</si>
  <si>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</si>
  <si>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</si>
  <si>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</si>
  <si>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</si>
  <si>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</si>
  <si>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</si>
  <si>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</si>
  <si>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</si>
  <si>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</si>
  <si>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</si>
  <si>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</si>
  <si>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</si>
  <si>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</si>
  <si>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</si>
  <si>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</si>
  <si>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</si>
  <si>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</si>
  <si>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</si>
  <si>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</si>
  <si>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</si>
  <si>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</si>
  <si>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</si>
  <si>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</si>
  <si>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</si>
  <si>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</si>
  <si>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</si>
  <si>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</si>
  <si>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</si>
  <si>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</si>
  <si>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</si>
  <si>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</si>
  <si>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</si>
  <si>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</si>
  <si>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</si>
  <si>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</si>
  <si>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</si>
  <si>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</si>
  <si>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</si>
  <si>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</si>
  <si>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</si>
  <si>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</si>
  <si>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</si>
  <si>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</si>
  <si>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</si>
  <si>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</si>
  <si>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</si>
  <si>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</si>
  <si>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</si>
  <si>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</si>
  <si>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</si>
  <si>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</si>
  <si>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</si>
  <si>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</si>
  <si>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</si>
  <si>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</si>
  <si>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R44</t>
  </si>
  <si>
    <t>186</t>
  </si>
  <si>
    <t>R45</t>
  </si>
  <si>
    <t>188</t>
  </si>
  <si>
    <t>R46</t>
  </si>
  <si>
    <t>190</t>
  </si>
  <si>
    <t>R47</t>
  </si>
  <si>
    <t>192</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</si>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</sst>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NLdUWmIfiH0Ji2UBXIskXG3+sZszHoXIXL4f3S8cdxDfqMarcMa/z8u3ofrvZDcn55Rww4qqDqjEMiOqFQllUw==" hashValue="6kYsAtltFHvpXdNosrDhKQlHQxz3dBDbGRDYi1S26N4ASnQuF5dQLwYlXTPfDNeLVr6HF4a6aaUWuQZK9Ss+iw=="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0bax+cvx6Uo/fq3yeYF/Cw4YEY6l/abV36njYdKiKKp9HBDKW5lZukpRX/eFdNfMYsoFrUSBSHumF6WhN5dXBQ==" hashValue="G3/Ka5jbvRvzaBeUeGiN/PLxpOp6WHWSeZ2au8ukxau30niN0sCv7Wx5W35Kzj2Sz1QqABz9UNBG4uQt/bVdQQ=="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SRZeatuXE8ejGDsYqTp2pZCUc0eFbp1wqDQS7Z+4x8ie+2Jhq0Afrgt7Qau1Li3ni8T/SeockBUmla98h6cpeA==" hashValue="vltwhzbVfcevpsE981cJ0B4W9EKyD8c34ytM1lYZCH8sArAxXAdjVYQbHIypF5R98KKPNL2BgcYVxEODHa4LZA=="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E/7sxKEsm9Rfg4UQWptPcBSHVxCscoqIPfuxF+Zd1ww8sU9jt0+HImxF5Kx9kPQzf9L9dZruzzLPhMgQCTpIwA==" hashValue="IR3Tk9Dto8YishjJZP6LdSF2nyhPbtX8mZAF+ENb77Y0mrQavK3VdGh7h7f1mKQOk30AES+XJNNGMNHGxJRX8g=="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zPQzm0vdiYkgl07uXIeYGLibB6tko17H8gj7mG81p0FAqOhtUFC8A/nLCZsXd5kiHWYBvVYOwn6+DcKmE8Lx7A==" hashValue="WQ88LGE5/91w17cEcSkSXI3P68V00UBXlPFfjY9TBCGmtWCcfogXg1IUlnMhkV0moOiuQ7tu/uuXjSne+VYeKg=="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hXGPqyHPhCb6fldxKSENoD0a/ESm4whcWwlCfZfbbQ/NwCx7atB67jA0iT4EvTHLFf8bJZ75krebhCsOhKk2XA==" hashValue="0hZ2iBUzHJ9aEkFNv0f12nOiXiQKhBJ+CjN4AKSfi2k7TS/rd6EdVPoufQ0QwKR5S4rrENyUm63YemizbB2FEA=="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VVmg+cIP2fgJwI5xGAx3U+65685GqqZZNm0foi+nMdEpmJEvzPdCbxczIwNOIZMw3Kq7n8KoHH8hfi8LIcaEcQ==" hashValue="8EsdU5hI7UfRqgPMQgYDK9snMfM3t37NPL/1McOP9RuJJqsk1tZX51DPNO1ZJq/8dwfQud7Um/ASu6Yh8R8IHA=="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iQOyClz/wDFf/S0diSn+Vn1alWwnNf82OIlA8OQUQUgtDKvyNTk1VLgnSDf3Mkoeb/AL8hC4o+usC/CQVMu3pQ==" hashValue="1I0+fNRYx51EXSFfTUc/QQENNeTWgnnLthsRO5u8PkGirm/autAsac6C0MvGElwEC8qiuMQ8Ub156OxlzAKq0w=="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IVIS89FWInH3QhxY1f33tghhD9qRwHQzruexnqmYBVm5E453HvY7E1JLrIMm3xMv2XrQ7chJC0JkUnnxyNQ8YQ==" hashValue="ldyQczC2Ukztef0YP5xkXsxuAxP15Zcq3r7Ue/EAqiZDcw6jysnnn+S6SUEYKm8Db1bVyrXVvZ19iWLl4/pzR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irbl6fT1pkX8G/uR9xDioZ5bG+AodXApnifOIlbE0DpuIZalpUnnFo1vycrzGGyPhM3LcTrlpHsk9M2yv4gK/w==" hashValue="588xdBs8lVKt0G/e5rcqYiOxNdLjrUBgfSq+bBiZS+idvNeC9PiB8x3+7xN1CmeHLMa46uQ5TXTo4g5zgjW+hA=="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Ibo/5NeTuxbyeqtu5F/l62L0maWK3pRaRva7FiRidhmqaFSII5Ps0dZVYy9N42uSFJ3ThXiqGVIbhVQThx9m0Q==" hashValue="D7hcx3ZBI+qQCJFldBmlDEg/1PYuAltqLK7xsJ2Kf0dnRm6qDx5MlVl28KRoSuW9MVq4zKY41Ryv2OznlJR/nA=="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Gqn7VoWDN0TrYqsqEexAL3SSr7eQYKigSUZq1cDQCXgTCDFfTL8L7nro+rSsRaAIKOkaxjNzCA0l40wlvBt7oQ==" hashValue="P7abc3c13xZw65vqb4uvblxUeYS9SL6A7PGFiVbhXwXYcavUga1JKLRovMZ+ciTDEjWnKgoxQl1vO/TbKbxgOw=="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8mWkdmV89xvWJMMy27HBrFqyUlCHBwsLrxKYxZqwhpXCFs9AiXrRLLR9lQzjeoGRyS4KwWsns5UlZytH6nRSZw==" hashValue="IiVrD7NukjwCVbMIaj267KBiRUpkruOjZbyEhtR4zrQcH2rX5b+V6F/VtHnSwqgkWQKsEinekHAPuJBxpGJ0aw=="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zkEqcc7UBQ/Wjn+CQswjIg5lUAJ2bA+qyQuUqdvWhX+C2+NC3Bg4DFqL3H32O/zeyIY80aavPRDMhMo7Jt42SQ==" hashValue="+mth6epP/bclnoxAZM0mEKWlnNTnYohhFp6b4cX15lp8i74l8sBO5JIB/mFrWp4n0WR2/ZFiNtl0M9CmiCExog=="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zTaeBqqCR/vtUlFJxRsmWr4rTJHI6y1gsWzXJJrKXTFvUByVu+6bKg1rfvymo3t5Sqooee0DRssflnkhqHPgRQ==" hashValue="/qbJ7DSlAyvg62uPd6JIp3WTM6yTh8A/nBvxy14awnGK3gTImvlzkXHFdi6/nIlopgY5XdyRxttkqlenJihL0Q=="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GkVRntvdVpjzAvAXw+Vi/S+vus55tXkIksxHnZx0z7L7C3dW4jEtS34rTYN7Nu6p/m8sLRFGm8eEHXaw701mvg==" hashValue="Y1PYEFTNFsbrZhCK4gO9v/pZQi45U61mJY59Yt3/CER/ERTGpWFEgHQ7caudT8aYdwekagGIrptHUNhwwaqe4Q=="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jc6+RSXxjI08EgfrznvdeWPbW+Pt/WNZT5KLyFSi/+X4MLpd0x07erNUJlINAqkbgOVXitETRlobRBgNij2sfQ==" hashValue="Sz8nWmjzNWYjcIRKLnVmIinqpiQ0x+Yd3eJfsbwARHgZgwE1UHVLO8s6RdsHAnlNYYF0EcsrE/J0EykjTsVtLg=="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RjPFO4Bt10d9TJGO+6y+EZivg6hZf89J9QrL+lmekTfF6S+cFmovSR2NGHhtlrDZnJp+gsgn+vAnGljeDcxSfQ==" hashValue="GF5GXPfBF4mZYfDfSSRNke0DMr4AdmnV8bwcyymlIo8QjouXtN2iMh4I9RURfWc2xbQ4ogMRRZ3OqrdA8tip1A=="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ROUND((SUM(BE116:BE371)),  2)</f>
        <v>0</v>
      </c>
      <c r="G33" s="35"/>
      <c r="H33" s="35"/>
      <c r="I33" s="162">
        <v>0.20999999999999999</v>
      </c>
      <c r="J33" s="161">
        <f>ROUND(((SUM(BE116:BE371))*I33),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ROUND((SUM(BF116:BF371)),  2)</f>
        <v>0</v>
      </c>
      <c r="G34" s="35"/>
      <c r="H34" s="35"/>
      <c r="I34" s="162">
        <v>0.12</v>
      </c>
      <c r="J34" s="161">
        <f>ROUND(((SUM(BF116:BF371))*I34),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SUM(P117:P371)</f>
        <v>0</v>
      </c>
      <c r="Q116" s="101"/>
      <c r="R116" s="207">
        <f>SUM(R117:R371)</f>
        <v>0</v>
      </c>
      <c r="S116" s="101"/>
      <c r="T116" s="208">
        <f>SUM(T117:T371)</f>
        <v>0</v>
      </c>
      <c r="U116" s="35"/>
      <c r="V116" s="35"/>
      <c r="W116" s="35"/>
      <c r="X116" s="35"/>
      <c r="Y116" s="35"/>
      <c r="Z116" s="35"/>
      <c r="AA116" s="35"/>
      <c r="AB116" s="35"/>
      <c r="AC116" s="35"/>
      <c r="AD116" s="35"/>
      <c r="AE116" s="35"/>
      <c r="AT116" s="14" t="s">
        <v>72</v>
      </c>
      <c r="AU116" s="14" t="s">
        <v>219</v>
      </c>
      <c r="BK116" s="209">
        <f>SUM(BK117:BK371)</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1243</v>
      </c>
      <c r="F189" s="226" t="s">
        <v>1244</v>
      </c>
      <c r="G189" s="227" t="s">
        <v>1178</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1249</v>
      </c>
      <c r="F195" s="226" t="s">
        <v>1250</v>
      </c>
      <c r="G195" s="227" t="s">
        <v>1178</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1254</v>
      </c>
      <c r="F198" s="226" t="s">
        <v>1255</v>
      </c>
      <c r="G198" s="227" t="s">
        <v>1178</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1265</v>
      </c>
      <c r="D207" s="224" t="s">
        <v>239</v>
      </c>
      <c r="E207" s="225" t="s">
        <v>1266</v>
      </c>
      <c r="F207" s="226" t="s">
        <v>1267</v>
      </c>
      <c r="G207" s="227" t="s">
        <v>1178</v>
      </c>
      <c r="H207" s="228">
        <v>0.29099999999999998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1268</v>
      </c>
    </row>
    <row r="208" s="2" customFormat="1">
      <c r="A208" s="35"/>
      <c r="B208" s="36"/>
      <c r="C208" s="37"/>
      <c r="D208" s="238" t="s">
        <v>244</v>
      </c>
      <c r="E208" s="37"/>
      <c r="F208" s="239" t="s">
        <v>1269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1270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461</v>
      </c>
      <c r="D210" s="224" t="s">
        <v>239</v>
      </c>
      <c r="E210" s="225" t="s">
        <v>1271</v>
      </c>
      <c r="F210" s="226" t="s">
        <v>1272</v>
      </c>
      <c r="G210" s="227" t="s">
        <v>1273</v>
      </c>
      <c r="H210" s="228">
        <v>144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1274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466</v>
      </c>
      <c r="D213" s="224" t="s">
        <v>239</v>
      </c>
      <c r="E213" s="225" t="s">
        <v>1276</v>
      </c>
      <c r="F213" s="226" t="s">
        <v>1277</v>
      </c>
      <c r="G213" s="227" t="s">
        <v>1273</v>
      </c>
      <c r="H213" s="228">
        <v>72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1279</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1280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471</v>
      </c>
      <c r="D216" s="224" t="s">
        <v>239</v>
      </c>
      <c r="E216" s="225" t="s">
        <v>1281</v>
      </c>
      <c r="F216" s="226" t="s">
        <v>1282</v>
      </c>
      <c r="G216" s="227" t="s">
        <v>249</v>
      </c>
      <c r="H216" s="228">
        <v>7200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1284</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1285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475</v>
      </c>
      <c r="D219" s="224" t="s">
        <v>239</v>
      </c>
      <c r="E219" s="225" t="s">
        <v>1286</v>
      </c>
      <c r="F219" s="226" t="s">
        <v>1287</v>
      </c>
      <c r="G219" s="227" t="s">
        <v>249</v>
      </c>
      <c r="H219" s="228">
        <v>7200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1289</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1290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55.5" customHeight="1">
      <c r="A222" s="35"/>
      <c r="B222" s="36"/>
      <c r="C222" s="224" t="s">
        <v>479</v>
      </c>
      <c r="D222" s="224" t="s">
        <v>239</v>
      </c>
      <c r="E222" s="225" t="s">
        <v>1291</v>
      </c>
      <c r="F222" s="226" t="s">
        <v>1292</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1293</v>
      </c>
    </row>
    <row r="223" s="2" customFormat="1">
      <c r="A223" s="35"/>
      <c r="B223" s="36"/>
      <c r="C223" s="37"/>
      <c r="D223" s="238" t="s">
        <v>244</v>
      </c>
      <c r="E223" s="37"/>
      <c r="F223" s="239" t="s">
        <v>1292</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1294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639</v>
      </c>
      <c r="D225" s="224" t="s">
        <v>239</v>
      </c>
      <c r="E225" s="225" t="s">
        <v>1295</v>
      </c>
      <c r="F225" s="226" t="s">
        <v>1296</v>
      </c>
      <c r="G225" s="227" t="s">
        <v>249</v>
      </c>
      <c r="H225" s="228">
        <v>28.800000000000001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1297</v>
      </c>
    </row>
    <row r="226" s="2" customFormat="1">
      <c r="A226" s="35"/>
      <c r="B226" s="36"/>
      <c r="C226" s="37"/>
      <c r="D226" s="238" t="s">
        <v>244</v>
      </c>
      <c r="E226" s="37"/>
      <c r="F226" s="239" t="s">
        <v>1296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2.7" customHeight="1">
      <c r="A228" s="35"/>
      <c r="B228" s="36"/>
      <c r="C228" s="224" t="s">
        <v>641</v>
      </c>
      <c r="D228" s="224" t="s">
        <v>239</v>
      </c>
      <c r="E228" s="225" t="s">
        <v>1298</v>
      </c>
      <c r="F228" s="226" t="s">
        <v>1299</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1300</v>
      </c>
    </row>
    <row r="229" s="2" customFormat="1">
      <c r="A229" s="35"/>
      <c r="B229" s="36"/>
      <c r="C229" s="37"/>
      <c r="D229" s="238" t="s">
        <v>244</v>
      </c>
      <c r="E229" s="37"/>
      <c r="F229" s="239" t="s">
        <v>1299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1301</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484</v>
      </c>
      <c r="D231" s="224" t="s">
        <v>239</v>
      </c>
      <c r="E231" s="225" t="s">
        <v>1302</v>
      </c>
      <c r="F231" s="226" t="s">
        <v>1303</v>
      </c>
      <c r="G231" s="227" t="s">
        <v>249</v>
      </c>
      <c r="H231" s="228">
        <v>16.800000000000001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1304</v>
      </c>
    </row>
    <row r="232" s="2" customFormat="1">
      <c r="A232" s="35"/>
      <c r="B232" s="36"/>
      <c r="C232" s="37"/>
      <c r="D232" s="238" t="s">
        <v>244</v>
      </c>
      <c r="E232" s="37"/>
      <c r="F232" s="239" t="s">
        <v>1303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9.05" customHeight="1">
      <c r="A234" s="35"/>
      <c r="B234" s="36"/>
      <c r="C234" s="224" t="s">
        <v>493</v>
      </c>
      <c r="D234" s="224" t="s">
        <v>239</v>
      </c>
      <c r="E234" s="225" t="s">
        <v>1305</v>
      </c>
      <c r="F234" s="226" t="s">
        <v>1306</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1307</v>
      </c>
    </row>
    <row r="235" s="2" customFormat="1">
      <c r="A235" s="35"/>
      <c r="B235" s="36"/>
      <c r="C235" s="37"/>
      <c r="D235" s="238" t="s">
        <v>244</v>
      </c>
      <c r="E235" s="37"/>
      <c r="F235" s="239" t="s">
        <v>1306</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55.5" customHeight="1">
      <c r="A237" s="35"/>
      <c r="B237" s="36"/>
      <c r="C237" s="224" t="s">
        <v>489</v>
      </c>
      <c r="D237" s="224" t="s">
        <v>239</v>
      </c>
      <c r="E237" s="225" t="s">
        <v>1309</v>
      </c>
      <c r="F237" s="226" t="s">
        <v>1310</v>
      </c>
      <c r="G237" s="227" t="s">
        <v>242</v>
      </c>
      <c r="H237" s="228">
        <v>600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1311</v>
      </c>
    </row>
    <row r="238" s="2" customFormat="1">
      <c r="A238" s="35"/>
      <c r="B238" s="36"/>
      <c r="C238" s="37"/>
      <c r="D238" s="238" t="s">
        <v>244</v>
      </c>
      <c r="E238" s="37"/>
      <c r="F238" s="239" t="s">
        <v>1310</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1105</v>
      </c>
      <c r="D240" s="224" t="s">
        <v>239</v>
      </c>
      <c r="E240" s="225" t="s">
        <v>1312</v>
      </c>
      <c r="F240" s="226" t="s">
        <v>1313</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1314</v>
      </c>
    </row>
    <row r="241" s="2" customFormat="1">
      <c r="A241" s="35"/>
      <c r="B241" s="36"/>
      <c r="C241" s="37"/>
      <c r="D241" s="238" t="s">
        <v>244</v>
      </c>
      <c r="E241" s="37"/>
      <c r="F241" s="239" t="s">
        <v>1313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1315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1110</v>
      </c>
      <c r="D243" s="224" t="s">
        <v>239</v>
      </c>
      <c r="E243" s="225" t="s">
        <v>1316</v>
      </c>
      <c r="F243" s="226" t="s">
        <v>1317</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1318</v>
      </c>
    </row>
    <row r="244" s="2" customFormat="1">
      <c r="A244" s="35"/>
      <c r="B244" s="36"/>
      <c r="C244" s="37"/>
      <c r="D244" s="238" t="s">
        <v>244</v>
      </c>
      <c r="E244" s="37"/>
      <c r="F244" s="239" t="s">
        <v>1317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1315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1116</v>
      </c>
      <c r="D246" s="224" t="s">
        <v>239</v>
      </c>
      <c r="E246" s="225" t="s">
        <v>1319</v>
      </c>
      <c r="F246" s="226" t="s">
        <v>1320</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1321</v>
      </c>
    </row>
    <row r="247" s="2" customFormat="1">
      <c r="A247" s="35"/>
      <c r="B247" s="36"/>
      <c r="C247" s="37"/>
      <c r="D247" s="238" t="s">
        <v>244</v>
      </c>
      <c r="E247" s="37"/>
      <c r="F247" s="239" t="s">
        <v>1320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1315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1121</v>
      </c>
      <c r="D249" s="224" t="s">
        <v>239</v>
      </c>
      <c r="E249" s="225" t="s">
        <v>1322</v>
      </c>
      <c r="F249" s="226" t="s">
        <v>1323</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1324</v>
      </c>
    </row>
    <row r="250" s="2" customFormat="1">
      <c r="A250" s="35"/>
      <c r="B250" s="36"/>
      <c r="C250" s="37"/>
      <c r="D250" s="238" t="s">
        <v>244</v>
      </c>
      <c r="E250" s="37"/>
      <c r="F250" s="239" t="s">
        <v>1323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1315</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1325</v>
      </c>
      <c r="D252" s="224" t="s">
        <v>239</v>
      </c>
      <c r="E252" s="225" t="s">
        <v>1326</v>
      </c>
      <c r="F252" s="226" t="s">
        <v>1327</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1328</v>
      </c>
    </row>
    <row r="253" s="2" customFormat="1">
      <c r="A253" s="35"/>
      <c r="B253" s="36"/>
      <c r="C253" s="37"/>
      <c r="D253" s="238" t="s">
        <v>244</v>
      </c>
      <c r="E253" s="37"/>
      <c r="F253" s="239" t="s">
        <v>1327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1315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16.5" customHeight="1">
      <c r="A255" s="35"/>
      <c r="B255" s="36"/>
      <c r="C255" s="224" t="s">
        <v>1235</v>
      </c>
      <c r="D255" s="224" t="s">
        <v>239</v>
      </c>
      <c r="E255" s="225" t="s">
        <v>1329</v>
      </c>
      <c r="F255" s="226" t="s">
        <v>1330</v>
      </c>
      <c r="G255" s="227" t="s">
        <v>242</v>
      </c>
      <c r="H255" s="228">
        <v>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1331</v>
      </c>
    </row>
    <row r="256" s="2" customFormat="1">
      <c r="A256" s="35"/>
      <c r="B256" s="36"/>
      <c r="C256" s="37"/>
      <c r="D256" s="238" t="s">
        <v>244</v>
      </c>
      <c r="E256" s="37"/>
      <c r="F256" s="239" t="s">
        <v>1330</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1315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1332</v>
      </c>
      <c r="D258" s="224" t="s">
        <v>239</v>
      </c>
      <c r="E258" s="225" t="s">
        <v>1333</v>
      </c>
      <c r="F258" s="226" t="s">
        <v>1334</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1335</v>
      </c>
    </row>
    <row r="259" s="2" customFormat="1">
      <c r="A259" s="35"/>
      <c r="B259" s="36"/>
      <c r="C259" s="37"/>
      <c r="D259" s="238" t="s">
        <v>244</v>
      </c>
      <c r="E259" s="37"/>
      <c r="F259" s="239" t="s">
        <v>1334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1238</v>
      </c>
      <c r="D261" s="224" t="s">
        <v>239</v>
      </c>
      <c r="E261" s="225" t="s">
        <v>1337</v>
      </c>
      <c r="F261" s="226" t="s">
        <v>1338</v>
      </c>
      <c r="G261" s="227" t="s">
        <v>242</v>
      </c>
      <c r="H261" s="228">
        <v>400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1339</v>
      </c>
    </row>
    <row r="262" s="2" customFormat="1">
      <c r="A262" s="35"/>
      <c r="B262" s="36"/>
      <c r="C262" s="37"/>
      <c r="D262" s="238" t="s">
        <v>244</v>
      </c>
      <c r="E262" s="37"/>
      <c r="F262" s="239" t="s">
        <v>1338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1340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1341</v>
      </c>
      <c r="D264" s="224" t="s">
        <v>239</v>
      </c>
      <c r="E264" s="225" t="s">
        <v>1342</v>
      </c>
      <c r="F264" s="226" t="s">
        <v>1343</v>
      </c>
      <c r="G264" s="227" t="s">
        <v>242</v>
      </c>
      <c r="H264" s="228">
        <v>15</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1344</v>
      </c>
    </row>
    <row r="265" s="2" customFormat="1">
      <c r="A265" s="35"/>
      <c r="B265" s="36"/>
      <c r="C265" s="37"/>
      <c r="D265" s="238" t="s">
        <v>244</v>
      </c>
      <c r="E265" s="37"/>
      <c r="F265" s="239" t="s">
        <v>1343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1345</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1242</v>
      </c>
      <c r="D267" s="224" t="s">
        <v>239</v>
      </c>
      <c r="E267" s="225" t="s">
        <v>1346</v>
      </c>
      <c r="F267" s="226" t="s">
        <v>1347</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1348</v>
      </c>
    </row>
    <row r="268" s="2" customFormat="1">
      <c r="A268" s="35"/>
      <c r="B268" s="36"/>
      <c r="C268" s="37"/>
      <c r="D268" s="238" t="s">
        <v>244</v>
      </c>
      <c r="E268" s="37"/>
      <c r="F268" s="239" t="s">
        <v>1347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1350</v>
      </c>
      <c r="D270" s="224" t="s">
        <v>239</v>
      </c>
      <c r="E270" s="225" t="s">
        <v>1351</v>
      </c>
      <c r="F270" s="226" t="s">
        <v>1352</v>
      </c>
      <c r="G270" s="227" t="s">
        <v>242</v>
      </c>
      <c r="H270" s="228">
        <v>32</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1353</v>
      </c>
    </row>
    <row r="271" s="2" customFormat="1">
      <c r="A271" s="35"/>
      <c r="B271" s="36"/>
      <c r="C271" s="37"/>
      <c r="D271" s="238" t="s">
        <v>244</v>
      </c>
      <c r="E271" s="37"/>
      <c r="F271" s="239" t="s">
        <v>1352</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1349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49.05" customHeight="1">
      <c r="A273" s="35"/>
      <c r="B273" s="36"/>
      <c r="C273" s="224" t="s">
        <v>1245</v>
      </c>
      <c r="D273" s="224" t="s">
        <v>239</v>
      </c>
      <c r="E273" s="225" t="s">
        <v>1354</v>
      </c>
      <c r="F273" s="226" t="s">
        <v>1355</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1356</v>
      </c>
    </row>
    <row r="274" s="2" customFormat="1">
      <c r="A274" s="35"/>
      <c r="B274" s="36"/>
      <c r="C274" s="37"/>
      <c r="D274" s="238" t="s">
        <v>244</v>
      </c>
      <c r="E274" s="37"/>
      <c r="F274" s="239" t="s">
        <v>1355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2.7" customHeight="1">
      <c r="A276" s="35"/>
      <c r="B276" s="36"/>
      <c r="C276" s="224" t="s">
        <v>1358</v>
      </c>
      <c r="D276" s="224" t="s">
        <v>239</v>
      </c>
      <c r="E276" s="225" t="s">
        <v>1359</v>
      </c>
      <c r="F276" s="226" t="s">
        <v>1360</v>
      </c>
      <c r="G276" s="227" t="s">
        <v>242</v>
      </c>
      <c r="H276" s="228">
        <v>8</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1361</v>
      </c>
    </row>
    <row r="277" s="2" customFormat="1">
      <c r="A277" s="35"/>
      <c r="B277" s="36"/>
      <c r="C277" s="37"/>
      <c r="D277" s="238" t="s">
        <v>244</v>
      </c>
      <c r="E277" s="37"/>
      <c r="F277" s="239" t="s">
        <v>1360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24.15" customHeight="1">
      <c r="A279" s="35"/>
      <c r="B279" s="36"/>
      <c r="C279" s="224" t="s">
        <v>1247</v>
      </c>
      <c r="D279" s="224" t="s">
        <v>239</v>
      </c>
      <c r="E279" s="225" t="s">
        <v>278</v>
      </c>
      <c r="F279" s="226" t="s">
        <v>279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1362</v>
      </c>
    </row>
    <row r="280" s="2" customFormat="1">
      <c r="A280" s="35"/>
      <c r="B280" s="36"/>
      <c r="C280" s="37"/>
      <c r="D280" s="238" t="s">
        <v>244</v>
      </c>
      <c r="E280" s="37"/>
      <c r="F280" s="239" t="s">
        <v>279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1364</v>
      </c>
      <c r="D282" s="224" t="s">
        <v>239</v>
      </c>
      <c r="E282" s="225" t="s">
        <v>1365</v>
      </c>
      <c r="F282" s="226" t="s">
        <v>1366</v>
      </c>
      <c r="G282" s="227" t="s">
        <v>242</v>
      </c>
      <c r="H282" s="228">
        <v>30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1367</v>
      </c>
    </row>
    <row r="283" s="2" customFormat="1">
      <c r="A283" s="35"/>
      <c r="B283" s="36"/>
      <c r="C283" s="37"/>
      <c r="D283" s="238" t="s">
        <v>244</v>
      </c>
      <c r="E283" s="37"/>
      <c r="F283" s="239" t="s">
        <v>1368</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1369</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1251</v>
      </c>
      <c r="D285" s="224" t="s">
        <v>239</v>
      </c>
      <c r="E285" s="225" t="s">
        <v>1370</v>
      </c>
      <c r="F285" s="226" t="s">
        <v>1371</v>
      </c>
      <c r="G285" s="227" t="s">
        <v>1150</v>
      </c>
      <c r="H285" s="228">
        <v>150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1372</v>
      </c>
    </row>
    <row r="286" s="2" customFormat="1">
      <c r="A286" s="35"/>
      <c r="B286" s="36"/>
      <c r="C286" s="37"/>
      <c r="D286" s="238" t="s">
        <v>244</v>
      </c>
      <c r="E286" s="37"/>
      <c r="F286" s="239" t="s">
        <v>1371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1373</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1374</v>
      </c>
      <c r="D288" s="224" t="s">
        <v>239</v>
      </c>
      <c r="E288" s="225" t="s">
        <v>1375</v>
      </c>
      <c r="F288" s="226" t="s">
        <v>1376</v>
      </c>
      <c r="G288" s="227" t="s">
        <v>1139</v>
      </c>
      <c r="H288" s="228">
        <v>9.9199999999999999</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1377</v>
      </c>
    </row>
    <row r="289" s="2" customFormat="1">
      <c r="A289" s="35"/>
      <c r="B289" s="36"/>
      <c r="C289" s="37"/>
      <c r="D289" s="238" t="s">
        <v>244</v>
      </c>
      <c r="E289" s="37"/>
      <c r="F289" s="239" t="s">
        <v>1376</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1378</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1256</v>
      </c>
      <c r="D291" s="224" t="s">
        <v>239</v>
      </c>
      <c r="E291" s="225" t="s">
        <v>1379</v>
      </c>
      <c r="F291" s="226" t="s">
        <v>1380</v>
      </c>
      <c r="G291" s="227" t="s">
        <v>1139</v>
      </c>
      <c r="H291" s="228">
        <v>20.25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1381</v>
      </c>
    </row>
    <row r="292" s="2" customFormat="1">
      <c r="A292" s="35"/>
      <c r="B292" s="36"/>
      <c r="C292" s="37"/>
      <c r="D292" s="238" t="s">
        <v>244</v>
      </c>
      <c r="E292" s="37"/>
      <c r="F292" s="239" t="s">
        <v>1380</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1383</v>
      </c>
      <c r="D294" s="224" t="s">
        <v>239</v>
      </c>
      <c r="E294" s="225" t="s">
        <v>1384</v>
      </c>
      <c r="F294" s="226" t="s">
        <v>1385</v>
      </c>
      <c r="G294" s="227" t="s">
        <v>1139</v>
      </c>
      <c r="H294" s="228">
        <v>117.95999999999999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1386</v>
      </c>
    </row>
    <row r="295" s="2" customFormat="1">
      <c r="A295" s="35"/>
      <c r="B295" s="36"/>
      <c r="C295" s="37"/>
      <c r="D295" s="238" t="s">
        <v>244</v>
      </c>
      <c r="E295" s="37"/>
      <c r="F295" s="239" t="s">
        <v>1385</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1387</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1259</v>
      </c>
      <c r="D297" s="224" t="s">
        <v>239</v>
      </c>
      <c r="E297" s="225" t="s">
        <v>1388</v>
      </c>
      <c r="F297" s="226" t="s">
        <v>1389</v>
      </c>
      <c r="G297" s="227" t="s">
        <v>1139</v>
      </c>
      <c r="H297" s="228">
        <v>3.6899999999999999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1390</v>
      </c>
    </row>
    <row r="298" s="2" customFormat="1">
      <c r="A298" s="35"/>
      <c r="B298" s="36"/>
      <c r="C298" s="37"/>
      <c r="D298" s="238" t="s">
        <v>244</v>
      </c>
      <c r="E298" s="37"/>
      <c r="F298" s="239" t="s">
        <v>1389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1391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1392</v>
      </c>
      <c r="D300" s="224" t="s">
        <v>239</v>
      </c>
      <c r="E300" s="225" t="s">
        <v>1393</v>
      </c>
      <c r="F300" s="226" t="s">
        <v>1394</v>
      </c>
      <c r="G300" s="227" t="s">
        <v>1150</v>
      </c>
      <c r="H300" s="228">
        <v>142.065</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1395</v>
      </c>
    </row>
    <row r="301" s="2" customFormat="1">
      <c r="A301" s="35"/>
      <c r="B301" s="36"/>
      <c r="C301" s="37"/>
      <c r="D301" s="238" t="s">
        <v>244</v>
      </c>
      <c r="E301" s="37"/>
      <c r="F301" s="239" t="s">
        <v>1394</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1396</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21.75" customHeight="1">
      <c r="A303" s="35"/>
      <c r="B303" s="36"/>
      <c r="C303" s="224" t="s">
        <v>1263</v>
      </c>
      <c r="D303" s="224" t="s">
        <v>239</v>
      </c>
      <c r="E303" s="225" t="s">
        <v>1397</v>
      </c>
      <c r="F303" s="226" t="s">
        <v>1398</v>
      </c>
      <c r="G303" s="227" t="s">
        <v>1150</v>
      </c>
      <c r="H303" s="228">
        <v>200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1399</v>
      </c>
    </row>
    <row r="304" s="2" customFormat="1">
      <c r="A304" s="35"/>
      <c r="B304" s="36"/>
      <c r="C304" s="37"/>
      <c r="D304" s="238" t="s">
        <v>244</v>
      </c>
      <c r="E304" s="37"/>
      <c r="F304" s="239" t="s">
        <v>1398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1400</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1401</v>
      </c>
      <c r="D306" s="224" t="s">
        <v>239</v>
      </c>
      <c r="E306" s="225" t="s">
        <v>1402</v>
      </c>
      <c r="F306" s="226" t="s">
        <v>1403</v>
      </c>
      <c r="G306" s="227" t="s">
        <v>1150</v>
      </c>
      <c r="H306" s="228">
        <v>130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1404</v>
      </c>
    </row>
    <row r="307" s="2" customFormat="1">
      <c r="A307" s="35"/>
      <c r="B307" s="36"/>
      <c r="C307" s="37"/>
      <c r="D307" s="238" t="s">
        <v>244</v>
      </c>
      <c r="E307" s="37"/>
      <c r="F307" s="239" t="s">
        <v>1403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16.5" customHeight="1">
      <c r="A309" s="35"/>
      <c r="B309" s="36"/>
      <c r="C309" s="224" t="s">
        <v>357</v>
      </c>
      <c r="D309" s="224" t="s">
        <v>239</v>
      </c>
      <c r="E309" s="225" t="s">
        <v>1406</v>
      </c>
      <c r="F309" s="226" t="s">
        <v>1407</v>
      </c>
      <c r="G309" s="227" t="s">
        <v>1139</v>
      </c>
      <c r="H309" s="228">
        <v>26</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1408</v>
      </c>
    </row>
    <row r="310" s="2" customFormat="1">
      <c r="A310" s="35"/>
      <c r="B310" s="36"/>
      <c r="C310" s="37"/>
      <c r="D310" s="238" t="s">
        <v>244</v>
      </c>
      <c r="E310" s="37"/>
      <c r="F310" s="239" t="s">
        <v>1407</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1409</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24" t="s">
        <v>1410</v>
      </c>
      <c r="D312" s="224" t="s">
        <v>239</v>
      </c>
      <c r="E312" s="225" t="s">
        <v>1411</v>
      </c>
      <c r="F312" s="226" t="s">
        <v>1412</v>
      </c>
      <c r="G312" s="227" t="s">
        <v>249</v>
      </c>
      <c r="H312" s="228">
        <v>19</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1413</v>
      </c>
    </row>
    <row r="313" s="2" customFormat="1">
      <c r="A313" s="35"/>
      <c r="B313" s="36"/>
      <c r="C313" s="37"/>
      <c r="D313" s="238" t="s">
        <v>244</v>
      </c>
      <c r="E313" s="37"/>
      <c r="F313" s="239" t="s">
        <v>1412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1414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1278</v>
      </c>
      <c r="D315" s="224" t="s">
        <v>239</v>
      </c>
      <c r="E315" s="225" t="s">
        <v>1415</v>
      </c>
      <c r="F315" s="226" t="s">
        <v>1416</v>
      </c>
      <c r="G315" s="227" t="s">
        <v>1150</v>
      </c>
      <c r="H315" s="228">
        <v>74</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1417</v>
      </c>
    </row>
    <row r="316" s="2" customFormat="1">
      <c r="A316" s="35"/>
      <c r="B316" s="36"/>
      <c r="C316" s="37"/>
      <c r="D316" s="238" t="s">
        <v>244</v>
      </c>
      <c r="E316" s="37"/>
      <c r="F316" s="239" t="s">
        <v>1416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1418</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1419</v>
      </c>
      <c r="D318" s="224" t="s">
        <v>239</v>
      </c>
      <c r="E318" s="225" t="s">
        <v>1420</v>
      </c>
      <c r="F318" s="226" t="s">
        <v>1421</v>
      </c>
      <c r="G318" s="227" t="s">
        <v>1150</v>
      </c>
      <c r="H318" s="228">
        <v>42.844999999999999</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1422</v>
      </c>
    </row>
    <row r="319" s="2" customFormat="1">
      <c r="A319" s="35"/>
      <c r="B319" s="36"/>
      <c r="C319" s="37"/>
      <c r="D319" s="238" t="s">
        <v>244</v>
      </c>
      <c r="E319" s="37"/>
      <c r="F319" s="239" t="s">
        <v>1421</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1423</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1283</v>
      </c>
      <c r="D321" s="224" t="s">
        <v>239</v>
      </c>
      <c r="E321" s="225" t="s">
        <v>1424</v>
      </c>
      <c r="F321" s="226" t="s">
        <v>1425</v>
      </c>
      <c r="G321" s="227" t="s">
        <v>1139</v>
      </c>
      <c r="H321" s="228">
        <v>48.707999999999998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1426</v>
      </c>
    </row>
    <row r="322" s="2" customFormat="1">
      <c r="A322" s="35"/>
      <c r="B322" s="36"/>
      <c r="C322" s="37"/>
      <c r="D322" s="238" t="s">
        <v>244</v>
      </c>
      <c r="E322" s="37"/>
      <c r="F322" s="239" t="s">
        <v>1425</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1427</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1428</v>
      </c>
      <c r="D324" s="224" t="s">
        <v>239</v>
      </c>
      <c r="E324" s="225" t="s">
        <v>1429</v>
      </c>
      <c r="F324" s="226" t="s">
        <v>1430</v>
      </c>
      <c r="G324" s="227" t="s">
        <v>1139</v>
      </c>
      <c r="H324" s="228">
        <v>18.265999999999998</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1431</v>
      </c>
    </row>
    <row r="325" s="2" customFormat="1">
      <c r="A325" s="35"/>
      <c r="B325" s="36"/>
      <c r="C325" s="37"/>
      <c r="D325" s="238" t="s">
        <v>244</v>
      </c>
      <c r="E325" s="37"/>
      <c r="F325" s="239" t="s">
        <v>1430</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1432</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16.5" customHeight="1">
      <c r="A327" s="35"/>
      <c r="B327" s="36"/>
      <c r="C327" s="224" t="s">
        <v>1288</v>
      </c>
      <c r="D327" s="224" t="s">
        <v>239</v>
      </c>
      <c r="E327" s="225" t="s">
        <v>1433</v>
      </c>
      <c r="F327" s="226" t="s">
        <v>1434</v>
      </c>
      <c r="G327" s="227" t="s">
        <v>1139</v>
      </c>
      <c r="H327" s="228">
        <v>12.779</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1435</v>
      </c>
    </row>
    <row r="328" s="2" customFormat="1">
      <c r="A328" s="35"/>
      <c r="B328" s="36"/>
      <c r="C328" s="37"/>
      <c r="D328" s="238" t="s">
        <v>244</v>
      </c>
      <c r="E328" s="37"/>
      <c r="F328" s="239" t="s">
        <v>1434</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1436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1437</v>
      </c>
      <c r="D330" s="224" t="s">
        <v>239</v>
      </c>
      <c r="E330" s="225" t="s">
        <v>1438</v>
      </c>
      <c r="F330" s="226" t="s">
        <v>1439</v>
      </c>
      <c r="G330" s="227" t="s">
        <v>1150</v>
      </c>
      <c r="H330" s="228">
        <v>155</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1440</v>
      </c>
    </row>
    <row r="331" s="2" customFormat="1">
      <c r="A331" s="35"/>
      <c r="B331" s="36"/>
      <c r="C331" s="37"/>
      <c r="D331" s="238" t="s">
        <v>244</v>
      </c>
      <c r="E331" s="37"/>
      <c r="F331" s="239" t="s">
        <v>1439</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1441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1335</v>
      </c>
      <c r="D333" s="224" t="s">
        <v>239</v>
      </c>
      <c r="E333" s="225" t="s">
        <v>1442</v>
      </c>
      <c r="F333" s="226" t="s">
        <v>1443</v>
      </c>
      <c r="G333" s="227" t="s">
        <v>249</v>
      </c>
      <c r="H333" s="228">
        <v>6.2999999999999998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1444</v>
      </c>
    </row>
    <row r="334" s="2" customFormat="1">
      <c r="A334" s="35"/>
      <c r="B334" s="36"/>
      <c r="C334" s="37"/>
      <c r="D334" s="238" t="s">
        <v>244</v>
      </c>
      <c r="E334" s="37"/>
      <c r="F334" s="239" t="s">
        <v>1443</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1445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4.15" customHeight="1">
      <c r="A336" s="35"/>
      <c r="B336" s="36"/>
      <c r="C336" s="224" t="s">
        <v>1446</v>
      </c>
      <c r="D336" s="224" t="s">
        <v>239</v>
      </c>
      <c r="E336" s="225" t="s">
        <v>1447</v>
      </c>
      <c r="F336" s="226" t="s">
        <v>1448</v>
      </c>
      <c r="G336" s="227" t="s">
        <v>1150</v>
      </c>
      <c r="H336" s="228">
        <v>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1449</v>
      </c>
    </row>
    <row r="337" s="2" customFormat="1">
      <c r="A337" s="35"/>
      <c r="B337" s="36"/>
      <c r="C337" s="37"/>
      <c r="D337" s="238" t="s">
        <v>244</v>
      </c>
      <c r="E337" s="37"/>
      <c r="F337" s="239" t="s">
        <v>1448</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1450</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1339</v>
      </c>
      <c r="D339" s="224" t="s">
        <v>239</v>
      </c>
      <c r="E339" s="225" t="s">
        <v>1451</v>
      </c>
      <c r="F339" s="226" t="s">
        <v>1452</v>
      </c>
      <c r="G339" s="227" t="s">
        <v>249</v>
      </c>
      <c r="H339" s="228">
        <v>4</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1453</v>
      </c>
    </row>
    <row r="340" s="2" customFormat="1">
      <c r="A340" s="35"/>
      <c r="B340" s="36"/>
      <c r="C340" s="37"/>
      <c r="D340" s="238" t="s">
        <v>244</v>
      </c>
      <c r="E340" s="37"/>
      <c r="F340" s="239" t="s">
        <v>1454</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1455</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1456</v>
      </c>
      <c r="D342" s="224" t="s">
        <v>239</v>
      </c>
      <c r="E342" s="225" t="s">
        <v>1457</v>
      </c>
      <c r="F342" s="226" t="s">
        <v>1458</v>
      </c>
      <c r="G342" s="227" t="s">
        <v>249</v>
      </c>
      <c r="H342" s="228">
        <v>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261</v>
      </c>
    </row>
    <row r="343" s="2" customFormat="1">
      <c r="A343" s="35"/>
      <c r="B343" s="36"/>
      <c r="C343" s="37"/>
      <c r="D343" s="238" t="s">
        <v>244</v>
      </c>
      <c r="E343" s="37"/>
      <c r="F343" s="239" t="s">
        <v>1459</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1460</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1344</v>
      </c>
      <c r="D345" s="224" t="s">
        <v>239</v>
      </c>
      <c r="E345" s="225" t="s">
        <v>1461</v>
      </c>
      <c r="F345" s="226" t="s">
        <v>1462</v>
      </c>
      <c r="G345" s="227" t="s">
        <v>242</v>
      </c>
      <c r="H345" s="228">
        <v>6.2999999999999998</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1463</v>
      </c>
    </row>
    <row r="346" s="2" customFormat="1">
      <c r="A346" s="35"/>
      <c r="B346" s="36"/>
      <c r="C346" s="37"/>
      <c r="D346" s="238" t="s">
        <v>244</v>
      </c>
      <c r="E346" s="37"/>
      <c r="F346" s="239" t="s">
        <v>1464</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1418</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1465</v>
      </c>
      <c r="D348" s="224" t="s">
        <v>239</v>
      </c>
      <c r="E348" s="225" t="s">
        <v>1466</v>
      </c>
      <c r="F348" s="226" t="s">
        <v>1467</v>
      </c>
      <c r="G348" s="227" t="s">
        <v>249</v>
      </c>
      <c r="H348" s="228">
        <v>10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1468</v>
      </c>
    </row>
    <row r="349" s="2" customFormat="1">
      <c r="A349" s="35"/>
      <c r="B349" s="36"/>
      <c r="C349" s="37"/>
      <c r="D349" s="238" t="s">
        <v>244</v>
      </c>
      <c r="E349" s="37"/>
      <c r="F349" s="239" t="s">
        <v>1469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1470</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24.15" customHeight="1">
      <c r="A351" s="35"/>
      <c r="B351" s="36"/>
      <c r="C351" s="224" t="s">
        <v>1348</v>
      </c>
      <c r="D351" s="224" t="s">
        <v>239</v>
      </c>
      <c r="E351" s="225" t="s">
        <v>1471</v>
      </c>
      <c r="F351" s="226" t="s">
        <v>1472</v>
      </c>
      <c r="G351" s="227" t="s">
        <v>249</v>
      </c>
      <c r="H351" s="228">
        <v>22</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1473</v>
      </c>
    </row>
    <row r="352" s="2" customFormat="1">
      <c r="A352" s="35"/>
      <c r="B352" s="36"/>
      <c r="C352" s="37"/>
      <c r="D352" s="238" t="s">
        <v>244</v>
      </c>
      <c r="E352" s="37"/>
      <c r="F352" s="239" t="s">
        <v>1472</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1418</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1474</v>
      </c>
      <c r="D354" s="224" t="s">
        <v>239</v>
      </c>
      <c r="E354" s="225" t="s">
        <v>1475</v>
      </c>
      <c r="F354" s="226" t="s">
        <v>1476</v>
      </c>
      <c r="G354" s="227" t="s">
        <v>1139</v>
      </c>
      <c r="H354" s="228">
        <v>2</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1477</v>
      </c>
    </row>
    <row r="355" s="2" customFormat="1">
      <c r="A355" s="35"/>
      <c r="B355" s="36"/>
      <c r="C355" s="37"/>
      <c r="D355" s="238" t="s">
        <v>244</v>
      </c>
      <c r="E355" s="37"/>
      <c r="F355" s="239" t="s">
        <v>1476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1418</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1353</v>
      </c>
      <c r="D357" s="224" t="s">
        <v>239</v>
      </c>
      <c r="E357" s="225" t="s">
        <v>1478</v>
      </c>
      <c r="F357" s="226" t="s">
        <v>1479</v>
      </c>
      <c r="G357" s="227" t="s">
        <v>1139</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1480</v>
      </c>
    </row>
    <row r="358" s="2" customFormat="1">
      <c r="A358" s="35"/>
      <c r="B358" s="36"/>
      <c r="C358" s="37"/>
      <c r="D358" s="238" t="s">
        <v>244</v>
      </c>
      <c r="E358" s="37"/>
      <c r="F358" s="239" t="s">
        <v>1479</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1418</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1481</v>
      </c>
      <c r="D360" s="224" t="s">
        <v>239</v>
      </c>
      <c r="E360" s="225" t="s">
        <v>1482</v>
      </c>
      <c r="F360" s="226" t="s">
        <v>1483</v>
      </c>
      <c r="G360" s="227" t="s">
        <v>1139</v>
      </c>
      <c r="H360" s="228">
        <v>1.9379999999999999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1484</v>
      </c>
    </row>
    <row r="361" s="2" customFormat="1">
      <c r="A361" s="35"/>
      <c r="B361" s="36"/>
      <c r="C361" s="37"/>
      <c r="D361" s="238" t="s">
        <v>244</v>
      </c>
      <c r="E361" s="37"/>
      <c r="F361" s="239" t="s">
        <v>1483</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1418</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16.5" customHeight="1">
      <c r="A363" s="35"/>
      <c r="B363" s="36"/>
      <c r="C363" s="224" t="s">
        <v>1356</v>
      </c>
      <c r="D363" s="224" t="s">
        <v>239</v>
      </c>
      <c r="E363" s="225" t="s">
        <v>1485</v>
      </c>
      <c r="F363" s="226" t="s">
        <v>1486</v>
      </c>
      <c r="G363" s="227" t="s">
        <v>1139</v>
      </c>
      <c r="H363" s="228">
        <v>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1487</v>
      </c>
    </row>
    <row r="364" s="2" customFormat="1">
      <c r="A364" s="35"/>
      <c r="B364" s="36"/>
      <c r="C364" s="37"/>
      <c r="D364" s="238" t="s">
        <v>244</v>
      </c>
      <c r="E364" s="37"/>
      <c r="F364" s="239" t="s">
        <v>1486</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1418</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6.75" customHeight="1">
      <c r="A366" s="35"/>
      <c r="B366" s="36"/>
      <c r="C366" s="224" t="s">
        <v>1488</v>
      </c>
      <c r="D366" s="224" t="s">
        <v>239</v>
      </c>
      <c r="E366" s="225" t="s">
        <v>1489</v>
      </c>
      <c r="F366" s="226" t="s">
        <v>1490</v>
      </c>
      <c r="G366" s="227" t="s">
        <v>242</v>
      </c>
      <c r="H366" s="228">
        <v>8</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1491</v>
      </c>
    </row>
    <row r="367" s="2" customFormat="1">
      <c r="A367" s="35"/>
      <c r="B367" s="36"/>
      <c r="C367" s="37"/>
      <c r="D367" s="238" t="s">
        <v>244</v>
      </c>
      <c r="E367" s="37"/>
      <c r="F367" s="239" t="s">
        <v>1492</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1493</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76.35" customHeight="1">
      <c r="A369" s="35"/>
      <c r="B369" s="36"/>
      <c r="C369" s="224" t="s">
        <v>1361</v>
      </c>
      <c r="D369" s="224" t="s">
        <v>239</v>
      </c>
      <c r="E369" s="225" t="s">
        <v>1494</v>
      </c>
      <c r="F369" s="226" t="s">
        <v>1495</v>
      </c>
      <c r="G369" s="227" t="s">
        <v>242</v>
      </c>
      <c r="H369" s="228">
        <v>9</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1496</v>
      </c>
    </row>
    <row r="370" s="2" customFormat="1">
      <c r="A370" s="35"/>
      <c r="B370" s="36"/>
      <c r="C370" s="37"/>
      <c r="D370" s="238" t="s">
        <v>244</v>
      </c>
      <c r="E370" s="37"/>
      <c r="F370" s="239" t="s">
        <v>1497</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1498</v>
      </c>
      <c r="G371" s="37"/>
      <c r="H371" s="37"/>
      <c r="I371" s="240"/>
      <c r="J371" s="37"/>
      <c r="K371" s="37"/>
      <c r="L371" s="41"/>
      <c r="M371" s="256"/>
      <c r="N371" s="257"/>
      <c r="O371" s="258"/>
      <c r="P371" s="258"/>
      <c r="Q371" s="258"/>
      <c r="R371" s="258"/>
      <c r="S371" s="258"/>
      <c r="T371" s="259"/>
      <c r="U371" s="35"/>
      <c r="V371" s="35"/>
      <c r="W371" s="35"/>
      <c r="X371" s="35"/>
      <c r="Y371" s="35"/>
      <c r="Z371" s="35"/>
      <c r="AA371" s="35"/>
      <c r="AB371" s="35"/>
      <c r="AC371" s="35"/>
      <c r="AD371" s="35"/>
      <c r="AE371" s="35"/>
      <c r="AT371" s="14" t="s">
        <v>993</v>
      </c>
      <c r="AU371" s="14" t="s">
        <v>73</v>
      </c>
    </row>
    <row r="372" s="2" customFormat="1" ht="6.96" customHeight="1">
      <c r="A372" s="35"/>
      <c r="B372" s="63"/>
      <c r="C372" s="64"/>
      <c r="D372" s="64"/>
      <c r="E372" s="64"/>
      <c r="F372" s="64"/>
      <c r="G372" s="64"/>
      <c r="H372" s="64"/>
      <c r="I372" s="64"/>
      <c r="J372" s="64"/>
      <c r="K372" s="64"/>
      <c r="L372" s="41"/>
      <c r="M372" s="35"/>
      <c r="O372" s="35"/>
      <c r="P372" s="35"/>
      <c r="Q372" s="35"/>
      <c r="R372" s="35"/>
      <c r="S372" s="35"/>
      <c r="T372" s="35"/>
      <c r="U372" s="35"/>
      <c r="V372" s="35"/>
      <c r="W372" s="35"/>
      <c r="X372" s="35"/>
      <c r="Y372" s="35"/>
      <c r="Z372" s="35"/>
      <c r="AA372" s="35"/>
      <c r="AB372" s="35"/>
      <c r="AC372" s="35"/>
      <c r="AD372" s="35"/>
      <c r="AE372" s="35"/>
    </row>
  </sheetData>
  <sheetProtection sheet="1" autoFilter="0" formatColumns="0" formatRows="0" objects="1" scenarios="1" spinCount="100000" saltValue="GaTYmOiP9F5mydF6H55Jll4BT5caCB5zAushbN9vgGru8H5cBeBrmCr+ElkFTkfkz/onoI5eJjiOXCTwGarATw==" hashValue="oq0u62zxjHtWgskpGLUULsIYAY4o45z9tAt28sfHMAVHV9OIp2QoOlKOhuXeHcp4CWfr8AasAYmWJcB53ND29g==" algorithmName="SHA-512" password="CC35"/>
  <autoFilter ref="C115:K37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1499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ROUND((SUM(BE116:BE392)),  2)</f>
        <v>0</v>
      </c>
      <c r="G33" s="35"/>
      <c r="H33" s="35"/>
      <c r="I33" s="162">
        <v>0.20999999999999999</v>
      </c>
      <c r="J33" s="161">
        <f>ROUND(((SUM(BE116:BE392))*I33),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ROUND((SUM(BF116:BF392)),  2)</f>
        <v>0</v>
      </c>
      <c r="G34" s="35"/>
      <c r="H34" s="35"/>
      <c r="I34" s="162">
        <v>0.12</v>
      </c>
      <c r="J34" s="161">
        <f>ROUND(((SUM(BF116:BF392))*I34),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ROUND((SUM(BG116:BG392)),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ROUND((SUM(BH116:BH392)),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ROUND((SUM(BI116:BI392)),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SUM(P117:P392)</f>
        <v>0</v>
      </c>
      <c r="Q116" s="101"/>
      <c r="R116" s="207">
        <f>SUM(R117:R392)</f>
        <v>0</v>
      </c>
      <c r="S116" s="101"/>
      <c r="T116" s="208">
        <f>SUM(T117:T392)</f>
        <v>0</v>
      </c>
      <c r="U116" s="35"/>
      <c r="V116" s="35"/>
      <c r="W116" s="35"/>
      <c r="X116" s="35"/>
      <c r="Y116" s="35"/>
      <c r="Z116" s="35"/>
      <c r="AA116" s="35"/>
      <c r="AB116" s="35"/>
      <c r="AC116" s="35"/>
      <c r="AD116" s="35"/>
      <c r="AE116" s="35"/>
      <c r="AT116" s="14" t="s">
        <v>72</v>
      </c>
      <c r="AU116" s="14" t="s">
        <v>219</v>
      </c>
      <c r="BK116" s="209">
        <f>SUM(BK117:BK392)</f>
        <v>0</v>
      </c>
    </row>
    <row r="117" s="2" customFormat="1" ht="62.7" customHeight="1">
      <c r="A117" s="35"/>
      <c r="B117" s="36"/>
      <c r="C117" s="224" t="s">
        <v>80</v>
      </c>
      <c r="D117" s="224" t="s">
        <v>239</v>
      </c>
      <c r="E117" s="225" t="s">
        <v>1500</v>
      </c>
      <c r="F117" s="226" t="s">
        <v>1501</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1504</v>
      </c>
      <c r="F123" s="226" t="s">
        <v>1505</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1506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1507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1508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1509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1510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1511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1512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1513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1514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1515</v>
      </c>
      <c r="F150" s="226" t="s">
        <v>1516</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1518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1519</v>
      </c>
      <c r="F153" s="226" t="s">
        <v>1520</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1522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1523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1525</v>
      </c>
      <c r="F162" s="226" t="s">
        <v>1526</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1528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1529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1530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1531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1532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1533</v>
      </c>
      <c r="F177" s="226" t="s">
        <v>1534</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1535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1536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1537</v>
      </c>
      <c r="F183" s="226" t="s">
        <v>1538</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1540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1541</v>
      </c>
      <c r="F186" s="226" t="s">
        <v>1542</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1543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1544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1178</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1544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1545</v>
      </c>
      <c r="F195" s="226" t="s">
        <v>1546</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1546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1544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1547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1548</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1266</v>
      </c>
      <c r="F204" s="226" t="s">
        <v>1267</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1269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1549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1550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1551</v>
      </c>
      <c r="F210" s="226" t="s">
        <v>1552</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1553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1554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1555</v>
      </c>
      <c r="F213" s="226" t="s">
        <v>1556</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1557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1558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1559</v>
      </c>
      <c r="F216" s="226" t="s">
        <v>1560</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1561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1562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1563</v>
      </c>
      <c r="F219" s="226" t="s">
        <v>1564</v>
      </c>
      <c r="G219" s="227" t="s">
        <v>249</v>
      </c>
      <c r="H219" s="228">
        <v>159.822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1565</v>
      </c>
    </row>
    <row r="220" s="2" customFormat="1">
      <c r="A220" s="35"/>
      <c r="B220" s="36"/>
      <c r="C220" s="37"/>
      <c r="D220" s="238" t="s">
        <v>244</v>
      </c>
      <c r="E220" s="37"/>
      <c r="F220" s="239" t="s">
        <v>1564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1566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1567</v>
      </c>
      <c r="F222" s="226" t="s">
        <v>1568</v>
      </c>
      <c r="G222" s="227" t="s">
        <v>1178</v>
      </c>
      <c r="H222" s="228">
        <v>19.466000000000001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1288</v>
      </c>
    </row>
    <row r="223" s="2" customFormat="1">
      <c r="A223" s="35"/>
      <c r="B223" s="36"/>
      <c r="C223" s="37"/>
      <c r="D223" s="238" t="s">
        <v>244</v>
      </c>
      <c r="E223" s="37"/>
      <c r="F223" s="239" t="s">
        <v>1569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1570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1571</v>
      </c>
      <c r="F225" s="226" t="s">
        <v>1572</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1335</v>
      </c>
    </row>
    <row r="226" s="2" customFormat="1">
      <c r="A226" s="35"/>
      <c r="B226" s="36"/>
      <c r="C226" s="37"/>
      <c r="D226" s="238" t="s">
        <v>244</v>
      </c>
      <c r="E226" s="37"/>
      <c r="F226" s="239" t="s">
        <v>1572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1573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1574</v>
      </c>
      <c r="F228" s="226" t="s">
        <v>1575</v>
      </c>
      <c r="G228" s="227" t="s">
        <v>327</v>
      </c>
      <c r="H228" s="228">
        <v>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1339</v>
      </c>
    </row>
    <row r="229" s="2" customFormat="1">
      <c r="A229" s="35"/>
      <c r="B229" s="36"/>
      <c r="C229" s="37"/>
      <c r="D229" s="238" t="s">
        <v>244</v>
      </c>
      <c r="E229" s="37"/>
      <c r="F229" s="239" t="s">
        <v>1575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1573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1576</v>
      </c>
      <c r="F231" s="226" t="s">
        <v>1577</v>
      </c>
      <c r="G231" s="227" t="s">
        <v>242</v>
      </c>
      <c r="H231" s="228">
        <v>26</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1344</v>
      </c>
    </row>
    <row r="232" s="2" customFormat="1">
      <c r="A232" s="35"/>
      <c r="B232" s="36"/>
      <c r="C232" s="37"/>
      <c r="D232" s="238" t="s">
        <v>244</v>
      </c>
      <c r="E232" s="37"/>
      <c r="F232" s="239" t="s">
        <v>1577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1578</v>
      </c>
      <c r="F233" s="245" t="s">
        <v>1579</v>
      </c>
      <c r="G233" s="246" t="s">
        <v>242</v>
      </c>
      <c r="H233" s="247">
        <v>26</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1348</v>
      </c>
    </row>
    <row r="234" s="2" customFormat="1">
      <c r="A234" s="35"/>
      <c r="B234" s="36"/>
      <c r="C234" s="37"/>
      <c r="D234" s="238" t="s">
        <v>244</v>
      </c>
      <c r="E234" s="37"/>
      <c r="F234" s="239" t="s">
        <v>1579</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1580</v>
      </c>
      <c r="F235" s="226" t="s">
        <v>1581</v>
      </c>
      <c r="G235" s="227" t="s">
        <v>242</v>
      </c>
      <c r="H235" s="228">
        <v>68</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1353</v>
      </c>
    </row>
    <row r="236" s="2" customFormat="1">
      <c r="A236" s="35"/>
      <c r="B236" s="36"/>
      <c r="C236" s="37"/>
      <c r="D236" s="238" t="s">
        <v>244</v>
      </c>
      <c r="E236" s="37"/>
      <c r="F236" s="239" t="s">
        <v>1582</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1583</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1584</v>
      </c>
      <c r="F238" s="245" t="s">
        <v>1585</v>
      </c>
      <c r="G238" s="246" t="s">
        <v>242</v>
      </c>
      <c r="H238" s="247">
        <v>40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1356</v>
      </c>
    </row>
    <row r="239" s="2" customFormat="1">
      <c r="A239" s="35"/>
      <c r="B239" s="36"/>
      <c r="C239" s="37"/>
      <c r="D239" s="238" t="s">
        <v>244</v>
      </c>
      <c r="E239" s="37"/>
      <c r="F239" s="239" t="s">
        <v>1585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1586</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1584</v>
      </c>
      <c r="F241" s="245" t="s">
        <v>1585</v>
      </c>
      <c r="G241" s="246" t="s">
        <v>242</v>
      </c>
      <c r="H241" s="247">
        <v>28</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1587</v>
      </c>
    </row>
    <row r="242" s="2" customFormat="1">
      <c r="A242" s="35"/>
      <c r="B242" s="36"/>
      <c r="C242" s="37"/>
      <c r="D242" s="238" t="s">
        <v>244</v>
      </c>
      <c r="E242" s="37"/>
      <c r="F242" s="239" t="s">
        <v>1585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1588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24" t="s">
        <v>1121</v>
      </c>
      <c r="D244" s="224" t="s">
        <v>239</v>
      </c>
      <c r="E244" s="225" t="s">
        <v>1589</v>
      </c>
      <c r="F244" s="226" t="s">
        <v>1590</v>
      </c>
      <c r="G244" s="227" t="s">
        <v>1591</v>
      </c>
      <c r="H244" s="228">
        <v>29</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1592</v>
      </c>
    </row>
    <row r="245" s="2" customFormat="1">
      <c r="A245" s="35"/>
      <c r="B245" s="36"/>
      <c r="C245" s="37"/>
      <c r="D245" s="238" t="s">
        <v>244</v>
      </c>
      <c r="E245" s="37"/>
      <c r="F245" s="239" t="s">
        <v>1590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1593</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1325</v>
      </c>
      <c r="D247" s="224" t="s">
        <v>239</v>
      </c>
      <c r="E247" s="225" t="s">
        <v>1176</v>
      </c>
      <c r="F247" s="226" t="s">
        <v>1177</v>
      </c>
      <c r="G247" s="227" t="s">
        <v>1178</v>
      </c>
      <c r="H247" s="228">
        <v>2.1160000000000001</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1362</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1594</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18.699999999999999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1367</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1595</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1332</v>
      </c>
      <c r="D253" s="224" t="s">
        <v>239</v>
      </c>
      <c r="E253" s="225" t="s">
        <v>1596</v>
      </c>
      <c r="F253" s="226" t="s">
        <v>1597</v>
      </c>
      <c r="G253" s="227" t="s">
        <v>242</v>
      </c>
      <c r="H253" s="228">
        <v>68</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1372</v>
      </c>
    </row>
    <row r="254" s="2" customFormat="1">
      <c r="A254" s="35"/>
      <c r="B254" s="36"/>
      <c r="C254" s="37"/>
      <c r="D254" s="238" t="s">
        <v>244</v>
      </c>
      <c r="E254" s="37"/>
      <c r="F254" s="239" t="s">
        <v>1597</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1598</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1599</v>
      </c>
      <c r="F256" s="226" t="s">
        <v>1600</v>
      </c>
      <c r="G256" s="227" t="s">
        <v>242</v>
      </c>
      <c r="H256" s="228">
        <v>40</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1377</v>
      </c>
    </row>
    <row r="257" s="2" customFormat="1">
      <c r="A257" s="35"/>
      <c r="B257" s="36"/>
      <c r="C257" s="37"/>
      <c r="D257" s="238" t="s">
        <v>244</v>
      </c>
      <c r="E257" s="37"/>
      <c r="F257" s="239" t="s">
        <v>1600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1601</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1341</v>
      </c>
      <c r="D259" s="224" t="s">
        <v>239</v>
      </c>
      <c r="E259" s="225" t="s">
        <v>1100</v>
      </c>
      <c r="F259" s="226" t="s">
        <v>1101</v>
      </c>
      <c r="G259" s="227" t="s">
        <v>242</v>
      </c>
      <c r="H259" s="228">
        <v>40</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1381</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1602</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80</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1386</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1603</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1350</v>
      </c>
      <c r="D265" s="224" t="s">
        <v>239</v>
      </c>
      <c r="E265" s="225" t="s">
        <v>1229</v>
      </c>
      <c r="F265" s="226" t="s">
        <v>1230</v>
      </c>
      <c r="G265" s="227" t="s">
        <v>1178</v>
      </c>
      <c r="H265" s="228">
        <v>76.471999999999994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1390</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1604</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1271</v>
      </c>
      <c r="F268" s="226" t="s">
        <v>1272</v>
      </c>
      <c r="G268" s="227" t="s">
        <v>1273</v>
      </c>
      <c r="H268" s="228">
        <v>243</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1395</v>
      </c>
    </row>
    <row r="269" s="2" customFormat="1">
      <c r="A269" s="35"/>
      <c r="B269" s="36"/>
      <c r="C269" s="37"/>
      <c r="D269" s="238" t="s">
        <v>244</v>
      </c>
      <c r="E269" s="37"/>
      <c r="F269" s="239" t="s">
        <v>1274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1605</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1358</v>
      </c>
      <c r="D271" s="224" t="s">
        <v>239</v>
      </c>
      <c r="E271" s="225" t="s">
        <v>1276</v>
      </c>
      <c r="F271" s="226" t="s">
        <v>1277</v>
      </c>
      <c r="G271" s="227" t="s">
        <v>1273</v>
      </c>
      <c r="H271" s="228">
        <v>100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1399</v>
      </c>
    </row>
    <row r="272" s="2" customFormat="1">
      <c r="A272" s="35"/>
      <c r="B272" s="36"/>
      <c r="C272" s="37"/>
      <c r="D272" s="238" t="s">
        <v>244</v>
      </c>
      <c r="E272" s="37"/>
      <c r="F272" s="239" t="s">
        <v>1279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1606</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1281</v>
      </c>
      <c r="F274" s="226" t="s">
        <v>1282</v>
      </c>
      <c r="G274" s="227" t="s">
        <v>249</v>
      </c>
      <c r="H274" s="228">
        <v>1400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1404</v>
      </c>
    </row>
    <row r="275" s="2" customFormat="1">
      <c r="A275" s="35"/>
      <c r="B275" s="36"/>
      <c r="C275" s="37"/>
      <c r="D275" s="238" t="s">
        <v>244</v>
      </c>
      <c r="E275" s="37"/>
      <c r="F275" s="239" t="s">
        <v>1284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1607</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1364</v>
      </c>
      <c r="D277" s="224" t="s">
        <v>239</v>
      </c>
      <c r="E277" s="225" t="s">
        <v>1286</v>
      </c>
      <c r="F277" s="226" t="s">
        <v>1287</v>
      </c>
      <c r="G277" s="227" t="s">
        <v>249</v>
      </c>
      <c r="H277" s="228">
        <v>1400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1608</v>
      </c>
    </row>
    <row r="278" s="2" customFormat="1">
      <c r="A278" s="35"/>
      <c r="B278" s="36"/>
      <c r="C278" s="37"/>
      <c r="D278" s="238" t="s">
        <v>244</v>
      </c>
      <c r="E278" s="37"/>
      <c r="F278" s="239" t="s">
        <v>1289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1607</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1609</v>
      </c>
      <c r="F280" s="226" t="s">
        <v>1610</v>
      </c>
      <c r="G280" s="227" t="s">
        <v>249</v>
      </c>
      <c r="H280" s="228">
        <v>2670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1413</v>
      </c>
    </row>
    <row r="281" s="2" customFormat="1">
      <c r="A281" s="35"/>
      <c r="B281" s="36"/>
      <c r="C281" s="37"/>
      <c r="D281" s="238" t="s">
        <v>244</v>
      </c>
      <c r="E281" s="37"/>
      <c r="F281" s="239" t="s">
        <v>1610</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1611</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1374</v>
      </c>
      <c r="D283" s="224" t="s">
        <v>239</v>
      </c>
      <c r="E283" s="225" t="s">
        <v>1612</v>
      </c>
      <c r="F283" s="226" t="s">
        <v>1613</v>
      </c>
      <c r="G283" s="227" t="s">
        <v>249</v>
      </c>
      <c r="H283" s="228">
        <v>2670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1417</v>
      </c>
    </row>
    <row r="284" s="2" customFormat="1">
      <c r="A284" s="35"/>
      <c r="B284" s="36"/>
      <c r="C284" s="37"/>
      <c r="D284" s="238" t="s">
        <v>244</v>
      </c>
      <c r="E284" s="37"/>
      <c r="F284" s="239" t="s">
        <v>1613</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1611</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1614</v>
      </c>
      <c r="F286" s="226" t="s">
        <v>1615</v>
      </c>
      <c r="G286" s="227" t="s">
        <v>249</v>
      </c>
      <c r="H286" s="228">
        <v>479.65199999999999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1616</v>
      </c>
    </row>
    <row r="287" s="2" customFormat="1">
      <c r="A287" s="35"/>
      <c r="B287" s="36"/>
      <c r="C287" s="37"/>
      <c r="D287" s="238" t="s">
        <v>244</v>
      </c>
      <c r="E287" s="37"/>
      <c r="F287" s="239" t="s">
        <v>1617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1618</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1383</v>
      </c>
      <c r="D289" s="224" t="s">
        <v>239</v>
      </c>
      <c r="E289" s="225" t="s">
        <v>1619</v>
      </c>
      <c r="F289" s="226" t="s">
        <v>1620</v>
      </c>
      <c r="G289" s="227" t="s">
        <v>249</v>
      </c>
      <c r="H289" s="228">
        <v>453.68200000000002</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1621</v>
      </c>
    </row>
    <row r="290" s="2" customFormat="1">
      <c r="A290" s="35"/>
      <c r="B290" s="36"/>
      <c r="C290" s="37"/>
      <c r="D290" s="238" t="s">
        <v>244</v>
      </c>
      <c r="E290" s="37"/>
      <c r="F290" s="239" t="s">
        <v>1622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1623</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1259</v>
      </c>
      <c r="D292" s="224" t="s">
        <v>239</v>
      </c>
      <c r="E292" s="225" t="s">
        <v>1624</v>
      </c>
      <c r="F292" s="226" t="s">
        <v>1625</v>
      </c>
      <c r="G292" s="227" t="s">
        <v>249</v>
      </c>
      <c r="H292" s="228">
        <v>476.82400000000001</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1626</v>
      </c>
    </row>
    <row r="293" s="2" customFormat="1">
      <c r="A293" s="35"/>
      <c r="B293" s="36"/>
      <c r="C293" s="37"/>
      <c r="D293" s="238" t="s">
        <v>244</v>
      </c>
      <c r="E293" s="37"/>
      <c r="F293" s="239" t="s">
        <v>1627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1628</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1392</v>
      </c>
      <c r="D295" s="224" t="s">
        <v>239</v>
      </c>
      <c r="E295" s="225" t="s">
        <v>1629</v>
      </c>
      <c r="F295" s="226" t="s">
        <v>1630</v>
      </c>
      <c r="G295" s="227" t="s">
        <v>249</v>
      </c>
      <c r="H295" s="228">
        <v>1759.1759999999999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1631</v>
      </c>
    </row>
    <row r="296" s="2" customFormat="1">
      <c r="A296" s="35"/>
      <c r="B296" s="36"/>
      <c r="C296" s="37"/>
      <c r="D296" s="238" t="s">
        <v>244</v>
      </c>
      <c r="E296" s="37"/>
      <c r="F296" s="239" t="s">
        <v>1632</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1633</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1263</v>
      </c>
      <c r="D298" s="224" t="s">
        <v>239</v>
      </c>
      <c r="E298" s="225" t="s">
        <v>1634</v>
      </c>
      <c r="F298" s="226" t="s">
        <v>1635</v>
      </c>
      <c r="G298" s="227" t="s">
        <v>242</v>
      </c>
      <c r="H298" s="228">
        <v>1</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1636</v>
      </c>
    </row>
    <row r="299" s="2" customFormat="1">
      <c r="A299" s="35"/>
      <c r="B299" s="36"/>
      <c r="C299" s="37"/>
      <c r="D299" s="238" t="s">
        <v>244</v>
      </c>
      <c r="E299" s="37"/>
      <c r="F299" s="239" t="s">
        <v>1637</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1638</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66.75" customHeight="1">
      <c r="A301" s="35"/>
      <c r="B301" s="36"/>
      <c r="C301" s="224" t="s">
        <v>1401</v>
      </c>
      <c r="D301" s="224" t="s">
        <v>239</v>
      </c>
      <c r="E301" s="225" t="s">
        <v>1639</v>
      </c>
      <c r="F301" s="226" t="s">
        <v>1640</v>
      </c>
      <c r="G301" s="227" t="s">
        <v>242</v>
      </c>
      <c r="H301" s="228">
        <v>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1641</v>
      </c>
    </row>
    <row r="302" s="2" customFormat="1">
      <c r="A302" s="35"/>
      <c r="B302" s="36"/>
      <c r="C302" s="37"/>
      <c r="D302" s="238" t="s">
        <v>244</v>
      </c>
      <c r="E302" s="37"/>
      <c r="F302" s="239" t="s">
        <v>1642</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1638</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66.75" customHeight="1">
      <c r="A304" s="35"/>
      <c r="B304" s="36"/>
      <c r="C304" s="224" t="s">
        <v>357</v>
      </c>
      <c r="D304" s="224" t="s">
        <v>239</v>
      </c>
      <c r="E304" s="225" t="s">
        <v>1643</v>
      </c>
      <c r="F304" s="226" t="s">
        <v>1644</v>
      </c>
      <c r="G304" s="227" t="s">
        <v>242</v>
      </c>
      <c r="H304" s="228">
        <v>4</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1645</v>
      </c>
    </row>
    <row r="305" s="2" customFormat="1">
      <c r="A305" s="35"/>
      <c r="B305" s="36"/>
      <c r="C305" s="37"/>
      <c r="D305" s="238" t="s">
        <v>244</v>
      </c>
      <c r="E305" s="37"/>
      <c r="F305" s="239" t="s">
        <v>1646</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1638</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1410</v>
      </c>
      <c r="D307" s="224" t="s">
        <v>239</v>
      </c>
      <c r="E307" s="225" t="s">
        <v>1333</v>
      </c>
      <c r="F307" s="226" t="s">
        <v>1334</v>
      </c>
      <c r="G307" s="227" t="s">
        <v>242</v>
      </c>
      <c r="H307" s="228">
        <v>30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1647</v>
      </c>
    </row>
    <row r="308" s="2" customFormat="1">
      <c r="A308" s="35"/>
      <c r="B308" s="36"/>
      <c r="C308" s="37"/>
      <c r="D308" s="238" t="s">
        <v>244</v>
      </c>
      <c r="E308" s="37"/>
      <c r="F308" s="239" t="s">
        <v>1334</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1648</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24.15" customHeight="1">
      <c r="A310" s="35"/>
      <c r="B310" s="36"/>
      <c r="C310" s="224" t="s">
        <v>1278</v>
      </c>
      <c r="D310" s="224" t="s">
        <v>239</v>
      </c>
      <c r="E310" s="225" t="s">
        <v>1337</v>
      </c>
      <c r="F310" s="226" t="s">
        <v>1338</v>
      </c>
      <c r="G310" s="227" t="s">
        <v>242</v>
      </c>
      <c r="H310" s="228">
        <v>30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1649</v>
      </c>
    </row>
    <row r="311" s="2" customFormat="1">
      <c r="A311" s="35"/>
      <c r="B311" s="36"/>
      <c r="C311" s="37"/>
      <c r="D311" s="238" t="s">
        <v>244</v>
      </c>
      <c r="E311" s="37"/>
      <c r="F311" s="239" t="s">
        <v>1338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1648</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44.25" customHeight="1">
      <c r="A313" s="35"/>
      <c r="B313" s="36"/>
      <c r="C313" s="224" t="s">
        <v>1419</v>
      </c>
      <c r="D313" s="224" t="s">
        <v>239</v>
      </c>
      <c r="E313" s="225" t="s">
        <v>1650</v>
      </c>
      <c r="F313" s="226" t="s">
        <v>1651</v>
      </c>
      <c r="G313" s="227" t="s">
        <v>1150</v>
      </c>
      <c r="H313" s="228">
        <v>13</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1652</v>
      </c>
    </row>
    <row r="314" s="2" customFormat="1">
      <c r="A314" s="35"/>
      <c r="B314" s="36"/>
      <c r="C314" s="37"/>
      <c r="D314" s="238" t="s">
        <v>244</v>
      </c>
      <c r="E314" s="37"/>
      <c r="F314" s="239" t="s">
        <v>1651</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1653</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49.05" customHeight="1">
      <c r="A316" s="35"/>
      <c r="B316" s="36"/>
      <c r="C316" s="224" t="s">
        <v>1283</v>
      </c>
      <c r="D316" s="224" t="s">
        <v>239</v>
      </c>
      <c r="E316" s="225" t="s">
        <v>1654</v>
      </c>
      <c r="F316" s="226" t="s">
        <v>1655</v>
      </c>
      <c r="G316" s="227" t="s">
        <v>1150</v>
      </c>
      <c r="H316" s="228">
        <v>13</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1444</v>
      </c>
    </row>
    <row r="317" s="2" customFormat="1">
      <c r="A317" s="35"/>
      <c r="B317" s="36"/>
      <c r="C317" s="37"/>
      <c r="D317" s="238" t="s">
        <v>244</v>
      </c>
      <c r="E317" s="37"/>
      <c r="F317" s="239" t="s">
        <v>1655</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1653</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76.35" customHeight="1">
      <c r="A319" s="35"/>
      <c r="B319" s="36"/>
      <c r="C319" s="224" t="s">
        <v>1428</v>
      </c>
      <c r="D319" s="224" t="s">
        <v>239</v>
      </c>
      <c r="E319" s="225" t="s">
        <v>1656</v>
      </c>
      <c r="F319" s="226" t="s">
        <v>1657</v>
      </c>
      <c r="G319" s="227" t="s">
        <v>242</v>
      </c>
      <c r="H319" s="228">
        <v>10</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1449</v>
      </c>
    </row>
    <row r="320" s="2" customFormat="1">
      <c r="A320" s="35"/>
      <c r="B320" s="36"/>
      <c r="C320" s="37"/>
      <c r="D320" s="238" t="s">
        <v>244</v>
      </c>
      <c r="E320" s="37"/>
      <c r="F320" s="239" t="s">
        <v>1658</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1288</v>
      </c>
      <c r="D321" s="224" t="s">
        <v>239</v>
      </c>
      <c r="E321" s="225" t="s">
        <v>1659</v>
      </c>
      <c r="F321" s="226" t="s">
        <v>1660</v>
      </c>
      <c r="G321" s="227" t="s">
        <v>242</v>
      </c>
      <c r="H321" s="228">
        <v>14</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1661</v>
      </c>
    </row>
    <row r="322" s="2" customFormat="1">
      <c r="A322" s="35"/>
      <c r="B322" s="36"/>
      <c r="C322" s="37"/>
      <c r="D322" s="238" t="s">
        <v>244</v>
      </c>
      <c r="E322" s="37"/>
      <c r="F322" s="239" t="s">
        <v>1662</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1663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43" t="s">
        <v>1437</v>
      </c>
      <c r="D324" s="243" t="s">
        <v>246</v>
      </c>
      <c r="E324" s="244" t="s">
        <v>1375</v>
      </c>
      <c r="F324" s="245" t="s">
        <v>1664</v>
      </c>
      <c r="G324" s="246" t="s">
        <v>242</v>
      </c>
      <c r="H324" s="247">
        <v>1</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1453</v>
      </c>
    </row>
    <row r="325" s="2" customFormat="1">
      <c r="A325" s="35"/>
      <c r="B325" s="36"/>
      <c r="C325" s="37"/>
      <c r="D325" s="238" t="s">
        <v>244</v>
      </c>
      <c r="E325" s="37"/>
      <c r="F325" s="239" t="s">
        <v>1664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24.15" customHeight="1">
      <c r="A326" s="35"/>
      <c r="B326" s="36"/>
      <c r="C326" s="243" t="s">
        <v>1335</v>
      </c>
      <c r="D326" s="243" t="s">
        <v>246</v>
      </c>
      <c r="E326" s="244" t="s">
        <v>1379</v>
      </c>
      <c r="F326" s="245" t="s">
        <v>1665</v>
      </c>
      <c r="G326" s="246" t="s">
        <v>242</v>
      </c>
      <c r="H326" s="247">
        <v>5</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261</v>
      </c>
    </row>
    <row r="327" s="2" customFormat="1">
      <c r="A327" s="35"/>
      <c r="B327" s="36"/>
      <c r="C327" s="37"/>
      <c r="D327" s="238" t="s">
        <v>244</v>
      </c>
      <c r="E327" s="37"/>
      <c r="F327" s="239" t="s">
        <v>1665</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24.15" customHeight="1">
      <c r="A328" s="35"/>
      <c r="B328" s="36"/>
      <c r="C328" s="243" t="s">
        <v>1446</v>
      </c>
      <c r="D328" s="243" t="s">
        <v>246</v>
      </c>
      <c r="E328" s="244" t="s">
        <v>1384</v>
      </c>
      <c r="F328" s="245" t="s">
        <v>1666</v>
      </c>
      <c r="G328" s="246" t="s">
        <v>242</v>
      </c>
      <c r="H328" s="247">
        <v>4</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1463</v>
      </c>
    </row>
    <row r="329" s="2" customFormat="1">
      <c r="A329" s="35"/>
      <c r="B329" s="36"/>
      <c r="C329" s="37"/>
      <c r="D329" s="238" t="s">
        <v>244</v>
      </c>
      <c r="E329" s="37"/>
      <c r="F329" s="239" t="s">
        <v>1666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76.35" customHeight="1">
      <c r="A330" s="35"/>
      <c r="B330" s="36"/>
      <c r="C330" s="224" t="s">
        <v>1339</v>
      </c>
      <c r="D330" s="224" t="s">
        <v>239</v>
      </c>
      <c r="E330" s="225" t="s">
        <v>1667</v>
      </c>
      <c r="F330" s="226" t="s">
        <v>1668</v>
      </c>
      <c r="G330" s="227" t="s">
        <v>1669</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1468</v>
      </c>
    </row>
    <row r="331" s="2" customFormat="1">
      <c r="A331" s="35"/>
      <c r="B331" s="36"/>
      <c r="C331" s="37"/>
      <c r="D331" s="238" t="s">
        <v>244</v>
      </c>
      <c r="E331" s="37"/>
      <c r="F331" s="239" t="s">
        <v>1670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1671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1456</v>
      </c>
      <c r="D333" s="224" t="s">
        <v>239</v>
      </c>
      <c r="E333" s="225" t="s">
        <v>1672</v>
      </c>
      <c r="F333" s="226" t="s">
        <v>1673</v>
      </c>
      <c r="G333" s="227" t="s">
        <v>1669</v>
      </c>
      <c r="H333" s="228">
        <v>20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1473</v>
      </c>
    </row>
    <row r="334" s="2" customFormat="1">
      <c r="A334" s="35"/>
      <c r="B334" s="36"/>
      <c r="C334" s="37"/>
      <c r="D334" s="238" t="s">
        <v>244</v>
      </c>
      <c r="E334" s="37"/>
      <c r="F334" s="239" t="s">
        <v>1673</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1674</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1344</v>
      </c>
      <c r="D336" s="224" t="s">
        <v>239</v>
      </c>
      <c r="E336" s="225" t="s">
        <v>1675</v>
      </c>
      <c r="F336" s="226" t="s">
        <v>1676</v>
      </c>
      <c r="G336" s="227" t="s">
        <v>1669</v>
      </c>
      <c r="H336" s="228">
        <v>20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1477</v>
      </c>
    </row>
    <row r="337" s="2" customFormat="1">
      <c r="A337" s="35"/>
      <c r="B337" s="36"/>
      <c r="C337" s="37"/>
      <c r="D337" s="238" t="s">
        <v>244</v>
      </c>
      <c r="E337" s="37"/>
      <c r="F337" s="239" t="s">
        <v>1676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16.5" customHeight="1">
      <c r="A338" s="35"/>
      <c r="B338" s="36"/>
      <c r="C338" s="224" t="s">
        <v>1465</v>
      </c>
      <c r="D338" s="224" t="s">
        <v>239</v>
      </c>
      <c r="E338" s="225" t="s">
        <v>1677</v>
      </c>
      <c r="F338" s="226" t="s">
        <v>1678</v>
      </c>
      <c r="G338" s="227" t="s">
        <v>1669</v>
      </c>
      <c r="H338" s="228">
        <v>20</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1480</v>
      </c>
    </row>
    <row r="339" s="2" customFormat="1">
      <c r="A339" s="35"/>
      <c r="B339" s="36"/>
      <c r="C339" s="37"/>
      <c r="D339" s="238" t="s">
        <v>244</v>
      </c>
      <c r="E339" s="37"/>
      <c r="F339" s="239" t="s">
        <v>1678</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16.5" customHeight="1">
      <c r="A340" s="35"/>
      <c r="B340" s="36"/>
      <c r="C340" s="224" t="s">
        <v>1348</v>
      </c>
      <c r="D340" s="224" t="s">
        <v>239</v>
      </c>
      <c r="E340" s="225" t="s">
        <v>1679</v>
      </c>
      <c r="F340" s="226" t="s">
        <v>1680</v>
      </c>
      <c r="G340" s="227" t="s">
        <v>1669</v>
      </c>
      <c r="H340" s="228">
        <v>20</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1484</v>
      </c>
    </row>
    <row r="341" s="2" customFormat="1">
      <c r="A341" s="35"/>
      <c r="B341" s="36"/>
      <c r="C341" s="37"/>
      <c r="D341" s="238" t="s">
        <v>244</v>
      </c>
      <c r="E341" s="37"/>
      <c r="F341" s="239" t="s">
        <v>1680</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16.5" customHeight="1">
      <c r="A342" s="35"/>
      <c r="B342" s="36"/>
      <c r="C342" s="224" t="s">
        <v>1474</v>
      </c>
      <c r="D342" s="224" t="s">
        <v>239</v>
      </c>
      <c r="E342" s="225" t="s">
        <v>1681</v>
      </c>
      <c r="F342" s="226" t="s">
        <v>1682</v>
      </c>
      <c r="G342" s="227" t="s">
        <v>1669</v>
      </c>
      <c r="H342" s="228">
        <v>20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1487</v>
      </c>
    </row>
    <row r="343" s="2" customFormat="1">
      <c r="A343" s="35"/>
      <c r="B343" s="36"/>
      <c r="C343" s="37"/>
      <c r="D343" s="238" t="s">
        <v>244</v>
      </c>
      <c r="E343" s="37"/>
      <c r="F343" s="239" t="s">
        <v>1682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ht="21.75" customHeight="1">
      <c r="A344" s="35"/>
      <c r="B344" s="36"/>
      <c r="C344" s="224" t="s">
        <v>1353</v>
      </c>
      <c r="D344" s="224" t="s">
        <v>239</v>
      </c>
      <c r="E344" s="225" t="s">
        <v>1683</v>
      </c>
      <c r="F344" s="226" t="s">
        <v>1684</v>
      </c>
      <c r="G344" s="227" t="s">
        <v>1669</v>
      </c>
      <c r="H344" s="228">
        <v>10</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1491</v>
      </c>
    </row>
    <row r="345" s="2" customFormat="1">
      <c r="A345" s="35"/>
      <c r="B345" s="36"/>
      <c r="C345" s="37"/>
      <c r="D345" s="238" t="s">
        <v>244</v>
      </c>
      <c r="E345" s="37"/>
      <c r="F345" s="239" t="s">
        <v>1684</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ht="21.75" customHeight="1">
      <c r="A346" s="35"/>
      <c r="B346" s="36"/>
      <c r="C346" s="224" t="s">
        <v>1481</v>
      </c>
      <c r="D346" s="224" t="s">
        <v>239</v>
      </c>
      <c r="E346" s="225" t="s">
        <v>1685</v>
      </c>
      <c r="F346" s="226" t="s">
        <v>1686</v>
      </c>
      <c r="G346" s="227" t="s">
        <v>1669</v>
      </c>
      <c r="H346" s="228">
        <v>10</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1496</v>
      </c>
    </row>
    <row r="347" s="2" customFormat="1">
      <c r="A347" s="35"/>
      <c r="B347" s="36"/>
      <c r="C347" s="37"/>
      <c r="D347" s="238" t="s">
        <v>244</v>
      </c>
      <c r="E347" s="37"/>
      <c r="F347" s="239" t="s">
        <v>1686</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ht="16.5" customHeight="1">
      <c r="A348" s="35"/>
      <c r="B348" s="36"/>
      <c r="C348" s="224" t="s">
        <v>1356</v>
      </c>
      <c r="D348" s="224" t="s">
        <v>239</v>
      </c>
      <c r="E348" s="225" t="s">
        <v>1687</v>
      </c>
      <c r="F348" s="226" t="s">
        <v>1688</v>
      </c>
      <c r="G348" s="227" t="s">
        <v>242</v>
      </c>
      <c r="H348" s="228">
        <v>40</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1689</v>
      </c>
    </row>
    <row r="349" s="2" customFormat="1">
      <c r="A349" s="35"/>
      <c r="B349" s="36"/>
      <c r="C349" s="37"/>
      <c r="D349" s="238" t="s">
        <v>244</v>
      </c>
      <c r="E349" s="37"/>
      <c r="F349" s="239" t="s">
        <v>1688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ht="16.5" customHeight="1">
      <c r="A350" s="35"/>
      <c r="B350" s="36"/>
      <c r="C350" s="224" t="s">
        <v>1488</v>
      </c>
      <c r="D350" s="224" t="s">
        <v>239</v>
      </c>
      <c r="E350" s="225" t="s">
        <v>1690</v>
      </c>
      <c r="F350" s="226" t="s">
        <v>1691</v>
      </c>
      <c r="G350" s="227" t="s">
        <v>242</v>
      </c>
      <c r="H350" s="228">
        <v>40</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1692</v>
      </c>
    </row>
    <row r="351" s="2" customFormat="1">
      <c r="A351" s="35"/>
      <c r="B351" s="36"/>
      <c r="C351" s="37"/>
      <c r="D351" s="238" t="s">
        <v>244</v>
      </c>
      <c r="E351" s="37"/>
      <c r="F351" s="239" t="s">
        <v>1691</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ht="24.15" customHeight="1">
      <c r="A352" s="35"/>
      <c r="B352" s="36"/>
      <c r="C352" s="243" t="s">
        <v>1361</v>
      </c>
      <c r="D352" s="243" t="s">
        <v>246</v>
      </c>
      <c r="E352" s="244" t="s">
        <v>1693</v>
      </c>
      <c r="F352" s="245" t="s">
        <v>1694</v>
      </c>
      <c r="G352" s="246" t="s">
        <v>242</v>
      </c>
      <c r="H352" s="247">
        <v>10</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1695</v>
      </c>
    </row>
    <row r="353" s="2" customFormat="1">
      <c r="A353" s="35"/>
      <c r="B353" s="36"/>
      <c r="C353" s="37"/>
      <c r="D353" s="238" t="s">
        <v>244</v>
      </c>
      <c r="E353" s="37"/>
      <c r="F353" s="239" t="s">
        <v>1694</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ht="24.15" customHeight="1">
      <c r="A354" s="35"/>
      <c r="B354" s="36"/>
      <c r="C354" s="243" t="s">
        <v>1265</v>
      </c>
      <c r="D354" s="243" t="s">
        <v>246</v>
      </c>
      <c r="E354" s="244" t="s">
        <v>1696</v>
      </c>
      <c r="F354" s="245" t="s">
        <v>1697</v>
      </c>
      <c r="G354" s="246" t="s">
        <v>242</v>
      </c>
      <c r="H354" s="247">
        <v>10</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1698</v>
      </c>
    </row>
    <row r="355" s="2" customFormat="1">
      <c r="A355" s="35"/>
      <c r="B355" s="36"/>
      <c r="C355" s="37"/>
      <c r="D355" s="238" t="s">
        <v>244</v>
      </c>
      <c r="E355" s="37"/>
      <c r="F355" s="239" t="s">
        <v>1697</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ht="24.15" customHeight="1">
      <c r="A356" s="35"/>
      <c r="B356" s="36"/>
      <c r="C356" s="243" t="s">
        <v>1362</v>
      </c>
      <c r="D356" s="243" t="s">
        <v>246</v>
      </c>
      <c r="E356" s="244" t="s">
        <v>1699</v>
      </c>
      <c r="F356" s="245" t="s">
        <v>1700</v>
      </c>
      <c r="G356" s="246" t="s">
        <v>242</v>
      </c>
      <c r="H356" s="247">
        <v>10</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1701</v>
      </c>
    </row>
    <row r="357" s="2" customFormat="1">
      <c r="A357" s="35"/>
      <c r="B357" s="36"/>
      <c r="C357" s="37"/>
      <c r="D357" s="238" t="s">
        <v>244</v>
      </c>
      <c r="E357" s="37"/>
      <c r="F357" s="239" t="s">
        <v>1700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ht="21.75" customHeight="1">
      <c r="A358" s="35"/>
      <c r="B358" s="36"/>
      <c r="C358" s="243" t="s">
        <v>1702</v>
      </c>
      <c r="D358" s="243" t="s">
        <v>246</v>
      </c>
      <c r="E358" s="244" t="s">
        <v>1703</v>
      </c>
      <c r="F358" s="245" t="s">
        <v>1704</v>
      </c>
      <c r="G358" s="246" t="s">
        <v>242</v>
      </c>
      <c r="H358" s="247">
        <v>10</v>
      </c>
      <c r="I358" s="248"/>
      <c r="J358" s="249">
        <f>ROUND(I358*H358,2)</f>
        <v>0</v>
      </c>
      <c r="K358" s="250"/>
      <c r="L358" s="251"/>
      <c r="M358" s="252" t="s">
        <v>1</v>
      </c>
      <c r="N358" s="25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277</v>
      </c>
      <c r="AT358" s="236" t="s">
        <v>246</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1705</v>
      </c>
    </row>
    <row r="359" s="2" customFormat="1">
      <c r="A359" s="35"/>
      <c r="B359" s="36"/>
      <c r="C359" s="37"/>
      <c r="D359" s="238" t="s">
        <v>244</v>
      </c>
      <c r="E359" s="37"/>
      <c r="F359" s="239" t="s">
        <v>1704</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ht="78" customHeight="1">
      <c r="A360" s="35"/>
      <c r="B360" s="36"/>
      <c r="C360" s="224" t="s">
        <v>1367</v>
      </c>
      <c r="D360" s="224" t="s">
        <v>239</v>
      </c>
      <c r="E360" s="225" t="s">
        <v>1706</v>
      </c>
      <c r="F360" s="226" t="s">
        <v>1707</v>
      </c>
      <c r="G360" s="227" t="s">
        <v>242</v>
      </c>
      <c r="H360" s="228">
        <v>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1708</v>
      </c>
    </row>
    <row r="361" s="2" customFormat="1">
      <c r="A361" s="35"/>
      <c r="B361" s="36"/>
      <c r="C361" s="37"/>
      <c r="D361" s="238" t="s">
        <v>244</v>
      </c>
      <c r="E361" s="37"/>
      <c r="F361" s="239" t="s">
        <v>1709</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1710</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78" customHeight="1">
      <c r="A363" s="35"/>
      <c r="B363" s="36"/>
      <c r="C363" s="224" t="s">
        <v>1711</v>
      </c>
      <c r="D363" s="224" t="s">
        <v>239</v>
      </c>
      <c r="E363" s="225" t="s">
        <v>1712</v>
      </c>
      <c r="F363" s="226" t="s">
        <v>1713</v>
      </c>
      <c r="G363" s="227" t="s">
        <v>242</v>
      </c>
      <c r="H363" s="228">
        <v>3</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1714</v>
      </c>
    </row>
    <row r="364" s="2" customFormat="1">
      <c r="A364" s="35"/>
      <c r="B364" s="36"/>
      <c r="C364" s="37"/>
      <c r="D364" s="238" t="s">
        <v>244</v>
      </c>
      <c r="E364" s="37"/>
      <c r="F364" s="239" t="s">
        <v>1715</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1716</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2.7" customHeight="1">
      <c r="A366" s="35"/>
      <c r="B366" s="36"/>
      <c r="C366" s="224" t="s">
        <v>1372</v>
      </c>
      <c r="D366" s="224" t="s">
        <v>239</v>
      </c>
      <c r="E366" s="225" t="s">
        <v>1717</v>
      </c>
      <c r="F366" s="226" t="s">
        <v>1718</v>
      </c>
      <c r="G366" s="227" t="s">
        <v>242</v>
      </c>
      <c r="H366" s="228">
        <v>1</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1719</v>
      </c>
    </row>
    <row r="367" s="2" customFormat="1">
      <c r="A367" s="35"/>
      <c r="B367" s="36"/>
      <c r="C367" s="37"/>
      <c r="D367" s="238" t="s">
        <v>244</v>
      </c>
      <c r="E367" s="37"/>
      <c r="F367" s="239" t="s">
        <v>1718</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1710</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2.7" customHeight="1">
      <c r="A369" s="35"/>
      <c r="B369" s="36"/>
      <c r="C369" s="224" t="s">
        <v>1720</v>
      </c>
      <c r="D369" s="224" t="s">
        <v>239</v>
      </c>
      <c r="E369" s="225" t="s">
        <v>1721</v>
      </c>
      <c r="F369" s="226" t="s">
        <v>1722</v>
      </c>
      <c r="G369" s="227" t="s">
        <v>242</v>
      </c>
      <c r="H369" s="228">
        <v>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1723</v>
      </c>
    </row>
    <row r="370" s="2" customFormat="1">
      <c r="A370" s="35"/>
      <c r="B370" s="36"/>
      <c r="C370" s="37"/>
      <c r="D370" s="238" t="s">
        <v>244</v>
      </c>
      <c r="E370" s="37"/>
      <c r="F370" s="239" t="s">
        <v>1722</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1716</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16.5" customHeight="1">
      <c r="A372" s="35"/>
      <c r="B372" s="36"/>
      <c r="C372" s="224" t="s">
        <v>1377</v>
      </c>
      <c r="D372" s="224" t="s">
        <v>239</v>
      </c>
      <c r="E372" s="225" t="s">
        <v>1342</v>
      </c>
      <c r="F372" s="226" t="s">
        <v>1343</v>
      </c>
      <c r="G372" s="227" t="s">
        <v>242</v>
      </c>
      <c r="H372" s="228">
        <v>4</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1724</v>
      </c>
    </row>
    <row r="373" s="2" customFormat="1">
      <c r="A373" s="35"/>
      <c r="B373" s="36"/>
      <c r="C373" s="37"/>
      <c r="D373" s="238" t="s">
        <v>244</v>
      </c>
      <c r="E373" s="37"/>
      <c r="F373" s="239" t="s">
        <v>1343</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1725</v>
      </c>
      <c r="G374" s="37"/>
      <c r="H374" s="37"/>
      <c r="I374" s="240"/>
      <c r="J374" s="37"/>
      <c r="K374" s="37"/>
      <c r="L374" s="41"/>
      <c r="M374" s="241"/>
      <c r="N374" s="242"/>
      <c r="O374" s="88"/>
      <c r="P374" s="88"/>
      <c r="Q374" s="88"/>
      <c r="R374" s="88"/>
      <c r="S374" s="88"/>
      <c r="T374" s="89"/>
      <c r="U374" s="35"/>
      <c r="V374" s="35"/>
      <c r="W374" s="35"/>
      <c r="X374" s="35"/>
      <c r="Y374" s="35"/>
      <c r="Z374" s="35"/>
      <c r="AA374" s="35"/>
      <c r="AB374" s="35"/>
      <c r="AC374" s="35"/>
      <c r="AD374" s="35"/>
      <c r="AE374" s="35"/>
      <c r="AT374" s="14" t="s">
        <v>993</v>
      </c>
      <c r="AU374" s="14" t="s">
        <v>73</v>
      </c>
    </row>
    <row r="375" s="2" customFormat="1" ht="24.15" customHeight="1">
      <c r="A375" s="35"/>
      <c r="B375" s="36"/>
      <c r="C375" s="224" t="s">
        <v>1726</v>
      </c>
      <c r="D375" s="224" t="s">
        <v>239</v>
      </c>
      <c r="E375" s="225" t="s">
        <v>1727</v>
      </c>
      <c r="F375" s="226" t="s">
        <v>1728</v>
      </c>
      <c r="G375" s="227" t="s">
        <v>242</v>
      </c>
      <c r="H375" s="228">
        <v>4</v>
      </c>
      <c r="I375" s="229"/>
      <c r="J375" s="230">
        <f>ROUND(I375*H375,2)</f>
        <v>0</v>
      </c>
      <c r="K375" s="231"/>
      <c r="L375" s="41"/>
      <c r="M375" s="232" t="s">
        <v>1</v>
      </c>
      <c r="N375" s="233" t="s">
        <v>38</v>
      </c>
      <c r="O375" s="88"/>
      <c r="P375" s="234">
        <f>O375*H375</f>
        <v>0</v>
      </c>
      <c r="Q375" s="234">
        <v>0</v>
      </c>
      <c r="R375" s="234">
        <f>Q375*H375</f>
        <v>0</v>
      </c>
      <c r="S375" s="234">
        <v>0</v>
      </c>
      <c r="T375" s="235">
        <f>S375*H375</f>
        <v>0</v>
      </c>
      <c r="U375" s="35"/>
      <c r="V375" s="35"/>
      <c r="W375" s="35"/>
      <c r="X375" s="35"/>
      <c r="Y375" s="35"/>
      <c r="Z375" s="35"/>
      <c r="AA375" s="35"/>
      <c r="AB375" s="35"/>
      <c r="AC375" s="35"/>
      <c r="AD375" s="35"/>
      <c r="AE375" s="35"/>
      <c r="AR375" s="236" t="s">
        <v>258</v>
      </c>
      <c r="AT375" s="236" t="s">
        <v>239</v>
      </c>
      <c r="AU375" s="236" t="s">
        <v>73</v>
      </c>
      <c r="AY375" s="14" t="s">
        <v>238</v>
      </c>
      <c r="BE375" s="237">
        <f>IF(N375="základní",J375,0)</f>
        <v>0</v>
      </c>
      <c r="BF375" s="237">
        <f>IF(N375="snížená",J375,0)</f>
        <v>0</v>
      </c>
      <c r="BG375" s="237">
        <f>IF(N375="zákl. přenesená",J375,0)</f>
        <v>0</v>
      </c>
      <c r="BH375" s="237">
        <f>IF(N375="sníž. přenesená",J375,0)</f>
        <v>0</v>
      </c>
      <c r="BI375" s="237">
        <f>IF(N375="nulová",J375,0)</f>
        <v>0</v>
      </c>
      <c r="BJ375" s="14" t="s">
        <v>80</v>
      </c>
      <c r="BK375" s="237">
        <f>ROUND(I375*H375,2)</f>
        <v>0</v>
      </c>
      <c r="BL375" s="14" t="s">
        <v>258</v>
      </c>
      <c r="BM375" s="236" t="s">
        <v>1729</v>
      </c>
    </row>
    <row r="376" s="2" customFormat="1">
      <c r="A376" s="35"/>
      <c r="B376" s="36"/>
      <c r="C376" s="37"/>
      <c r="D376" s="238" t="s">
        <v>244</v>
      </c>
      <c r="E376" s="37"/>
      <c r="F376" s="239" t="s">
        <v>1728</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244</v>
      </c>
      <c r="AU376" s="14" t="s">
        <v>73</v>
      </c>
    </row>
    <row r="377" s="2" customFormat="1">
      <c r="A377" s="35"/>
      <c r="B377" s="36"/>
      <c r="C377" s="37"/>
      <c r="D377" s="238" t="s">
        <v>993</v>
      </c>
      <c r="E377" s="37"/>
      <c r="F377" s="265" t="s">
        <v>1725</v>
      </c>
      <c r="G377" s="37"/>
      <c r="H377" s="37"/>
      <c r="I377" s="240"/>
      <c r="J377" s="37"/>
      <c r="K377" s="37"/>
      <c r="L377" s="41"/>
      <c r="M377" s="241"/>
      <c r="N377" s="242"/>
      <c r="O377" s="88"/>
      <c r="P377" s="88"/>
      <c r="Q377" s="88"/>
      <c r="R377" s="88"/>
      <c r="S377" s="88"/>
      <c r="T377" s="89"/>
      <c r="U377" s="35"/>
      <c r="V377" s="35"/>
      <c r="W377" s="35"/>
      <c r="X377" s="35"/>
      <c r="Y377" s="35"/>
      <c r="Z377" s="35"/>
      <c r="AA377" s="35"/>
      <c r="AB377" s="35"/>
      <c r="AC377" s="35"/>
      <c r="AD377" s="35"/>
      <c r="AE377" s="35"/>
      <c r="AT377" s="14" t="s">
        <v>993</v>
      </c>
      <c r="AU377" s="14" t="s">
        <v>73</v>
      </c>
    </row>
    <row r="378" s="2" customFormat="1" ht="16.5" customHeight="1">
      <c r="A378" s="35"/>
      <c r="B378" s="36"/>
      <c r="C378" s="224" t="s">
        <v>1381</v>
      </c>
      <c r="D378" s="224" t="s">
        <v>239</v>
      </c>
      <c r="E378" s="225" t="s">
        <v>1346</v>
      </c>
      <c r="F378" s="226" t="s">
        <v>1347</v>
      </c>
      <c r="G378" s="227" t="s">
        <v>242</v>
      </c>
      <c r="H378" s="228">
        <v>11</v>
      </c>
      <c r="I378" s="229"/>
      <c r="J378" s="230">
        <f>ROUND(I378*H378,2)</f>
        <v>0</v>
      </c>
      <c r="K378" s="231"/>
      <c r="L378" s="41"/>
      <c r="M378" s="232" t="s">
        <v>1</v>
      </c>
      <c r="N378" s="233" t="s">
        <v>38</v>
      </c>
      <c r="O378" s="88"/>
      <c r="P378" s="234">
        <f>O378*H378</f>
        <v>0</v>
      </c>
      <c r="Q378" s="234">
        <v>0</v>
      </c>
      <c r="R378" s="234">
        <f>Q378*H378</f>
        <v>0</v>
      </c>
      <c r="S378" s="234">
        <v>0</v>
      </c>
      <c r="T378" s="235">
        <f>S378*H378</f>
        <v>0</v>
      </c>
      <c r="U378" s="35"/>
      <c r="V378" s="35"/>
      <c r="W378" s="35"/>
      <c r="X378" s="35"/>
      <c r="Y378" s="35"/>
      <c r="Z378" s="35"/>
      <c r="AA378" s="35"/>
      <c r="AB378" s="35"/>
      <c r="AC378" s="35"/>
      <c r="AD378" s="35"/>
      <c r="AE378" s="35"/>
      <c r="AR378" s="236" t="s">
        <v>258</v>
      </c>
      <c r="AT378" s="236" t="s">
        <v>239</v>
      </c>
      <c r="AU378" s="236" t="s">
        <v>73</v>
      </c>
      <c r="AY378" s="14" t="s">
        <v>238</v>
      </c>
      <c r="BE378" s="237">
        <f>IF(N378="základní",J378,0)</f>
        <v>0</v>
      </c>
      <c r="BF378" s="237">
        <f>IF(N378="snížená",J378,0)</f>
        <v>0</v>
      </c>
      <c r="BG378" s="237">
        <f>IF(N378="zákl. přenesená",J378,0)</f>
        <v>0</v>
      </c>
      <c r="BH378" s="237">
        <f>IF(N378="sníž. přenesená",J378,0)</f>
        <v>0</v>
      </c>
      <c r="BI378" s="237">
        <f>IF(N378="nulová",J378,0)</f>
        <v>0</v>
      </c>
      <c r="BJ378" s="14" t="s">
        <v>80</v>
      </c>
      <c r="BK378" s="237">
        <f>ROUND(I378*H378,2)</f>
        <v>0</v>
      </c>
      <c r="BL378" s="14" t="s">
        <v>258</v>
      </c>
      <c r="BM378" s="236" t="s">
        <v>1730</v>
      </c>
    </row>
    <row r="379" s="2" customFormat="1">
      <c r="A379" s="35"/>
      <c r="B379" s="36"/>
      <c r="C379" s="37"/>
      <c r="D379" s="238" t="s">
        <v>244</v>
      </c>
      <c r="E379" s="37"/>
      <c r="F379" s="239" t="s">
        <v>1347</v>
      </c>
      <c r="G379" s="37"/>
      <c r="H379" s="37"/>
      <c r="I379" s="240"/>
      <c r="J379" s="37"/>
      <c r="K379" s="37"/>
      <c r="L379" s="41"/>
      <c r="M379" s="241"/>
      <c r="N379" s="242"/>
      <c r="O379" s="88"/>
      <c r="P379" s="88"/>
      <c r="Q379" s="88"/>
      <c r="R379" s="88"/>
      <c r="S379" s="88"/>
      <c r="T379" s="89"/>
      <c r="U379" s="35"/>
      <c r="V379" s="35"/>
      <c r="W379" s="35"/>
      <c r="X379" s="35"/>
      <c r="Y379" s="35"/>
      <c r="Z379" s="35"/>
      <c r="AA379" s="35"/>
      <c r="AB379" s="35"/>
      <c r="AC379" s="35"/>
      <c r="AD379" s="35"/>
      <c r="AE379" s="35"/>
      <c r="AT379" s="14" t="s">
        <v>244</v>
      </c>
      <c r="AU379" s="14" t="s">
        <v>73</v>
      </c>
    </row>
    <row r="380" s="2" customFormat="1">
      <c r="A380" s="35"/>
      <c r="B380" s="36"/>
      <c r="C380" s="37"/>
      <c r="D380" s="238" t="s">
        <v>993</v>
      </c>
      <c r="E380" s="37"/>
      <c r="F380" s="265" t="s">
        <v>1731</v>
      </c>
      <c r="G380" s="37"/>
      <c r="H380" s="37"/>
      <c r="I380" s="240"/>
      <c r="J380" s="37"/>
      <c r="K380" s="37"/>
      <c r="L380" s="41"/>
      <c r="M380" s="241"/>
      <c r="N380" s="242"/>
      <c r="O380" s="88"/>
      <c r="P380" s="88"/>
      <c r="Q380" s="88"/>
      <c r="R380" s="88"/>
      <c r="S380" s="88"/>
      <c r="T380" s="89"/>
      <c r="U380" s="35"/>
      <c r="V380" s="35"/>
      <c r="W380" s="35"/>
      <c r="X380" s="35"/>
      <c r="Y380" s="35"/>
      <c r="Z380" s="35"/>
      <c r="AA380" s="35"/>
      <c r="AB380" s="35"/>
      <c r="AC380" s="35"/>
      <c r="AD380" s="35"/>
      <c r="AE380" s="35"/>
      <c r="AT380" s="14" t="s">
        <v>993</v>
      </c>
      <c r="AU380" s="14" t="s">
        <v>73</v>
      </c>
    </row>
    <row r="381" s="2" customFormat="1" ht="66.75" customHeight="1">
      <c r="A381" s="35"/>
      <c r="B381" s="36"/>
      <c r="C381" s="224" t="s">
        <v>1732</v>
      </c>
      <c r="D381" s="224" t="s">
        <v>239</v>
      </c>
      <c r="E381" s="225" t="s">
        <v>1351</v>
      </c>
      <c r="F381" s="226" t="s">
        <v>1352</v>
      </c>
      <c r="G381" s="227" t="s">
        <v>242</v>
      </c>
      <c r="H381" s="228">
        <v>11</v>
      </c>
      <c r="I381" s="229"/>
      <c r="J381" s="230">
        <f>ROUND(I381*H381,2)</f>
        <v>0</v>
      </c>
      <c r="K381" s="231"/>
      <c r="L381" s="41"/>
      <c r="M381" s="232" t="s">
        <v>1</v>
      </c>
      <c r="N381" s="233" t="s">
        <v>38</v>
      </c>
      <c r="O381" s="88"/>
      <c r="P381" s="234">
        <f>O381*H381</f>
        <v>0</v>
      </c>
      <c r="Q381" s="234">
        <v>0</v>
      </c>
      <c r="R381" s="234">
        <f>Q381*H381</f>
        <v>0</v>
      </c>
      <c r="S381" s="234">
        <v>0</v>
      </c>
      <c r="T381" s="235">
        <f>S381*H381</f>
        <v>0</v>
      </c>
      <c r="U381" s="35"/>
      <c r="V381" s="35"/>
      <c r="W381" s="35"/>
      <c r="X381" s="35"/>
      <c r="Y381" s="35"/>
      <c r="Z381" s="35"/>
      <c r="AA381" s="35"/>
      <c r="AB381" s="35"/>
      <c r="AC381" s="35"/>
      <c r="AD381" s="35"/>
      <c r="AE381" s="35"/>
      <c r="AR381" s="236" t="s">
        <v>258</v>
      </c>
      <c r="AT381" s="236" t="s">
        <v>239</v>
      </c>
      <c r="AU381" s="236" t="s">
        <v>73</v>
      </c>
      <c r="AY381" s="14" t="s">
        <v>238</v>
      </c>
      <c r="BE381" s="237">
        <f>IF(N381="základní",J381,0)</f>
        <v>0</v>
      </c>
      <c r="BF381" s="237">
        <f>IF(N381="snížená",J381,0)</f>
        <v>0</v>
      </c>
      <c r="BG381" s="237">
        <f>IF(N381="zákl. přenesená",J381,0)</f>
        <v>0</v>
      </c>
      <c r="BH381" s="237">
        <f>IF(N381="sníž. přenesená",J381,0)</f>
        <v>0</v>
      </c>
      <c r="BI381" s="237">
        <f>IF(N381="nulová",J381,0)</f>
        <v>0</v>
      </c>
      <c r="BJ381" s="14" t="s">
        <v>80</v>
      </c>
      <c r="BK381" s="237">
        <f>ROUND(I381*H381,2)</f>
        <v>0</v>
      </c>
      <c r="BL381" s="14" t="s">
        <v>258</v>
      </c>
      <c r="BM381" s="236" t="s">
        <v>1733</v>
      </c>
    </row>
    <row r="382" s="2" customFormat="1">
      <c r="A382" s="35"/>
      <c r="B382" s="36"/>
      <c r="C382" s="37"/>
      <c r="D382" s="238" t="s">
        <v>244</v>
      </c>
      <c r="E382" s="37"/>
      <c r="F382" s="239" t="s">
        <v>1352</v>
      </c>
      <c r="G382" s="37"/>
      <c r="H382" s="37"/>
      <c r="I382" s="240"/>
      <c r="J382" s="37"/>
      <c r="K382" s="37"/>
      <c r="L382" s="41"/>
      <c r="M382" s="241"/>
      <c r="N382" s="242"/>
      <c r="O382" s="88"/>
      <c r="P382" s="88"/>
      <c r="Q382" s="88"/>
      <c r="R382" s="88"/>
      <c r="S382" s="88"/>
      <c r="T382" s="89"/>
      <c r="U382" s="35"/>
      <c r="V382" s="35"/>
      <c r="W382" s="35"/>
      <c r="X382" s="35"/>
      <c r="Y382" s="35"/>
      <c r="Z382" s="35"/>
      <c r="AA382" s="35"/>
      <c r="AB382" s="35"/>
      <c r="AC382" s="35"/>
      <c r="AD382" s="35"/>
      <c r="AE382" s="35"/>
      <c r="AT382" s="14" t="s">
        <v>244</v>
      </c>
      <c r="AU382" s="14" t="s">
        <v>73</v>
      </c>
    </row>
    <row r="383" s="2" customFormat="1">
      <c r="A383" s="35"/>
      <c r="B383" s="36"/>
      <c r="C383" s="37"/>
      <c r="D383" s="238" t="s">
        <v>993</v>
      </c>
      <c r="E383" s="37"/>
      <c r="F383" s="265" t="s">
        <v>1731</v>
      </c>
      <c r="G383" s="37"/>
      <c r="H383" s="37"/>
      <c r="I383" s="240"/>
      <c r="J383" s="37"/>
      <c r="K383" s="37"/>
      <c r="L383" s="41"/>
      <c r="M383" s="241"/>
      <c r="N383" s="242"/>
      <c r="O383" s="88"/>
      <c r="P383" s="88"/>
      <c r="Q383" s="88"/>
      <c r="R383" s="88"/>
      <c r="S383" s="88"/>
      <c r="T383" s="89"/>
      <c r="U383" s="35"/>
      <c r="V383" s="35"/>
      <c r="W383" s="35"/>
      <c r="X383" s="35"/>
      <c r="Y383" s="35"/>
      <c r="Z383" s="35"/>
      <c r="AA383" s="35"/>
      <c r="AB383" s="35"/>
      <c r="AC383" s="35"/>
      <c r="AD383" s="35"/>
      <c r="AE383" s="35"/>
      <c r="AT383" s="14" t="s">
        <v>993</v>
      </c>
      <c r="AU383" s="14" t="s">
        <v>73</v>
      </c>
    </row>
    <row r="384" s="2" customFormat="1" ht="37.8" customHeight="1">
      <c r="A384" s="35"/>
      <c r="B384" s="36"/>
      <c r="C384" s="224" t="s">
        <v>1386</v>
      </c>
      <c r="D384" s="224" t="s">
        <v>239</v>
      </c>
      <c r="E384" s="225" t="s">
        <v>1734</v>
      </c>
      <c r="F384" s="226" t="s">
        <v>1735</v>
      </c>
      <c r="G384" s="227" t="s">
        <v>242</v>
      </c>
      <c r="H384" s="228">
        <v>96</v>
      </c>
      <c r="I384" s="229"/>
      <c r="J384" s="230">
        <f>ROUND(I384*H384,2)</f>
        <v>0</v>
      </c>
      <c r="K384" s="231"/>
      <c r="L384" s="41"/>
      <c r="M384" s="232" t="s">
        <v>1</v>
      </c>
      <c r="N384" s="233" t="s">
        <v>38</v>
      </c>
      <c r="O384" s="88"/>
      <c r="P384" s="234">
        <f>O384*H384</f>
        <v>0</v>
      </c>
      <c r="Q384" s="234">
        <v>0</v>
      </c>
      <c r="R384" s="234">
        <f>Q384*H384</f>
        <v>0</v>
      </c>
      <c r="S384" s="234">
        <v>0</v>
      </c>
      <c r="T384" s="235">
        <f>S384*H384</f>
        <v>0</v>
      </c>
      <c r="U384" s="35"/>
      <c r="V384" s="35"/>
      <c r="W384" s="35"/>
      <c r="X384" s="35"/>
      <c r="Y384" s="35"/>
      <c r="Z384" s="35"/>
      <c r="AA384" s="35"/>
      <c r="AB384" s="35"/>
      <c r="AC384" s="35"/>
      <c r="AD384" s="35"/>
      <c r="AE384" s="35"/>
      <c r="AR384" s="236" t="s">
        <v>258</v>
      </c>
      <c r="AT384" s="236" t="s">
        <v>239</v>
      </c>
      <c r="AU384" s="236" t="s">
        <v>73</v>
      </c>
      <c r="AY384" s="14" t="s">
        <v>238</v>
      </c>
      <c r="BE384" s="237">
        <f>IF(N384="základní",J384,0)</f>
        <v>0</v>
      </c>
      <c r="BF384" s="237">
        <f>IF(N384="snížená",J384,0)</f>
        <v>0</v>
      </c>
      <c r="BG384" s="237">
        <f>IF(N384="zákl. přenesená",J384,0)</f>
        <v>0</v>
      </c>
      <c r="BH384" s="237">
        <f>IF(N384="sníž. přenesená",J384,0)</f>
        <v>0</v>
      </c>
      <c r="BI384" s="237">
        <f>IF(N384="nulová",J384,0)</f>
        <v>0</v>
      </c>
      <c r="BJ384" s="14" t="s">
        <v>80</v>
      </c>
      <c r="BK384" s="237">
        <f>ROUND(I384*H384,2)</f>
        <v>0</v>
      </c>
      <c r="BL384" s="14" t="s">
        <v>258</v>
      </c>
      <c r="BM384" s="236" t="s">
        <v>1736</v>
      </c>
    </row>
    <row r="385" s="2" customFormat="1">
      <c r="A385" s="35"/>
      <c r="B385" s="36"/>
      <c r="C385" s="37"/>
      <c r="D385" s="238" t="s">
        <v>244</v>
      </c>
      <c r="E385" s="37"/>
      <c r="F385" s="239" t="s">
        <v>1735</v>
      </c>
      <c r="G385" s="37"/>
      <c r="H385" s="37"/>
      <c r="I385" s="240"/>
      <c r="J385" s="37"/>
      <c r="K385" s="37"/>
      <c r="L385" s="41"/>
      <c r="M385" s="241"/>
      <c r="N385" s="242"/>
      <c r="O385" s="88"/>
      <c r="P385" s="88"/>
      <c r="Q385" s="88"/>
      <c r="R385" s="88"/>
      <c r="S385" s="88"/>
      <c r="T385" s="89"/>
      <c r="U385" s="35"/>
      <c r="V385" s="35"/>
      <c r="W385" s="35"/>
      <c r="X385" s="35"/>
      <c r="Y385" s="35"/>
      <c r="Z385" s="35"/>
      <c r="AA385" s="35"/>
      <c r="AB385" s="35"/>
      <c r="AC385" s="35"/>
      <c r="AD385" s="35"/>
      <c r="AE385" s="35"/>
      <c r="AT385" s="14" t="s">
        <v>244</v>
      </c>
      <c r="AU385" s="14" t="s">
        <v>73</v>
      </c>
    </row>
    <row r="386" s="2" customFormat="1">
      <c r="A386" s="35"/>
      <c r="B386" s="36"/>
      <c r="C386" s="37"/>
      <c r="D386" s="238" t="s">
        <v>993</v>
      </c>
      <c r="E386" s="37"/>
      <c r="F386" s="265" t="s">
        <v>1737</v>
      </c>
      <c r="G386" s="37"/>
      <c r="H386" s="37"/>
      <c r="I386" s="240"/>
      <c r="J386" s="37"/>
      <c r="K386" s="37"/>
      <c r="L386" s="41"/>
      <c r="M386" s="241"/>
      <c r="N386" s="242"/>
      <c r="O386" s="88"/>
      <c r="P386" s="88"/>
      <c r="Q386" s="88"/>
      <c r="R386" s="88"/>
      <c r="S386" s="88"/>
      <c r="T386" s="89"/>
      <c r="U386" s="35"/>
      <c r="V386" s="35"/>
      <c r="W386" s="35"/>
      <c r="X386" s="35"/>
      <c r="Y386" s="35"/>
      <c r="Z386" s="35"/>
      <c r="AA386" s="35"/>
      <c r="AB386" s="35"/>
      <c r="AC386" s="35"/>
      <c r="AD386" s="35"/>
      <c r="AE386" s="35"/>
      <c r="AT386" s="14" t="s">
        <v>993</v>
      </c>
      <c r="AU386" s="14" t="s">
        <v>73</v>
      </c>
    </row>
    <row r="387" s="2" customFormat="1" ht="66.75" customHeight="1">
      <c r="A387" s="35"/>
      <c r="B387" s="36"/>
      <c r="C387" s="224" t="s">
        <v>1738</v>
      </c>
      <c r="D387" s="224" t="s">
        <v>239</v>
      </c>
      <c r="E387" s="225" t="s">
        <v>1489</v>
      </c>
      <c r="F387" s="226" t="s">
        <v>1490</v>
      </c>
      <c r="G387" s="227" t="s">
        <v>242</v>
      </c>
      <c r="H387" s="228">
        <v>8</v>
      </c>
      <c r="I387" s="229"/>
      <c r="J387" s="230">
        <f>ROUND(I387*H387,2)</f>
        <v>0</v>
      </c>
      <c r="K387" s="231"/>
      <c r="L387" s="41"/>
      <c r="M387" s="232" t="s">
        <v>1</v>
      </c>
      <c r="N387" s="233" t="s">
        <v>38</v>
      </c>
      <c r="O387" s="88"/>
      <c r="P387" s="234">
        <f>O387*H387</f>
        <v>0</v>
      </c>
      <c r="Q387" s="234">
        <v>0</v>
      </c>
      <c r="R387" s="234">
        <f>Q387*H387</f>
        <v>0</v>
      </c>
      <c r="S387" s="234">
        <v>0</v>
      </c>
      <c r="T387" s="235">
        <f>S387*H387</f>
        <v>0</v>
      </c>
      <c r="U387" s="35"/>
      <c r="V387" s="35"/>
      <c r="W387" s="35"/>
      <c r="X387" s="35"/>
      <c r="Y387" s="35"/>
      <c r="Z387" s="35"/>
      <c r="AA387" s="35"/>
      <c r="AB387" s="35"/>
      <c r="AC387" s="35"/>
      <c r="AD387" s="35"/>
      <c r="AE387" s="35"/>
      <c r="AR387" s="236" t="s">
        <v>258</v>
      </c>
      <c r="AT387" s="236" t="s">
        <v>239</v>
      </c>
      <c r="AU387" s="236" t="s">
        <v>73</v>
      </c>
      <c r="AY387" s="14" t="s">
        <v>238</v>
      </c>
      <c r="BE387" s="237">
        <f>IF(N387="základní",J387,0)</f>
        <v>0</v>
      </c>
      <c r="BF387" s="237">
        <f>IF(N387="snížená",J387,0)</f>
        <v>0</v>
      </c>
      <c r="BG387" s="237">
        <f>IF(N387="zákl. přenesená",J387,0)</f>
        <v>0</v>
      </c>
      <c r="BH387" s="237">
        <f>IF(N387="sníž. přenesená",J387,0)</f>
        <v>0</v>
      </c>
      <c r="BI387" s="237">
        <f>IF(N387="nulová",J387,0)</f>
        <v>0</v>
      </c>
      <c r="BJ387" s="14" t="s">
        <v>80</v>
      </c>
      <c r="BK387" s="237">
        <f>ROUND(I387*H387,2)</f>
        <v>0</v>
      </c>
      <c r="BL387" s="14" t="s">
        <v>258</v>
      </c>
      <c r="BM387" s="236" t="s">
        <v>1739</v>
      </c>
    </row>
    <row r="388" s="2" customFormat="1">
      <c r="A388" s="35"/>
      <c r="B388" s="36"/>
      <c r="C388" s="37"/>
      <c r="D388" s="238" t="s">
        <v>244</v>
      </c>
      <c r="E388" s="37"/>
      <c r="F388" s="239" t="s">
        <v>1492</v>
      </c>
      <c r="G388" s="37"/>
      <c r="H388" s="37"/>
      <c r="I388" s="240"/>
      <c r="J388" s="37"/>
      <c r="K388" s="37"/>
      <c r="L388" s="41"/>
      <c r="M388" s="241"/>
      <c r="N388" s="242"/>
      <c r="O388" s="88"/>
      <c r="P388" s="88"/>
      <c r="Q388" s="88"/>
      <c r="R388" s="88"/>
      <c r="S388" s="88"/>
      <c r="T388" s="89"/>
      <c r="U388" s="35"/>
      <c r="V388" s="35"/>
      <c r="W388" s="35"/>
      <c r="X388" s="35"/>
      <c r="Y388" s="35"/>
      <c r="Z388" s="35"/>
      <c r="AA388" s="35"/>
      <c r="AB388" s="35"/>
      <c r="AC388" s="35"/>
      <c r="AD388" s="35"/>
      <c r="AE388" s="35"/>
      <c r="AT388" s="14" t="s">
        <v>244</v>
      </c>
      <c r="AU388" s="14" t="s">
        <v>73</v>
      </c>
    </row>
    <row r="389" s="2" customFormat="1">
      <c r="A389" s="35"/>
      <c r="B389" s="36"/>
      <c r="C389" s="37"/>
      <c r="D389" s="238" t="s">
        <v>993</v>
      </c>
      <c r="E389" s="37"/>
      <c r="F389" s="265" t="s">
        <v>1740</v>
      </c>
      <c r="G389" s="37"/>
      <c r="H389" s="37"/>
      <c r="I389" s="240"/>
      <c r="J389" s="37"/>
      <c r="K389" s="37"/>
      <c r="L389" s="41"/>
      <c r="M389" s="241"/>
      <c r="N389" s="242"/>
      <c r="O389" s="88"/>
      <c r="P389" s="88"/>
      <c r="Q389" s="88"/>
      <c r="R389" s="88"/>
      <c r="S389" s="88"/>
      <c r="T389" s="89"/>
      <c r="U389" s="35"/>
      <c r="V389" s="35"/>
      <c r="W389" s="35"/>
      <c r="X389" s="35"/>
      <c r="Y389" s="35"/>
      <c r="Z389" s="35"/>
      <c r="AA389" s="35"/>
      <c r="AB389" s="35"/>
      <c r="AC389" s="35"/>
      <c r="AD389" s="35"/>
      <c r="AE389" s="35"/>
      <c r="AT389" s="14" t="s">
        <v>993</v>
      </c>
      <c r="AU389" s="14" t="s">
        <v>73</v>
      </c>
    </row>
    <row r="390" s="2" customFormat="1" ht="76.35" customHeight="1">
      <c r="A390" s="35"/>
      <c r="B390" s="36"/>
      <c r="C390" s="224" t="s">
        <v>1390</v>
      </c>
      <c r="D390" s="224" t="s">
        <v>239</v>
      </c>
      <c r="E390" s="225" t="s">
        <v>1494</v>
      </c>
      <c r="F390" s="226" t="s">
        <v>1495</v>
      </c>
      <c r="G390" s="227" t="s">
        <v>242</v>
      </c>
      <c r="H390" s="228">
        <v>11</v>
      </c>
      <c r="I390" s="229"/>
      <c r="J390" s="230">
        <f>ROUND(I390*H390,2)</f>
        <v>0</v>
      </c>
      <c r="K390" s="231"/>
      <c r="L390" s="41"/>
      <c r="M390" s="232" t="s">
        <v>1</v>
      </c>
      <c r="N390" s="233" t="s">
        <v>38</v>
      </c>
      <c r="O390" s="88"/>
      <c r="P390" s="234">
        <f>O390*H390</f>
        <v>0</v>
      </c>
      <c r="Q390" s="234">
        <v>0</v>
      </c>
      <c r="R390" s="234">
        <f>Q390*H390</f>
        <v>0</v>
      </c>
      <c r="S390" s="234">
        <v>0</v>
      </c>
      <c r="T390" s="235">
        <f>S390*H390</f>
        <v>0</v>
      </c>
      <c r="U390" s="35"/>
      <c r="V390" s="35"/>
      <c r="W390" s="35"/>
      <c r="X390" s="35"/>
      <c r="Y390" s="35"/>
      <c r="Z390" s="35"/>
      <c r="AA390" s="35"/>
      <c r="AB390" s="35"/>
      <c r="AC390" s="35"/>
      <c r="AD390" s="35"/>
      <c r="AE390" s="35"/>
      <c r="AR390" s="236" t="s">
        <v>258</v>
      </c>
      <c r="AT390" s="236" t="s">
        <v>239</v>
      </c>
      <c r="AU390" s="236" t="s">
        <v>73</v>
      </c>
      <c r="AY390" s="14" t="s">
        <v>238</v>
      </c>
      <c r="BE390" s="237">
        <f>IF(N390="základní",J390,0)</f>
        <v>0</v>
      </c>
      <c r="BF390" s="237">
        <f>IF(N390="snížená",J390,0)</f>
        <v>0</v>
      </c>
      <c r="BG390" s="237">
        <f>IF(N390="zákl. přenesená",J390,0)</f>
        <v>0</v>
      </c>
      <c r="BH390" s="237">
        <f>IF(N390="sníž. přenesená",J390,0)</f>
        <v>0</v>
      </c>
      <c r="BI390" s="237">
        <f>IF(N390="nulová",J390,0)</f>
        <v>0</v>
      </c>
      <c r="BJ390" s="14" t="s">
        <v>80</v>
      </c>
      <c r="BK390" s="237">
        <f>ROUND(I390*H390,2)</f>
        <v>0</v>
      </c>
      <c r="BL390" s="14" t="s">
        <v>258</v>
      </c>
      <c r="BM390" s="236" t="s">
        <v>1741</v>
      </c>
    </row>
    <row r="391" s="2" customFormat="1">
      <c r="A391" s="35"/>
      <c r="B391" s="36"/>
      <c r="C391" s="37"/>
      <c r="D391" s="238" t="s">
        <v>244</v>
      </c>
      <c r="E391" s="37"/>
      <c r="F391" s="239" t="s">
        <v>1497</v>
      </c>
      <c r="G391" s="37"/>
      <c r="H391" s="37"/>
      <c r="I391" s="240"/>
      <c r="J391" s="37"/>
      <c r="K391" s="37"/>
      <c r="L391" s="41"/>
      <c r="M391" s="241"/>
      <c r="N391" s="242"/>
      <c r="O391" s="88"/>
      <c r="P391" s="88"/>
      <c r="Q391" s="88"/>
      <c r="R391" s="88"/>
      <c r="S391" s="88"/>
      <c r="T391" s="89"/>
      <c r="U391" s="35"/>
      <c r="V391" s="35"/>
      <c r="W391" s="35"/>
      <c r="X391" s="35"/>
      <c r="Y391" s="35"/>
      <c r="Z391" s="35"/>
      <c r="AA391" s="35"/>
      <c r="AB391" s="35"/>
      <c r="AC391" s="35"/>
      <c r="AD391" s="35"/>
      <c r="AE391" s="35"/>
      <c r="AT391" s="14" t="s">
        <v>244</v>
      </c>
      <c r="AU391" s="14" t="s">
        <v>73</v>
      </c>
    </row>
    <row r="392" s="2" customFormat="1">
      <c r="A392" s="35"/>
      <c r="B392" s="36"/>
      <c r="C392" s="37"/>
      <c r="D392" s="238" t="s">
        <v>993</v>
      </c>
      <c r="E392" s="37"/>
      <c r="F392" s="265" t="s">
        <v>1742</v>
      </c>
      <c r="G392" s="37"/>
      <c r="H392" s="37"/>
      <c r="I392" s="240"/>
      <c r="J392" s="37"/>
      <c r="K392" s="37"/>
      <c r="L392" s="41"/>
      <c r="M392" s="256"/>
      <c r="N392" s="257"/>
      <c r="O392" s="258"/>
      <c r="P392" s="258"/>
      <c r="Q392" s="258"/>
      <c r="R392" s="258"/>
      <c r="S392" s="258"/>
      <c r="T392" s="259"/>
      <c r="U392" s="35"/>
      <c r="V392" s="35"/>
      <c r="W392" s="35"/>
      <c r="X392" s="35"/>
      <c r="Y392" s="35"/>
      <c r="Z392" s="35"/>
      <c r="AA392" s="35"/>
      <c r="AB392" s="35"/>
      <c r="AC392" s="35"/>
      <c r="AD392" s="35"/>
      <c r="AE392" s="35"/>
      <c r="AT392" s="14" t="s">
        <v>993</v>
      </c>
      <c r="AU392" s="14" t="s">
        <v>73</v>
      </c>
    </row>
    <row r="393" s="2" customFormat="1" ht="6.96" customHeight="1">
      <c r="A393" s="35"/>
      <c r="B393" s="63"/>
      <c r="C393" s="64"/>
      <c r="D393" s="64"/>
      <c r="E393" s="64"/>
      <c r="F393" s="64"/>
      <c r="G393" s="64"/>
      <c r="H393" s="64"/>
      <c r="I393" s="64"/>
      <c r="J393" s="64"/>
      <c r="K393" s="64"/>
      <c r="L393" s="41"/>
      <c r="M393" s="35"/>
      <c r="O393" s="35"/>
      <c r="P393" s="35"/>
      <c r="Q393" s="35"/>
      <c r="R393" s="35"/>
      <c r="S393" s="35"/>
      <c r="T393" s="35"/>
      <c r="U393" s="35"/>
      <c r="V393" s="35"/>
      <c r="W393" s="35"/>
      <c r="X393" s="35"/>
      <c r="Y393" s="35"/>
      <c r="Z393" s="35"/>
      <c r="AA393" s="35"/>
      <c r="AB393" s="35"/>
      <c r="AC393" s="35"/>
      <c r="AD393" s="35"/>
      <c r="AE393" s="35"/>
    </row>
  </sheetData>
  <sheetProtection sheet="1" autoFilter="0" formatColumns="0" formatRows="0" objects="1" scenarios="1" spinCount="100000" saltValue="L7MsSPY+LDX0RROV6+gCNSW/M7p1SnMFhXwcfLJXL7wl79Ag8rBfOMCUrDJ3zzaPwvwuePfyiI/nWWnO/r9TwA==" hashValue="aq+EChFWia+rWilIIuwGBN4JBeqOTIJqdU9eLQ56siiQ0qx94YEVS+QHTVhe6cl2zm8sBL5xzGKyTxJrLBJ5WA==" algorithmName="SHA-512" password="CC35"/>
  <autoFilter ref="C115:K39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1743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219</v>
      </c>
      <c r="BK116" s="209">
        <f>SUM(BK117:BK344)</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1744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1745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1746</v>
      </c>
      <c r="F123" s="226" t="s">
        <v>1747</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1749</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1750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1751</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1752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1753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1754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1755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1756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1757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1758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1759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1760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1761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1762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1763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1764</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1765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1745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1766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1767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1768</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1769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1770</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1771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1772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1773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1774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1775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1776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1777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1778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1278</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1779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1283</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1288</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1178</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1335</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1780</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1339</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1781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1178</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1344</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1178</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1348</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1782</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1353</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1783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1356</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1784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1344</v>
      </c>
      <c r="D237" s="224" t="s">
        <v>239</v>
      </c>
      <c r="E237" s="225" t="s">
        <v>1266</v>
      </c>
      <c r="F237" s="226" t="s">
        <v>1267</v>
      </c>
      <c r="G237" s="227" t="s">
        <v>1178</v>
      </c>
      <c r="H237" s="228">
        <v>0.097000000000000003</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1785</v>
      </c>
    </row>
    <row r="238" s="2" customFormat="1">
      <c r="A238" s="35"/>
      <c r="B238" s="36"/>
      <c r="C238" s="37"/>
      <c r="D238" s="238" t="s">
        <v>244</v>
      </c>
      <c r="E238" s="37"/>
      <c r="F238" s="239" t="s">
        <v>1269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1549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1105</v>
      </c>
      <c r="D240" s="224" t="s">
        <v>239</v>
      </c>
      <c r="E240" s="225" t="s">
        <v>1271</v>
      </c>
      <c r="F240" s="226" t="s">
        <v>1272</v>
      </c>
      <c r="G240" s="227" t="s">
        <v>1273</v>
      </c>
      <c r="H240" s="228">
        <v>80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1361</v>
      </c>
    </row>
    <row r="241" s="2" customFormat="1">
      <c r="A241" s="35"/>
      <c r="B241" s="36"/>
      <c r="C241" s="37"/>
      <c r="D241" s="238" t="s">
        <v>244</v>
      </c>
      <c r="E241" s="37"/>
      <c r="F241" s="239" t="s">
        <v>1274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1786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1276</v>
      </c>
      <c r="F243" s="226" t="s">
        <v>1277</v>
      </c>
      <c r="G243" s="227" t="s">
        <v>1273</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1362</v>
      </c>
    </row>
    <row r="244" s="2" customFormat="1">
      <c r="A244" s="35"/>
      <c r="B244" s="36"/>
      <c r="C244" s="37"/>
      <c r="D244" s="238" t="s">
        <v>244</v>
      </c>
      <c r="E244" s="37"/>
      <c r="F244" s="239" t="s">
        <v>1279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1787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1116</v>
      </c>
      <c r="D246" s="224" t="s">
        <v>239</v>
      </c>
      <c r="E246" s="225" t="s">
        <v>1281</v>
      </c>
      <c r="F246" s="226" t="s">
        <v>1282</v>
      </c>
      <c r="G246" s="227" t="s">
        <v>249</v>
      </c>
      <c r="H246" s="228">
        <v>4000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1367</v>
      </c>
    </row>
    <row r="247" s="2" customFormat="1">
      <c r="A247" s="35"/>
      <c r="B247" s="36"/>
      <c r="C247" s="37"/>
      <c r="D247" s="238" t="s">
        <v>244</v>
      </c>
      <c r="E247" s="37"/>
      <c r="F247" s="239" t="s">
        <v>1284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1788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1286</v>
      </c>
      <c r="F249" s="226" t="s">
        <v>1287</v>
      </c>
      <c r="G249" s="227" t="s">
        <v>249</v>
      </c>
      <c r="H249" s="228">
        <v>4000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1372</v>
      </c>
    </row>
    <row r="250" s="2" customFormat="1">
      <c r="A250" s="35"/>
      <c r="B250" s="36"/>
      <c r="C250" s="37"/>
      <c r="D250" s="238" t="s">
        <v>244</v>
      </c>
      <c r="E250" s="37"/>
      <c r="F250" s="239" t="s">
        <v>1289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1789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49.05" customHeight="1">
      <c r="A252" s="35"/>
      <c r="B252" s="36"/>
      <c r="C252" s="224" t="s">
        <v>1325</v>
      </c>
      <c r="D252" s="224" t="s">
        <v>239</v>
      </c>
      <c r="E252" s="225" t="s">
        <v>1305</v>
      </c>
      <c r="F252" s="226" t="s">
        <v>1306</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1377</v>
      </c>
    </row>
    <row r="253" s="2" customFormat="1">
      <c r="A253" s="35"/>
      <c r="B253" s="36"/>
      <c r="C253" s="37"/>
      <c r="D253" s="238" t="s">
        <v>244</v>
      </c>
      <c r="E253" s="37"/>
      <c r="F253" s="239" t="s">
        <v>1306</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1790</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1235</v>
      </c>
      <c r="D255" s="224" t="s">
        <v>239</v>
      </c>
      <c r="E255" s="225" t="s">
        <v>1309</v>
      </c>
      <c r="F255" s="226" t="s">
        <v>1310</v>
      </c>
      <c r="G255" s="227" t="s">
        <v>242</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1381</v>
      </c>
    </row>
    <row r="256" s="2" customFormat="1">
      <c r="A256" s="35"/>
      <c r="B256" s="36"/>
      <c r="C256" s="37"/>
      <c r="D256" s="238" t="s">
        <v>244</v>
      </c>
      <c r="E256" s="37"/>
      <c r="F256" s="239" t="s">
        <v>1310</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1790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1332</v>
      </c>
      <c r="D258" s="224" t="s">
        <v>239</v>
      </c>
      <c r="E258" s="225" t="s">
        <v>1291</v>
      </c>
      <c r="F258" s="226" t="s">
        <v>1292</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1386</v>
      </c>
    </row>
    <row r="259" s="2" customFormat="1">
      <c r="A259" s="35"/>
      <c r="B259" s="36"/>
      <c r="C259" s="37"/>
      <c r="D259" s="238" t="s">
        <v>244</v>
      </c>
      <c r="E259" s="37"/>
      <c r="F259" s="239" t="s">
        <v>1292</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1791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1238</v>
      </c>
      <c r="D261" s="224" t="s">
        <v>239</v>
      </c>
      <c r="E261" s="225" t="s">
        <v>1295</v>
      </c>
      <c r="F261" s="226" t="s">
        <v>1296</v>
      </c>
      <c r="G261" s="227" t="s">
        <v>249</v>
      </c>
      <c r="H261" s="228">
        <v>74.799999999999997</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1390</v>
      </c>
    </row>
    <row r="262" s="2" customFormat="1">
      <c r="A262" s="35"/>
      <c r="B262" s="36"/>
      <c r="C262" s="37"/>
      <c r="D262" s="238" t="s">
        <v>244</v>
      </c>
      <c r="E262" s="37"/>
      <c r="F262" s="239" t="s">
        <v>1296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1791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1341</v>
      </c>
      <c r="D264" s="224" t="s">
        <v>239</v>
      </c>
      <c r="E264" s="225" t="s">
        <v>1333</v>
      </c>
      <c r="F264" s="226" t="s">
        <v>1334</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1395</v>
      </c>
    </row>
    <row r="265" s="2" customFormat="1">
      <c r="A265" s="35"/>
      <c r="B265" s="36"/>
      <c r="C265" s="37"/>
      <c r="D265" s="238" t="s">
        <v>244</v>
      </c>
      <c r="E265" s="37"/>
      <c r="F265" s="239" t="s">
        <v>1334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1792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1242</v>
      </c>
      <c r="D267" s="224" t="s">
        <v>239</v>
      </c>
      <c r="E267" s="225" t="s">
        <v>1337</v>
      </c>
      <c r="F267" s="226" t="s">
        <v>1338</v>
      </c>
      <c r="G267" s="227" t="s">
        <v>242</v>
      </c>
      <c r="H267" s="228">
        <v>240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1399</v>
      </c>
    </row>
    <row r="268" s="2" customFormat="1">
      <c r="A268" s="35"/>
      <c r="B268" s="36"/>
      <c r="C268" s="37"/>
      <c r="D268" s="238" t="s">
        <v>244</v>
      </c>
      <c r="E268" s="37"/>
      <c r="F268" s="239" t="s">
        <v>1338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1792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1350</v>
      </c>
      <c r="D270" s="224" t="s">
        <v>239</v>
      </c>
      <c r="E270" s="225" t="s">
        <v>1342</v>
      </c>
      <c r="F270" s="226" t="s">
        <v>1343</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1404</v>
      </c>
    </row>
    <row r="271" s="2" customFormat="1">
      <c r="A271" s="35"/>
      <c r="B271" s="36"/>
      <c r="C271" s="37"/>
      <c r="D271" s="238" t="s">
        <v>244</v>
      </c>
      <c r="E271" s="37"/>
      <c r="F271" s="239" t="s">
        <v>1343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1793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1245</v>
      </c>
      <c r="D273" s="224" t="s">
        <v>239</v>
      </c>
      <c r="E273" s="225" t="s">
        <v>1346</v>
      </c>
      <c r="F273" s="226" t="s">
        <v>1347</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1608</v>
      </c>
    </row>
    <row r="274" s="2" customFormat="1">
      <c r="A274" s="35"/>
      <c r="B274" s="36"/>
      <c r="C274" s="37"/>
      <c r="D274" s="238" t="s">
        <v>244</v>
      </c>
      <c r="E274" s="37"/>
      <c r="F274" s="239" t="s">
        <v>1347</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1794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1358</v>
      </c>
      <c r="D276" s="224" t="s">
        <v>239</v>
      </c>
      <c r="E276" s="225" t="s">
        <v>1351</v>
      </c>
      <c r="F276" s="226" t="s">
        <v>1352</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1413</v>
      </c>
    </row>
    <row r="277" s="2" customFormat="1">
      <c r="A277" s="35"/>
      <c r="B277" s="36"/>
      <c r="C277" s="37"/>
      <c r="D277" s="238" t="s">
        <v>244</v>
      </c>
      <c r="E277" s="37"/>
      <c r="F277" s="239" t="s">
        <v>1352</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1794</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1247</v>
      </c>
      <c r="D279" s="224" t="s">
        <v>239</v>
      </c>
      <c r="E279" s="225" t="s">
        <v>1354</v>
      </c>
      <c r="F279" s="226" t="s">
        <v>1355</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1417</v>
      </c>
    </row>
    <row r="280" s="2" customFormat="1">
      <c r="A280" s="35"/>
      <c r="B280" s="36"/>
      <c r="C280" s="37"/>
      <c r="D280" s="238" t="s">
        <v>244</v>
      </c>
      <c r="E280" s="37"/>
      <c r="F280" s="239" t="s">
        <v>1355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1795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1364</v>
      </c>
      <c r="D282" s="224" t="s">
        <v>239</v>
      </c>
      <c r="E282" s="225" t="s">
        <v>1359</v>
      </c>
      <c r="F282" s="226" t="s">
        <v>1360</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1422</v>
      </c>
    </row>
    <row r="283" s="2" customFormat="1">
      <c r="A283" s="35"/>
      <c r="B283" s="36"/>
      <c r="C283" s="37"/>
      <c r="D283" s="238" t="s">
        <v>244</v>
      </c>
      <c r="E283" s="37"/>
      <c r="F283" s="239" t="s">
        <v>1360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1795</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1251</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1426</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1794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1374</v>
      </c>
      <c r="D288" s="224" t="s">
        <v>239</v>
      </c>
      <c r="E288" s="225" t="s">
        <v>1365</v>
      </c>
      <c r="F288" s="226" t="s">
        <v>1366</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1647</v>
      </c>
    </row>
    <row r="289" s="2" customFormat="1">
      <c r="A289" s="35"/>
      <c r="B289" s="36"/>
      <c r="C289" s="37"/>
      <c r="D289" s="238" t="s">
        <v>244</v>
      </c>
      <c r="E289" s="37"/>
      <c r="F289" s="239" t="s">
        <v>1368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1256</v>
      </c>
      <c r="D291" s="224" t="s">
        <v>239</v>
      </c>
      <c r="E291" s="225" t="s">
        <v>1797</v>
      </c>
      <c r="F291" s="226" t="s">
        <v>1798</v>
      </c>
      <c r="G291" s="227" t="s">
        <v>249</v>
      </c>
      <c r="H291" s="228">
        <v>18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1649</v>
      </c>
    </row>
    <row r="292" s="2" customFormat="1">
      <c r="A292" s="35"/>
      <c r="B292" s="36"/>
      <c r="C292" s="37"/>
      <c r="D292" s="238" t="s">
        <v>244</v>
      </c>
      <c r="E292" s="37"/>
      <c r="F292" s="239" t="s">
        <v>1798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1799</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37.8" customHeight="1">
      <c r="A294" s="35"/>
      <c r="B294" s="36"/>
      <c r="C294" s="224" t="s">
        <v>1383</v>
      </c>
      <c r="D294" s="224" t="s">
        <v>239</v>
      </c>
      <c r="E294" s="225" t="s">
        <v>1800</v>
      </c>
      <c r="F294" s="226" t="s">
        <v>1801</v>
      </c>
      <c r="G294" s="227" t="s">
        <v>249</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1652</v>
      </c>
    </row>
    <row r="295" s="2" customFormat="1">
      <c r="A295" s="35"/>
      <c r="B295" s="36"/>
      <c r="C295" s="37"/>
      <c r="D295" s="238" t="s">
        <v>244</v>
      </c>
      <c r="E295" s="37"/>
      <c r="F295" s="239" t="s">
        <v>1801</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1802</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55.5" customHeight="1">
      <c r="A297" s="35"/>
      <c r="B297" s="36"/>
      <c r="C297" s="224" t="s">
        <v>1259</v>
      </c>
      <c r="D297" s="224" t="s">
        <v>239</v>
      </c>
      <c r="E297" s="225" t="s">
        <v>1803</v>
      </c>
      <c r="F297" s="226" t="s">
        <v>1804</v>
      </c>
      <c r="G297" s="227" t="s">
        <v>1150</v>
      </c>
      <c r="H297" s="228">
        <v>60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1444</v>
      </c>
    </row>
    <row r="298" s="2" customFormat="1">
      <c r="A298" s="35"/>
      <c r="B298" s="36"/>
      <c r="C298" s="37"/>
      <c r="D298" s="238" t="s">
        <v>244</v>
      </c>
      <c r="E298" s="37"/>
      <c r="F298" s="239" t="s">
        <v>1804</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1805</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1392</v>
      </c>
      <c r="D300" s="224" t="s">
        <v>239</v>
      </c>
      <c r="E300" s="225" t="s">
        <v>1176</v>
      </c>
      <c r="F300" s="226" t="s">
        <v>1177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1449</v>
      </c>
    </row>
    <row r="301" s="2" customFormat="1">
      <c r="A301" s="35"/>
      <c r="B301" s="36"/>
      <c r="C301" s="37"/>
      <c r="D301" s="238" t="s">
        <v>244</v>
      </c>
      <c r="E301" s="37"/>
      <c r="F301" s="239" t="s">
        <v>1179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1806</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1263</v>
      </c>
      <c r="D303" s="224" t="s">
        <v>239</v>
      </c>
      <c r="E303" s="225" t="s">
        <v>1186</v>
      </c>
      <c r="F303" s="226" t="s">
        <v>1187</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1453</v>
      </c>
    </row>
    <row r="304" s="2" customFormat="1">
      <c r="A304" s="35"/>
      <c r="B304" s="36"/>
      <c r="C304" s="37"/>
      <c r="D304" s="238" t="s">
        <v>244</v>
      </c>
      <c r="E304" s="37"/>
      <c r="F304" s="239" t="s">
        <v>1188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1807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6.75" customHeight="1">
      <c r="A306" s="35"/>
      <c r="B306" s="36"/>
      <c r="C306" s="224" t="s">
        <v>1401</v>
      </c>
      <c r="D306" s="224" t="s">
        <v>239</v>
      </c>
      <c r="E306" s="225" t="s">
        <v>1808</v>
      </c>
      <c r="F306" s="226" t="s">
        <v>1809</v>
      </c>
      <c r="G306" s="227" t="s">
        <v>1178</v>
      </c>
      <c r="H306" s="228">
        <v>26.399999999999999</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261</v>
      </c>
    </row>
    <row r="307" s="2" customFormat="1">
      <c r="A307" s="35"/>
      <c r="B307" s="36"/>
      <c r="C307" s="37"/>
      <c r="D307" s="238" t="s">
        <v>244</v>
      </c>
      <c r="E307" s="37"/>
      <c r="F307" s="239" t="s">
        <v>1810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1806</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357</v>
      </c>
      <c r="D309" s="224" t="s">
        <v>239</v>
      </c>
      <c r="E309" s="225" t="s">
        <v>1811</v>
      </c>
      <c r="F309" s="226" t="s">
        <v>1812</v>
      </c>
      <c r="G309" s="227" t="s">
        <v>249</v>
      </c>
      <c r="H309" s="228">
        <v>18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1463</v>
      </c>
    </row>
    <row r="310" s="2" customFormat="1">
      <c r="A310" s="35"/>
      <c r="B310" s="36"/>
      <c r="C310" s="37"/>
      <c r="D310" s="238" t="s">
        <v>244</v>
      </c>
      <c r="E310" s="37"/>
      <c r="F310" s="239" t="s">
        <v>1812</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1813</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66.75" customHeight="1">
      <c r="A312" s="35"/>
      <c r="B312" s="36"/>
      <c r="C312" s="224" t="s">
        <v>1410</v>
      </c>
      <c r="D312" s="224" t="s">
        <v>239</v>
      </c>
      <c r="E312" s="225" t="s">
        <v>1814</v>
      </c>
      <c r="F312" s="226" t="s">
        <v>1815</v>
      </c>
      <c r="G312" s="227" t="s">
        <v>1150</v>
      </c>
      <c r="H312" s="228">
        <v>60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1468</v>
      </c>
    </row>
    <row r="313" s="2" customFormat="1">
      <c r="A313" s="35"/>
      <c r="B313" s="36"/>
      <c r="C313" s="37"/>
      <c r="D313" s="238" t="s">
        <v>244</v>
      </c>
      <c r="E313" s="37"/>
      <c r="F313" s="239" t="s">
        <v>1816</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1817</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1278</v>
      </c>
      <c r="D315" s="243" t="s">
        <v>246</v>
      </c>
      <c r="E315" s="244" t="s">
        <v>1818</v>
      </c>
      <c r="F315" s="245" t="s">
        <v>1819</v>
      </c>
      <c r="G315" s="246" t="s">
        <v>1178</v>
      </c>
      <c r="H315" s="247">
        <v>15</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1473</v>
      </c>
    </row>
    <row r="316" s="2" customFormat="1">
      <c r="A316" s="35"/>
      <c r="B316" s="36"/>
      <c r="C316" s="37"/>
      <c r="D316" s="238" t="s">
        <v>244</v>
      </c>
      <c r="E316" s="37"/>
      <c r="F316" s="239" t="s">
        <v>1819</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1820</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1419</v>
      </c>
      <c r="D318" s="243" t="s">
        <v>246</v>
      </c>
      <c r="E318" s="244" t="s">
        <v>1821</v>
      </c>
      <c r="F318" s="245" t="s">
        <v>1822</v>
      </c>
      <c r="G318" s="246" t="s">
        <v>1178</v>
      </c>
      <c r="H318" s="247">
        <v>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1477</v>
      </c>
    </row>
    <row r="319" s="2" customFormat="1">
      <c r="A319" s="35"/>
      <c r="B319" s="36"/>
      <c r="C319" s="37"/>
      <c r="D319" s="238" t="s">
        <v>244</v>
      </c>
      <c r="E319" s="37"/>
      <c r="F319" s="239" t="s">
        <v>1822</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1823</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43" t="s">
        <v>1283</v>
      </c>
      <c r="D321" s="243" t="s">
        <v>246</v>
      </c>
      <c r="E321" s="244" t="s">
        <v>1824</v>
      </c>
      <c r="F321" s="245" t="s">
        <v>1825</v>
      </c>
      <c r="G321" s="246" t="s">
        <v>1178</v>
      </c>
      <c r="H321" s="247">
        <v>6</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1480</v>
      </c>
    </row>
    <row r="322" s="2" customFormat="1">
      <c r="A322" s="35"/>
      <c r="B322" s="36"/>
      <c r="C322" s="37"/>
      <c r="D322" s="238" t="s">
        <v>244</v>
      </c>
      <c r="E322" s="37"/>
      <c r="F322" s="239" t="s">
        <v>1825</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1826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1428</v>
      </c>
      <c r="D324" s="224" t="s">
        <v>239</v>
      </c>
      <c r="E324" s="225" t="s">
        <v>1176</v>
      </c>
      <c r="F324" s="226" t="s">
        <v>1177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1484</v>
      </c>
    </row>
    <row r="325" s="2" customFormat="1">
      <c r="A325" s="35"/>
      <c r="B325" s="36"/>
      <c r="C325" s="37"/>
      <c r="D325" s="238" t="s">
        <v>244</v>
      </c>
      <c r="E325" s="37"/>
      <c r="F325" s="239" t="s">
        <v>1179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1827</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66.75" customHeight="1">
      <c r="A327" s="35"/>
      <c r="B327" s="36"/>
      <c r="C327" s="224" t="s">
        <v>1288</v>
      </c>
      <c r="D327" s="224" t="s">
        <v>239</v>
      </c>
      <c r="E327" s="225" t="s">
        <v>1186</v>
      </c>
      <c r="F327" s="226" t="s">
        <v>1187</v>
      </c>
      <c r="G327" s="227" t="s">
        <v>1178</v>
      </c>
      <c r="H327" s="228">
        <v>30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1487</v>
      </c>
    </row>
    <row r="328" s="2" customFormat="1">
      <c r="A328" s="35"/>
      <c r="B328" s="36"/>
      <c r="C328" s="37"/>
      <c r="D328" s="238" t="s">
        <v>244</v>
      </c>
      <c r="E328" s="37"/>
      <c r="F328" s="239" t="s">
        <v>1188</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1828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1437</v>
      </c>
      <c r="D330" s="224" t="s">
        <v>239</v>
      </c>
      <c r="E330" s="225" t="s">
        <v>1370</v>
      </c>
      <c r="F330" s="226" t="s">
        <v>1829</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1491</v>
      </c>
    </row>
    <row r="331" s="2" customFormat="1">
      <c r="A331" s="35"/>
      <c r="B331" s="36"/>
      <c r="C331" s="37"/>
      <c r="D331" s="238" t="s">
        <v>244</v>
      </c>
      <c r="E331" s="37"/>
      <c r="F331" s="239" t="s">
        <v>1829</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1802</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4.15" customHeight="1">
      <c r="A333" s="35"/>
      <c r="B333" s="36"/>
      <c r="C333" s="224" t="s">
        <v>1335</v>
      </c>
      <c r="D333" s="224" t="s">
        <v>239</v>
      </c>
      <c r="E333" s="225" t="s">
        <v>1375</v>
      </c>
      <c r="F333" s="226" t="s">
        <v>1830</v>
      </c>
      <c r="G333" s="227" t="s">
        <v>249</v>
      </c>
      <c r="H333" s="228">
        <v>12</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1496</v>
      </c>
    </row>
    <row r="334" s="2" customFormat="1">
      <c r="A334" s="35"/>
      <c r="B334" s="36"/>
      <c r="C334" s="37"/>
      <c r="D334" s="238" t="s">
        <v>244</v>
      </c>
      <c r="E334" s="37"/>
      <c r="F334" s="239" t="s">
        <v>1830</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1802</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55.5" customHeight="1">
      <c r="A336" s="35"/>
      <c r="B336" s="36"/>
      <c r="C336" s="224" t="s">
        <v>1446</v>
      </c>
      <c r="D336" s="224" t="s">
        <v>239</v>
      </c>
      <c r="E336" s="225" t="s">
        <v>1831</v>
      </c>
      <c r="F336" s="226" t="s">
        <v>1832</v>
      </c>
      <c r="G336" s="227" t="s">
        <v>1150</v>
      </c>
      <c r="H336" s="228">
        <v>100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1689</v>
      </c>
    </row>
    <row r="337" s="2" customFormat="1">
      <c r="A337" s="35"/>
      <c r="B337" s="36"/>
      <c r="C337" s="37"/>
      <c r="D337" s="238" t="s">
        <v>244</v>
      </c>
      <c r="E337" s="37"/>
      <c r="F337" s="239" t="s">
        <v>1832</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1833</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66.75" customHeight="1">
      <c r="A339" s="35"/>
      <c r="B339" s="36"/>
      <c r="C339" s="224" t="s">
        <v>1339</v>
      </c>
      <c r="D339" s="224" t="s">
        <v>239</v>
      </c>
      <c r="E339" s="225" t="s">
        <v>1489</v>
      </c>
      <c r="F339" s="226" t="s">
        <v>1490</v>
      </c>
      <c r="G339" s="227" t="s">
        <v>242</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1692</v>
      </c>
    </row>
    <row r="340" s="2" customFormat="1">
      <c r="A340" s="35"/>
      <c r="B340" s="36"/>
      <c r="C340" s="37"/>
      <c r="D340" s="238" t="s">
        <v>244</v>
      </c>
      <c r="E340" s="37"/>
      <c r="F340" s="239" t="s">
        <v>1492</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1834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76.35" customHeight="1">
      <c r="A342" s="35"/>
      <c r="B342" s="36"/>
      <c r="C342" s="224" t="s">
        <v>1456</v>
      </c>
      <c r="D342" s="224" t="s">
        <v>239</v>
      </c>
      <c r="E342" s="225" t="s">
        <v>1494</v>
      </c>
      <c r="F342" s="226" t="s">
        <v>1495</v>
      </c>
      <c r="G342" s="227" t="s">
        <v>242</v>
      </c>
      <c r="H342" s="228">
        <v>11</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1835</v>
      </c>
    </row>
    <row r="343" s="2" customFormat="1">
      <c r="A343" s="35"/>
      <c r="B343" s="36"/>
      <c r="C343" s="37"/>
      <c r="D343" s="238" t="s">
        <v>244</v>
      </c>
      <c r="E343" s="37"/>
      <c r="F343" s="239" t="s">
        <v>1497</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1836</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993</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1ck83Wi/a0IalocF8/Sr/fUtjoM5iQ2IJhl0rYIiEHv98WqqjF4thPS096fpJ7xrGscVWV+L22UiagXaO3rVzg==" hashValue="9C/PdAbQVOPWcCYZQzo3nZvA1gNcpVLEhuOkTMRGxU77VsBa1ezHltiiE3c83xIFqQj9xz2S66Ewhta3Jn7omw=="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1837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ROUND((SUM(BE116:BE374)),  2)</f>
        <v>0</v>
      </c>
      <c r="G33" s="35"/>
      <c r="H33" s="35"/>
      <c r="I33" s="162">
        <v>0.20999999999999999</v>
      </c>
      <c r="J33" s="161">
        <f>ROUND(((SUM(BE116:BE374))*I33),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ROUND((SUM(BF116:BF374)),  2)</f>
        <v>0</v>
      </c>
      <c r="G34" s="35"/>
      <c r="H34" s="35"/>
      <c r="I34" s="162">
        <v>0.12</v>
      </c>
      <c r="J34" s="161">
        <f>ROUND(((SUM(BF116:BF374))*I34),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SUM(P117:P374)</f>
        <v>0</v>
      </c>
      <c r="Q116" s="101"/>
      <c r="R116" s="207">
        <f>SUM(R117:R374)</f>
        <v>0</v>
      </c>
      <c r="S116" s="101"/>
      <c r="T116" s="208">
        <f>SUM(T117:T374)</f>
        <v>0</v>
      </c>
      <c r="U116" s="35"/>
      <c r="V116" s="35"/>
      <c r="W116" s="35"/>
      <c r="X116" s="35"/>
      <c r="Y116" s="35"/>
      <c r="Z116" s="35"/>
      <c r="AA116" s="35"/>
      <c r="AB116" s="35"/>
      <c r="AC116" s="35"/>
      <c r="AD116" s="35"/>
      <c r="AE116" s="35"/>
      <c r="AT116" s="14" t="s">
        <v>72</v>
      </c>
      <c r="AU116" s="14" t="s">
        <v>219</v>
      </c>
      <c r="BK116" s="209">
        <f>SUM(BK117:BK374)</f>
        <v>0</v>
      </c>
    </row>
    <row r="117" s="2" customFormat="1" ht="62.7" customHeight="1">
      <c r="A117" s="35"/>
      <c r="B117" s="36"/>
      <c r="C117" s="224" t="s">
        <v>80</v>
      </c>
      <c r="D117" s="224" t="s">
        <v>239</v>
      </c>
      <c r="E117" s="225" t="s">
        <v>1500</v>
      </c>
      <c r="F117" s="226" t="s">
        <v>1501</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1502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1504</v>
      </c>
      <c r="F123" s="226" t="s">
        <v>1505</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1838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1839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1840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1841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1842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1843</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1844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1845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1846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1515</v>
      </c>
      <c r="F150" s="226" t="s">
        <v>1516</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1847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1519</v>
      </c>
      <c r="F153" s="226" t="s">
        <v>1520</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1522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1523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1848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1525</v>
      </c>
      <c r="F162" s="226" t="s">
        <v>1526</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1849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1851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1852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1853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1533</v>
      </c>
      <c r="F177" s="226" t="s">
        <v>1534</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1854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1537</v>
      </c>
      <c r="F183" s="226" t="s">
        <v>1538</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1856</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1541</v>
      </c>
      <c r="F186" s="226" t="s">
        <v>1542</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1542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1857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1858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1178</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1858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1545</v>
      </c>
      <c r="F195" s="226" t="s">
        <v>1546</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1546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1858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1547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1859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1266</v>
      </c>
      <c r="F204" s="226" t="s">
        <v>1267</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1269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1860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1861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1862</v>
      </c>
      <c r="F210" s="226" t="s">
        <v>1863</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1864</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1865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1555</v>
      </c>
      <c r="F213" s="226" t="s">
        <v>1556</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1557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1866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1559</v>
      </c>
      <c r="F216" s="226" t="s">
        <v>1560</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1561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1867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1563</v>
      </c>
      <c r="F219" s="226" t="s">
        <v>1564</v>
      </c>
      <c r="G219" s="227" t="s">
        <v>249</v>
      </c>
      <c r="H219" s="228">
        <v>254.36600000000001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1868</v>
      </c>
    </row>
    <row r="220" s="2" customFormat="1">
      <c r="A220" s="35"/>
      <c r="B220" s="36"/>
      <c r="C220" s="37"/>
      <c r="D220" s="238" t="s">
        <v>244</v>
      </c>
      <c r="E220" s="37"/>
      <c r="F220" s="239" t="s">
        <v>1564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1869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1567</v>
      </c>
      <c r="F222" s="226" t="s">
        <v>1568</v>
      </c>
      <c r="G222" s="227" t="s">
        <v>1178</v>
      </c>
      <c r="H222" s="228">
        <v>14.212999999999999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1288</v>
      </c>
    </row>
    <row r="223" s="2" customFormat="1">
      <c r="A223" s="35"/>
      <c r="B223" s="36"/>
      <c r="C223" s="37"/>
      <c r="D223" s="238" t="s">
        <v>244</v>
      </c>
      <c r="E223" s="37"/>
      <c r="F223" s="239" t="s">
        <v>1569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1870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8" customHeight="1">
      <c r="A225" s="35"/>
      <c r="B225" s="36"/>
      <c r="C225" s="224" t="s">
        <v>641</v>
      </c>
      <c r="D225" s="224" t="s">
        <v>239</v>
      </c>
      <c r="E225" s="225" t="s">
        <v>1871</v>
      </c>
      <c r="F225" s="226" t="s">
        <v>1872</v>
      </c>
      <c r="G225" s="227" t="s">
        <v>242</v>
      </c>
      <c r="H225" s="228">
        <v>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1335</v>
      </c>
    </row>
    <row r="226" s="2" customFormat="1">
      <c r="A226" s="35"/>
      <c r="B226" s="36"/>
      <c r="C226" s="37"/>
      <c r="D226" s="238" t="s">
        <v>244</v>
      </c>
      <c r="E226" s="37"/>
      <c r="F226" s="239" t="s">
        <v>1873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1710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4.25" customHeight="1">
      <c r="A228" s="35"/>
      <c r="B228" s="36"/>
      <c r="C228" s="224" t="s">
        <v>484</v>
      </c>
      <c r="D228" s="224" t="s">
        <v>239</v>
      </c>
      <c r="E228" s="225" t="s">
        <v>1571</v>
      </c>
      <c r="F228" s="226" t="s">
        <v>1572</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1339</v>
      </c>
    </row>
    <row r="229" s="2" customFormat="1">
      <c r="A229" s="35"/>
      <c r="B229" s="36"/>
      <c r="C229" s="37"/>
      <c r="D229" s="238" t="s">
        <v>244</v>
      </c>
      <c r="E229" s="37"/>
      <c r="F229" s="239" t="s">
        <v>1572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1874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1574</v>
      </c>
      <c r="F231" s="226" t="s">
        <v>1575</v>
      </c>
      <c r="G231" s="227" t="s">
        <v>327</v>
      </c>
      <c r="H231" s="228">
        <v>13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1344</v>
      </c>
    </row>
    <row r="232" s="2" customFormat="1">
      <c r="A232" s="35"/>
      <c r="B232" s="36"/>
      <c r="C232" s="37"/>
      <c r="D232" s="238" t="s">
        <v>244</v>
      </c>
      <c r="E232" s="37"/>
      <c r="F232" s="239" t="s">
        <v>1575</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1874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76.35" customHeight="1">
      <c r="A234" s="35"/>
      <c r="B234" s="36"/>
      <c r="C234" s="224" t="s">
        <v>489</v>
      </c>
      <c r="D234" s="224" t="s">
        <v>239</v>
      </c>
      <c r="E234" s="225" t="s">
        <v>1576</v>
      </c>
      <c r="F234" s="226" t="s">
        <v>1577</v>
      </c>
      <c r="G234" s="227" t="s">
        <v>242</v>
      </c>
      <c r="H234" s="228">
        <v>28</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1348</v>
      </c>
    </row>
    <row r="235" s="2" customFormat="1">
      <c r="A235" s="35"/>
      <c r="B235" s="36"/>
      <c r="C235" s="37"/>
      <c r="D235" s="238" t="s">
        <v>244</v>
      </c>
      <c r="E235" s="37"/>
      <c r="F235" s="239" t="s">
        <v>1577</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ht="24.15" customHeight="1">
      <c r="A236" s="35"/>
      <c r="B236" s="36"/>
      <c r="C236" s="243" t="s">
        <v>1105</v>
      </c>
      <c r="D236" s="243" t="s">
        <v>246</v>
      </c>
      <c r="E236" s="244" t="s">
        <v>1578</v>
      </c>
      <c r="F236" s="245" t="s">
        <v>1579</v>
      </c>
      <c r="G236" s="246" t="s">
        <v>242</v>
      </c>
      <c r="H236" s="247">
        <v>28</v>
      </c>
      <c r="I236" s="248"/>
      <c r="J236" s="249">
        <f>ROUND(I236*H236,2)</f>
        <v>0</v>
      </c>
      <c r="K236" s="250"/>
      <c r="L236" s="251"/>
      <c r="M236" s="252" t="s">
        <v>1</v>
      </c>
      <c r="N236" s="253" t="s">
        <v>38</v>
      </c>
      <c r="O236" s="88"/>
      <c r="P236" s="234">
        <f>O236*H236</f>
        <v>0</v>
      </c>
      <c r="Q236" s="234">
        <v>0</v>
      </c>
      <c r="R236" s="234">
        <f>Q236*H236</f>
        <v>0</v>
      </c>
      <c r="S236" s="234">
        <v>0</v>
      </c>
      <c r="T236" s="235">
        <f>S236*H236</f>
        <v>0</v>
      </c>
      <c r="U236" s="35"/>
      <c r="V236" s="35"/>
      <c r="W236" s="35"/>
      <c r="X236" s="35"/>
      <c r="Y236" s="35"/>
      <c r="Z236" s="35"/>
      <c r="AA236" s="35"/>
      <c r="AB236" s="35"/>
      <c r="AC236" s="35"/>
      <c r="AD236" s="35"/>
      <c r="AE236" s="35"/>
      <c r="AR236" s="236" t="s">
        <v>277</v>
      </c>
      <c r="AT236" s="236" t="s">
        <v>246</v>
      </c>
      <c r="AU236" s="236" t="s">
        <v>73</v>
      </c>
      <c r="AY236" s="14" t="s">
        <v>238</v>
      </c>
      <c r="BE236" s="237">
        <f>IF(N236="základní",J236,0)</f>
        <v>0</v>
      </c>
      <c r="BF236" s="237">
        <f>IF(N236="snížená",J236,0)</f>
        <v>0</v>
      </c>
      <c r="BG236" s="237">
        <f>IF(N236="zákl. přenesená",J236,0)</f>
        <v>0</v>
      </c>
      <c r="BH236" s="237">
        <f>IF(N236="sníž. přenesená",J236,0)</f>
        <v>0</v>
      </c>
      <c r="BI236" s="237">
        <f>IF(N236="nulová",J236,0)</f>
        <v>0</v>
      </c>
      <c r="BJ236" s="14" t="s">
        <v>80</v>
      </c>
      <c r="BK236" s="237">
        <f>ROUND(I236*H236,2)</f>
        <v>0</v>
      </c>
      <c r="BL236" s="14" t="s">
        <v>258</v>
      </c>
      <c r="BM236" s="236" t="s">
        <v>1353</v>
      </c>
    </row>
    <row r="237" s="2" customFormat="1">
      <c r="A237" s="35"/>
      <c r="B237" s="36"/>
      <c r="C237" s="37"/>
      <c r="D237" s="238" t="s">
        <v>244</v>
      </c>
      <c r="E237" s="37"/>
      <c r="F237" s="239" t="s">
        <v>1579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244</v>
      </c>
      <c r="AU237" s="14" t="s">
        <v>73</v>
      </c>
    </row>
    <row r="238" s="2" customFormat="1" ht="76.35" customHeight="1">
      <c r="A238" s="35"/>
      <c r="B238" s="36"/>
      <c r="C238" s="224" t="s">
        <v>1110</v>
      </c>
      <c r="D238" s="224" t="s">
        <v>239</v>
      </c>
      <c r="E238" s="225" t="s">
        <v>1580</v>
      </c>
      <c r="F238" s="226" t="s">
        <v>1581</v>
      </c>
      <c r="G238" s="227" t="s">
        <v>242</v>
      </c>
      <c r="H238" s="228">
        <v>88</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1356</v>
      </c>
    </row>
    <row r="239" s="2" customFormat="1">
      <c r="A239" s="35"/>
      <c r="B239" s="36"/>
      <c r="C239" s="37"/>
      <c r="D239" s="238" t="s">
        <v>244</v>
      </c>
      <c r="E239" s="37"/>
      <c r="F239" s="239" t="s">
        <v>1582</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1875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1584</v>
      </c>
      <c r="F241" s="245" t="s">
        <v>1585</v>
      </c>
      <c r="G241" s="246" t="s">
        <v>242</v>
      </c>
      <c r="H241" s="247">
        <v>56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1361</v>
      </c>
    </row>
    <row r="242" s="2" customFormat="1">
      <c r="A242" s="35"/>
      <c r="B242" s="36"/>
      <c r="C242" s="37"/>
      <c r="D242" s="238" t="s">
        <v>244</v>
      </c>
      <c r="E242" s="37"/>
      <c r="F242" s="239" t="s">
        <v>1585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c r="A243" s="35"/>
      <c r="B243" s="36"/>
      <c r="C243" s="37"/>
      <c r="D243" s="238" t="s">
        <v>993</v>
      </c>
      <c r="E243" s="37"/>
      <c r="F243" s="265" t="s">
        <v>1876</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73</v>
      </c>
    </row>
    <row r="244" s="2" customFormat="1" ht="24.15" customHeight="1">
      <c r="A244" s="35"/>
      <c r="B244" s="36"/>
      <c r="C244" s="243" t="s">
        <v>1121</v>
      </c>
      <c r="D244" s="243" t="s">
        <v>246</v>
      </c>
      <c r="E244" s="244" t="s">
        <v>1584</v>
      </c>
      <c r="F244" s="245" t="s">
        <v>1585</v>
      </c>
      <c r="G244" s="246" t="s">
        <v>242</v>
      </c>
      <c r="H244" s="247">
        <v>32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1877</v>
      </c>
    </row>
    <row r="245" s="2" customFormat="1">
      <c r="A245" s="35"/>
      <c r="B245" s="36"/>
      <c r="C245" s="37"/>
      <c r="D245" s="238" t="s">
        <v>244</v>
      </c>
      <c r="E245" s="37"/>
      <c r="F245" s="239" t="s">
        <v>1585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1878</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66.75" customHeight="1">
      <c r="A247" s="35"/>
      <c r="B247" s="36"/>
      <c r="C247" s="224" t="s">
        <v>1325</v>
      </c>
      <c r="D247" s="224" t="s">
        <v>239</v>
      </c>
      <c r="E247" s="225" t="s">
        <v>1176</v>
      </c>
      <c r="F247" s="226" t="s">
        <v>1177</v>
      </c>
      <c r="G247" s="227" t="s">
        <v>1178</v>
      </c>
      <c r="H247" s="228">
        <v>1.992</v>
      </c>
      <c r="I247" s="229"/>
      <c r="J247" s="230">
        <f>ROUND(I247*H247,2)</f>
        <v>0</v>
      </c>
      <c r="K247" s="231"/>
      <c r="L247" s="41"/>
      <c r="M247" s="232" t="s">
        <v>1</v>
      </c>
      <c r="N247" s="23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258</v>
      </c>
      <c r="AT247" s="236" t="s">
        <v>239</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1367</v>
      </c>
    </row>
    <row r="248" s="2" customFormat="1">
      <c r="A248" s="35"/>
      <c r="B248" s="36"/>
      <c r="C248" s="37"/>
      <c r="D248" s="238" t="s">
        <v>244</v>
      </c>
      <c r="E248" s="37"/>
      <c r="F248" s="239" t="s">
        <v>1179</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1879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66.75" customHeight="1">
      <c r="A250" s="35"/>
      <c r="B250" s="36"/>
      <c r="C250" s="224" t="s">
        <v>1235</v>
      </c>
      <c r="D250" s="224" t="s">
        <v>239</v>
      </c>
      <c r="E250" s="225" t="s">
        <v>1186</v>
      </c>
      <c r="F250" s="226" t="s">
        <v>1187</v>
      </c>
      <c r="G250" s="227" t="s">
        <v>1178</v>
      </c>
      <c r="H250" s="228">
        <v>9.9600000000000009</v>
      </c>
      <c r="I250" s="229"/>
      <c r="J250" s="230">
        <f>ROUND(I250*H250,2)</f>
        <v>0</v>
      </c>
      <c r="K250" s="231"/>
      <c r="L250" s="41"/>
      <c r="M250" s="232" t="s">
        <v>1</v>
      </c>
      <c r="N250" s="23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258</v>
      </c>
      <c r="AT250" s="236" t="s">
        <v>239</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1372</v>
      </c>
    </row>
    <row r="251" s="2" customFormat="1">
      <c r="A251" s="35"/>
      <c r="B251" s="36"/>
      <c r="C251" s="37"/>
      <c r="D251" s="238" t="s">
        <v>244</v>
      </c>
      <c r="E251" s="37"/>
      <c r="F251" s="239" t="s">
        <v>1188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1595</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2.7" customHeight="1">
      <c r="A253" s="35"/>
      <c r="B253" s="36"/>
      <c r="C253" s="224" t="s">
        <v>1332</v>
      </c>
      <c r="D253" s="224" t="s">
        <v>239</v>
      </c>
      <c r="E253" s="225" t="s">
        <v>1596</v>
      </c>
      <c r="F253" s="226" t="s">
        <v>1597</v>
      </c>
      <c r="G253" s="227" t="s">
        <v>242</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1377</v>
      </c>
    </row>
    <row r="254" s="2" customFormat="1">
      <c r="A254" s="35"/>
      <c r="B254" s="36"/>
      <c r="C254" s="37"/>
      <c r="D254" s="238" t="s">
        <v>244</v>
      </c>
      <c r="E254" s="37"/>
      <c r="F254" s="239" t="s">
        <v>1597</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1880</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24.15" customHeight="1">
      <c r="A256" s="35"/>
      <c r="B256" s="36"/>
      <c r="C256" s="224" t="s">
        <v>1238</v>
      </c>
      <c r="D256" s="224" t="s">
        <v>239</v>
      </c>
      <c r="E256" s="225" t="s">
        <v>1599</v>
      </c>
      <c r="F256" s="226" t="s">
        <v>1600</v>
      </c>
      <c r="G256" s="227" t="s">
        <v>242</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1381</v>
      </c>
    </row>
    <row r="257" s="2" customFormat="1">
      <c r="A257" s="35"/>
      <c r="B257" s="36"/>
      <c r="C257" s="37"/>
      <c r="D257" s="238" t="s">
        <v>244</v>
      </c>
      <c r="E257" s="37"/>
      <c r="F257" s="239" t="s">
        <v>1600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c r="A258" s="35"/>
      <c r="B258" s="36"/>
      <c r="C258" s="37"/>
      <c r="D258" s="238" t="s">
        <v>993</v>
      </c>
      <c r="E258" s="37"/>
      <c r="F258" s="265" t="s">
        <v>1881</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993</v>
      </c>
      <c r="AU258" s="14" t="s">
        <v>73</v>
      </c>
    </row>
    <row r="259" s="2" customFormat="1" ht="76.35" customHeight="1">
      <c r="A259" s="35"/>
      <c r="B259" s="36"/>
      <c r="C259" s="224" t="s">
        <v>1341</v>
      </c>
      <c r="D259" s="224" t="s">
        <v>239</v>
      </c>
      <c r="E259" s="225" t="s">
        <v>1100</v>
      </c>
      <c r="F259" s="226" t="s">
        <v>1101</v>
      </c>
      <c r="G259" s="227" t="s">
        <v>242</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258</v>
      </c>
      <c r="AT259" s="236" t="s">
        <v>239</v>
      </c>
      <c r="AU259" s="236" t="s">
        <v>73</v>
      </c>
      <c r="AY259" s="14" t="s">
        <v>238</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258</v>
      </c>
      <c r="BM259" s="236" t="s">
        <v>1386</v>
      </c>
    </row>
    <row r="260" s="2" customFormat="1">
      <c r="A260" s="35"/>
      <c r="B260" s="36"/>
      <c r="C260" s="37"/>
      <c r="D260" s="238" t="s">
        <v>244</v>
      </c>
      <c r="E260" s="37"/>
      <c r="F260" s="239" t="s">
        <v>1103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244</v>
      </c>
      <c r="AU260" s="14" t="s">
        <v>73</v>
      </c>
    </row>
    <row r="261" s="2" customFormat="1">
      <c r="A261" s="35"/>
      <c r="B261" s="36"/>
      <c r="C261" s="37"/>
      <c r="D261" s="238" t="s">
        <v>993</v>
      </c>
      <c r="E261" s="37"/>
      <c r="F261" s="265" t="s">
        <v>1882</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993</v>
      </c>
      <c r="AU261" s="14" t="s">
        <v>73</v>
      </c>
    </row>
    <row r="262" s="2" customFormat="1" ht="33" customHeight="1">
      <c r="A262" s="35"/>
      <c r="B262" s="36"/>
      <c r="C262" s="224" t="s">
        <v>1242</v>
      </c>
      <c r="D262" s="224" t="s">
        <v>239</v>
      </c>
      <c r="E262" s="225" t="s">
        <v>342</v>
      </c>
      <c r="F262" s="226" t="s">
        <v>343</v>
      </c>
      <c r="G262" s="227" t="s">
        <v>242</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258</v>
      </c>
      <c r="AT262" s="236" t="s">
        <v>239</v>
      </c>
      <c r="AU262" s="236" t="s">
        <v>73</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1390</v>
      </c>
    </row>
    <row r="263" s="2" customFormat="1">
      <c r="A263" s="35"/>
      <c r="B263" s="36"/>
      <c r="C263" s="37"/>
      <c r="D263" s="238" t="s">
        <v>244</v>
      </c>
      <c r="E263" s="37"/>
      <c r="F263" s="239" t="s">
        <v>343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73</v>
      </c>
    </row>
    <row r="264" s="2" customFormat="1">
      <c r="A264" s="35"/>
      <c r="B264" s="36"/>
      <c r="C264" s="37"/>
      <c r="D264" s="238" t="s">
        <v>993</v>
      </c>
      <c r="E264" s="37"/>
      <c r="F264" s="265" t="s">
        <v>1883</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993</v>
      </c>
      <c r="AU264" s="14" t="s">
        <v>73</v>
      </c>
    </row>
    <row r="265" s="2" customFormat="1" ht="66.75" customHeight="1">
      <c r="A265" s="35"/>
      <c r="B265" s="36"/>
      <c r="C265" s="224" t="s">
        <v>1350</v>
      </c>
      <c r="D265" s="224" t="s">
        <v>239</v>
      </c>
      <c r="E265" s="225" t="s">
        <v>1229</v>
      </c>
      <c r="F265" s="226" t="s">
        <v>1230</v>
      </c>
      <c r="G265" s="227" t="s">
        <v>1178</v>
      </c>
      <c r="H265" s="228">
        <v>71.244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258</v>
      </c>
      <c r="AT265" s="236" t="s">
        <v>239</v>
      </c>
      <c r="AU265" s="236" t="s">
        <v>73</v>
      </c>
      <c r="AY265" s="14" t="s">
        <v>238</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258</v>
      </c>
      <c r="BM265" s="236" t="s">
        <v>1395</v>
      </c>
    </row>
    <row r="266" s="2" customFormat="1">
      <c r="A266" s="35"/>
      <c r="B266" s="36"/>
      <c r="C266" s="37"/>
      <c r="D266" s="238" t="s">
        <v>244</v>
      </c>
      <c r="E266" s="37"/>
      <c r="F266" s="239" t="s">
        <v>1231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244</v>
      </c>
      <c r="AU266" s="14" t="s">
        <v>73</v>
      </c>
    </row>
    <row r="267" s="2" customFormat="1">
      <c r="A267" s="35"/>
      <c r="B267" s="36"/>
      <c r="C267" s="37"/>
      <c r="D267" s="238" t="s">
        <v>993</v>
      </c>
      <c r="E267" s="37"/>
      <c r="F267" s="265" t="s">
        <v>1884</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993</v>
      </c>
      <c r="AU267" s="14" t="s">
        <v>73</v>
      </c>
    </row>
    <row r="268" s="2" customFormat="1" ht="66.75" customHeight="1">
      <c r="A268" s="35"/>
      <c r="B268" s="36"/>
      <c r="C268" s="224" t="s">
        <v>1245</v>
      </c>
      <c r="D268" s="224" t="s">
        <v>239</v>
      </c>
      <c r="E268" s="225" t="s">
        <v>1271</v>
      </c>
      <c r="F268" s="226" t="s">
        <v>1272</v>
      </c>
      <c r="G268" s="227" t="s">
        <v>1273</v>
      </c>
      <c r="H268" s="228">
        <v>212</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258</v>
      </c>
      <c r="AT268" s="236" t="s">
        <v>239</v>
      </c>
      <c r="AU268" s="236" t="s">
        <v>73</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1399</v>
      </c>
    </row>
    <row r="269" s="2" customFormat="1">
      <c r="A269" s="35"/>
      <c r="B269" s="36"/>
      <c r="C269" s="37"/>
      <c r="D269" s="238" t="s">
        <v>244</v>
      </c>
      <c r="E269" s="37"/>
      <c r="F269" s="239" t="s">
        <v>1274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73</v>
      </c>
    </row>
    <row r="270" s="2" customFormat="1">
      <c r="A270" s="35"/>
      <c r="B270" s="36"/>
      <c r="C270" s="37"/>
      <c r="D270" s="238" t="s">
        <v>993</v>
      </c>
      <c r="E270" s="37"/>
      <c r="F270" s="265" t="s">
        <v>1885</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993</v>
      </c>
      <c r="AU270" s="14" t="s">
        <v>73</v>
      </c>
    </row>
    <row r="271" s="2" customFormat="1" ht="66.75" customHeight="1">
      <c r="A271" s="35"/>
      <c r="B271" s="36"/>
      <c r="C271" s="224" t="s">
        <v>1358</v>
      </c>
      <c r="D271" s="224" t="s">
        <v>239</v>
      </c>
      <c r="E271" s="225" t="s">
        <v>1276</v>
      </c>
      <c r="F271" s="226" t="s">
        <v>1277</v>
      </c>
      <c r="G271" s="227" t="s">
        <v>1273</v>
      </c>
      <c r="H271" s="228">
        <v>80</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258</v>
      </c>
      <c r="AT271" s="236" t="s">
        <v>239</v>
      </c>
      <c r="AU271" s="236" t="s">
        <v>73</v>
      </c>
      <c r="AY271" s="14" t="s">
        <v>238</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258</v>
      </c>
      <c r="BM271" s="236" t="s">
        <v>1404</v>
      </c>
    </row>
    <row r="272" s="2" customFormat="1">
      <c r="A272" s="35"/>
      <c r="B272" s="36"/>
      <c r="C272" s="37"/>
      <c r="D272" s="238" t="s">
        <v>244</v>
      </c>
      <c r="E272" s="37"/>
      <c r="F272" s="239" t="s">
        <v>1279</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244</v>
      </c>
      <c r="AU272" s="14" t="s">
        <v>73</v>
      </c>
    </row>
    <row r="273" s="2" customFormat="1">
      <c r="A273" s="35"/>
      <c r="B273" s="36"/>
      <c r="C273" s="37"/>
      <c r="D273" s="238" t="s">
        <v>993</v>
      </c>
      <c r="E273" s="37"/>
      <c r="F273" s="265" t="s">
        <v>1886</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993</v>
      </c>
      <c r="AU273" s="14" t="s">
        <v>73</v>
      </c>
    </row>
    <row r="274" s="2" customFormat="1" ht="76.35" customHeight="1">
      <c r="A274" s="35"/>
      <c r="B274" s="36"/>
      <c r="C274" s="224" t="s">
        <v>1247</v>
      </c>
      <c r="D274" s="224" t="s">
        <v>239</v>
      </c>
      <c r="E274" s="225" t="s">
        <v>1281</v>
      </c>
      <c r="F274" s="226" t="s">
        <v>1282</v>
      </c>
      <c r="G274" s="227" t="s">
        <v>249</v>
      </c>
      <c r="H274" s="228">
        <v>1000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258</v>
      </c>
      <c r="AT274" s="236" t="s">
        <v>239</v>
      </c>
      <c r="AU274" s="236" t="s">
        <v>73</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1608</v>
      </c>
    </row>
    <row r="275" s="2" customFormat="1">
      <c r="A275" s="35"/>
      <c r="B275" s="36"/>
      <c r="C275" s="37"/>
      <c r="D275" s="238" t="s">
        <v>244</v>
      </c>
      <c r="E275" s="37"/>
      <c r="F275" s="239" t="s">
        <v>1284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73</v>
      </c>
    </row>
    <row r="276" s="2" customFormat="1">
      <c r="A276" s="35"/>
      <c r="B276" s="36"/>
      <c r="C276" s="37"/>
      <c r="D276" s="238" t="s">
        <v>993</v>
      </c>
      <c r="E276" s="37"/>
      <c r="F276" s="265" t="s">
        <v>1887</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993</v>
      </c>
      <c r="AU276" s="14" t="s">
        <v>73</v>
      </c>
    </row>
    <row r="277" s="2" customFormat="1" ht="76.35" customHeight="1">
      <c r="A277" s="35"/>
      <c r="B277" s="36"/>
      <c r="C277" s="224" t="s">
        <v>1364</v>
      </c>
      <c r="D277" s="224" t="s">
        <v>239</v>
      </c>
      <c r="E277" s="225" t="s">
        <v>1286</v>
      </c>
      <c r="F277" s="226" t="s">
        <v>1287</v>
      </c>
      <c r="G277" s="227" t="s">
        <v>249</v>
      </c>
      <c r="H277" s="228">
        <v>1000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258</v>
      </c>
      <c r="AT277" s="236" t="s">
        <v>239</v>
      </c>
      <c r="AU277" s="236" t="s">
        <v>73</v>
      </c>
      <c r="AY277" s="14" t="s">
        <v>238</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258</v>
      </c>
      <c r="BM277" s="236" t="s">
        <v>1413</v>
      </c>
    </row>
    <row r="278" s="2" customFormat="1">
      <c r="A278" s="35"/>
      <c r="B278" s="36"/>
      <c r="C278" s="37"/>
      <c r="D278" s="238" t="s">
        <v>244</v>
      </c>
      <c r="E278" s="37"/>
      <c r="F278" s="239" t="s">
        <v>1289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244</v>
      </c>
      <c r="AU278" s="14" t="s">
        <v>73</v>
      </c>
    </row>
    <row r="279" s="2" customFormat="1">
      <c r="A279" s="35"/>
      <c r="B279" s="36"/>
      <c r="C279" s="37"/>
      <c r="D279" s="238" t="s">
        <v>993</v>
      </c>
      <c r="E279" s="37"/>
      <c r="F279" s="265" t="s">
        <v>1888</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993</v>
      </c>
      <c r="AU279" s="14" t="s">
        <v>73</v>
      </c>
    </row>
    <row r="280" s="2" customFormat="1" ht="76.35" customHeight="1">
      <c r="A280" s="35"/>
      <c r="B280" s="36"/>
      <c r="C280" s="224" t="s">
        <v>1251</v>
      </c>
      <c r="D280" s="224" t="s">
        <v>239</v>
      </c>
      <c r="E280" s="225" t="s">
        <v>1609</v>
      </c>
      <c r="F280" s="226" t="s">
        <v>1610</v>
      </c>
      <c r="G280" s="227" t="s">
        <v>249</v>
      </c>
      <c r="H280" s="228">
        <v>2160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258</v>
      </c>
      <c r="AT280" s="236" t="s">
        <v>239</v>
      </c>
      <c r="AU280" s="236" t="s">
        <v>73</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1417</v>
      </c>
    </row>
    <row r="281" s="2" customFormat="1">
      <c r="A281" s="35"/>
      <c r="B281" s="36"/>
      <c r="C281" s="37"/>
      <c r="D281" s="238" t="s">
        <v>244</v>
      </c>
      <c r="E281" s="37"/>
      <c r="F281" s="239" t="s">
        <v>1610</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73</v>
      </c>
    </row>
    <row r="282" s="2" customFormat="1">
      <c r="A282" s="35"/>
      <c r="B282" s="36"/>
      <c r="C282" s="37"/>
      <c r="D282" s="238" t="s">
        <v>993</v>
      </c>
      <c r="E282" s="37"/>
      <c r="F282" s="265" t="s">
        <v>1889</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993</v>
      </c>
      <c r="AU282" s="14" t="s">
        <v>73</v>
      </c>
    </row>
    <row r="283" s="2" customFormat="1" ht="76.35" customHeight="1">
      <c r="A283" s="35"/>
      <c r="B283" s="36"/>
      <c r="C283" s="224" t="s">
        <v>1374</v>
      </c>
      <c r="D283" s="224" t="s">
        <v>239</v>
      </c>
      <c r="E283" s="225" t="s">
        <v>1612</v>
      </c>
      <c r="F283" s="226" t="s">
        <v>1613</v>
      </c>
      <c r="G283" s="227" t="s">
        <v>249</v>
      </c>
      <c r="H283" s="228">
        <v>2160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258</v>
      </c>
      <c r="AT283" s="236" t="s">
        <v>239</v>
      </c>
      <c r="AU283" s="236" t="s">
        <v>73</v>
      </c>
      <c r="AY283" s="14" t="s">
        <v>238</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258</v>
      </c>
      <c r="BM283" s="236" t="s">
        <v>1422</v>
      </c>
    </row>
    <row r="284" s="2" customFormat="1">
      <c r="A284" s="35"/>
      <c r="B284" s="36"/>
      <c r="C284" s="37"/>
      <c r="D284" s="238" t="s">
        <v>244</v>
      </c>
      <c r="E284" s="37"/>
      <c r="F284" s="239" t="s">
        <v>1613</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244</v>
      </c>
      <c r="AU284" s="14" t="s">
        <v>73</v>
      </c>
    </row>
    <row r="285" s="2" customFormat="1">
      <c r="A285" s="35"/>
      <c r="B285" s="36"/>
      <c r="C285" s="37"/>
      <c r="D285" s="238" t="s">
        <v>993</v>
      </c>
      <c r="E285" s="37"/>
      <c r="F285" s="265" t="s">
        <v>1889</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993</v>
      </c>
      <c r="AU285" s="14" t="s">
        <v>73</v>
      </c>
    </row>
    <row r="286" s="2" customFormat="1" ht="66.75" customHeight="1">
      <c r="A286" s="35"/>
      <c r="B286" s="36"/>
      <c r="C286" s="224" t="s">
        <v>1256</v>
      </c>
      <c r="D286" s="224" t="s">
        <v>239</v>
      </c>
      <c r="E286" s="225" t="s">
        <v>1614</v>
      </c>
      <c r="F286" s="226" t="s">
        <v>1615</v>
      </c>
      <c r="G286" s="227" t="s">
        <v>249</v>
      </c>
      <c r="H286" s="228">
        <v>751.49800000000005</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258</v>
      </c>
      <c r="AT286" s="236" t="s">
        <v>239</v>
      </c>
      <c r="AU286" s="236" t="s">
        <v>73</v>
      </c>
      <c r="AY286" s="14" t="s">
        <v>238</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258</v>
      </c>
      <c r="BM286" s="236" t="s">
        <v>1426</v>
      </c>
    </row>
    <row r="287" s="2" customFormat="1">
      <c r="A287" s="35"/>
      <c r="B287" s="36"/>
      <c r="C287" s="37"/>
      <c r="D287" s="238" t="s">
        <v>244</v>
      </c>
      <c r="E287" s="37"/>
      <c r="F287" s="239" t="s">
        <v>1617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244</v>
      </c>
      <c r="AU287" s="14" t="s">
        <v>73</v>
      </c>
    </row>
    <row r="288" s="2" customFormat="1">
      <c r="A288" s="35"/>
      <c r="B288" s="36"/>
      <c r="C288" s="37"/>
      <c r="D288" s="238" t="s">
        <v>993</v>
      </c>
      <c r="E288" s="37"/>
      <c r="F288" s="265" t="s">
        <v>1890</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993</v>
      </c>
      <c r="AU288" s="14" t="s">
        <v>73</v>
      </c>
    </row>
    <row r="289" s="2" customFormat="1" ht="76.35" customHeight="1">
      <c r="A289" s="35"/>
      <c r="B289" s="36"/>
      <c r="C289" s="224" t="s">
        <v>1383</v>
      </c>
      <c r="D289" s="224" t="s">
        <v>239</v>
      </c>
      <c r="E289" s="225" t="s">
        <v>1619</v>
      </c>
      <c r="F289" s="226" t="s">
        <v>1620</v>
      </c>
      <c r="G289" s="227" t="s">
        <v>249</v>
      </c>
      <c r="H289" s="228">
        <v>163.934</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258</v>
      </c>
      <c r="AT289" s="236" t="s">
        <v>239</v>
      </c>
      <c r="AU289" s="236" t="s">
        <v>73</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1891</v>
      </c>
    </row>
    <row r="290" s="2" customFormat="1">
      <c r="A290" s="35"/>
      <c r="B290" s="36"/>
      <c r="C290" s="37"/>
      <c r="D290" s="238" t="s">
        <v>244</v>
      </c>
      <c r="E290" s="37"/>
      <c r="F290" s="239" t="s">
        <v>1622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73</v>
      </c>
    </row>
    <row r="291" s="2" customFormat="1">
      <c r="A291" s="35"/>
      <c r="B291" s="36"/>
      <c r="C291" s="37"/>
      <c r="D291" s="238" t="s">
        <v>993</v>
      </c>
      <c r="E291" s="37"/>
      <c r="F291" s="265" t="s">
        <v>1892</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73</v>
      </c>
    </row>
    <row r="292" s="2" customFormat="1" ht="76.35" customHeight="1">
      <c r="A292" s="35"/>
      <c r="B292" s="36"/>
      <c r="C292" s="224" t="s">
        <v>1259</v>
      </c>
      <c r="D292" s="224" t="s">
        <v>239</v>
      </c>
      <c r="E292" s="225" t="s">
        <v>1624</v>
      </c>
      <c r="F292" s="226" t="s">
        <v>1625</v>
      </c>
      <c r="G292" s="227" t="s">
        <v>249</v>
      </c>
      <c r="H292" s="228">
        <v>235.55199999999999</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258</v>
      </c>
      <c r="AT292" s="236" t="s">
        <v>239</v>
      </c>
      <c r="AU292" s="236" t="s">
        <v>73</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1893</v>
      </c>
    </row>
    <row r="293" s="2" customFormat="1">
      <c r="A293" s="35"/>
      <c r="B293" s="36"/>
      <c r="C293" s="37"/>
      <c r="D293" s="238" t="s">
        <v>244</v>
      </c>
      <c r="E293" s="37"/>
      <c r="F293" s="239" t="s">
        <v>1627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73</v>
      </c>
    </row>
    <row r="294" s="2" customFormat="1">
      <c r="A294" s="35"/>
      <c r="B294" s="36"/>
      <c r="C294" s="37"/>
      <c r="D294" s="238" t="s">
        <v>993</v>
      </c>
      <c r="E294" s="37"/>
      <c r="F294" s="265" t="s">
        <v>1894</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73</v>
      </c>
    </row>
    <row r="295" s="2" customFormat="1" ht="76.35" customHeight="1">
      <c r="A295" s="35"/>
      <c r="B295" s="36"/>
      <c r="C295" s="224" t="s">
        <v>1392</v>
      </c>
      <c r="D295" s="224" t="s">
        <v>239</v>
      </c>
      <c r="E295" s="225" t="s">
        <v>1629</v>
      </c>
      <c r="F295" s="226" t="s">
        <v>1630</v>
      </c>
      <c r="G295" s="227" t="s">
        <v>249</v>
      </c>
      <c r="H295" s="228">
        <v>1252.8879999999999</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258</v>
      </c>
      <c r="AT295" s="236" t="s">
        <v>239</v>
      </c>
      <c r="AU295" s="236" t="s">
        <v>73</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1895</v>
      </c>
    </row>
    <row r="296" s="2" customFormat="1">
      <c r="A296" s="35"/>
      <c r="B296" s="36"/>
      <c r="C296" s="37"/>
      <c r="D296" s="238" t="s">
        <v>244</v>
      </c>
      <c r="E296" s="37"/>
      <c r="F296" s="239" t="s">
        <v>1632</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73</v>
      </c>
    </row>
    <row r="297" s="2" customFormat="1">
      <c r="A297" s="35"/>
      <c r="B297" s="36"/>
      <c r="C297" s="37"/>
      <c r="D297" s="238" t="s">
        <v>993</v>
      </c>
      <c r="E297" s="37"/>
      <c r="F297" s="265" t="s">
        <v>1896</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993</v>
      </c>
      <c r="AU297" s="14" t="s">
        <v>73</v>
      </c>
    </row>
    <row r="298" s="2" customFormat="1" ht="66.75" customHeight="1">
      <c r="A298" s="35"/>
      <c r="B298" s="36"/>
      <c r="C298" s="224" t="s">
        <v>1263</v>
      </c>
      <c r="D298" s="224" t="s">
        <v>239</v>
      </c>
      <c r="E298" s="225" t="s">
        <v>1639</v>
      </c>
      <c r="F298" s="226" t="s">
        <v>1640</v>
      </c>
      <c r="G298" s="227" t="s">
        <v>242</v>
      </c>
      <c r="H298" s="228">
        <v>3</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258</v>
      </c>
      <c r="AT298" s="236" t="s">
        <v>239</v>
      </c>
      <c r="AU298" s="236" t="s">
        <v>73</v>
      </c>
      <c r="AY298" s="14" t="s">
        <v>238</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258</v>
      </c>
      <c r="BM298" s="236" t="s">
        <v>1897</v>
      </c>
    </row>
    <row r="299" s="2" customFormat="1">
      <c r="A299" s="35"/>
      <c r="B299" s="36"/>
      <c r="C299" s="37"/>
      <c r="D299" s="238" t="s">
        <v>244</v>
      </c>
      <c r="E299" s="37"/>
      <c r="F299" s="239" t="s">
        <v>1642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244</v>
      </c>
      <c r="AU299" s="14" t="s">
        <v>73</v>
      </c>
    </row>
    <row r="300" s="2" customFormat="1">
      <c r="A300" s="35"/>
      <c r="B300" s="36"/>
      <c r="C300" s="37"/>
      <c r="D300" s="238" t="s">
        <v>993</v>
      </c>
      <c r="E300" s="37"/>
      <c r="F300" s="265" t="s">
        <v>1638</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993</v>
      </c>
      <c r="AU300" s="14" t="s">
        <v>73</v>
      </c>
    </row>
    <row r="301" s="2" customFormat="1" ht="55.5" customHeight="1">
      <c r="A301" s="35"/>
      <c r="B301" s="36"/>
      <c r="C301" s="224" t="s">
        <v>1401</v>
      </c>
      <c r="D301" s="224" t="s">
        <v>239</v>
      </c>
      <c r="E301" s="225" t="s">
        <v>1333</v>
      </c>
      <c r="F301" s="226" t="s">
        <v>1334</v>
      </c>
      <c r="G301" s="227" t="s">
        <v>242</v>
      </c>
      <c r="H301" s="228">
        <v>30</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258</v>
      </c>
      <c r="AT301" s="236" t="s">
        <v>239</v>
      </c>
      <c r="AU301" s="236" t="s">
        <v>73</v>
      </c>
      <c r="AY301" s="14" t="s">
        <v>238</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258</v>
      </c>
      <c r="BM301" s="236" t="s">
        <v>1649</v>
      </c>
    </row>
    <row r="302" s="2" customFormat="1">
      <c r="A302" s="35"/>
      <c r="B302" s="36"/>
      <c r="C302" s="37"/>
      <c r="D302" s="238" t="s">
        <v>244</v>
      </c>
      <c r="E302" s="37"/>
      <c r="F302" s="239" t="s">
        <v>1334</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244</v>
      </c>
      <c r="AU302" s="14" t="s">
        <v>73</v>
      </c>
    </row>
    <row r="303" s="2" customFormat="1">
      <c r="A303" s="35"/>
      <c r="B303" s="36"/>
      <c r="C303" s="37"/>
      <c r="D303" s="238" t="s">
        <v>993</v>
      </c>
      <c r="E303" s="37"/>
      <c r="F303" s="265" t="s">
        <v>1648</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993</v>
      </c>
      <c r="AU303" s="14" t="s">
        <v>73</v>
      </c>
    </row>
    <row r="304" s="2" customFormat="1" ht="24.15" customHeight="1">
      <c r="A304" s="35"/>
      <c r="B304" s="36"/>
      <c r="C304" s="224" t="s">
        <v>357</v>
      </c>
      <c r="D304" s="224" t="s">
        <v>239</v>
      </c>
      <c r="E304" s="225" t="s">
        <v>1337</v>
      </c>
      <c r="F304" s="226" t="s">
        <v>1338</v>
      </c>
      <c r="G304" s="227" t="s">
        <v>242</v>
      </c>
      <c r="H304" s="228">
        <v>30</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258</v>
      </c>
      <c r="AT304" s="236" t="s">
        <v>239</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1652</v>
      </c>
    </row>
    <row r="305" s="2" customFormat="1">
      <c r="A305" s="35"/>
      <c r="B305" s="36"/>
      <c r="C305" s="37"/>
      <c r="D305" s="238" t="s">
        <v>244</v>
      </c>
      <c r="E305" s="37"/>
      <c r="F305" s="239" t="s">
        <v>1338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c r="A306" s="35"/>
      <c r="B306" s="36"/>
      <c r="C306" s="37"/>
      <c r="D306" s="238" t="s">
        <v>993</v>
      </c>
      <c r="E306" s="37"/>
      <c r="F306" s="265" t="s">
        <v>1648</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993</v>
      </c>
      <c r="AU306" s="14" t="s">
        <v>73</v>
      </c>
    </row>
    <row r="307" s="2" customFormat="1" ht="55.5" customHeight="1">
      <c r="A307" s="35"/>
      <c r="B307" s="36"/>
      <c r="C307" s="224" t="s">
        <v>1410</v>
      </c>
      <c r="D307" s="224" t="s">
        <v>239</v>
      </c>
      <c r="E307" s="225" t="s">
        <v>1898</v>
      </c>
      <c r="F307" s="226" t="s">
        <v>1899</v>
      </c>
      <c r="G307" s="227" t="s">
        <v>249</v>
      </c>
      <c r="H307" s="228">
        <v>7.2000000000000002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1444</v>
      </c>
    </row>
    <row r="308" s="2" customFormat="1">
      <c r="A308" s="35"/>
      <c r="B308" s="36"/>
      <c r="C308" s="37"/>
      <c r="D308" s="238" t="s">
        <v>244</v>
      </c>
      <c r="E308" s="37"/>
      <c r="F308" s="239" t="s">
        <v>1899</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c r="A309" s="35"/>
      <c r="B309" s="36"/>
      <c r="C309" s="37"/>
      <c r="D309" s="238" t="s">
        <v>993</v>
      </c>
      <c r="E309" s="37"/>
      <c r="F309" s="265" t="s">
        <v>1900</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993</v>
      </c>
      <c r="AU309" s="14" t="s">
        <v>73</v>
      </c>
    </row>
    <row r="310" s="2" customFormat="1" ht="55.5" customHeight="1">
      <c r="A310" s="35"/>
      <c r="B310" s="36"/>
      <c r="C310" s="224" t="s">
        <v>1278</v>
      </c>
      <c r="D310" s="224" t="s">
        <v>239</v>
      </c>
      <c r="E310" s="225" t="s">
        <v>1901</v>
      </c>
      <c r="F310" s="226" t="s">
        <v>1902</v>
      </c>
      <c r="G310" s="227" t="s">
        <v>249</v>
      </c>
      <c r="H310" s="228">
        <v>7.2000000000000002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1449</v>
      </c>
    </row>
    <row r="311" s="2" customFormat="1">
      <c r="A311" s="35"/>
      <c r="B311" s="36"/>
      <c r="C311" s="37"/>
      <c r="D311" s="238" t="s">
        <v>244</v>
      </c>
      <c r="E311" s="37"/>
      <c r="F311" s="239" t="s">
        <v>1902</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c r="A312" s="35"/>
      <c r="B312" s="36"/>
      <c r="C312" s="37"/>
      <c r="D312" s="238" t="s">
        <v>993</v>
      </c>
      <c r="E312" s="37"/>
      <c r="F312" s="265" t="s">
        <v>1900</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993</v>
      </c>
      <c r="AU312" s="14" t="s">
        <v>73</v>
      </c>
    </row>
    <row r="313" s="2" customFormat="1" ht="66.75" customHeight="1">
      <c r="A313" s="35"/>
      <c r="B313" s="36"/>
      <c r="C313" s="224" t="s">
        <v>1419</v>
      </c>
      <c r="D313" s="224" t="s">
        <v>239</v>
      </c>
      <c r="E313" s="225" t="s">
        <v>1903</v>
      </c>
      <c r="F313" s="226" t="s">
        <v>1904</v>
      </c>
      <c r="G313" s="227" t="s">
        <v>1669</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1453</v>
      </c>
    </row>
    <row r="314" s="2" customFormat="1">
      <c r="A314" s="35"/>
      <c r="B314" s="36"/>
      <c r="C314" s="37"/>
      <c r="D314" s="238" t="s">
        <v>244</v>
      </c>
      <c r="E314" s="37"/>
      <c r="F314" s="239" t="s">
        <v>1904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c r="A315" s="35"/>
      <c r="B315" s="36"/>
      <c r="C315" s="37"/>
      <c r="D315" s="238" t="s">
        <v>993</v>
      </c>
      <c r="E315" s="37"/>
      <c r="F315" s="265" t="s">
        <v>1905</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73</v>
      </c>
    </row>
    <row r="316" s="2" customFormat="1" ht="24.15" customHeight="1">
      <c r="A316" s="35"/>
      <c r="B316" s="36"/>
      <c r="C316" s="224" t="s">
        <v>1283</v>
      </c>
      <c r="D316" s="224" t="s">
        <v>239</v>
      </c>
      <c r="E316" s="225" t="s">
        <v>1672</v>
      </c>
      <c r="F316" s="226" t="s">
        <v>1673</v>
      </c>
      <c r="G316" s="227" t="s">
        <v>1669</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261</v>
      </c>
    </row>
    <row r="317" s="2" customFormat="1">
      <c r="A317" s="35"/>
      <c r="B317" s="36"/>
      <c r="C317" s="37"/>
      <c r="D317" s="238" t="s">
        <v>244</v>
      </c>
      <c r="E317" s="37"/>
      <c r="F317" s="239" t="s">
        <v>1673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c r="A318" s="35"/>
      <c r="B318" s="36"/>
      <c r="C318" s="37"/>
      <c r="D318" s="238" t="s">
        <v>993</v>
      </c>
      <c r="E318" s="37"/>
      <c r="F318" s="265" t="s">
        <v>1905</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73</v>
      </c>
    </row>
    <row r="319" s="2" customFormat="1" ht="16.5" customHeight="1">
      <c r="A319" s="35"/>
      <c r="B319" s="36"/>
      <c r="C319" s="224" t="s">
        <v>1428</v>
      </c>
      <c r="D319" s="224" t="s">
        <v>239</v>
      </c>
      <c r="E319" s="225" t="s">
        <v>1675</v>
      </c>
      <c r="F319" s="226" t="s">
        <v>1676</v>
      </c>
      <c r="G319" s="227" t="s">
        <v>1669</v>
      </c>
      <c r="H319" s="228">
        <v>12</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1463</v>
      </c>
    </row>
    <row r="320" s="2" customFormat="1">
      <c r="A320" s="35"/>
      <c r="B320" s="36"/>
      <c r="C320" s="37"/>
      <c r="D320" s="238" t="s">
        <v>244</v>
      </c>
      <c r="E320" s="37"/>
      <c r="F320" s="239" t="s">
        <v>1676</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ht="16.5" customHeight="1">
      <c r="A321" s="35"/>
      <c r="B321" s="36"/>
      <c r="C321" s="224" t="s">
        <v>1288</v>
      </c>
      <c r="D321" s="224" t="s">
        <v>239</v>
      </c>
      <c r="E321" s="225" t="s">
        <v>1677</v>
      </c>
      <c r="F321" s="226" t="s">
        <v>1678</v>
      </c>
      <c r="G321" s="227" t="s">
        <v>1669</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1468</v>
      </c>
    </row>
    <row r="322" s="2" customFormat="1">
      <c r="A322" s="35"/>
      <c r="B322" s="36"/>
      <c r="C322" s="37"/>
      <c r="D322" s="238" t="s">
        <v>244</v>
      </c>
      <c r="E322" s="37"/>
      <c r="F322" s="239" t="s">
        <v>1678</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ht="16.5" customHeight="1">
      <c r="A323" s="35"/>
      <c r="B323" s="36"/>
      <c r="C323" s="224" t="s">
        <v>1437</v>
      </c>
      <c r="D323" s="224" t="s">
        <v>239</v>
      </c>
      <c r="E323" s="225" t="s">
        <v>1679</v>
      </c>
      <c r="F323" s="226" t="s">
        <v>1680</v>
      </c>
      <c r="G323" s="227" t="s">
        <v>1669</v>
      </c>
      <c r="H323" s="228">
        <v>12</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1473</v>
      </c>
    </row>
    <row r="324" s="2" customFormat="1">
      <c r="A324" s="35"/>
      <c r="B324" s="36"/>
      <c r="C324" s="37"/>
      <c r="D324" s="238" t="s">
        <v>244</v>
      </c>
      <c r="E324" s="37"/>
      <c r="F324" s="239" t="s">
        <v>1680</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ht="16.5" customHeight="1">
      <c r="A325" s="35"/>
      <c r="B325" s="36"/>
      <c r="C325" s="224" t="s">
        <v>1335</v>
      </c>
      <c r="D325" s="224" t="s">
        <v>239</v>
      </c>
      <c r="E325" s="225" t="s">
        <v>1681</v>
      </c>
      <c r="F325" s="226" t="s">
        <v>1682</v>
      </c>
      <c r="G325" s="227" t="s">
        <v>1669</v>
      </c>
      <c r="H325" s="228">
        <v>12</v>
      </c>
      <c r="I325" s="229"/>
      <c r="J325" s="230">
        <f>ROUND(I325*H325,2)</f>
        <v>0</v>
      </c>
      <c r="K325" s="231"/>
      <c r="L325" s="41"/>
      <c r="M325" s="232" t="s">
        <v>1</v>
      </c>
      <c r="N325" s="233" t="s">
        <v>38</v>
      </c>
      <c r="O325" s="88"/>
      <c r="P325" s="234">
        <f>O325*H325</f>
        <v>0</v>
      </c>
      <c r="Q325" s="234">
        <v>0</v>
      </c>
      <c r="R325" s="234">
        <f>Q325*H325</f>
        <v>0</v>
      </c>
      <c r="S325" s="234">
        <v>0</v>
      </c>
      <c r="T325" s="235">
        <f>S325*H325</f>
        <v>0</v>
      </c>
      <c r="U325" s="35"/>
      <c r="V325" s="35"/>
      <c r="W325" s="35"/>
      <c r="X325" s="35"/>
      <c r="Y325" s="35"/>
      <c r="Z325" s="35"/>
      <c r="AA325" s="35"/>
      <c r="AB325" s="35"/>
      <c r="AC325" s="35"/>
      <c r="AD325" s="35"/>
      <c r="AE325" s="35"/>
      <c r="AR325" s="236" t="s">
        <v>258</v>
      </c>
      <c r="AT325" s="236" t="s">
        <v>239</v>
      </c>
      <c r="AU325" s="236" t="s">
        <v>73</v>
      </c>
      <c r="AY325" s="14" t="s">
        <v>238</v>
      </c>
      <c r="BE325" s="237">
        <f>IF(N325="základní",J325,0)</f>
        <v>0</v>
      </c>
      <c r="BF325" s="237">
        <f>IF(N325="snížená",J325,0)</f>
        <v>0</v>
      </c>
      <c r="BG325" s="237">
        <f>IF(N325="zákl. přenesená",J325,0)</f>
        <v>0</v>
      </c>
      <c r="BH325" s="237">
        <f>IF(N325="sníž. přenesená",J325,0)</f>
        <v>0</v>
      </c>
      <c r="BI325" s="237">
        <f>IF(N325="nulová",J325,0)</f>
        <v>0</v>
      </c>
      <c r="BJ325" s="14" t="s">
        <v>80</v>
      </c>
      <c r="BK325" s="237">
        <f>ROUND(I325*H325,2)</f>
        <v>0</v>
      </c>
      <c r="BL325" s="14" t="s">
        <v>258</v>
      </c>
      <c r="BM325" s="236" t="s">
        <v>1477</v>
      </c>
    </row>
    <row r="326" s="2" customFormat="1">
      <c r="A326" s="35"/>
      <c r="B326" s="36"/>
      <c r="C326" s="37"/>
      <c r="D326" s="238" t="s">
        <v>244</v>
      </c>
      <c r="E326" s="37"/>
      <c r="F326" s="239" t="s">
        <v>1682</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244</v>
      </c>
      <c r="AU326" s="14" t="s">
        <v>73</v>
      </c>
    </row>
    <row r="327" s="2" customFormat="1" ht="16.5" customHeight="1">
      <c r="A327" s="35"/>
      <c r="B327" s="36"/>
      <c r="C327" s="224" t="s">
        <v>1446</v>
      </c>
      <c r="D327" s="224" t="s">
        <v>239</v>
      </c>
      <c r="E327" s="225" t="s">
        <v>1687</v>
      </c>
      <c r="F327" s="226" t="s">
        <v>1688</v>
      </c>
      <c r="G327" s="227" t="s">
        <v>242</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1480</v>
      </c>
    </row>
    <row r="328" s="2" customFormat="1">
      <c r="A328" s="35"/>
      <c r="B328" s="36"/>
      <c r="C328" s="37"/>
      <c r="D328" s="238" t="s">
        <v>244</v>
      </c>
      <c r="E328" s="37"/>
      <c r="F328" s="239" t="s">
        <v>1688</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16.5" customHeight="1">
      <c r="A329" s="35"/>
      <c r="B329" s="36"/>
      <c r="C329" s="224" t="s">
        <v>1339</v>
      </c>
      <c r="D329" s="224" t="s">
        <v>239</v>
      </c>
      <c r="E329" s="225" t="s">
        <v>1690</v>
      </c>
      <c r="F329" s="226" t="s">
        <v>1691</v>
      </c>
      <c r="G329" s="227" t="s">
        <v>242</v>
      </c>
      <c r="H329" s="228">
        <v>12</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1484</v>
      </c>
    </row>
    <row r="330" s="2" customFormat="1">
      <c r="A330" s="35"/>
      <c r="B330" s="36"/>
      <c r="C330" s="37"/>
      <c r="D330" s="238" t="s">
        <v>244</v>
      </c>
      <c r="E330" s="37"/>
      <c r="F330" s="239" t="s">
        <v>1691</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24.15" customHeight="1">
      <c r="A331" s="35"/>
      <c r="B331" s="36"/>
      <c r="C331" s="243" t="s">
        <v>1456</v>
      </c>
      <c r="D331" s="243" t="s">
        <v>246</v>
      </c>
      <c r="E331" s="244" t="s">
        <v>1906</v>
      </c>
      <c r="F331" s="245" t="s">
        <v>1907</v>
      </c>
      <c r="G331" s="246" t="s">
        <v>242</v>
      </c>
      <c r="H331" s="247">
        <v>12</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277</v>
      </c>
      <c r="AT331" s="236" t="s">
        <v>246</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1908</v>
      </c>
    </row>
    <row r="332" s="2" customFormat="1">
      <c r="A332" s="35"/>
      <c r="B332" s="36"/>
      <c r="C332" s="37"/>
      <c r="D332" s="238" t="s">
        <v>244</v>
      </c>
      <c r="E332" s="37"/>
      <c r="F332" s="239" t="s">
        <v>1907</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ht="24.15" customHeight="1">
      <c r="A333" s="35"/>
      <c r="B333" s="36"/>
      <c r="C333" s="243" t="s">
        <v>1344</v>
      </c>
      <c r="D333" s="243" t="s">
        <v>246</v>
      </c>
      <c r="E333" s="244" t="s">
        <v>1909</v>
      </c>
      <c r="F333" s="245" t="s">
        <v>1910</v>
      </c>
      <c r="G333" s="246" t="s">
        <v>242</v>
      </c>
      <c r="H333" s="247">
        <v>12</v>
      </c>
      <c r="I333" s="248"/>
      <c r="J333" s="249">
        <f>ROUND(I333*H333,2)</f>
        <v>0</v>
      </c>
      <c r="K333" s="250"/>
      <c r="L333" s="251"/>
      <c r="M333" s="252" t="s">
        <v>1</v>
      </c>
      <c r="N333" s="25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277</v>
      </c>
      <c r="AT333" s="236" t="s">
        <v>246</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1911</v>
      </c>
    </row>
    <row r="334" s="2" customFormat="1">
      <c r="A334" s="35"/>
      <c r="B334" s="36"/>
      <c r="C334" s="37"/>
      <c r="D334" s="238" t="s">
        <v>244</v>
      </c>
      <c r="E334" s="37"/>
      <c r="F334" s="239" t="s">
        <v>1910</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ht="76.35" customHeight="1">
      <c r="A335" s="35"/>
      <c r="B335" s="36"/>
      <c r="C335" s="224" t="s">
        <v>1465</v>
      </c>
      <c r="D335" s="224" t="s">
        <v>239</v>
      </c>
      <c r="E335" s="225" t="s">
        <v>1912</v>
      </c>
      <c r="F335" s="226" t="s">
        <v>1913</v>
      </c>
      <c r="G335" s="227" t="s">
        <v>242</v>
      </c>
      <c r="H335" s="228">
        <v>28</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1496</v>
      </c>
    </row>
    <row r="336" s="2" customFormat="1">
      <c r="A336" s="35"/>
      <c r="B336" s="36"/>
      <c r="C336" s="37"/>
      <c r="D336" s="238" t="s">
        <v>244</v>
      </c>
      <c r="E336" s="37"/>
      <c r="F336" s="239" t="s">
        <v>1914</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1915</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24.15" customHeight="1">
      <c r="A338" s="35"/>
      <c r="B338" s="36"/>
      <c r="C338" s="243" t="s">
        <v>1348</v>
      </c>
      <c r="D338" s="243" t="s">
        <v>246</v>
      </c>
      <c r="E338" s="244" t="s">
        <v>1916</v>
      </c>
      <c r="F338" s="245" t="s">
        <v>1917</v>
      </c>
      <c r="G338" s="246" t="s">
        <v>242</v>
      </c>
      <c r="H338" s="247">
        <v>4</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1689</v>
      </c>
    </row>
    <row r="339" s="2" customFormat="1">
      <c r="A339" s="35"/>
      <c r="B339" s="36"/>
      <c r="C339" s="37"/>
      <c r="D339" s="238" t="s">
        <v>244</v>
      </c>
      <c r="E339" s="37"/>
      <c r="F339" s="239" t="s">
        <v>1917</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24.15" customHeight="1">
      <c r="A340" s="35"/>
      <c r="B340" s="36"/>
      <c r="C340" s="243" t="s">
        <v>1474</v>
      </c>
      <c r="D340" s="243" t="s">
        <v>246</v>
      </c>
      <c r="E340" s="244" t="s">
        <v>1918</v>
      </c>
      <c r="F340" s="245" t="s">
        <v>1919</v>
      </c>
      <c r="G340" s="246" t="s">
        <v>242</v>
      </c>
      <c r="H340" s="247">
        <v>8</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1692</v>
      </c>
    </row>
    <row r="341" s="2" customFormat="1">
      <c r="A341" s="35"/>
      <c r="B341" s="36"/>
      <c r="C341" s="37"/>
      <c r="D341" s="238" t="s">
        <v>244</v>
      </c>
      <c r="E341" s="37"/>
      <c r="F341" s="239" t="s">
        <v>1919</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ht="78" customHeight="1">
      <c r="A342" s="35"/>
      <c r="B342" s="36"/>
      <c r="C342" s="224" t="s">
        <v>1353</v>
      </c>
      <c r="D342" s="224" t="s">
        <v>239</v>
      </c>
      <c r="E342" s="225" t="s">
        <v>1920</v>
      </c>
      <c r="F342" s="226" t="s">
        <v>1921</v>
      </c>
      <c r="G342" s="227" t="s">
        <v>242</v>
      </c>
      <c r="H342" s="228">
        <v>4</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1835</v>
      </c>
    </row>
    <row r="343" s="2" customFormat="1">
      <c r="A343" s="35"/>
      <c r="B343" s="36"/>
      <c r="C343" s="37"/>
      <c r="D343" s="238" t="s">
        <v>244</v>
      </c>
      <c r="E343" s="37"/>
      <c r="F343" s="239" t="s">
        <v>1922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1725</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78" customHeight="1">
      <c r="A345" s="35"/>
      <c r="B345" s="36"/>
      <c r="C345" s="224" t="s">
        <v>1481</v>
      </c>
      <c r="D345" s="224" t="s">
        <v>239</v>
      </c>
      <c r="E345" s="225" t="s">
        <v>1712</v>
      </c>
      <c r="F345" s="226" t="s">
        <v>1713</v>
      </c>
      <c r="G345" s="227" t="s">
        <v>242</v>
      </c>
      <c r="H345" s="228">
        <v>6</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1923</v>
      </c>
    </row>
    <row r="346" s="2" customFormat="1">
      <c r="A346" s="35"/>
      <c r="B346" s="36"/>
      <c r="C346" s="37"/>
      <c r="D346" s="238" t="s">
        <v>244</v>
      </c>
      <c r="E346" s="37"/>
      <c r="F346" s="239" t="s">
        <v>1715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1924</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62.7" customHeight="1">
      <c r="A348" s="35"/>
      <c r="B348" s="36"/>
      <c r="C348" s="224" t="s">
        <v>1356</v>
      </c>
      <c r="D348" s="224" t="s">
        <v>239</v>
      </c>
      <c r="E348" s="225" t="s">
        <v>1925</v>
      </c>
      <c r="F348" s="226" t="s">
        <v>1926</v>
      </c>
      <c r="G348" s="227" t="s">
        <v>242</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1927</v>
      </c>
    </row>
    <row r="349" s="2" customFormat="1">
      <c r="A349" s="35"/>
      <c r="B349" s="36"/>
      <c r="C349" s="37"/>
      <c r="D349" s="238" t="s">
        <v>244</v>
      </c>
      <c r="E349" s="37"/>
      <c r="F349" s="239" t="s">
        <v>1926</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1725</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62.7" customHeight="1">
      <c r="A351" s="35"/>
      <c r="B351" s="36"/>
      <c r="C351" s="224" t="s">
        <v>1488</v>
      </c>
      <c r="D351" s="224" t="s">
        <v>239</v>
      </c>
      <c r="E351" s="225" t="s">
        <v>1721</v>
      </c>
      <c r="F351" s="226" t="s">
        <v>1722</v>
      </c>
      <c r="G351" s="227" t="s">
        <v>242</v>
      </c>
      <c r="H351" s="228">
        <v>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1708</v>
      </c>
    </row>
    <row r="352" s="2" customFormat="1">
      <c r="A352" s="35"/>
      <c r="B352" s="36"/>
      <c r="C352" s="37"/>
      <c r="D352" s="238" t="s">
        <v>244</v>
      </c>
      <c r="E352" s="37"/>
      <c r="F352" s="239" t="s">
        <v>1722</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1924</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1361</v>
      </c>
      <c r="D354" s="224" t="s">
        <v>239</v>
      </c>
      <c r="E354" s="225" t="s">
        <v>1342</v>
      </c>
      <c r="F354" s="226" t="s">
        <v>1343</v>
      </c>
      <c r="G354" s="227" t="s">
        <v>242</v>
      </c>
      <c r="H354" s="228">
        <v>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1714</v>
      </c>
    </row>
    <row r="355" s="2" customFormat="1">
      <c r="A355" s="35"/>
      <c r="B355" s="36"/>
      <c r="C355" s="37"/>
      <c r="D355" s="238" t="s">
        <v>244</v>
      </c>
      <c r="E355" s="37"/>
      <c r="F355" s="239" t="s">
        <v>1343</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1725</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24.15" customHeight="1">
      <c r="A357" s="35"/>
      <c r="B357" s="36"/>
      <c r="C357" s="224" t="s">
        <v>1265</v>
      </c>
      <c r="D357" s="224" t="s">
        <v>239</v>
      </c>
      <c r="E357" s="225" t="s">
        <v>1727</v>
      </c>
      <c r="F357" s="226" t="s">
        <v>1728</v>
      </c>
      <c r="G357" s="227" t="s">
        <v>242</v>
      </c>
      <c r="H357" s="228">
        <v>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1719</v>
      </c>
    </row>
    <row r="358" s="2" customFormat="1">
      <c r="A358" s="35"/>
      <c r="B358" s="36"/>
      <c r="C358" s="37"/>
      <c r="D358" s="238" t="s">
        <v>244</v>
      </c>
      <c r="E358" s="37"/>
      <c r="F358" s="239" t="s">
        <v>1728</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1725</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1362</v>
      </c>
      <c r="D360" s="224" t="s">
        <v>239</v>
      </c>
      <c r="E360" s="225" t="s">
        <v>1346</v>
      </c>
      <c r="F360" s="226" t="s">
        <v>1347</v>
      </c>
      <c r="G360" s="227" t="s">
        <v>242</v>
      </c>
      <c r="H360" s="228">
        <v>11</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1723</v>
      </c>
    </row>
    <row r="361" s="2" customFormat="1">
      <c r="A361" s="35"/>
      <c r="B361" s="36"/>
      <c r="C361" s="37"/>
      <c r="D361" s="238" t="s">
        <v>244</v>
      </c>
      <c r="E361" s="37"/>
      <c r="F361" s="239" t="s">
        <v>1347</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1731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1702</v>
      </c>
      <c r="D363" s="224" t="s">
        <v>239</v>
      </c>
      <c r="E363" s="225" t="s">
        <v>1351</v>
      </c>
      <c r="F363" s="226" t="s">
        <v>1352</v>
      </c>
      <c r="G363" s="227" t="s">
        <v>242</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1724</v>
      </c>
    </row>
    <row r="364" s="2" customFormat="1">
      <c r="A364" s="35"/>
      <c r="B364" s="36"/>
      <c r="C364" s="37"/>
      <c r="D364" s="238" t="s">
        <v>244</v>
      </c>
      <c r="E364" s="37"/>
      <c r="F364" s="239" t="s">
        <v>1352</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1731</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37.8" customHeight="1">
      <c r="A366" s="35"/>
      <c r="B366" s="36"/>
      <c r="C366" s="224" t="s">
        <v>1367</v>
      </c>
      <c r="D366" s="224" t="s">
        <v>239</v>
      </c>
      <c r="E366" s="225" t="s">
        <v>1734</v>
      </c>
      <c r="F366" s="226" t="s">
        <v>1735</v>
      </c>
      <c r="G366" s="227" t="s">
        <v>242</v>
      </c>
      <c r="H366" s="228">
        <v>40</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1729</v>
      </c>
    </row>
    <row r="367" s="2" customFormat="1">
      <c r="A367" s="35"/>
      <c r="B367" s="36"/>
      <c r="C367" s="37"/>
      <c r="D367" s="238" t="s">
        <v>244</v>
      </c>
      <c r="E367" s="37"/>
      <c r="F367" s="239" t="s">
        <v>1735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1928</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66.75" customHeight="1">
      <c r="A369" s="35"/>
      <c r="B369" s="36"/>
      <c r="C369" s="224" t="s">
        <v>1711</v>
      </c>
      <c r="D369" s="224" t="s">
        <v>239</v>
      </c>
      <c r="E369" s="225" t="s">
        <v>1489</v>
      </c>
      <c r="F369" s="226" t="s">
        <v>1490</v>
      </c>
      <c r="G369" s="227" t="s">
        <v>242</v>
      </c>
      <c r="H369" s="228">
        <v>8</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1730</v>
      </c>
    </row>
    <row r="370" s="2" customFormat="1">
      <c r="A370" s="35"/>
      <c r="B370" s="36"/>
      <c r="C370" s="37"/>
      <c r="D370" s="238" t="s">
        <v>244</v>
      </c>
      <c r="E370" s="37"/>
      <c r="F370" s="239" t="s">
        <v>1492</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1740</v>
      </c>
      <c r="G371" s="37"/>
      <c r="H371" s="37"/>
      <c r="I371" s="240"/>
      <c r="J371" s="37"/>
      <c r="K371" s="37"/>
      <c r="L371" s="41"/>
      <c r="M371" s="241"/>
      <c r="N371" s="242"/>
      <c r="O371" s="88"/>
      <c r="P371" s="88"/>
      <c r="Q371" s="88"/>
      <c r="R371" s="88"/>
      <c r="S371" s="88"/>
      <c r="T371" s="89"/>
      <c r="U371" s="35"/>
      <c r="V371" s="35"/>
      <c r="W371" s="35"/>
      <c r="X371" s="35"/>
      <c r="Y371" s="35"/>
      <c r="Z371" s="35"/>
      <c r="AA371" s="35"/>
      <c r="AB371" s="35"/>
      <c r="AC371" s="35"/>
      <c r="AD371" s="35"/>
      <c r="AE371" s="35"/>
      <c r="AT371" s="14" t="s">
        <v>993</v>
      </c>
      <c r="AU371" s="14" t="s">
        <v>73</v>
      </c>
    </row>
    <row r="372" s="2" customFormat="1" ht="76.35" customHeight="1">
      <c r="A372" s="35"/>
      <c r="B372" s="36"/>
      <c r="C372" s="224" t="s">
        <v>1372</v>
      </c>
      <c r="D372" s="224" t="s">
        <v>239</v>
      </c>
      <c r="E372" s="225" t="s">
        <v>1494</v>
      </c>
      <c r="F372" s="226" t="s">
        <v>1495</v>
      </c>
      <c r="G372" s="227" t="s">
        <v>242</v>
      </c>
      <c r="H372" s="228">
        <v>11</v>
      </c>
      <c r="I372" s="229"/>
      <c r="J372" s="230">
        <f>ROUND(I372*H372,2)</f>
        <v>0</v>
      </c>
      <c r="K372" s="231"/>
      <c r="L372" s="41"/>
      <c r="M372" s="232" t="s">
        <v>1</v>
      </c>
      <c r="N372" s="233" t="s">
        <v>38</v>
      </c>
      <c r="O372" s="88"/>
      <c r="P372" s="234">
        <f>O372*H372</f>
        <v>0</v>
      </c>
      <c r="Q372" s="234">
        <v>0</v>
      </c>
      <c r="R372" s="234">
        <f>Q372*H372</f>
        <v>0</v>
      </c>
      <c r="S372" s="234">
        <v>0</v>
      </c>
      <c r="T372" s="235">
        <f>S372*H372</f>
        <v>0</v>
      </c>
      <c r="U372" s="35"/>
      <c r="V372" s="35"/>
      <c r="W372" s="35"/>
      <c r="X372" s="35"/>
      <c r="Y372" s="35"/>
      <c r="Z372" s="35"/>
      <c r="AA372" s="35"/>
      <c r="AB372" s="35"/>
      <c r="AC372" s="35"/>
      <c r="AD372" s="35"/>
      <c r="AE372" s="35"/>
      <c r="AR372" s="236" t="s">
        <v>258</v>
      </c>
      <c r="AT372" s="236" t="s">
        <v>239</v>
      </c>
      <c r="AU372" s="236" t="s">
        <v>73</v>
      </c>
      <c r="AY372" s="14" t="s">
        <v>238</v>
      </c>
      <c r="BE372" s="237">
        <f>IF(N372="základní",J372,0)</f>
        <v>0</v>
      </c>
      <c r="BF372" s="237">
        <f>IF(N372="snížená",J372,0)</f>
        <v>0</v>
      </c>
      <c r="BG372" s="237">
        <f>IF(N372="zákl. přenesená",J372,0)</f>
        <v>0</v>
      </c>
      <c r="BH372" s="237">
        <f>IF(N372="sníž. přenesená",J372,0)</f>
        <v>0</v>
      </c>
      <c r="BI372" s="237">
        <f>IF(N372="nulová",J372,0)</f>
        <v>0</v>
      </c>
      <c r="BJ372" s="14" t="s">
        <v>80</v>
      </c>
      <c r="BK372" s="237">
        <f>ROUND(I372*H372,2)</f>
        <v>0</v>
      </c>
      <c r="BL372" s="14" t="s">
        <v>258</v>
      </c>
      <c r="BM372" s="236" t="s">
        <v>1733</v>
      </c>
    </row>
    <row r="373" s="2" customFormat="1">
      <c r="A373" s="35"/>
      <c r="B373" s="36"/>
      <c r="C373" s="37"/>
      <c r="D373" s="238" t="s">
        <v>244</v>
      </c>
      <c r="E373" s="37"/>
      <c r="F373" s="239" t="s">
        <v>1497</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244</v>
      </c>
      <c r="AU373" s="14" t="s">
        <v>73</v>
      </c>
    </row>
    <row r="374" s="2" customFormat="1">
      <c r="A374" s="35"/>
      <c r="B374" s="36"/>
      <c r="C374" s="37"/>
      <c r="D374" s="238" t="s">
        <v>993</v>
      </c>
      <c r="E374" s="37"/>
      <c r="F374" s="265" t="s">
        <v>1742</v>
      </c>
      <c r="G374" s="37"/>
      <c r="H374" s="37"/>
      <c r="I374" s="240"/>
      <c r="J374" s="37"/>
      <c r="K374" s="37"/>
      <c r="L374" s="41"/>
      <c r="M374" s="256"/>
      <c r="N374" s="257"/>
      <c r="O374" s="258"/>
      <c r="P374" s="258"/>
      <c r="Q374" s="258"/>
      <c r="R374" s="258"/>
      <c r="S374" s="258"/>
      <c r="T374" s="259"/>
      <c r="U374" s="35"/>
      <c r="V374" s="35"/>
      <c r="W374" s="35"/>
      <c r="X374" s="35"/>
      <c r="Y374" s="35"/>
      <c r="Z374" s="35"/>
      <c r="AA374" s="35"/>
      <c r="AB374" s="35"/>
      <c r="AC374" s="35"/>
      <c r="AD374" s="35"/>
      <c r="AE374" s="35"/>
      <c r="AT374" s="14" t="s">
        <v>993</v>
      </c>
      <c r="AU374" s="14" t="s">
        <v>73</v>
      </c>
    </row>
    <row r="375" s="2" customFormat="1" ht="6.96" customHeight="1">
      <c r="A375" s="35"/>
      <c r="B375" s="63"/>
      <c r="C375" s="64"/>
      <c r="D375" s="64"/>
      <c r="E375" s="64"/>
      <c r="F375" s="64"/>
      <c r="G375" s="64"/>
      <c r="H375" s="64"/>
      <c r="I375" s="64"/>
      <c r="J375" s="64"/>
      <c r="K375" s="64"/>
      <c r="L375" s="41"/>
      <c r="M375" s="35"/>
      <c r="O375" s="35"/>
      <c r="P375" s="35"/>
      <c r="Q375" s="35"/>
      <c r="R375" s="35"/>
      <c r="S375" s="35"/>
      <c r="T375" s="35"/>
      <c r="U375" s="35"/>
      <c r="V375" s="35"/>
      <c r="W375" s="35"/>
      <c r="X375" s="35"/>
      <c r="Y375" s="35"/>
      <c r="Z375" s="35"/>
      <c r="AA375" s="35"/>
      <c r="AB375" s="35"/>
      <c r="AC375" s="35"/>
      <c r="AD375" s="35"/>
      <c r="AE375" s="35"/>
    </row>
  </sheetData>
  <sheetProtection sheet="1" autoFilter="0" formatColumns="0" formatRows="0" objects="1" scenarios="1" spinCount="100000" saltValue="/0oWa0eo+gHxPmpl/BcODQQDi2KtYzs7SobTXzKsuAuPrCz4t4DJdo+gRS9iOZPTK89bfdQGC9uqZ0NZfIS8JQ==" hashValue="+7nZr1U0XWmjjnEJAHo0yIhT/qceLKANo4S0XrIOB91AbsPCtp7t8/RLQAiDl/skklnxCabUpWoOXb0vO93hsg==" algorithmName="SHA-512" password="CC35"/>
  <autoFilter ref="C115:K37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aHpyBV2354TT+RJsJkt1nfD1OOA5klX15v75sekS1KsmChDJm5gkFotaeTdyUWv9xZQ0CZMhXL3pgRZbm5D4nw==" hashValue="Ziv+wx9ZVlW7fXCUeFzNRmpV+ZpOqyfdTrvtCdGTz4EnJYxpai2dkrAyQ3/x4MSn6V5lp8cErkPMk1ryYkOSb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1929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ROUND((SUM(BE116:BE296)),  2)</f>
        <v>0</v>
      </c>
      <c r="G33" s="35"/>
      <c r="H33" s="35"/>
      <c r="I33" s="162">
        <v>0.20999999999999999</v>
      </c>
      <c r="J33" s="161">
        <f>ROUND(((SUM(BE116:BE296))*I33),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ROUND((SUM(BF116:BF296)),  2)</f>
        <v>0</v>
      </c>
      <c r="G34" s="35"/>
      <c r="H34" s="35"/>
      <c r="I34" s="162">
        <v>0.12</v>
      </c>
      <c r="J34" s="161">
        <f>ROUND(((SUM(BF116:BF296))*I34),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SUM(P117:P296)</f>
        <v>0</v>
      </c>
      <c r="Q116" s="101"/>
      <c r="R116" s="207">
        <f>SUM(R117:R296)</f>
        <v>0</v>
      </c>
      <c r="S116" s="101"/>
      <c r="T116" s="208">
        <f>SUM(T117:T296)</f>
        <v>0</v>
      </c>
      <c r="U116" s="35"/>
      <c r="V116" s="35"/>
      <c r="W116" s="35"/>
      <c r="X116" s="35"/>
      <c r="Y116" s="35"/>
      <c r="Z116" s="35"/>
      <c r="AA116" s="35"/>
      <c r="AB116" s="35"/>
      <c r="AC116" s="35"/>
      <c r="AD116" s="35"/>
      <c r="AE116" s="35"/>
      <c r="AT116" s="14" t="s">
        <v>72</v>
      </c>
      <c r="AU116" s="14" t="s">
        <v>219</v>
      </c>
      <c r="BK116" s="209">
        <f>SUM(BK117:BK296)</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1930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1931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1746</v>
      </c>
      <c r="F123" s="226" t="s">
        <v>1747</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1932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1933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1934</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1935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1936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1937</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1938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1939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1940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1942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1943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1944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1946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1947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1948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1931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1949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1950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1768</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1951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1770</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1952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1953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1954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1955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1956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1957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1958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1959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1278</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1960</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1283</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1288</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1178</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1335</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1961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1339</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1962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1178</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1344</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1178</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1348</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1963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1353</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1964</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1356</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1784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1259</v>
      </c>
      <c r="D237" s="224" t="s">
        <v>239</v>
      </c>
      <c r="E237" s="225" t="s">
        <v>1266</v>
      </c>
      <c r="F237" s="226" t="s">
        <v>1267</v>
      </c>
      <c r="G237" s="227" t="s">
        <v>1178</v>
      </c>
      <c r="H237" s="228">
        <v>0.26200000000000001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1965</v>
      </c>
    </row>
    <row r="238" s="2" customFormat="1">
      <c r="A238" s="35"/>
      <c r="B238" s="36"/>
      <c r="C238" s="37"/>
      <c r="D238" s="238" t="s">
        <v>244</v>
      </c>
      <c r="E238" s="37"/>
      <c r="F238" s="239" t="s">
        <v>1269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1270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1105</v>
      </c>
      <c r="D240" s="224" t="s">
        <v>239</v>
      </c>
      <c r="E240" s="225" t="s">
        <v>1271</v>
      </c>
      <c r="F240" s="226" t="s">
        <v>1272</v>
      </c>
      <c r="G240" s="227" t="s">
        <v>1273</v>
      </c>
      <c r="H240" s="228">
        <v>110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1361</v>
      </c>
    </row>
    <row r="241" s="2" customFormat="1">
      <c r="A241" s="35"/>
      <c r="B241" s="36"/>
      <c r="C241" s="37"/>
      <c r="D241" s="238" t="s">
        <v>244</v>
      </c>
      <c r="E241" s="37"/>
      <c r="F241" s="239" t="s">
        <v>1274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1966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1276</v>
      </c>
      <c r="F243" s="226" t="s">
        <v>1277</v>
      </c>
      <c r="G243" s="227" t="s">
        <v>1273</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1362</v>
      </c>
    </row>
    <row r="244" s="2" customFormat="1">
      <c r="A244" s="35"/>
      <c r="B244" s="36"/>
      <c r="C244" s="37"/>
      <c r="D244" s="238" t="s">
        <v>244</v>
      </c>
      <c r="E244" s="37"/>
      <c r="F244" s="239" t="s">
        <v>1279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1787</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1116</v>
      </c>
      <c r="D246" s="224" t="s">
        <v>239</v>
      </c>
      <c r="E246" s="225" t="s">
        <v>1281</v>
      </c>
      <c r="F246" s="226" t="s">
        <v>1282</v>
      </c>
      <c r="G246" s="227" t="s">
        <v>249</v>
      </c>
      <c r="H246" s="228">
        <v>4000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1367</v>
      </c>
    </row>
    <row r="247" s="2" customFormat="1">
      <c r="A247" s="35"/>
      <c r="B247" s="36"/>
      <c r="C247" s="37"/>
      <c r="D247" s="238" t="s">
        <v>244</v>
      </c>
      <c r="E247" s="37"/>
      <c r="F247" s="239" t="s">
        <v>1284</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1788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1286</v>
      </c>
      <c r="F249" s="226" t="s">
        <v>1287</v>
      </c>
      <c r="G249" s="227" t="s">
        <v>249</v>
      </c>
      <c r="H249" s="228">
        <v>4000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1372</v>
      </c>
    </row>
    <row r="250" s="2" customFormat="1">
      <c r="A250" s="35"/>
      <c r="B250" s="36"/>
      <c r="C250" s="37"/>
      <c r="D250" s="238" t="s">
        <v>244</v>
      </c>
      <c r="E250" s="37"/>
      <c r="F250" s="239" t="s">
        <v>1289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1789</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1325</v>
      </c>
      <c r="D252" s="224" t="s">
        <v>239</v>
      </c>
      <c r="E252" s="225" t="s">
        <v>1291</v>
      </c>
      <c r="F252" s="226" t="s">
        <v>1292</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1377</v>
      </c>
    </row>
    <row r="253" s="2" customFormat="1">
      <c r="A253" s="35"/>
      <c r="B253" s="36"/>
      <c r="C253" s="37"/>
      <c r="D253" s="238" t="s">
        <v>244</v>
      </c>
      <c r="E253" s="37"/>
      <c r="F253" s="239" t="s">
        <v>1292</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1967</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1235</v>
      </c>
      <c r="D255" s="224" t="s">
        <v>239</v>
      </c>
      <c r="E255" s="225" t="s">
        <v>1295</v>
      </c>
      <c r="F255" s="226" t="s">
        <v>1296</v>
      </c>
      <c r="G255" s="227" t="s">
        <v>249</v>
      </c>
      <c r="H255" s="228">
        <v>63.600000000000001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1381</v>
      </c>
    </row>
    <row r="256" s="2" customFormat="1">
      <c r="A256" s="35"/>
      <c r="B256" s="36"/>
      <c r="C256" s="37"/>
      <c r="D256" s="238" t="s">
        <v>244</v>
      </c>
      <c r="E256" s="37"/>
      <c r="F256" s="239" t="s">
        <v>1296</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1967</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49.05" customHeight="1">
      <c r="A258" s="35"/>
      <c r="B258" s="36"/>
      <c r="C258" s="224" t="s">
        <v>1332</v>
      </c>
      <c r="D258" s="224" t="s">
        <v>239</v>
      </c>
      <c r="E258" s="225" t="s">
        <v>1305</v>
      </c>
      <c r="F258" s="226" t="s">
        <v>1306</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1968</v>
      </c>
    </row>
    <row r="259" s="2" customFormat="1">
      <c r="A259" s="35"/>
      <c r="B259" s="36"/>
      <c r="C259" s="37"/>
      <c r="D259" s="238" t="s">
        <v>244</v>
      </c>
      <c r="E259" s="37"/>
      <c r="F259" s="239" t="s">
        <v>1306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1969</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1238</v>
      </c>
      <c r="D261" s="224" t="s">
        <v>239</v>
      </c>
      <c r="E261" s="225" t="s">
        <v>1309</v>
      </c>
      <c r="F261" s="226" t="s">
        <v>1310</v>
      </c>
      <c r="G261" s="227" t="s">
        <v>249</v>
      </c>
      <c r="H261" s="228">
        <v>400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1970</v>
      </c>
    </row>
    <row r="262" s="2" customFormat="1">
      <c r="A262" s="35"/>
      <c r="B262" s="36"/>
      <c r="C262" s="37"/>
      <c r="D262" s="238" t="s">
        <v>244</v>
      </c>
      <c r="E262" s="37"/>
      <c r="F262" s="239" t="s">
        <v>1310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1969</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55.5" customHeight="1">
      <c r="A264" s="35"/>
      <c r="B264" s="36"/>
      <c r="C264" s="224" t="s">
        <v>1341</v>
      </c>
      <c r="D264" s="224" t="s">
        <v>239</v>
      </c>
      <c r="E264" s="225" t="s">
        <v>1333</v>
      </c>
      <c r="F264" s="226" t="s">
        <v>1334</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1386</v>
      </c>
    </row>
    <row r="265" s="2" customFormat="1">
      <c r="A265" s="35"/>
      <c r="B265" s="36"/>
      <c r="C265" s="37"/>
      <c r="D265" s="238" t="s">
        <v>244</v>
      </c>
      <c r="E265" s="37"/>
      <c r="F265" s="239" t="s">
        <v>1334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1971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24.15" customHeight="1">
      <c r="A267" s="35"/>
      <c r="B267" s="36"/>
      <c r="C267" s="224" t="s">
        <v>1242</v>
      </c>
      <c r="D267" s="224" t="s">
        <v>239</v>
      </c>
      <c r="E267" s="225" t="s">
        <v>1337</v>
      </c>
      <c r="F267" s="226" t="s">
        <v>1338</v>
      </c>
      <c r="G267" s="227" t="s">
        <v>242</v>
      </c>
      <c r="H267" s="228">
        <v>320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1390</v>
      </c>
    </row>
    <row r="268" s="2" customFormat="1">
      <c r="A268" s="35"/>
      <c r="B268" s="36"/>
      <c r="C268" s="37"/>
      <c r="D268" s="238" t="s">
        <v>244</v>
      </c>
      <c r="E268" s="37"/>
      <c r="F268" s="239" t="s">
        <v>1338</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1971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1350</v>
      </c>
      <c r="D270" s="224" t="s">
        <v>239</v>
      </c>
      <c r="E270" s="225" t="s">
        <v>1342</v>
      </c>
      <c r="F270" s="226" t="s">
        <v>1343</v>
      </c>
      <c r="G270" s="227" t="s">
        <v>242</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1395</v>
      </c>
    </row>
    <row r="271" s="2" customFormat="1">
      <c r="A271" s="35"/>
      <c r="B271" s="36"/>
      <c r="C271" s="37"/>
      <c r="D271" s="238" t="s">
        <v>244</v>
      </c>
      <c r="E271" s="37"/>
      <c r="F271" s="239" t="s">
        <v>1343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1793</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1245</v>
      </c>
      <c r="D273" s="224" t="s">
        <v>239</v>
      </c>
      <c r="E273" s="225" t="s">
        <v>1346</v>
      </c>
      <c r="F273" s="226" t="s">
        <v>1347</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1399</v>
      </c>
    </row>
    <row r="274" s="2" customFormat="1">
      <c r="A274" s="35"/>
      <c r="B274" s="36"/>
      <c r="C274" s="37"/>
      <c r="D274" s="238" t="s">
        <v>244</v>
      </c>
      <c r="E274" s="37"/>
      <c r="F274" s="239" t="s">
        <v>1347</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1794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1358</v>
      </c>
      <c r="D276" s="224" t="s">
        <v>239</v>
      </c>
      <c r="E276" s="225" t="s">
        <v>1351</v>
      </c>
      <c r="F276" s="226" t="s">
        <v>1352</v>
      </c>
      <c r="G276" s="227" t="s">
        <v>242</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1404</v>
      </c>
    </row>
    <row r="277" s="2" customFormat="1">
      <c r="A277" s="35"/>
      <c r="B277" s="36"/>
      <c r="C277" s="37"/>
      <c r="D277" s="238" t="s">
        <v>244</v>
      </c>
      <c r="E277" s="37"/>
      <c r="F277" s="239" t="s">
        <v>1352</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1794</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49.05" customHeight="1">
      <c r="A279" s="35"/>
      <c r="B279" s="36"/>
      <c r="C279" s="224" t="s">
        <v>1247</v>
      </c>
      <c r="D279" s="224" t="s">
        <v>239</v>
      </c>
      <c r="E279" s="225" t="s">
        <v>1354</v>
      </c>
      <c r="F279" s="226" t="s">
        <v>1355</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1608</v>
      </c>
    </row>
    <row r="280" s="2" customFormat="1">
      <c r="A280" s="35"/>
      <c r="B280" s="36"/>
      <c r="C280" s="37"/>
      <c r="D280" s="238" t="s">
        <v>244</v>
      </c>
      <c r="E280" s="37"/>
      <c r="F280" s="239" t="s">
        <v>1355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1795</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2.7" customHeight="1">
      <c r="A282" s="35"/>
      <c r="B282" s="36"/>
      <c r="C282" s="224" t="s">
        <v>1364</v>
      </c>
      <c r="D282" s="224" t="s">
        <v>239</v>
      </c>
      <c r="E282" s="225" t="s">
        <v>1359</v>
      </c>
      <c r="F282" s="226" t="s">
        <v>1360</v>
      </c>
      <c r="G282" s="227" t="s">
        <v>242</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1413</v>
      </c>
    </row>
    <row r="283" s="2" customFormat="1">
      <c r="A283" s="35"/>
      <c r="B283" s="36"/>
      <c r="C283" s="37"/>
      <c r="D283" s="238" t="s">
        <v>244</v>
      </c>
      <c r="E283" s="37"/>
      <c r="F283" s="239" t="s">
        <v>1360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1795</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1251</v>
      </c>
      <c r="D285" s="224" t="s">
        <v>239</v>
      </c>
      <c r="E285" s="225" t="s">
        <v>278</v>
      </c>
      <c r="F285" s="226" t="s">
        <v>279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1417</v>
      </c>
    </row>
    <row r="286" s="2" customFormat="1">
      <c r="A286" s="35"/>
      <c r="B286" s="36"/>
      <c r="C286" s="37"/>
      <c r="D286" s="238" t="s">
        <v>244</v>
      </c>
      <c r="E286" s="37"/>
      <c r="F286" s="239" t="s">
        <v>279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1794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1374</v>
      </c>
      <c r="D288" s="224" t="s">
        <v>239</v>
      </c>
      <c r="E288" s="225" t="s">
        <v>1365</v>
      </c>
      <c r="F288" s="226" t="s">
        <v>1366</v>
      </c>
      <c r="G288" s="227" t="s">
        <v>242</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1422</v>
      </c>
    </row>
    <row r="289" s="2" customFormat="1">
      <c r="A289" s="35"/>
      <c r="B289" s="36"/>
      <c r="C289" s="37"/>
      <c r="D289" s="238" t="s">
        <v>244</v>
      </c>
      <c r="E289" s="37"/>
      <c r="F289" s="239" t="s">
        <v>1368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1794</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1256</v>
      </c>
      <c r="D291" s="224" t="s">
        <v>239</v>
      </c>
      <c r="E291" s="225" t="s">
        <v>1489</v>
      </c>
      <c r="F291" s="226" t="s">
        <v>1490</v>
      </c>
      <c r="G291" s="227" t="s">
        <v>242</v>
      </c>
      <c r="H291" s="228">
        <v>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1426</v>
      </c>
    </row>
    <row r="292" s="2" customFormat="1">
      <c r="A292" s="35"/>
      <c r="B292" s="36"/>
      <c r="C292" s="37"/>
      <c r="D292" s="238" t="s">
        <v>244</v>
      </c>
      <c r="E292" s="37"/>
      <c r="F292" s="239" t="s">
        <v>1492</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1834</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1383</v>
      </c>
      <c r="D294" s="224" t="s">
        <v>239</v>
      </c>
      <c r="E294" s="225" t="s">
        <v>1494</v>
      </c>
      <c r="F294" s="226" t="s">
        <v>1495</v>
      </c>
      <c r="G294" s="227" t="s">
        <v>242</v>
      </c>
      <c r="H294" s="228">
        <v>11</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1647</v>
      </c>
    </row>
    <row r="295" s="2" customFormat="1">
      <c r="A295" s="35"/>
      <c r="B295" s="36"/>
      <c r="C295" s="37"/>
      <c r="D295" s="238" t="s">
        <v>244</v>
      </c>
      <c r="E295" s="37"/>
      <c r="F295" s="239" t="s">
        <v>1497</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1972</v>
      </c>
      <c r="G296" s="37"/>
      <c r="H296" s="37"/>
      <c r="I296" s="240"/>
      <c r="J296" s="37"/>
      <c r="K296" s="37"/>
      <c r="L296" s="41"/>
      <c r="M296" s="256"/>
      <c r="N296" s="257"/>
      <c r="O296" s="258"/>
      <c r="P296" s="258"/>
      <c r="Q296" s="258"/>
      <c r="R296" s="258"/>
      <c r="S296" s="258"/>
      <c r="T296" s="259"/>
      <c r="U296" s="35"/>
      <c r="V296" s="35"/>
      <c r="W296" s="35"/>
      <c r="X296" s="35"/>
      <c r="Y296" s="35"/>
      <c r="Z296" s="35"/>
      <c r="AA296" s="35"/>
      <c r="AB296" s="35"/>
      <c r="AC296" s="35"/>
      <c r="AD296" s="35"/>
      <c r="AE296" s="35"/>
      <c r="AT296" s="14" t="s">
        <v>993</v>
      </c>
      <c r="AU296" s="14" t="s">
        <v>73</v>
      </c>
    </row>
    <row r="297" s="2" customFormat="1" ht="6.96" customHeight="1">
      <c r="A297" s="35"/>
      <c r="B297" s="63"/>
      <c r="C297" s="64"/>
      <c r="D297" s="64"/>
      <c r="E297" s="64"/>
      <c r="F297" s="64"/>
      <c r="G297" s="64"/>
      <c r="H297" s="64"/>
      <c r="I297" s="64"/>
      <c r="J297" s="64"/>
      <c r="K297" s="64"/>
      <c r="L297" s="41"/>
      <c r="M297" s="35"/>
      <c r="O297" s="35"/>
      <c r="P297" s="35"/>
      <c r="Q297" s="35"/>
      <c r="R297" s="35"/>
      <c r="S297" s="35"/>
      <c r="T297" s="35"/>
      <c r="U297" s="35"/>
      <c r="V297" s="35"/>
      <c r="W297" s="35"/>
      <c r="X297" s="35"/>
      <c r="Y297" s="35"/>
      <c r="Z297" s="35"/>
      <c r="AA297" s="35"/>
      <c r="AB297" s="35"/>
      <c r="AC297" s="35"/>
      <c r="AD297" s="35"/>
      <c r="AE297" s="35"/>
    </row>
  </sheetData>
  <sheetProtection sheet="1" autoFilter="0" formatColumns="0" formatRows="0" objects="1" scenarios="1" spinCount="100000" saltValue="9KyfB2PzQjz7zFBz9SMka4BNgIGJZmzrvBPCaOcB6oRQA0fiJcWruY/Qb0At856C1U+svlkUayL+96gm/jgwKw==" hashValue="G+D37Jr2meBqGbSEqyiDfWB9T6i0Z52MmerQSuuPeON7lcZ16gU+6iJPxr/mMV2nmp50LLul8Ie68KnfaAXNIQ==" algorithmName="SHA-512" password="CC35"/>
  <autoFilter ref="C115:K29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1973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ROUND((SUM(BE116:BE378)),  2)</f>
        <v>0</v>
      </c>
      <c r="G33" s="35"/>
      <c r="H33" s="35"/>
      <c r="I33" s="162">
        <v>0.20999999999999999</v>
      </c>
      <c r="J33" s="161">
        <f>ROUND(((SUM(BE116:BE378))*I33),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ROUND((SUM(BF116:BF378)),  2)</f>
        <v>0</v>
      </c>
      <c r="G34" s="35"/>
      <c r="H34" s="35"/>
      <c r="I34" s="162">
        <v>0.12</v>
      </c>
      <c r="J34" s="161">
        <f>ROUND(((SUM(BF116:BF378))*I34),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SUM(P117:P378)</f>
        <v>0</v>
      </c>
      <c r="Q116" s="101"/>
      <c r="R116" s="207">
        <f>SUM(R117:R378)</f>
        <v>0</v>
      </c>
      <c r="S116" s="101"/>
      <c r="T116" s="208">
        <f>SUM(T117:T378)</f>
        <v>0</v>
      </c>
      <c r="U116" s="35"/>
      <c r="V116" s="35"/>
      <c r="W116" s="35"/>
      <c r="X116" s="35"/>
      <c r="Y116" s="35"/>
      <c r="Z116" s="35"/>
      <c r="AA116" s="35"/>
      <c r="AB116" s="35"/>
      <c r="AC116" s="35"/>
      <c r="AD116" s="35"/>
      <c r="AE116" s="35"/>
      <c r="AT116" s="14" t="s">
        <v>72</v>
      </c>
      <c r="AU116" s="14" t="s">
        <v>219</v>
      </c>
      <c r="BK116" s="209">
        <f>SUM(BK117:BK378)</f>
        <v>0</v>
      </c>
    </row>
    <row r="117" s="2" customFormat="1" ht="62.7" customHeight="1">
      <c r="A117" s="35"/>
      <c r="B117" s="36"/>
      <c r="C117" s="224" t="s">
        <v>80</v>
      </c>
      <c r="D117" s="224" t="s">
        <v>239</v>
      </c>
      <c r="E117" s="225" t="s">
        <v>1500</v>
      </c>
      <c r="F117" s="226" t="s">
        <v>1501</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1501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1974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1503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1504</v>
      </c>
      <c r="F123" s="226" t="s">
        <v>1505</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1505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1838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1978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1979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1980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1981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1982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1515</v>
      </c>
      <c r="F150" s="226" t="s">
        <v>1516</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1517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1983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1519</v>
      </c>
      <c r="F153" s="226" t="s">
        <v>1520</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1521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1984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1985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1986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1525</v>
      </c>
      <c r="F162" s="226" t="s">
        <v>1526</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1987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1988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1989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1990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1991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1533</v>
      </c>
      <c r="F177" s="226" t="s">
        <v>1534</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1534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1992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1993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1994</v>
      </c>
      <c r="F183" s="226" t="s">
        <v>1995</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1996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1997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1537</v>
      </c>
      <c r="F186" s="226" t="s">
        <v>1538</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1539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1998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1541</v>
      </c>
      <c r="F189" s="226" t="s">
        <v>1542</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1542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1999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2000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1178</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2000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1545</v>
      </c>
      <c r="F198" s="226" t="s">
        <v>1546</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1546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2000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1547</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2001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1266</v>
      </c>
      <c r="F207" s="226" t="s">
        <v>1267</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1269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2002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2003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1862</v>
      </c>
      <c r="F213" s="226" t="s">
        <v>1863</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1864</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2004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1551</v>
      </c>
      <c r="F216" s="226" t="s">
        <v>1552</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1553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2005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1555</v>
      </c>
      <c r="F219" s="226" t="s">
        <v>1556</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1557</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2006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1559</v>
      </c>
      <c r="F222" s="226" t="s">
        <v>1560</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1335</v>
      </c>
    </row>
    <row r="223" s="2" customFormat="1">
      <c r="A223" s="35"/>
      <c r="B223" s="36"/>
      <c r="C223" s="37"/>
      <c r="D223" s="238" t="s">
        <v>244</v>
      </c>
      <c r="E223" s="37"/>
      <c r="F223" s="239" t="s">
        <v>1561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2007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6.35" customHeight="1">
      <c r="A225" s="35"/>
      <c r="B225" s="36"/>
      <c r="C225" s="224" t="s">
        <v>641</v>
      </c>
      <c r="D225" s="224" t="s">
        <v>239</v>
      </c>
      <c r="E225" s="225" t="s">
        <v>1563</v>
      </c>
      <c r="F225" s="226" t="s">
        <v>1564</v>
      </c>
      <c r="G225" s="227" t="s">
        <v>249</v>
      </c>
      <c r="H225" s="228">
        <v>254.37000000000001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2008</v>
      </c>
    </row>
    <row r="226" s="2" customFormat="1">
      <c r="A226" s="35"/>
      <c r="B226" s="36"/>
      <c r="C226" s="37"/>
      <c r="D226" s="238" t="s">
        <v>244</v>
      </c>
      <c r="E226" s="37"/>
      <c r="F226" s="239" t="s">
        <v>1564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2009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1567</v>
      </c>
      <c r="F228" s="226" t="s">
        <v>1568</v>
      </c>
      <c r="G228" s="227" t="s">
        <v>1178</v>
      </c>
      <c r="H228" s="228">
        <v>7.3890000000000002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1339</v>
      </c>
    </row>
    <row r="229" s="2" customFormat="1">
      <c r="A229" s="35"/>
      <c r="B229" s="36"/>
      <c r="C229" s="37"/>
      <c r="D229" s="238" t="s">
        <v>244</v>
      </c>
      <c r="E229" s="37"/>
      <c r="F229" s="239" t="s">
        <v>1569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2010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8" customHeight="1">
      <c r="A231" s="35"/>
      <c r="B231" s="36"/>
      <c r="C231" s="224" t="s">
        <v>493</v>
      </c>
      <c r="D231" s="224" t="s">
        <v>239</v>
      </c>
      <c r="E231" s="225" t="s">
        <v>1871</v>
      </c>
      <c r="F231" s="226" t="s">
        <v>1872</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1344</v>
      </c>
    </row>
    <row r="232" s="2" customFormat="1">
      <c r="A232" s="35"/>
      <c r="B232" s="36"/>
      <c r="C232" s="37"/>
      <c r="D232" s="238" t="s">
        <v>244</v>
      </c>
      <c r="E232" s="37"/>
      <c r="F232" s="239" t="s">
        <v>1873</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1710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4.25" customHeight="1">
      <c r="A234" s="35"/>
      <c r="B234" s="36"/>
      <c r="C234" s="224" t="s">
        <v>489</v>
      </c>
      <c r="D234" s="224" t="s">
        <v>239</v>
      </c>
      <c r="E234" s="225" t="s">
        <v>1571</v>
      </c>
      <c r="F234" s="226" t="s">
        <v>1572</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1348</v>
      </c>
    </row>
    <row r="235" s="2" customFormat="1">
      <c r="A235" s="35"/>
      <c r="B235" s="36"/>
      <c r="C235" s="37"/>
      <c r="D235" s="238" t="s">
        <v>244</v>
      </c>
      <c r="E235" s="37"/>
      <c r="F235" s="239" t="s">
        <v>1572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2011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49.05" customHeight="1">
      <c r="A237" s="35"/>
      <c r="B237" s="36"/>
      <c r="C237" s="224" t="s">
        <v>1105</v>
      </c>
      <c r="D237" s="224" t="s">
        <v>239</v>
      </c>
      <c r="E237" s="225" t="s">
        <v>1574</v>
      </c>
      <c r="F237" s="226" t="s">
        <v>1575</v>
      </c>
      <c r="G237" s="227" t="s">
        <v>327</v>
      </c>
      <c r="H237" s="228">
        <v>15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1353</v>
      </c>
    </row>
    <row r="238" s="2" customFormat="1">
      <c r="A238" s="35"/>
      <c r="B238" s="36"/>
      <c r="C238" s="37"/>
      <c r="D238" s="238" t="s">
        <v>244</v>
      </c>
      <c r="E238" s="37"/>
      <c r="F238" s="239" t="s">
        <v>1575</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2011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76.35" customHeight="1">
      <c r="A240" s="35"/>
      <c r="B240" s="36"/>
      <c r="C240" s="224" t="s">
        <v>1110</v>
      </c>
      <c r="D240" s="224" t="s">
        <v>239</v>
      </c>
      <c r="E240" s="225" t="s">
        <v>1576</v>
      </c>
      <c r="F240" s="226" t="s">
        <v>1577</v>
      </c>
      <c r="G240" s="227" t="s">
        <v>242</v>
      </c>
      <c r="H240" s="228">
        <v>22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1356</v>
      </c>
    </row>
    <row r="241" s="2" customFormat="1">
      <c r="A241" s="35"/>
      <c r="B241" s="36"/>
      <c r="C241" s="37"/>
      <c r="D241" s="238" t="s">
        <v>244</v>
      </c>
      <c r="E241" s="37"/>
      <c r="F241" s="239" t="s">
        <v>1577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24.15" customHeight="1">
      <c r="A242" s="35"/>
      <c r="B242" s="36"/>
      <c r="C242" s="243" t="s">
        <v>1116</v>
      </c>
      <c r="D242" s="243" t="s">
        <v>246</v>
      </c>
      <c r="E242" s="244" t="s">
        <v>1578</v>
      </c>
      <c r="F242" s="245" t="s">
        <v>1579</v>
      </c>
      <c r="G242" s="246" t="s">
        <v>242</v>
      </c>
      <c r="H242" s="247">
        <v>22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1361</v>
      </c>
    </row>
    <row r="243" s="2" customFormat="1">
      <c r="A243" s="35"/>
      <c r="B243" s="36"/>
      <c r="C243" s="37"/>
      <c r="D243" s="238" t="s">
        <v>244</v>
      </c>
      <c r="E243" s="37"/>
      <c r="F243" s="239" t="s">
        <v>1579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ht="76.35" customHeight="1">
      <c r="A244" s="35"/>
      <c r="B244" s="36"/>
      <c r="C244" s="224" t="s">
        <v>1121</v>
      </c>
      <c r="D244" s="224" t="s">
        <v>239</v>
      </c>
      <c r="E244" s="225" t="s">
        <v>1580</v>
      </c>
      <c r="F244" s="226" t="s">
        <v>1581</v>
      </c>
      <c r="G244" s="227" t="s">
        <v>242</v>
      </c>
      <c r="H244" s="228">
        <v>72</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1362</v>
      </c>
    </row>
    <row r="245" s="2" customFormat="1">
      <c r="A245" s="35"/>
      <c r="B245" s="36"/>
      <c r="C245" s="37"/>
      <c r="D245" s="238" t="s">
        <v>244</v>
      </c>
      <c r="E245" s="37"/>
      <c r="F245" s="239" t="s">
        <v>1582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2012</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24.15" customHeight="1">
      <c r="A247" s="35"/>
      <c r="B247" s="36"/>
      <c r="C247" s="243" t="s">
        <v>1325</v>
      </c>
      <c r="D247" s="243" t="s">
        <v>246</v>
      </c>
      <c r="E247" s="244" t="s">
        <v>1584</v>
      </c>
      <c r="F247" s="245" t="s">
        <v>1585</v>
      </c>
      <c r="G247" s="246" t="s">
        <v>242</v>
      </c>
      <c r="H247" s="247">
        <v>48</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1367</v>
      </c>
    </row>
    <row r="248" s="2" customFormat="1">
      <c r="A248" s="35"/>
      <c r="B248" s="36"/>
      <c r="C248" s="37"/>
      <c r="D248" s="238" t="s">
        <v>244</v>
      </c>
      <c r="E248" s="37"/>
      <c r="F248" s="239" t="s">
        <v>1585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c r="A249" s="35"/>
      <c r="B249" s="36"/>
      <c r="C249" s="37"/>
      <c r="D249" s="238" t="s">
        <v>993</v>
      </c>
      <c r="E249" s="37"/>
      <c r="F249" s="265" t="s">
        <v>2013</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73</v>
      </c>
    </row>
    <row r="250" s="2" customFormat="1" ht="24.15" customHeight="1">
      <c r="A250" s="35"/>
      <c r="B250" s="36"/>
      <c r="C250" s="243" t="s">
        <v>1235</v>
      </c>
      <c r="D250" s="243" t="s">
        <v>246</v>
      </c>
      <c r="E250" s="244" t="s">
        <v>1584</v>
      </c>
      <c r="F250" s="245" t="s">
        <v>1585</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73</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2014</v>
      </c>
    </row>
    <row r="251" s="2" customFormat="1">
      <c r="A251" s="35"/>
      <c r="B251" s="36"/>
      <c r="C251" s="37"/>
      <c r="D251" s="238" t="s">
        <v>244</v>
      </c>
      <c r="E251" s="37"/>
      <c r="F251" s="239" t="s">
        <v>1585</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73</v>
      </c>
    </row>
    <row r="252" s="2" customFormat="1">
      <c r="A252" s="35"/>
      <c r="B252" s="36"/>
      <c r="C252" s="37"/>
      <c r="D252" s="238" t="s">
        <v>993</v>
      </c>
      <c r="E252" s="37"/>
      <c r="F252" s="265" t="s">
        <v>2015</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993</v>
      </c>
      <c r="AU252" s="14" t="s">
        <v>73</v>
      </c>
    </row>
    <row r="253" s="2" customFormat="1" ht="66.75" customHeight="1">
      <c r="A253" s="35"/>
      <c r="B253" s="36"/>
      <c r="C253" s="224" t="s">
        <v>1332</v>
      </c>
      <c r="D253" s="224" t="s">
        <v>239</v>
      </c>
      <c r="E253" s="225" t="s">
        <v>1176</v>
      </c>
      <c r="F253" s="226" t="s">
        <v>1177</v>
      </c>
      <c r="G253" s="227" t="s">
        <v>1178</v>
      </c>
      <c r="H253" s="228">
        <v>1.796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258</v>
      </c>
      <c r="AT253" s="236" t="s">
        <v>239</v>
      </c>
      <c r="AU253" s="236" t="s">
        <v>73</v>
      </c>
      <c r="AY253" s="14" t="s">
        <v>238</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258</v>
      </c>
      <c r="BM253" s="236" t="s">
        <v>1377</v>
      </c>
    </row>
    <row r="254" s="2" customFormat="1">
      <c r="A254" s="35"/>
      <c r="B254" s="36"/>
      <c r="C254" s="37"/>
      <c r="D254" s="238" t="s">
        <v>244</v>
      </c>
      <c r="E254" s="37"/>
      <c r="F254" s="239" t="s">
        <v>1179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244</v>
      </c>
      <c r="AU254" s="14" t="s">
        <v>73</v>
      </c>
    </row>
    <row r="255" s="2" customFormat="1">
      <c r="A255" s="35"/>
      <c r="B255" s="36"/>
      <c r="C255" s="37"/>
      <c r="D255" s="238" t="s">
        <v>993</v>
      </c>
      <c r="E255" s="37"/>
      <c r="F255" s="265" t="s">
        <v>2016</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993</v>
      </c>
      <c r="AU255" s="14" t="s">
        <v>73</v>
      </c>
    </row>
    <row r="256" s="2" customFormat="1" ht="66.75" customHeight="1">
      <c r="A256" s="35"/>
      <c r="B256" s="36"/>
      <c r="C256" s="224" t="s">
        <v>1238</v>
      </c>
      <c r="D256" s="224" t="s">
        <v>239</v>
      </c>
      <c r="E256" s="225" t="s">
        <v>1186</v>
      </c>
      <c r="F256" s="226" t="s">
        <v>1187</v>
      </c>
      <c r="G256" s="227" t="s">
        <v>1178</v>
      </c>
      <c r="H256" s="228">
        <v>8.9800000000000004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258</v>
      </c>
      <c r="AT256" s="236" t="s">
        <v>239</v>
      </c>
      <c r="AU256" s="236" t="s">
        <v>73</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1381</v>
      </c>
    </row>
    <row r="257" s="2" customFormat="1">
      <c r="A257" s="35"/>
      <c r="B257" s="36"/>
      <c r="C257" s="37"/>
      <c r="D257" s="238" t="s">
        <v>244</v>
      </c>
      <c r="E257" s="37"/>
      <c r="F257" s="239" t="s">
        <v>1188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73</v>
      </c>
    </row>
    <row r="258" s="2" customFormat="1" ht="62.7" customHeight="1">
      <c r="A258" s="35"/>
      <c r="B258" s="36"/>
      <c r="C258" s="224" t="s">
        <v>1341</v>
      </c>
      <c r="D258" s="224" t="s">
        <v>239</v>
      </c>
      <c r="E258" s="225" t="s">
        <v>1596</v>
      </c>
      <c r="F258" s="226" t="s">
        <v>1597</v>
      </c>
      <c r="G258" s="227" t="s">
        <v>242</v>
      </c>
      <c r="H258" s="228">
        <v>146</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1386</v>
      </c>
    </row>
    <row r="259" s="2" customFormat="1">
      <c r="A259" s="35"/>
      <c r="B259" s="36"/>
      <c r="C259" s="37"/>
      <c r="D259" s="238" t="s">
        <v>244</v>
      </c>
      <c r="E259" s="37"/>
      <c r="F259" s="239" t="s">
        <v>1597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2017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24.15" customHeight="1">
      <c r="A261" s="35"/>
      <c r="B261" s="36"/>
      <c r="C261" s="224" t="s">
        <v>1242</v>
      </c>
      <c r="D261" s="224" t="s">
        <v>239</v>
      </c>
      <c r="E261" s="225" t="s">
        <v>1599</v>
      </c>
      <c r="F261" s="226" t="s">
        <v>1600</v>
      </c>
      <c r="G261" s="227" t="s">
        <v>242</v>
      </c>
      <c r="H261" s="228">
        <v>24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1390</v>
      </c>
    </row>
    <row r="262" s="2" customFormat="1">
      <c r="A262" s="35"/>
      <c r="B262" s="36"/>
      <c r="C262" s="37"/>
      <c r="D262" s="238" t="s">
        <v>244</v>
      </c>
      <c r="E262" s="37"/>
      <c r="F262" s="239" t="s">
        <v>1600</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1881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76.35" customHeight="1">
      <c r="A264" s="35"/>
      <c r="B264" s="36"/>
      <c r="C264" s="224" t="s">
        <v>1350</v>
      </c>
      <c r="D264" s="224" t="s">
        <v>239</v>
      </c>
      <c r="E264" s="225" t="s">
        <v>1100</v>
      </c>
      <c r="F264" s="226" t="s">
        <v>1101</v>
      </c>
      <c r="G264" s="227" t="s">
        <v>242</v>
      </c>
      <c r="H264" s="228">
        <v>24</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1395</v>
      </c>
    </row>
    <row r="265" s="2" customFormat="1">
      <c r="A265" s="35"/>
      <c r="B265" s="36"/>
      <c r="C265" s="37"/>
      <c r="D265" s="238" t="s">
        <v>244</v>
      </c>
      <c r="E265" s="37"/>
      <c r="F265" s="239" t="s">
        <v>1103</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1882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33" customHeight="1">
      <c r="A267" s="35"/>
      <c r="B267" s="36"/>
      <c r="C267" s="224" t="s">
        <v>1245</v>
      </c>
      <c r="D267" s="224" t="s">
        <v>239</v>
      </c>
      <c r="E267" s="225" t="s">
        <v>342</v>
      </c>
      <c r="F267" s="226" t="s">
        <v>343</v>
      </c>
      <c r="G267" s="227" t="s">
        <v>242</v>
      </c>
      <c r="H267" s="228">
        <v>48</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1399</v>
      </c>
    </row>
    <row r="268" s="2" customFormat="1">
      <c r="A268" s="35"/>
      <c r="B268" s="36"/>
      <c r="C268" s="37"/>
      <c r="D268" s="238" t="s">
        <v>244</v>
      </c>
      <c r="E268" s="37"/>
      <c r="F268" s="239" t="s">
        <v>343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1883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66.75" customHeight="1">
      <c r="A270" s="35"/>
      <c r="B270" s="36"/>
      <c r="C270" s="224" t="s">
        <v>1358</v>
      </c>
      <c r="D270" s="224" t="s">
        <v>239</v>
      </c>
      <c r="E270" s="225" t="s">
        <v>1229</v>
      </c>
      <c r="F270" s="226" t="s">
        <v>1230</v>
      </c>
      <c r="G270" s="227" t="s">
        <v>1178</v>
      </c>
      <c r="H270" s="228">
        <v>79.093999999999994</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1404</v>
      </c>
    </row>
    <row r="271" s="2" customFormat="1">
      <c r="A271" s="35"/>
      <c r="B271" s="36"/>
      <c r="C271" s="37"/>
      <c r="D271" s="238" t="s">
        <v>244</v>
      </c>
      <c r="E271" s="37"/>
      <c r="F271" s="239" t="s">
        <v>1231</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2018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1247</v>
      </c>
      <c r="D273" s="224" t="s">
        <v>239</v>
      </c>
      <c r="E273" s="225" t="s">
        <v>1271</v>
      </c>
      <c r="F273" s="226" t="s">
        <v>1272</v>
      </c>
      <c r="G273" s="227" t="s">
        <v>1273</v>
      </c>
      <c r="H273" s="228">
        <v>159</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1608</v>
      </c>
    </row>
    <row r="274" s="2" customFormat="1">
      <c r="A274" s="35"/>
      <c r="B274" s="36"/>
      <c r="C274" s="37"/>
      <c r="D274" s="238" t="s">
        <v>244</v>
      </c>
      <c r="E274" s="37"/>
      <c r="F274" s="239" t="s">
        <v>1274</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2019</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66.75" customHeight="1">
      <c r="A276" s="35"/>
      <c r="B276" s="36"/>
      <c r="C276" s="224" t="s">
        <v>1364</v>
      </c>
      <c r="D276" s="224" t="s">
        <v>239</v>
      </c>
      <c r="E276" s="225" t="s">
        <v>1276</v>
      </c>
      <c r="F276" s="226" t="s">
        <v>1277</v>
      </c>
      <c r="G276" s="227" t="s">
        <v>1273</v>
      </c>
      <c r="H276" s="228">
        <v>70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1413</v>
      </c>
    </row>
    <row r="277" s="2" customFormat="1">
      <c r="A277" s="35"/>
      <c r="B277" s="36"/>
      <c r="C277" s="37"/>
      <c r="D277" s="238" t="s">
        <v>244</v>
      </c>
      <c r="E277" s="37"/>
      <c r="F277" s="239" t="s">
        <v>1279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2020</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1251</v>
      </c>
      <c r="D279" s="224" t="s">
        <v>239</v>
      </c>
      <c r="E279" s="225" t="s">
        <v>1281</v>
      </c>
      <c r="F279" s="226" t="s">
        <v>1282</v>
      </c>
      <c r="G279" s="227" t="s">
        <v>249</v>
      </c>
      <c r="H279" s="228">
        <v>1000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1417</v>
      </c>
    </row>
    <row r="280" s="2" customFormat="1">
      <c r="A280" s="35"/>
      <c r="B280" s="36"/>
      <c r="C280" s="37"/>
      <c r="D280" s="238" t="s">
        <v>244</v>
      </c>
      <c r="E280" s="37"/>
      <c r="F280" s="239" t="s">
        <v>1284</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1887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76.35" customHeight="1">
      <c r="A282" s="35"/>
      <c r="B282" s="36"/>
      <c r="C282" s="224" t="s">
        <v>1374</v>
      </c>
      <c r="D282" s="224" t="s">
        <v>239</v>
      </c>
      <c r="E282" s="225" t="s">
        <v>1286</v>
      </c>
      <c r="F282" s="226" t="s">
        <v>1287</v>
      </c>
      <c r="G282" s="227" t="s">
        <v>249</v>
      </c>
      <c r="H282" s="228">
        <v>1000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1422</v>
      </c>
    </row>
    <row r="283" s="2" customFormat="1">
      <c r="A283" s="35"/>
      <c r="B283" s="36"/>
      <c r="C283" s="37"/>
      <c r="D283" s="238" t="s">
        <v>244</v>
      </c>
      <c r="E283" s="37"/>
      <c r="F283" s="239" t="s">
        <v>1289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1887</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1256</v>
      </c>
      <c r="D285" s="224" t="s">
        <v>239</v>
      </c>
      <c r="E285" s="225" t="s">
        <v>1609</v>
      </c>
      <c r="F285" s="226" t="s">
        <v>1610</v>
      </c>
      <c r="G285" s="227" t="s">
        <v>249</v>
      </c>
      <c r="H285" s="228">
        <v>1930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1426</v>
      </c>
    </row>
    <row r="286" s="2" customFormat="1">
      <c r="A286" s="35"/>
      <c r="B286" s="36"/>
      <c r="C286" s="37"/>
      <c r="D286" s="238" t="s">
        <v>244</v>
      </c>
      <c r="E286" s="37"/>
      <c r="F286" s="239" t="s">
        <v>1610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2021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76.35" customHeight="1">
      <c r="A288" s="35"/>
      <c r="B288" s="36"/>
      <c r="C288" s="224" t="s">
        <v>1383</v>
      </c>
      <c r="D288" s="224" t="s">
        <v>239</v>
      </c>
      <c r="E288" s="225" t="s">
        <v>1612</v>
      </c>
      <c r="F288" s="226" t="s">
        <v>1613</v>
      </c>
      <c r="G288" s="227" t="s">
        <v>249</v>
      </c>
      <c r="H288" s="228">
        <v>1930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1647</v>
      </c>
    </row>
    <row r="289" s="2" customFormat="1">
      <c r="A289" s="35"/>
      <c r="B289" s="36"/>
      <c r="C289" s="37"/>
      <c r="D289" s="238" t="s">
        <v>244</v>
      </c>
      <c r="E289" s="37"/>
      <c r="F289" s="239" t="s">
        <v>1613</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2021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66.75" customHeight="1">
      <c r="A291" s="35"/>
      <c r="B291" s="36"/>
      <c r="C291" s="224" t="s">
        <v>1259</v>
      </c>
      <c r="D291" s="224" t="s">
        <v>239</v>
      </c>
      <c r="E291" s="225" t="s">
        <v>1614</v>
      </c>
      <c r="F291" s="226" t="s">
        <v>1615</v>
      </c>
      <c r="G291" s="227" t="s">
        <v>249</v>
      </c>
      <c r="H291" s="228">
        <v>559.11000000000001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1649</v>
      </c>
    </row>
    <row r="292" s="2" customFormat="1">
      <c r="A292" s="35"/>
      <c r="B292" s="36"/>
      <c r="C292" s="37"/>
      <c r="D292" s="238" t="s">
        <v>244</v>
      </c>
      <c r="E292" s="37"/>
      <c r="F292" s="239" t="s">
        <v>1617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2022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76.35" customHeight="1">
      <c r="A294" s="35"/>
      <c r="B294" s="36"/>
      <c r="C294" s="224" t="s">
        <v>1392</v>
      </c>
      <c r="D294" s="224" t="s">
        <v>239</v>
      </c>
      <c r="E294" s="225" t="s">
        <v>1619</v>
      </c>
      <c r="F294" s="226" t="s">
        <v>1620</v>
      </c>
      <c r="G294" s="227" t="s">
        <v>249</v>
      </c>
      <c r="H294" s="228">
        <v>144.52199999999999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2023</v>
      </c>
    </row>
    <row r="295" s="2" customFormat="1">
      <c r="A295" s="35"/>
      <c r="B295" s="36"/>
      <c r="C295" s="37"/>
      <c r="D295" s="238" t="s">
        <v>244</v>
      </c>
      <c r="E295" s="37"/>
      <c r="F295" s="239" t="s">
        <v>1622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2024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76.35" customHeight="1">
      <c r="A297" s="35"/>
      <c r="B297" s="36"/>
      <c r="C297" s="224" t="s">
        <v>1263</v>
      </c>
      <c r="D297" s="224" t="s">
        <v>239</v>
      </c>
      <c r="E297" s="225" t="s">
        <v>1624</v>
      </c>
      <c r="F297" s="226" t="s">
        <v>1625</v>
      </c>
      <c r="G297" s="227" t="s">
        <v>249</v>
      </c>
      <c r="H297" s="228">
        <v>124.70399999999999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2025</v>
      </c>
    </row>
    <row r="298" s="2" customFormat="1">
      <c r="A298" s="35"/>
      <c r="B298" s="36"/>
      <c r="C298" s="37"/>
      <c r="D298" s="238" t="s">
        <v>244</v>
      </c>
      <c r="E298" s="37"/>
      <c r="F298" s="239" t="s">
        <v>1627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2026</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76.35" customHeight="1">
      <c r="A300" s="35"/>
      <c r="B300" s="36"/>
      <c r="C300" s="224" t="s">
        <v>1401</v>
      </c>
      <c r="D300" s="224" t="s">
        <v>239</v>
      </c>
      <c r="E300" s="225" t="s">
        <v>1629</v>
      </c>
      <c r="F300" s="226" t="s">
        <v>1630</v>
      </c>
      <c r="G300" s="227" t="s">
        <v>249</v>
      </c>
      <c r="H300" s="228">
        <v>999.62199999999996</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2027</v>
      </c>
    </row>
    <row r="301" s="2" customFormat="1">
      <c r="A301" s="35"/>
      <c r="B301" s="36"/>
      <c r="C301" s="37"/>
      <c r="D301" s="238" t="s">
        <v>244</v>
      </c>
      <c r="E301" s="37"/>
      <c r="F301" s="239" t="s">
        <v>1632</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2028</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357</v>
      </c>
      <c r="D303" s="224" t="s">
        <v>239</v>
      </c>
      <c r="E303" s="225" t="s">
        <v>1639</v>
      </c>
      <c r="F303" s="226" t="s">
        <v>1640</v>
      </c>
      <c r="G303" s="227" t="s">
        <v>242</v>
      </c>
      <c r="H303" s="228">
        <v>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2029</v>
      </c>
    </row>
    <row r="304" s="2" customFormat="1">
      <c r="A304" s="35"/>
      <c r="B304" s="36"/>
      <c r="C304" s="37"/>
      <c r="D304" s="238" t="s">
        <v>244</v>
      </c>
      <c r="E304" s="37"/>
      <c r="F304" s="239" t="s">
        <v>1642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1638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55.5" customHeight="1">
      <c r="A306" s="35"/>
      <c r="B306" s="36"/>
      <c r="C306" s="224" t="s">
        <v>1410</v>
      </c>
      <c r="D306" s="224" t="s">
        <v>239</v>
      </c>
      <c r="E306" s="225" t="s">
        <v>1333</v>
      </c>
      <c r="F306" s="226" t="s">
        <v>1334</v>
      </c>
      <c r="G306" s="227" t="s">
        <v>242</v>
      </c>
      <c r="H306" s="228">
        <v>30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1444</v>
      </c>
    </row>
    <row r="307" s="2" customFormat="1">
      <c r="A307" s="35"/>
      <c r="B307" s="36"/>
      <c r="C307" s="37"/>
      <c r="D307" s="238" t="s">
        <v>244</v>
      </c>
      <c r="E307" s="37"/>
      <c r="F307" s="239" t="s">
        <v>1334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1648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1278</v>
      </c>
      <c r="D309" s="224" t="s">
        <v>239</v>
      </c>
      <c r="E309" s="225" t="s">
        <v>1337</v>
      </c>
      <c r="F309" s="226" t="s">
        <v>1338</v>
      </c>
      <c r="G309" s="227" t="s">
        <v>242</v>
      </c>
      <c r="H309" s="228">
        <v>30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1449</v>
      </c>
    </row>
    <row r="310" s="2" customFormat="1">
      <c r="A310" s="35"/>
      <c r="B310" s="36"/>
      <c r="C310" s="37"/>
      <c r="D310" s="238" t="s">
        <v>244</v>
      </c>
      <c r="E310" s="37"/>
      <c r="F310" s="239" t="s">
        <v>1338</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1648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55.5" customHeight="1">
      <c r="A312" s="35"/>
      <c r="B312" s="36"/>
      <c r="C312" s="224" t="s">
        <v>1419</v>
      </c>
      <c r="D312" s="224" t="s">
        <v>239</v>
      </c>
      <c r="E312" s="225" t="s">
        <v>1898</v>
      </c>
      <c r="F312" s="226" t="s">
        <v>1899</v>
      </c>
      <c r="G312" s="227" t="s">
        <v>249</v>
      </c>
      <c r="H312" s="228">
        <v>4.7999999999999998</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1453</v>
      </c>
    </row>
    <row r="313" s="2" customFormat="1">
      <c r="A313" s="35"/>
      <c r="B313" s="36"/>
      <c r="C313" s="37"/>
      <c r="D313" s="238" t="s">
        <v>244</v>
      </c>
      <c r="E313" s="37"/>
      <c r="F313" s="239" t="s">
        <v>1899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2030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55.5" customHeight="1">
      <c r="A315" s="35"/>
      <c r="B315" s="36"/>
      <c r="C315" s="224" t="s">
        <v>1283</v>
      </c>
      <c r="D315" s="224" t="s">
        <v>239</v>
      </c>
      <c r="E315" s="225" t="s">
        <v>1901</v>
      </c>
      <c r="F315" s="226" t="s">
        <v>1902</v>
      </c>
      <c r="G315" s="227" t="s">
        <v>249</v>
      </c>
      <c r="H315" s="228">
        <v>4.7999999999999998</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261</v>
      </c>
    </row>
    <row r="316" s="2" customFormat="1">
      <c r="A316" s="35"/>
      <c r="B316" s="36"/>
      <c r="C316" s="37"/>
      <c r="D316" s="238" t="s">
        <v>244</v>
      </c>
      <c r="E316" s="37"/>
      <c r="F316" s="239" t="s">
        <v>1902</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2030</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66.75" customHeight="1">
      <c r="A318" s="35"/>
      <c r="B318" s="36"/>
      <c r="C318" s="224" t="s">
        <v>1428</v>
      </c>
      <c r="D318" s="224" t="s">
        <v>239</v>
      </c>
      <c r="E318" s="225" t="s">
        <v>1903</v>
      </c>
      <c r="F318" s="226" t="s">
        <v>1904</v>
      </c>
      <c r="G318" s="227" t="s">
        <v>1669</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1463</v>
      </c>
    </row>
    <row r="319" s="2" customFormat="1">
      <c r="A319" s="35"/>
      <c r="B319" s="36"/>
      <c r="C319" s="37"/>
      <c r="D319" s="238" t="s">
        <v>244</v>
      </c>
      <c r="E319" s="37"/>
      <c r="F319" s="239" t="s">
        <v>1904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2031</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1288</v>
      </c>
      <c r="D321" s="224" t="s">
        <v>239</v>
      </c>
      <c r="E321" s="225" t="s">
        <v>1672</v>
      </c>
      <c r="F321" s="226" t="s">
        <v>1673</v>
      </c>
      <c r="G321" s="227" t="s">
        <v>1669</v>
      </c>
      <c r="H321" s="228">
        <v>12</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1468</v>
      </c>
    </row>
    <row r="322" s="2" customFormat="1">
      <c r="A322" s="35"/>
      <c r="B322" s="36"/>
      <c r="C322" s="37"/>
      <c r="D322" s="238" t="s">
        <v>244</v>
      </c>
      <c r="E322" s="37"/>
      <c r="F322" s="239" t="s">
        <v>1673</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2031</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16.5" customHeight="1">
      <c r="A324" s="35"/>
      <c r="B324" s="36"/>
      <c r="C324" s="224" t="s">
        <v>1437</v>
      </c>
      <c r="D324" s="224" t="s">
        <v>239</v>
      </c>
      <c r="E324" s="225" t="s">
        <v>1675</v>
      </c>
      <c r="F324" s="226" t="s">
        <v>1676</v>
      </c>
      <c r="G324" s="227" t="s">
        <v>1669</v>
      </c>
      <c r="H324" s="228">
        <v>12</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1473</v>
      </c>
    </row>
    <row r="325" s="2" customFormat="1">
      <c r="A325" s="35"/>
      <c r="B325" s="36"/>
      <c r="C325" s="37"/>
      <c r="D325" s="238" t="s">
        <v>244</v>
      </c>
      <c r="E325" s="37"/>
      <c r="F325" s="239" t="s">
        <v>1676</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1335</v>
      </c>
      <c r="D326" s="224" t="s">
        <v>239</v>
      </c>
      <c r="E326" s="225" t="s">
        <v>1677</v>
      </c>
      <c r="F326" s="226" t="s">
        <v>1678</v>
      </c>
      <c r="G326" s="227" t="s">
        <v>1669</v>
      </c>
      <c r="H326" s="228">
        <v>12</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1477</v>
      </c>
    </row>
    <row r="327" s="2" customFormat="1">
      <c r="A327" s="35"/>
      <c r="B327" s="36"/>
      <c r="C327" s="37"/>
      <c r="D327" s="238" t="s">
        <v>244</v>
      </c>
      <c r="E327" s="37"/>
      <c r="F327" s="239" t="s">
        <v>1678</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16.5" customHeight="1">
      <c r="A328" s="35"/>
      <c r="B328" s="36"/>
      <c r="C328" s="224" t="s">
        <v>1446</v>
      </c>
      <c r="D328" s="224" t="s">
        <v>239</v>
      </c>
      <c r="E328" s="225" t="s">
        <v>1679</v>
      </c>
      <c r="F328" s="226" t="s">
        <v>1680</v>
      </c>
      <c r="G328" s="227" t="s">
        <v>1669</v>
      </c>
      <c r="H328" s="228">
        <v>12</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1480</v>
      </c>
    </row>
    <row r="329" s="2" customFormat="1">
      <c r="A329" s="35"/>
      <c r="B329" s="36"/>
      <c r="C329" s="37"/>
      <c r="D329" s="238" t="s">
        <v>244</v>
      </c>
      <c r="E329" s="37"/>
      <c r="F329" s="239" t="s">
        <v>1680</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16.5" customHeight="1">
      <c r="A330" s="35"/>
      <c r="B330" s="36"/>
      <c r="C330" s="224" t="s">
        <v>1339</v>
      </c>
      <c r="D330" s="224" t="s">
        <v>239</v>
      </c>
      <c r="E330" s="225" t="s">
        <v>1681</v>
      </c>
      <c r="F330" s="226" t="s">
        <v>1682</v>
      </c>
      <c r="G330" s="227" t="s">
        <v>1669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1484</v>
      </c>
    </row>
    <row r="331" s="2" customFormat="1">
      <c r="A331" s="35"/>
      <c r="B331" s="36"/>
      <c r="C331" s="37"/>
      <c r="D331" s="238" t="s">
        <v>244</v>
      </c>
      <c r="E331" s="37"/>
      <c r="F331" s="239" t="s">
        <v>1682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16.5" customHeight="1">
      <c r="A332" s="35"/>
      <c r="B332" s="36"/>
      <c r="C332" s="224" t="s">
        <v>1456</v>
      </c>
      <c r="D332" s="224" t="s">
        <v>239</v>
      </c>
      <c r="E332" s="225" t="s">
        <v>1687</v>
      </c>
      <c r="F332" s="226" t="s">
        <v>1688</v>
      </c>
      <c r="G332" s="227" t="s">
        <v>242</v>
      </c>
      <c r="H332" s="228">
        <v>12</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1487</v>
      </c>
    </row>
    <row r="333" s="2" customFormat="1">
      <c r="A333" s="35"/>
      <c r="B333" s="36"/>
      <c r="C333" s="37"/>
      <c r="D333" s="238" t="s">
        <v>244</v>
      </c>
      <c r="E333" s="37"/>
      <c r="F333" s="239" t="s">
        <v>1688</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ht="16.5" customHeight="1">
      <c r="A334" s="35"/>
      <c r="B334" s="36"/>
      <c r="C334" s="224" t="s">
        <v>1344</v>
      </c>
      <c r="D334" s="224" t="s">
        <v>239</v>
      </c>
      <c r="E334" s="225" t="s">
        <v>1690</v>
      </c>
      <c r="F334" s="226" t="s">
        <v>1691</v>
      </c>
      <c r="G334" s="227" t="s">
        <v>242</v>
      </c>
      <c r="H334" s="228">
        <v>12</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1491</v>
      </c>
    </row>
    <row r="335" s="2" customFormat="1">
      <c r="A335" s="35"/>
      <c r="B335" s="36"/>
      <c r="C335" s="37"/>
      <c r="D335" s="238" t="s">
        <v>244</v>
      </c>
      <c r="E335" s="37"/>
      <c r="F335" s="239" t="s">
        <v>1691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ht="24.15" customHeight="1">
      <c r="A336" s="35"/>
      <c r="B336" s="36"/>
      <c r="C336" s="243" t="s">
        <v>1465</v>
      </c>
      <c r="D336" s="243" t="s">
        <v>246</v>
      </c>
      <c r="E336" s="244" t="s">
        <v>1906</v>
      </c>
      <c r="F336" s="245" t="s">
        <v>1907</v>
      </c>
      <c r="G336" s="246" t="s">
        <v>242</v>
      </c>
      <c r="H336" s="247">
        <v>12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2032</v>
      </c>
    </row>
    <row r="337" s="2" customFormat="1">
      <c r="A337" s="35"/>
      <c r="B337" s="36"/>
      <c r="C337" s="37"/>
      <c r="D337" s="238" t="s">
        <v>244</v>
      </c>
      <c r="E337" s="37"/>
      <c r="F337" s="239" t="s">
        <v>1907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24.15" customHeight="1">
      <c r="A338" s="35"/>
      <c r="B338" s="36"/>
      <c r="C338" s="243" t="s">
        <v>1348</v>
      </c>
      <c r="D338" s="243" t="s">
        <v>246</v>
      </c>
      <c r="E338" s="244" t="s">
        <v>1909</v>
      </c>
      <c r="F338" s="245" t="s">
        <v>1910</v>
      </c>
      <c r="G338" s="246" t="s">
        <v>242</v>
      </c>
      <c r="H338" s="247">
        <v>12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2033</v>
      </c>
    </row>
    <row r="339" s="2" customFormat="1">
      <c r="A339" s="35"/>
      <c r="B339" s="36"/>
      <c r="C339" s="37"/>
      <c r="D339" s="238" t="s">
        <v>244</v>
      </c>
      <c r="E339" s="37"/>
      <c r="F339" s="239" t="s">
        <v>1910</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ht="76.35" customHeight="1">
      <c r="A340" s="35"/>
      <c r="B340" s="36"/>
      <c r="C340" s="224" t="s">
        <v>1474</v>
      </c>
      <c r="D340" s="224" t="s">
        <v>239</v>
      </c>
      <c r="E340" s="225" t="s">
        <v>1912</v>
      </c>
      <c r="F340" s="226" t="s">
        <v>1913</v>
      </c>
      <c r="G340" s="227" t="s">
        <v>242</v>
      </c>
      <c r="H340" s="228">
        <v>24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1692</v>
      </c>
    </row>
    <row r="341" s="2" customFormat="1">
      <c r="A341" s="35"/>
      <c r="B341" s="36"/>
      <c r="C341" s="37"/>
      <c r="D341" s="238" t="s">
        <v>244</v>
      </c>
      <c r="E341" s="37"/>
      <c r="F341" s="239" t="s">
        <v>1914</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2034</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24.15" customHeight="1">
      <c r="A343" s="35"/>
      <c r="B343" s="36"/>
      <c r="C343" s="243" t="s">
        <v>1353</v>
      </c>
      <c r="D343" s="243" t="s">
        <v>246</v>
      </c>
      <c r="E343" s="244" t="s">
        <v>2035</v>
      </c>
      <c r="F343" s="245" t="s">
        <v>2036</v>
      </c>
      <c r="G343" s="246" t="s">
        <v>242</v>
      </c>
      <c r="H343" s="247">
        <v>1</v>
      </c>
      <c r="I343" s="248"/>
      <c r="J343" s="249">
        <f>ROUND(I343*H343,2)</f>
        <v>0</v>
      </c>
      <c r="K343" s="250"/>
      <c r="L343" s="251"/>
      <c r="M343" s="252" t="s">
        <v>1</v>
      </c>
      <c r="N343" s="25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277</v>
      </c>
      <c r="AT343" s="236" t="s">
        <v>246</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1835</v>
      </c>
    </row>
    <row r="344" s="2" customFormat="1">
      <c r="A344" s="35"/>
      <c r="B344" s="36"/>
      <c r="C344" s="37"/>
      <c r="D344" s="238" t="s">
        <v>244</v>
      </c>
      <c r="E344" s="37"/>
      <c r="F344" s="239" t="s">
        <v>2036</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24.15" customHeight="1">
      <c r="A345" s="35"/>
      <c r="B345" s="36"/>
      <c r="C345" s="243" t="s">
        <v>1481</v>
      </c>
      <c r="D345" s="243" t="s">
        <v>246</v>
      </c>
      <c r="E345" s="244" t="s">
        <v>1918</v>
      </c>
      <c r="F345" s="245" t="s">
        <v>1919</v>
      </c>
      <c r="G345" s="246" t="s">
        <v>242</v>
      </c>
      <c r="H345" s="247">
        <v>11</v>
      </c>
      <c r="I345" s="248"/>
      <c r="J345" s="249">
        <f>ROUND(I345*H345,2)</f>
        <v>0</v>
      </c>
      <c r="K345" s="250"/>
      <c r="L345" s="251"/>
      <c r="M345" s="252" t="s">
        <v>1</v>
      </c>
      <c r="N345" s="25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277</v>
      </c>
      <c r="AT345" s="236" t="s">
        <v>246</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1923</v>
      </c>
    </row>
    <row r="346" s="2" customFormat="1">
      <c r="A346" s="35"/>
      <c r="B346" s="36"/>
      <c r="C346" s="37"/>
      <c r="D346" s="238" t="s">
        <v>244</v>
      </c>
      <c r="E346" s="37"/>
      <c r="F346" s="239" t="s">
        <v>1919</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78" customHeight="1">
      <c r="A347" s="35"/>
      <c r="B347" s="36"/>
      <c r="C347" s="224" t="s">
        <v>1356</v>
      </c>
      <c r="D347" s="224" t="s">
        <v>239</v>
      </c>
      <c r="E347" s="225" t="s">
        <v>2037</v>
      </c>
      <c r="F347" s="226" t="s">
        <v>2038</v>
      </c>
      <c r="G347" s="227" t="s">
        <v>242</v>
      </c>
      <c r="H347" s="228">
        <v>1</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1927</v>
      </c>
    </row>
    <row r="348" s="2" customFormat="1">
      <c r="A348" s="35"/>
      <c r="B348" s="36"/>
      <c r="C348" s="37"/>
      <c r="D348" s="238" t="s">
        <v>244</v>
      </c>
      <c r="E348" s="37"/>
      <c r="F348" s="239" t="s">
        <v>2039</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1710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78" customHeight="1">
      <c r="A350" s="35"/>
      <c r="B350" s="36"/>
      <c r="C350" s="224" t="s">
        <v>1488</v>
      </c>
      <c r="D350" s="224" t="s">
        <v>239</v>
      </c>
      <c r="E350" s="225" t="s">
        <v>1712</v>
      </c>
      <c r="F350" s="226" t="s">
        <v>1713</v>
      </c>
      <c r="G350" s="227" t="s">
        <v>242</v>
      </c>
      <c r="H350" s="228">
        <v>9</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1708</v>
      </c>
    </row>
    <row r="351" s="2" customFormat="1">
      <c r="A351" s="35"/>
      <c r="B351" s="36"/>
      <c r="C351" s="37"/>
      <c r="D351" s="238" t="s">
        <v>244</v>
      </c>
      <c r="E351" s="37"/>
      <c r="F351" s="239" t="s">
        <v>1715</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2040</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62.7" customHeight="1">
      <c r="A353" s="35"/>
      <c r="B353" s="36"/>
      <c r="C353" s="224" t="s">
        <v>1361</v>
      </c>
      <c r="D353" s="224" t="s">
        <v>239</v>
      </c>
      <c r="E353" s="225" t="s">
        <v>2041</v>
      </c>
      <c r="F353" s="226" t="s">
        <v>2042</v>
      </c>
      <c r="G353" s="227" t="s">
        <v>242</v>
      </c>
      <c r="H353" s="228">
        <v>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1714</v>
      </c>
    </row>
    <row r="354" s="2" customFormat="1">
      <c r="A354" s="35"/>
      <c r="B354" s="36"/>
      <c r="C354" s="37"/>
      <c r="D354" s="238" t="s">
        <v>244</v>
      </c>
      <c r="E354" s="37"/>
      <c r="F354" s="239" t="s">
        <v>2042</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1710</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62.7" customHeight="1">
      <c r="A356" s="35"/>
      <c r="B356" s="36"/>
      <c r="C356" s="224" t="s">
        <v>1265</v>
      </c>
      <c r="D356" s="224" t="s">
        <v>239</v>
      </c>
      <c r="E356" s="225" t="s">
        <v>1721</v>
      </c>
      <c r="F356" s="226" t="s">
        <v>1722</v>
      </c>
      <c r="G356" s="227" t="s">
        <v>242</v>
      </c>
      <c r="H356" s="228">
        <v>9</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1719</v>
      </c>
    </row>
    <row r="357" s="2" customFormat="1">
      <c r="A357" s="35"/>
      <c r="B357" s="36"/>
      <c r="C357" s="37"/>
      <c r="D357" s="238" t="s">
        <v>244</v>
      </c>
      <c r="E357" s="37"/>
      <c r="F357" s="239" t="s">
        <v>1722</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2040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16.5" customHeight="1">
      <c r="A359" s="35"/>
      <c r="B359" s="36"/>
      <c r="C359" s="224" t="s">
        <v>1362</v>
      </c>
      <c r="D359" s="224" t="s">
        <v>239</v>
      </c>
      <c r="E359" s="225" t="s">
        <v>1342</v>
      </c>
      <c r="F359" s="226" t="s">
        <v>1343</v>
      </c>
      <c r="G359" s="227" t="s">
        <v>242</v>
      </c>
      <c r="H359" s="228">
        <v>4</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1723</v>
      </c>
    </row>
    <row r="360" s="2" customFormat="1">
      <c r="A360" s="35"/>
      <c r="B360" s="36"/>
      <c r="C360" s="37"/>
      <c r="D360" s="238" t="s">
        <v>244</v>
      </c>
      <c r="E360" s="37"/>
      <c r="F360" s="239" t="s">
        <v>1343</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1725</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24.15" customHeight="1">
      <c r="A362" s="35"/>
      <c r="B362" s="36"/>
      <c r="C362" s="224" t="s">
        <v>1702</v>
      </c>
      <c r="D362" s="224" t="s">
        <v>239</v>
      </c>
      <c r="E362" s="225" t="s">
        <v>1727</v>
      </c>
      <c r="F362" s="226" t="s">
        <v>1728</v>
      </c>
      <c r="G362" s="227" t="s">
        <v>242</v>
      </c>
      <c r="H362" s="228">
        <v>4</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1724</v>
      </c>
    </row>
    <row r="363" s="2" customFormat="1">
      <c r="A363" s="35"/>
      <c r="B363" s="36"/>
      <c r="C363" s="37"/>
      <c r="D363" s="238" t="s">
        <v>244</v>
      </c>
      <c r="E363" s="37"/>
      <c r="F363" s="239" t="s">
        <v>1728</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1725</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16.5" customHeight="1">
      <c r="A365" s="35"/>
      <c r="B365" s="36"/>
      <c r="C365" s="224" t="s">
        <v>1367</v>
      </c>
      <c r="D365" s="224" t="s">
        <v>239</v>
      </c>
      <c r="E365" s="225" t="s">
        <v>1346</v>
      </c>
      <c r="F365" s="226" t="s">
        <v>1347</v>
      </c>
      <c r="G365" s="227" t="s">
        <v>242</v>
      </c>
      <c r="H365" s="228">
        <v>11</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1729</v>
      </c>
    </row>
    <row r="366" s="2" customFormat="1">
      <c r="A366" s="35"/>
      <c r="B366" s="36"/>
      <c r="C366" s="37"/>
      <c r="D366" s="238" t="s">
        <v>244</v>
      </c>
      <c r="E366" s="37"/>
      <c r="F366" s="239" t="s">
        <v>1347</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1731</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993</v>
      </c>
      <c r="AU367" s="14" t="s">
        <v>73</v>
      </c>
    </row>
    <row r="368" s="2" customFormat="1" ht="66.75" customHeight="1">
      <c r="A368" s="35"/>
      <c r="B368" s="36"/>
      <c r="C368" s="224" t="s">
        <v>1711</v>
      </c>
      <c r="D368" s="224" t="s">
        <v>239</v>
      </c>
      <c r="E368" s="225" t="s">
        <v>1351</v>
      </c>
      <c r="F368" s="226" t="s">
        <v>1352</v>
      </c>
      <c r="G368" s="227" t="s">
        <v>242</v>
      </c>
      <c r="H368" s="228">
        <v>11</v>
      </c>
      <c r="I368" s="229"/>
      <c r="J368" s="230">
        <f>ROUND(I368*H368,2)</f>
        <v>0</v>
      </c>
      <c r="K368" s="231"/>
      <c r="L368" s="41"/>
      <c r="M368" s="232" t="s">
        <v>1</v>
      </c>
      <c r="N368" s="233" t="s">
        <v>38</v>
      </c>
      <c r="O368" s="88"/>
      <c r="P368" s="234">
        <f>O368*H368</f>
        <v>0</v>
      </c>
      <c r="Q368" s="234">
        <v>0</v>
      </c>
      <c r="R368" s="234">
        <f>Q368*H368</f>
        <v>0</v>
      </c>
      <c r="S368" s="234">
        <v>0</v>
      </c>
      <c r="T368" s="235">
        <f>S368*H368</f>
        <v>0</v>
      </c>
      <c r="U368" s="35"/>
      <c r="V368" s="35"/>
      <c r="W368" s="35"/>
      <c r="X368" s="35"/>
      <c r="Y368" s="35"/>
      <c r="Z368" s="35"/>
      <c r="AA368" s="35"/>
      <c r="AB368" s="35"/>
      <c r="AC368" s="35"/>
      <c r="AD368" s="35"/>
      <c r="AE368" s="35"/>
      <c r="AR368" s="236" t="s">
        <v>258</v>
      </c>
      <c r="AT368" s="236" t="s">
        <v>239</v>
      </c>
      <c r="AU368" s="236" t="s">
        <v>73</v>
      </c>
      <c r="AY368" s="14" t="s">
        <v>238</v>
      </c>
      <c r="BE368" s="237">
        <f>IF(N368="základní",J368,0)</f>
        <v>0</v>
      </c>
      <c r="BF368" s="237">
        <f>IF(N368="snížená",J368,0)</f>
        <v>0</v>
      </c>
      <c r="BG368" s="237">
        <f>IF(N368="zákl. přenesená",J368,0)</f>
        <v>0</v>
      </c>
      <c r="BH368" s="237">
        <f>IF(N368="sníž. přenesená",J368,0)</f>
        <v>0</v>
      </c>
      <c r="BI368" s="237">
        <f>IF(N368="nulová",J368,0)</f>
        <v>0</v>
      </c>
      <c r="BJ368" s="14" t="s">
        <v>80</v>
      </c>
      <c r="BK368" s="237">
        <f>ROUND(I368*H368,2)</f>
        <v>0</v>
      </c>
      <c r="BL368" s="14" t="s">
        <v>258</v>
      </c>
      <c r="BM368" s="236" t="s">
        <v>1730</v>
      </c>
    </row>
    <row r="369" s="2" customFormat="1">
      <c r="A369" s="35"/>
      <c r="B369" s="36"/>
      <c r="C369" s="37"/>
      <c r="D369" s="238" t="s">
        <v>244</v>
      </c>
      <c r="E369" s="37"/>
      <c r="F369" s="239" t="s">
        <v>1352</v>
      </c>
      <c r="G369" s="37"/>
      <c r="H369" s="37"/>
      <c r="I369" s="240"/>
      <c r="J369" s="37"/>
      <c r="K369" s="37"/>
      <c r="L369" s="41"/>
      <c r="M369" s="241"/>
      <c r="N369" s="242"/>
      <c r="O369" s="88"/>
      <c r="P369" s="88"/>
      <c r="Q369" s="88"/>
      <c r="R369" s="88"/>
      <c r="S369" s="88"/>
      <c r="T369" s="89"/>
      <c r="U369" s="35"/>
      <c r="V369" s="35"/>
      <c r="W369" s="35"/>
      <c r="X369" s="35"/>
      <c r="Y369" s="35"/>
      <c r="Z369" s="35"/>
      <c r="AA369" s="35"/>
      <c r="AB369" s="35"/>
      <c r="AC369" s="35"/>
      <c r="AD369" s="35"/>
      <c r="AE369" s="35"/>
      <c r="AT369" s="14" t="s">
        <v>244</v>
      </c>
      <c r="AU369" s="14" t="s">
        <v>73</v>
      </c>
    </row>
    <row r="370" s="2" customFormat="1">
      <c r="A370" s="35"/>
      <c r="B370" s="36"/>
      <c r="C370" s="37"/>
      <c r="D370" s="238" t="s">
        <v>993</v>
      </c>
      <c r="E370" s="37"/>
      <c r="F370" s="265" t="s">
        <v>1731</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993</v>
      </c>
      <c r="AU370" s="14" t="s">
        <v>73</v>
      </c>
    </row>
    <row r="371" s="2" customFormat="1" ht="37.8" customHeight="1">
      <c r="A371" s="35"/>
      <c r="B371" s="36"/>
      <c r="C371" s="224" t="s">
        <v>1372</v>
      </c>
      <c r="D371" s="224" t="s">
        <v>239</v>
      </c>
      <c r="E371" s="225" t="s">
        <v>1734</v>
      </c>
      <c r="F371" s="226" t="s">
        <v>1735</v>
      </c>
      <c r="G371" s="227" t="s">
        <v>242</v>
      </c>
      <c r="H371" s="228">
        <v>40</v>
      </c>
      <c r="I371" s="229"/>
      <c r="J371" s="230">
        <f>ROUND(I371*H371,2)</f>
        <v>0</v>
      </c>
      <c r="K371" s="231"/>
      <c r="L371" s="41"/>
      <c r="M371" s="232" t="s">
        <v>1</v>
      </c>
      <c r="N371" s="23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258</v>
      </c>
      <c r="AT371" s="236" t="s">
        <v>239</v>
      </c>
      <c r="AU371" s="236" t="s">
        <v>73</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1733</v>
      </c>
    </row>
    <row r="372" s="2" customFormat="1">
      <c r="A372" s="35"/>
      <c r="B372" s="36"/>
      <c r="C372" s="37"/>
      <c r="D372" s="238" t="s">
        <v>244</v>
      </c>
      <c r="E372" s="37"/>
      <c r="F372" s="239" t="s">
        <v>1735</v>
      </c>
      <c r="G372" s="37"/>
      <c r="H372" s="37"/>
      <c r="I372" s="240"/>
      <c r="J372" s="37"/>
      <c r="K372" s="37"/>
      <c r="L372" s="41"/>
      <c r="M372" s="241"/>
      <c r="N372" s="242"/>
      <c r="O372" s="88"/>
      <c r="P372" s="88"/>
      <c r="Q372" s="88"/>
      <c r="R372" s="88"/>
      <c r="S372" s="88"/>
      <c r="T372" s="89"/>
      <c r="U372" s="35"/>
      <c r="V372" s="35"/>
      <c r="W372" s="35"/>
      <c r="X372" s="35"/>
      <c r="Y372" s="35"/>
      <c r="Z372" s="35"/>
      <c r="AA372" s="35"/>
      <c r="AB372" s="35"/>
      <c r="AC372" s="35"/>
      <c r="AD372" s="35"/>
      <c r="AE372" s="35"/>
      <c r="AT372" s="14" t="s">
        <v>244</v>
      </c>
      <c r="AU372" s="14" t="s">
        <v>73</v>
      </c>
    </row>
    <row r="373" s="2" customFormat="1">
      <c r="A373" s="35"/>
      <c r="B373" s="36"/>
      <c r="C373" s="37"/>
      <c r="D373" s="238" t="s">
        <v>993</v>
      </c>
      <c r="E373" s="37"/>
      <c r="F373" s="265" t="s">
        <v>1928</v>
      </c>
      <c r="G373" s="37"/>
      <c r="H373" s="37"/>
      <c r="I373" s="240"/>
      <c r="J373" s="37"/>
      <c r="K373" s="37"/>
      <c r="L373" s="41"/>
      <c r="M373" s="241"/>
      <c r="N373" s="242"/>
      <c r="O373" s="88"/>
      <c r="P373" s="88"/>
      <c r="Q373" s="88"/>
      <c r="R373" s="88"/>
      <c r="S373" s="88"/>
      <c r="T373" s="89"/>
      <c r="U373" s="35"/>
      <c r="V373" s="35"/>
      <c r="W373" s="35"/>
      <c r="X373" s="35"/>
      <c r="Y373" s="35"/>
      <c r="Z373" s="35"/>
      <c r="AA373" s="35"/>
      <c r="AB373" s="35"/>
      <c r="AC373" s="35"/>
      <c r="AD373" s="35"/>
      <c r="AE373" s="35"/>
      <c r="AT373" s="14" t="s">
        <v>993</v>
      </c>
      <c r="AU373" s="14" t="s">
        <v>73</v>
      </c>
    </row>
    <row r="374" s="2" customFormat="1" ht="66.75" customHeight="1">
      <c r="A374" s="35"/>
      <c r="B374" s="36"/>
      <c r="C374" s="224" t="s">
        <v>1720</v>
      </c>
      <c r="D374" s="224" t="s">
        <v>239</v>
      </c>
      <c r="E374" s="225" t="s">
        <v>1489</v>
      </c>
      <c r="F374" s="226" t="s">
        <v>1490</v>
      </c>
      <c r="G374" s="227" t="s">
        <v>242</v>
      </c>
      <c r="H374" s="228">
        <v>8</v>
      </c>
      <c r="I374" s="229"/>
      <c r="J374" s="230">
        <f>ROUND(I374*H374,2)</f>
        <v>0</v>
      </c>
      <c r="K374" s="231"/>
      <c r="L374" s="41"/>
      <c r="M374" s="232" t="s">
        <v>1</v>
      </c>
      <c r="N374" s="233" t="s">
        <v>38</v>
      </c>
      <c r="O374" s="88"/>
      <c r="P374" s="234">
        <f>O374*H374</f>
        <v>0</v>
      </c>
      <c r="Q374" s="234">
        <v>0</v>
      </c>
      <c r="R374" s="234">
        <f>Q374*H374</f>
        <v>0</v>
      </c>
      <c r="S374" s="234">
        <v>0</v>
      </c>
      <c r="T374" s="235">
        <f>S374*H374</f>
        <v>0</v>
      </c>
      <c r="U374" s="35"/>
      <c r="V374" s="35"/>
      <c r="W374" s="35"/>
      <c r="X374" s="35"/>
      <c r="Y374" s="35"/>
      <c r="Z374" s="35"/>
      <c r="AA374" s="35"/>
      <c r="AB374" s="35"/>
      <c r="AC374" s="35"/>
      <c r="AD374" s="35"/>
      <c r="AE374" s="35"/>
      <c r="AR374" s="236" t="s">
        <v>258</v>
      </c>
      <c r="AT374" s="236" t="s">
        <v>239</v>
      </c>
      <c r="AU374" s="236" t="s">
        <v>73</v>
      </c>
      <c r="AY374" s="14" t="s">
        <v>238</v>
      </c>
      <c r="BE374" s="237">
        <f>IF(N374="základní",J374,0)</f>
        <v>0</v>
      </c>
      <c r="BF374" s="237">
        <f>IF(N374="snížená",J374,0)</f>
        <v>0</v>
      </c>
      <c r="BG374" s="237">
        <f>IF(N374="zákl. přenesená",J374,0)</f>
        <v>0</v>
      </c>
      <c r="BH374" s="237">
        <f>IF(N374="sníž. přenesená",J374,0)</f>
        <v>0</v>
      </c>
      <c r="BI374" s="237">
        <f>IF(N374="nulová",J374,0)</f>
        <v>0</v>
      </c>
      <c r="BJ374" s="14" t="s">
        <v>80</v>
      </c>
      <c r="BK374" s="237">
        <f>ROUND(I374*H374,2)</f>
        <v>0</v>
      </c>
      <c r="BL374" s="14" t="s">
        <v>258</v>
      </c>
      <c r="BM374" s="236" t="s">
        <v>1736</v>
      </c>
    </row>
    <row r="375" s="2" customFormat="1">
      <c r="A375" s="35"/>
      <c r="B375" s="36"/>
      <c r="C375" s="37"/>
      <c r="D375" s="238" t="s">
        <v>244</v>
      </c>
      <c r="E375" s="37"/>
      <c r="F375" s="239" t="s">
        <v>1492</v>
      </c>
      <c r="G375" s="37"/>
      <c r="H375" s="37"/>
      <c r="I375" s="240"/>
      <c r="J375" s="37"/>
      <c r="K375" s="37"/>
      <c r="L375" s="41"/>
      <c r="M375" s="241"/>
      <c r="N375" s="242"/>
      <c r="O375" s="88"/>
      <c r="P375" s="88"/>
      <c r="Q375" s="88"/>
      <c r="R375" s="88"/>
      <c r="S375" s="88"/>
      <c r="T375" s="89"/>
      <c r="U375" s="35"/>
      <c r="V375" s="35"/>
      <c r="W375" s="35"/>
      <c r="X375" s="35"/>
      <c r="Y375" s="35"/>
      <c r="Z375" s="35"/>
      <c r="AA375" s="35"/>
      <c r="AB375" s="35"/>
      <c r="AC375" s="35"/>
      <c r="AD375" s="35"/>
      <c r="AE375" s="35"/>
      <c r="AT375" s="14" t="s">
        <v>244</v>
      </c>
      <c r="AU375" s="14" t="s">
        <v>73</v>
      </c>
    </row>
    <row r="376" s="2" customFormat="1">
      <c r="A376" s="35"/>
      <c r="B376" s="36"/>
      <c r="C376" s="37"/>
      <c r="D376" s="238" t="s">
        <v>993</v>
      </c>
      <c r="E376" s="37"/>
      <c r="F376" s="265" t="s">
        <v>1740</v>
      </c>
      <c r="G376" s="37"/>
      <c r="H376" s="37"/>
      <c r="I376" s="240"/>
      <c r="J376" s="37"/>
      <c r="K376" s="37"/>
      <c r="L376" s="41"/>
      <c r="M376" s="241"/>
      <c r="N376" s="242"/>
      <c r="O376" s="88"/>
      <c r="P376" s="88"/>
      <c r="Q376" s="88"/>
      <c r="R376" s="88"/>
      <c r="S376" s="88"/>
      <c r="T376" s="89"/>
      <c r="U376" s="35"/>
      <c r="V376" s="35"/>
      <c r="W376" s="35"/>
      <c r="X376" s="35"/>
      <c r="Y376" s="35"/>
      <c r="Z376" s="35"/>
      <c r="AA376" s="35"/>
      <c r="AB376" s="35"/>
      <c r="AC376" s="35"/>
      <c r="AD376" s="35"/>
      <c r="AE376" s="35"/>
      <c r="AT376" s="14" t="s">
        <v>993</v>
      </c>
      <c r="AU376" s="14" t="s">
        <v>73</v>
      </c>
    </row>
    <row r="377" s="2" customFormat="1" ht="76.35" customHeight="1">
      <c r="A377" s="35"/>
      <c r="B377" s="36"/>
      <c r="C377" s="224" t="s">
        <v>1377</v>
      </c>
      <c r="D377" s="224" t="s">
        <v>239</v>
      </c>
      <c r="E377" s="225" t="s">
        <v>1494</v>
      </c>
      <c r="F377" s="226" t="s">
        <v>1495</v>
      </c>
      <c r="G377" s="227" t="s">
        <v>242</v>
      </c>
      <c r="H377" s="228">
        <v>11</v>
      </c>
      <c r="I377" s="229"/>
      <c r="J377" s="230">
        <f>ROUND(I377*H377,2)</f>
        <v>0</v>
      </c>
      <c r="K377" s="231"/>
      <c r="L377" s="41"/>
      <c r="M377" s="232" t="s">
        <v>1</v>
      </c>
      <c r="N377" s="233" t="s">
        <v>38</v>
      </c>
      <c r="O377" s="88"/>
      <c r="P377" s="234">
        <f>O377*H377</f>
        <v>0</v>
      </c>
      <c r="Q377" s="234">
        <v>0</v>
      </c>
      <c r="R377" s="234">
        <f>Q377*H377</f>
        <v>0</v>
      </c>
      <c r="S377" s="234">
        <v>0</v>
      </c>
      <c r="T377" s="235">
        <f>S377*H377</f>
        <v>0</v>
      </c>
      <c r="U377" s="35"/>
      <c r="V377" s="35"/>
      <c r="W377" s="35"/>
      <c r="X377" s="35"/>
      <c r="Y377" s="35"/>
      <c r="Z377" s="35"/>
      <c r="AA377" s="35"/>
      <c r="AB377" s="35"/>
      <c r="AC377" s="35"/>
      <c r="AD377" s="35"/>
      <c r="AE377" s="35"/>
      <c r="AR377" s="236" t="s">
        <v>258</v>
      </c>
      <c r="AT377" s="236" t="s">
        <v>239</v>
      </c>
      <c r="AU377" s="236" t="s">
        <v>73</v>
      </c>
      <c r="AY377" s="14" t="s">
        <v>238</v>
      </c>
      <c r="BE377" s="237">
        <f>IF(N377="základní",J377,0)</f>
        <v>0</v>
      </c>
      <c r="BF377" s="237">
        <f>IF(N377="snížená",J377,0)</f>
        <v>0</v>
      </c>
      <c r="BG377" s="237">
        <f>IF(N377="zákl. přenesená",J377,0)</f>
        <v>0</v>
      </c>
      <c r="BH377" s="237">
        <f>IF(N377="sníž. přenesená",J377,0)</f>
        <v>0</v>
      </c>
      <c r="BI377" s="237">
        <f>IF(N377="nulová",J377,0)</f>
        <v>0</v>
      </c>
      <c r="BJ377" s="14" t="s">
        <v>80</v>
      </c>
      <c r="BK377" s="237">
        <f>ROUND(I377*H377,2)</f>
        <v>0</v>
      </c>
      <c r="BL377" s="14" t="s">
        <v>258</v>
      </c>
      <c r="BM377" s="236" t="s">
        <v>1739</v>
      </c>
    </row>
    <row r="378" s="2" customFormat="1">
      <c r="A378" s="35"/>
      <c r="B378" s="36"/>
      <c r="C378" s="37"/>
      <c r="D378" s="238" t="s">
        <v>244</v>
      </c>
      <c r="E378" s="37"/>
      <c r="F378" s="239" t="s">
        <v>1497</v>
      </c>
      <c r="G378" s="37"/>
      <c r="H378" s="37"/>
      <c r="I378" s="240"/>
      <c r="J378" s="37"/>
      <c r="K378" s="37"/>
      <c r="L378" s="41"/>
      <c r="M378" s="256"/>
      <c r="N378" s="257"/>
      <c r="O378" s="258"/>
      <c r="P378" s="258"/>
      <c r="Q378" s="258"/>
      <c r="R378" s="258"/>
      <c r="S378" s="258"/>
      <c r="T378" s="259"/>
      <c r="U378" s="35"/>
      <c r="V378" s="35"/>
      <c r="W378" s="35"/>
      <c r="X378" s="35"/>
      <c r="Y378" s="35"/>
      <c r="Z378" s="35"/>
      <c r="AA378" s="35"/>
      <c r="AB378" s="35"/>
      <c r="AC378" s="35"/>
      <c r="AD378" s="35"/>
      <c r="AE378" s="35"/>
      <c r="AT378" s="14" t="s">
        <v>244</v>
      </c>
      <c r="AU378" s="14" t="s">
        <v>73</v>
      </c>
    </row>
    <row r="379" s="2" customFormat="1" ht="6.96" customHeight="1">
      <c r="A379" s="35"/>
      <c r="B379" s="63"/>
      <c r="C379" s="64"/>
      <c r="D379" s="64"/>
      <c r="E379" s="64"/>
      <c r="F379" s="64"/>
      <c r="G379" s="64"/>
      <c r="H379" s="64"/>
      <c r="I379" s="64"/>
      <c r="J379" s="64"/>
      <c r="K379" s="64"/>
      <c r="L379" s="41"/>
      <c r="M379" s="35"/>
      <c r="O379" s="35"/>
      <c r="P379" s="35"/>
      <c r="Q379" s="35"/>
      <c r="R379" s="35"/>
      <c r="S379" s="35"/>
      <c r="T379" s="35"/>
      <c r="U379" s="35"/>
      <c r="V379" s="35"/>
      <c r="W379" s="35"/>
      <c r="X379" s="35"/>
      <c r="Y379" s="35"/>
      <c r="Z379" s="35"/>
      <c r="AA379" s="35"/>
      <c r="AB379" s="35"/>
      <c r="AC379" s="35"/>
      <c r="AD379" s="35"/>
      <c r="AE379" s="35"/>
    </row>
  </sheetData>
  <sheetProtection sheet="1" autoFilter="0" formatColumns="0" formatRows="0" objects="1" scenarios="1" spinCount="100000" saltValue="XxpEw4Y17fOaoBqV3iIiXp8lId16cRliIKPcsdzrj3ci0XrLM/+1D9gDyol+B39lHO5SL5Ct2IbVCy0inkUJ9Q==" hashValue="YNhdsCCmUsB9s2Yl1CC3Db3waom24Py+m15bHvYx+wQ6E3zkwDOVRiDwTrprY04Ddl0BjeVuPeOSf6w/GSyE2A==" algorithmName="SHA-512" password="CC35"/>
  <autoFilter ref="C115:K37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2043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ROUND((SUM(BE116:BE371)),  2)</f>
        <v>0</v>
      </c>
      <c r="G33" s="35"/>
      <c r="H33" s="35"/>
      <c r="I33" s="162">
        <v>0.20999999999999999</v>
      </c>
      <c r="J33" s="161">
        <f>ROUND(((SUM(BE116:BE371))*I33),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ROUND((SUM(BF116:BF371)),  2)</f>
        <v>0</v>
      </c>
      <c r="G34" s="35"/>
      <c r="H34" s="35"/>
      <c r="I34" s="162">
        <v>0.12</v>
      </c>
      <c r="J34" s="161">
        <f>ROUND(((SUM(BF116:BF371))*I34),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SUM(P117:P371)</f>
        <v>0</v>
      </c>
      <c r="Q116" s="101"/>
      <c r="R116" s="207">
        <f>SUM(R117:R371)</f>
        <v>0</v>
      </c>
      <c r="S116" s="101"/>
      <c r="T116" s="208">
        <f>SUM(T117:T371)</f>
        <v>0</v>
      </c>
      <c r="U116" s="35"/>
      <c r="V116" s="35"/>
      <c r="W116" s="35"/>
      <c r="X116" s="35"/>
      <c r="Y116" s="35"/>
      <c r="Z116" s="35"/>
      <c r="AA116" s="35"/>
      <c r="AB116" s="35"/>
      <c r="AC116" s="35"/>
      <c r="AD116" s="35"/>
      <c r="AE116" s="35"/>
      <c r="AT116" s="14" t="s">
        <v>72</v>
      </c>
      <c r="AU116" s="14" t="s">
        <v>219</v>
      </c>
      <c r="BK116" s="209">
        <f>SUM(BK117:BK371)</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2044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2045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1746</v>
      </c>
      <c r="F123" s="226" t="s">
        <v>1747</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1748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2046</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2047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2048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2049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2050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2051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2052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2053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2054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23303.399000000001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2055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2056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2057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2058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2059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2060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2061</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2062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2045</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2063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2064</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1768</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1770</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2066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2067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24516.786</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2068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2069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1589</v>
      </c>
      <c r="F198" s="226" t="s">
        <v>2070</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2070</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2071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2072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2073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2074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2075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2076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2077</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2077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1178</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1335</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2078</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1339</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2079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1178</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1344</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1178</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1348</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2080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1353</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2081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1356</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1784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1265</v>
      </c>
      <c r="D240" s="224" t="s">
        <v>239</v>
      </c>
      <c r="E240" s="225" t="s">
        <v>1266</v>
      </c>
      <c r="F240" s="226" t="s">
        <v>1267</v>
      </c>
      <c r="G240" s="227" t="s">
        <v>1178</v>
      </c>
      <c r="H240" s="228">
        <v>0.25</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2082</v>
      </c>
    </row>
    <row r="241" s="2" customFormat="1">
      <c r="A241" s="35"/>
      <c r="B241" s="36"/>
      <c r="C241" s="37"/>
      <c r="D241" s="238" t="s">
        <v>244</v>
      </c>
      <c r="E241" s="37"/>
      <c r="F241" s="239" t="s">
        <v>1269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1270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1110</v>
      </c>
      <c r="D243" s="224" t="s">
        <v>239</v>
      </c>
      <c r="E243" s="225" t="s">
        <v>1271</v>
      </c>
      <c r="F243" s="226" t="s">
        <v>1272</v>
      </c>
      <c r="G243" s="227" t="s">
        <v>1273</v>
      </c>
      <c r="H243" s="228">
        <v>102</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1361</v>
      </c>
    </row>
    <row r="244" s="2" customFormat="1">
      <c r="A244" s="35"/>
      <c r="B244" s="36"/>
      <c r="C244" s="37"/>
      <c r="D244" s="238" t="s">
        <v>244</v>
      </c>
      <c r="E244" s="37"/>
      <c r="F244" s="239" t="s">
        <v>1274</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2083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1116</v>
      </c>
      <c r="D246" s="224" t="s">
        <v>239</v>
      </c>
      <c r="E246" s="225" t="s">
        <v>1276</v>
      </c>
      <c r="F246" s="226" t="s">
        <v>1277</v>
      </c>
      <c r="G246" s="227" t="s">
        <v>1273</v>
      </c>
      <c r="H246" s="228">
        <v>50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1362</v>
      </c>
    </row>
    <row r="247" s="2" customFormat="1">
      <c r="A247" s="35"/>
      <c r="B247" s="36"/>
      <c r="C247" s="37"/>
      <c r="D247" s="238" t="s">
        <v>244</v>
      </c>
      <c r="E247" s="37"/>
      <c r="F247" s="239" t="s">
        <v>1279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2084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1121</v>
      </c>
      <c r="D249" s="224" t="s">
        <v>239</v>
      </c>
      <c r="E249" s="225" t="s">
        <v>1281</v>
      </c>
      <c r="F249" s="226" t="s">
        <v>1282</v>
      </c>
      <c r="G249" s="227" t="s">
        <v>249</v>
      </c>
      <c r="H249" s="228">
        <v>5000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1367</v>
      </c>
    </row>
    <row r="250" s="2" customFormat="1">
      <c r="A250" s="35"/>
      <c r="B250" s="36"/>
      <c r="C250" s="37"/>
      <c r="D250" s="238" t="s">
        <v>244</v>
      </c>
      <c r="E250" s="37"/>
      <c r="F250" s="239" t="s">
        <v>1284</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2085</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76.35" customHeight="1">
      <c r="A252" s="35"/>
      <c r="B252" s="36"/>
      <c r="C252" s="224" t="s">
        <v>1325</v>
      </c>
      <c r="D252" s="224" t="s">
        <v>239</v>
      </c>
      <c r="E252" s="225" t="s">
        <v>1286</v>
      </c>
      <c r="F252" s="226" t="s">
        <v>1287</v>
      </c>
      <c r="G252" s="227" t="s">
        <v>249</v>
      </c>
      <c r="H252" s="228">
        <v>5000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1372</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2086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1235</v>
      </c>
      <c r="D255" s="224" t="s">
        <v>239</v>
      </c>
      <c r="E255" s="225" t="s">
        <v>1291</v>
      </c>
      <c r="F255" s="226" t="s">
        <v>1292</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1377</v>
      </c>
    </row>
    <row r="256" s="2" customFormat="1">
      <c r="A256" s="35"/>
      <c r="B256" s="36"/>
      <c r="C256" s="37"/>
      <c r="D256" s="238" t="s">
        <v>244</v>
      </c>
      <c r="E256" s="37"/>
      <c r="F256" s="239" t="s">
        <v>1292</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2087</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1332</v>
      </c>
      <c r="D258" s="224" t="s">
        <v>239</v>
      </c>
      <c r="E258" s="225" t="s">
        <v>1295</v>
      </c>
      <c r="F258" s="226" t="s">
        <v>1296</v>
      </c>
      <c r="G258" s="227" t="s">
        <v>249</v>
      </c>
      <c r="H258" s="228">
        <v>48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1381</v>
      </c>
    </row>
    <row r="259" s="2" customFormat="1">
      <c r="A259" s="35"/>
      <c r="B259" s="36"/>
      <c r="C259" s="37"/>
      <c r="D259" s="238" t="s">
        <v>244</v>
      </c>
      <c r="E259" s="37"/>
      <c r="F259" s="239" t="s">
        <v>1296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2087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2.7" customHeight="1">
      <c r="A261" s="35"/>
      <c r="B261" s="36"/>
      <c r="C261" s="224" t="s">
        <v>1238</v>
      </c>
      <c r="D261" s="224" t="s">
        <v>239</v>
      </c>
      <c r="E261" s="225" t="s">
        <v>2088</v>
      </c>
      <c r="F261" s="226" t="s">
        <v>2089</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1386</v>
      </c>
    </row>
    <row r="262" s="2" customFormat="1">
      <c r="A262" s="35"/>
      <c r="B262" s="36"/>
      <c r="C262" s="37"/>
      <c r="D262" s="238" t="s">
        <v>244</v>
      </c>
      <c r="E262" s="37"/>
      <c r="F262" s="239" t="s">
        <v>2089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2090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1341</v>
      </c>
      <c r="D264" s="224" t="s">
        <v>239</v>
      </c>
      <c r="E264" s="225" t="s">
        <v>2091</v>
      </c>
      <c r="F264" s="226" t="s">
        <v>2092</v>
      </c>
      <c r="G264" s="227" t="s">
        <v>249</v>
      </c>
      <c r="H264" s="228">
        <v>28.800000000000001</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1390</v>
      </c>
    </row>
    <row r="265" s="2" customFormat="1">
      <c r="A265" s="35"/>
      <c r="B265" s="36"/>
      <c r="C265" s="37"/>
      <c r="D265" s="238" t="s">
        <v>244</v>
      </c>
      <c r="E265" s="37"/>
      <c r="F265" s="239" t="s">
        <v>2092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2090</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49.05" customHeight="1">
      <c r="A267" s="35"/>
      <c r="B267" s="36"/>
      <c r="C267" s="224" t="s">
        <v>1242</v>
      </c>
      <c r="D267" s="224" t="s">
        <v>239</v>
      </c>
      <c r="E267" s="225" t="s">
        <v>1305</v>
      </c>
      <c r="F267" s="226" t="s">
        <v>1306</v>
      </c>
      <c r="G267" s="227" t="s">
        <v>242</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2093</v>
      </c>
    </row>
    <row r="268" s="2" customFormat="1">
      <c r="A268" s="35"/>
      <c r="B268" s="36"/>
      <c r="C268" s="37"/>
      <c r="D268" s="238" t="s">
        <v>244</v>
      </c>
      <c r="E268" s="37"/>
      <c r="F268" s="239" t="s">
        <v>1306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2094</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55.5" customHeight="1">
      <c r="A270" s="35"/>
      <c r="B270" s="36"/>
      <c r="C270" s="224" t="s">
        <v>1350</v>
      </c>
      <c r="D270" s="224" t="s">
        <v>239</v>
      </c>
      <c r="E270" s="225" t="s">
        <v>1309</v>
      </c>
      <c r="F270" s="226" t="s">
        <v>1310</v>
      </c>
      <c r="G270" s="227" t="s">
        <v>249</v>
      </c>
      <c r="H270" s="228">
        <v>300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2095</v>
      </c>
    </row>
    <row r="271" s="2" customFormat="1">
      <c r="A271" s="35"/>
      <c r="B271" s="36"/>
      <c r="C271" s="37"/>
      <c r="D271" s="238" t="s">
        <v>244</v>
      </c>
      <c r="E271" s="37"/>
      <c r="F271" s="239" t="s">
        <v>1310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2094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1245</v>
      </c>
      <c r="D273" s="224" t="s">
        <v>239</v>
      </c>
      <c r="E273" s="225" t="s">
        <v>1312</v>
      </c>
      <c r="F273" s="226" t="s">
        <v>1313</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2096</v>
      </c>
    </row>
    <row r="274" s="2" customFormat="1">
      <c r="A274" s="35"/>
      <c r="B274" s="36"/>
      <c r="C274" s="37"/>
      <c r="D274" s="238" t="s">
        <v>244</v>
      </c>
      <c r="E274" s="37"/>
      <c r="F274" s="239" t="s">
        <v>1313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2097</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1358</v>
      </c>
      <c r="D276" s="224" t="s">
        <v>239</v>
      </c>
      <c r="E276" s="225" t="s">
        <v>1316</v>
      </c>
      <c r="F276" s="226" t="s">
        <v>1317</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2098</v>
      </c>
    </row>
    <row r="277" s="2" customFormat="1">
      <c r="A277" s="35"/>
      <c r="B277" s="36"/>
      <c r="C277" s="37"/>
      <c r="D277" s="238" t="s">
        <v>244</v>
      </c>
      <c r="E277" s="37"/>
      <c r="F277" s="239" t="s">
        <v>1317</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2097</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1247</v>
      </c>
      <c r="D279" s="224" t="s">
        <v>239</v>
      </c>
      <c r="E279" s="225" t="s">
        <v>1319</v>
      </c>
      <c r="F279" s="226" t="s">
        <v>1320</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2099</v>
      </c>
    </row>
    <row r="280" s="2" customFormat="1">
      <c r="A280" s="35"/>
      <c r="B280" s="36"/>
      <c r="C280" s="37"/>
      <c r="D280" s="238" t="s">
        <v>244</v>
      </c>
      <c r="E280" s="37"/>
      <c r="F280" s="239" t="s">
        <v>1320</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2097</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1364</v>
      </c>
      <c r="D282" s="224" t="s">
        <v>239</v>
      </c>
      <c r="E282" s="225" t="s">
        <v>1322</v>
      </c>
      <c r="F282" s="226" t="s">
        <v>1323</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2100</v>
      </c>
    </row>
    <row r="283" s="2" customFormat="1">
      <c r="A283" s="35"/>
      <c r="B283" s="36"/>
      <c r="C283" s="37"/>
      <c r="D283" s="238" t="s">
        <v>244</v>
      </c>
      <c r="E283" s="37"/>
      <c r="F283" s="239" t="s">
        <v>1323</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2097</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1251</v>
      </c>
      <c r="D285" s="224" t="s">
        <v>239</v>
      </c>
      <c r="E285" s="225" t="s">
        <v>1326</v>
      </c>
      <c r="F285" s="226" t="s">
        <v>1327</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2101</v>
      </c>
    </row>
    <row r="286" s="2" customFormat="1">
      <c r="A286" s="35"/>
      <c r="B286" s="36"/>
      <c r="C286" s="37"/>
      <c r="D286" s="238" t="s">
        <v>244</v>
      </c>
      <c r="E286" s="37"/>
      <c r="F286" s="239" t="s">
        <v>1327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2097</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16.5" customHeight="1">
      <c r="A288" s="35"/>
      <c r="B288" s="36"/>
      <c r="C288" s="224" t="s">
        <v>1374</v>
      </c>
      <c r="D288" s="224" t="s">
        <v>239</v>
      </c>
      <c r="E288" s="225" t="s">
        <v>1329</v>
      </c>
      <c r="F288" s="226" t="s">
        <v>1330</v>
      </c>
      <c r="G288" s="227" t="s">
        <v>242</v>
      </c>
      <c r="H288" s="228">
        <v>1</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2102</v>
      </c>
    </row>
    <row r="289" s="2" customFormat="1">
      <c r="A289" s="35"/>
      <c r="B289" s="36"/>
      <c r="C289" s="37"/>
      <c r="D289" s="238" t="s">
        <v>244</v>
      </c>
      <c r="E289" s="37"/>
      <c r="F289" s="239" t="s">
        <v>1330</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2097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1256</v>
      </c>
      <c r="D291" s="224" t="s">
        <v>239</v>
      </c>
      <c r="E291" s="225" t="s">
        <v>1333</v>
      </c>
      <c r="F291" s="226" t="s">
        <v>1334</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1395</v>
      </c>
    </row>
    <row r="292" s="2" customFormat="1">
      <c r="A292" s="35"/>
      <c r="B292" s="36"/>
      <c r="C292" s="37"/>
      <c r="D292" s="238" t="s">
        <v>244</v>
      </c>
      <c r="E292" s="37"/>
      <c r="F292" s="239" t="s">
        <v>1334</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1971</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24.15" customHeight="1">
      <c r="A294" s="35"/>
      <c r="B294" s="36"/>
      <c r="C294" s="224" t="s">
        <v>1383</v>
      </c>
      <c r="D294" s="224" t="s">
        <v>239</v>
      </c>
      <c r="E294" s="225" t="s">
        <v>1337</v>
      </c>
      <c r="F294" s="226" t="s">
        <v>1338</v>
      </c>
      <c r="G294" s="227" t="s">
        <v>242</v>
      </c>
      <c r="H294" s="228">
        <v>320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1399</v>
      </c>
    </row>
    <row r="295" s="2" customFormat="1">
      <c r="A295" s="35"/>
      <c r="B295" s="36"/>
      <c r="C295" s="37"/>
      <c r="D295" s="238" t="s">
        <v>244</v>
      </c>
      <c r="E295" s="37"/>
      <c r="F295" s="239" t="s">
        <v>1338</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1971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1259</v>
      </c>
      <c r="D297" s="224" t="s">
        <v>239</v>
      </c>
      <c r="E297" s="225" t="s">
        <v>1342</v>
      </c>
      <c r="F297" s="226" t="s">
        <v>1343</v>
      </c>
      <c r="G297" s="227" t="s">
        <v>242</v>
      </c>
      <c r="H297" s="228">
        <v>10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1404</v>
      </c>
    </row>
    <row r="298" s="2" customFormat="1">
      <c r="A298" s="35"/>
      <c r="B298" s="36"/>
      <c r="C298" s="37"/>
      <c r="D298" s="238" t="s">
        <v>244</v>
      </c>
      <c r="E298" s="37"/>
      <c r="F298" s="239" t="s">
        <v>1343</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1793</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16.5" customHeight="1">
      <c r="A300" s="35"/>
      <c r="B300" s="36"/>
      <c r="C300" s="224" t="s">
        <v>1392</v>
      </c>
      <c r="D300" s="224" t="s">
        <v>239</v>
      </c>
      <c r="E300" s="225" t="s">
        <v>1346</v>
      </c>
      <c r="F300" s="226" t="s">
        <v>1347</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1608</v>
      </c>
    </row>
    <row r="301" s="2" customFormat="1">
      <c r="A301" s="35"/>
      <c r="B301" s="36"/>
      <c r="C301" s="37"/>
      <c r="D301" s="238" t="s">
        <v>244</v>
      </c>
      <c r="E301" s="37"/>
      <c r="F301" s="239" t="s">
        <v>1347</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1794</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1263</v>
      </c>
      <c r="D303" s="224" t="s">
        <v>239</v>
      </c>
      <c r="E303" s="225" t="s">
        <v>1351</v>
      </c>
      <c r="F303" s="226" t="s">
        <v>1352</v>
      </c>
      <c r="G303" s="227" t="s">
        <v>242</v>
      </c>
      <c r="H303" s="228">
        <v>20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1413</v>
      </c>
    </row>
    <row r="304" s="2" customFormat="1">
      <c r="A304" s="35"/>
      <c r="B304" s="36"/>
      <c r="C304" s="37"/>
      <c r="D304" s="238" t="s">
        <v>244</v>
      </c>
      <c r="E304" s="37"/>
      <c r="F304" s="239" t="s">
        <v>1352</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1794</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49.05" customHeight="1">
      <c r="A306" s="35"/>
      <c r="B306" s="36"/>
      <c r="C306" s="224" t="s">
        <v>1401</v>
      </c>
      <c r="D306" s="224" t="s">
        <v>239</v>
      </c>
      <c r="E306" s="225" t="s">
        <v>1354</v>
      </c>
      <c r="F306" s="226" t="s">
        <v>1355</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1417</v>
      </c>
    </row>
    <row r="307" s="2" customFormat="1">
      <c r="A307" s="35"/>
      <c r="B307" s="36"/>
      <c r="C307" s="37"/>
      <c r="D307" s="238" t="s">
        <v>244</v>
      </c>
      <c r="E307" s="37"/>
      <c r="F307" s="239" t="s">
        <v>1355</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1795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2.7" customHeight="1">
      <c r="A309" s="35"/>
      <c r="B309" s="36"/>
      <c r="C309" s="224" t="s">
        <v>357</v>
      </c>
      <c r="D309" s="224" t="s">
        <v>239</v>
      </c>
      <c r="E309" s="225" t="s">
        <v>1359</v>
      </c>
      <c r="F309" s="226" t="s">
        <v>1360</v>
      </c>
      <c r="G309" s="227" t="s">
        <v>242</v>
      </c>
      <c r="H309" s="228">
        <v>5</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1422</v>
      </c>
    </row>
    <row r="310" s="2" customFormat="1">
      <c r="A310" s="35"/>
      <c r="B310" s="36"/>
      <c r="C310" s="37"/>
      <c r="D310" s="238" t="s">
        <v>244</v>
      </c>
      <c r="E310" s="37"/>
      <c r="F310" s="239" t="s">
        <v>1360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1795</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24" t="s">
        <v>1410</v>
      </c>
      <c r="D312" s="224" t="s">
        <v>239</v>
      </c>
      <c r="E312" s="225" t="s">
        <v>278</v>
      </c>
      <c r="F312" s="226" t="s">
        <v>279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1426</v>
      </c>
    </row>
    <row r="313" s="2" customFormat="1">
      <c r="A313" s="35"/>
      <c r="B313" s="36"/>
      <c r="C313" s="37"/>
      <c r="D313" s="238" t="s">
        <v>244</v>
      </c>
      <c r="E313" s="37"/>
      <c r="F313" s="239" t="s">
        <v>279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1794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76.35" customHeight="1">
      <c r="A315" s="35"/>
      <c r="B315" s="36"/>
      <c r="C315" s="224" t="s">
        <v>1278</v>
      </c>
      <c r="D315" s="224" t="s">
        <v>239</v>
      </c>
      <c r="E315" s="225" t="s">
        <v>1365</v>
      </c>
      <c r="F315" s="226" t="s">
        <v>1366</v>
      </c>
      <c r="G315" s="227" t="s">
        <v>242</v>
      </c>
      <c r="H315" s="228">
        <v>20</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1647</v>
      </c>
    </row>
    <row r="316" s="2" customFormat="1">
      <c r="A316" s="35"/>
      <c r="B316" s="36"/>
      <c r="C316" s="37"/>
      <c r="D316" s="238" t="s">
        <v>244</v>
      </c>
      <c r="E316" s="37"/>
      <c r="F316" s="239" t="s">
        <v>1368</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2103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1419</v>
      </c>
      <c r="D318" s="224" t="s">
        <v>239</v>
      </c>
      <c r="E318" s="225" t="s">
        <v>1370</v>
      </c>
      <c r="F318" s="226" t="s">
        <v>1407</v>
      </c>
      <c r="G318" s="227" t="s">
        <v>1139</v>
      </c>
      <c r="H318" s="228">
        <v>35</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1649</v>
      </c>
    </row>
    <row r="319" s="2" customFormat="1">
      <c r="A319" s="35"/>
      <c r="B319" s="36"/>
      <c r="C319" s="37"/>
      <c r="D319" s="238" t="s">
        <v>244</v>
      </c>
      <c r="E319" s="37"/>
      <c r="F319" s="239" t="s">
        <v>1407</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2104</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16.5" customHeight="1">
      <c r="A321" s="35"/>
      <c r="B321" s="36"/>
      <c r="C321" s="224" t="s">
        <v>1283</v>
      </c>
      <c r="D321" s="224" t="s">
        <v>239</v>
      </c>
      <c r="E321" s="225" t="s">
        <v>1375</v>
      </c>
      <c r="F321" s="226" t="s">
        <v>1371</v>
      </c>
      <c r="G321" s="227" t="s">
        <v>1150</v>
      </c>
      <c r="H321" s="228">
        <v>250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1652</v>
      </c>
    </row>
    <row r="322" s="2" customFormat="1">
      <c r="A322" s="35"/>
      <c r="B322" s="36"/>
      <c r="C322" s="37"/>
      <c r="D322" s="238" t="s">
        <v>244</v>
      </c>
      <c r="E322" s="37"/>
      <c r="F322" s="239" t="s">
        <v>1371</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2105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4.15" customHeight="1">
      <c r="A324" s="35"/>
      <c r="B324" s="36"/>
      <c r="C324" s="224" t="s">
        <v>1428</v>
      </c>
      <c r="D324" s="224" t="s">
        <v>239</v>
      </c>
      <c r="E324" s="225" t="s">
        <v>1379</v>
      </c>
      <c r="F324" s="226" t="s">
        <v>1376</v>
      </c>
      <c r="G324" s="227" t="s">
        <v>1139</v>
      </c>
      <c r="H324" s="228">
        <v>4.0999999999999996</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1444</v>
      </c>
    </row>
    <row r="325" s="2" customFormat="1">
      <c r="A325" s="35"/>
      <c r="B325" s="36"/>
      <c r="C325" s="37"/>
      <c r="D325" s="238" t="s">
        <v>244</v>
      </c>
      <c r="E325" s="37"/>
      <c r="F325" s="239" t="s">
        <v>1376</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2106</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1.75" customHeight="1">
      <c r="A327" s="35"/>
      <c r="B327" s="36"/>
      <c r="C327" s="224" t="s">
        <v>1288</v>
      </c>
      <c r="D327" s="224" t="s">
        <v>239</v>
      </c>
      <c r="E327" s="225" t="s">
        <v>1384</v>
      </c>
      <c r="F327" s="226" t="s">
        <v>2107</v>
      </c>
      <c r="G327" s="227" t="s">
        <v>1139</v>
      </c>
      <c r="H327" s="228">
        <v>0.81000000000000005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1449</v>
      </c>
    </row>
    <row r="328" s="2" customFormat="1">
      <c r="A328" s="35"/>
      <c r="B328" s="36"/>
      <c r="C328" s="37"/>
      <c r="D328" s="238" t="s">
        <v>244</v>
      </c>
      <c r="E328" s="37"/>
      <c r="F328" s="239" t="s">
        <v>2107</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2108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1437</v>
      </c>
      <c r="D330" s="224" t="s">
        <v>239</v>
      </c>
      <c r="E330" s="225" t="s">
        <v>1388</v>
      </c>
      <c r="F330" s="226" t="s">
        <v>1380</v>
      </c>
      <c r="G330" s="227" t="s">
        <v>1139</v>
      </c>
      <c r="H330" s="228">
        <v>130.5</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1453</v>
      </c>
    </row>
    <row r="331" s="2" customFormat="1">
      <c r="A331" s="35"/>
      <c r="B331" s="36"/>
      <c r="C331" s="37"/>
      <c r="D331" s="238" t="s">
        <v>244</v>
      </c>
      <c r="E331" s="37"/>
      <c r="F331" s="239" t="s">
        <v>1380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2109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16.5" customHeight="1">
      <c r="A333" s="35"/>
      <c r="B333" s="36"/>
      <c r="C333" s="224" t="s">
        <v>1335</v>
      </c>
      <c r="D333" s="224" t="s">
        <v>239</v>
      </c>
      <c r="E333" s="225" t="s">
        <v>1393</v>
      </c>
      <c r="F333" s="226" t="s">
        <v>1385</v>
      </c>
      <c r="G333" s="227" t="s">
        <v>1139</v>
      </c>
      <c r="H333" s="228">
        <v>10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261</v>
      </c>
    </row>
    <row r="334" s="2" customFormat="1">
      <c r="A334" s="35"/>
      <c r="B334" s="36"/>
      <c r="C334" s="37"/>
      <c r="D334" s="238" t="s">
        <v>244</v>
      </c>
      <c r="E334" s="37"/>
      <c r="F334" s="239" t="s">
        <v>1385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2110</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21.75" customHeight="1">
      <c r="A336" s="35"/>
      <c r="B336" s="36"/>
      <c r="C336" s="224" t="s">
        <v>1446</v>
      </c>
      <c r="D336" s="224" t="s">
        <v>239</v>
      </c>
      <c r="E336" s="225" t="s">
        <v>1397</v>
      </c>
      <c r="F336" s="226" t="s">
        <v>2111</v>
      </c>
      <c r="G336" s="227" t="s">
        <v>1139</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1463</v>
      </c>
    </row>
    <row r="337" s="2" customFormat="1">
      <c r="A337" s="35"/>
      <c r="B337" s="36"/>
      <c r="C337" s="37"/>
      <c r="D337" s="238" t="s">
        <v>244</v>
      </c>
      <c r="E337" s="37"/>
      <c r="F337" s="239" t="s">
        <v>2111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2112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16.5" customHeight="1">
      <c r="A339" s="35"/>
      <c r="B339" s="36"/>
      <c r="C339" s="224" t="s">
        <v>1339</v>
      </c>
      <c r="D339" s="224" t="s">
        <v>239</v>
      </c>
      <c r="E339" s="225" t="s">
        <v>1402</v>
      </c>
      <c r="F339" s="226" t="s">
        <v>1394</v>
      </c>
      <c r="G339" s="227" t="s">
        <v>1150</v>
      </c>
      <c r="H339" s="228">
        <v>315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1468</v>
      </c>
    </row>
    <row r="340" s="2" customFormat="1">
      <c r="A340" s="35"/>
      <c r="B340" s="36"/>
      <c r="C340" s="37"/>
      <c r="D340" s="238" t="s">
        <v>244</v>
      </c>
      <c r="E340" s="37"/>
      <c r="F340" s="239" t="s">
        <v>1394</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2113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21.75" customHeight="1">
      <c r="A342" s="35"/>
      <c r="B342" s="36"/>
      <c r="C342" s="224" t="s">
        <v>1456</v>
      </c>
      <c r="D342" s="224" t="s">
        <v>239</v>
      </c>
      <c r="E342" s="225" t="s">
        <v>1406</v>
      </c>
      <c r="F342" s="226" t="s">
        <v>2114</v>
      </c>
      <c r="G342" s="227" t="s">
        <v>1150</v>
      </c>
      <c r="H342" s="228">
        <v>175</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2115</v>
      </c>
    </row>
    <row r="343" s="2" customFormat="1">
      <c r="A343" s="35"/>
      <c r="B343" s="36"/>
      <c r="C343" s="37"/>
      <c r="D343" s="238" t="s">
        <v>244</v>
      </c>
      <c r="E343" s="37"/>
      <c r="F343" s="239" t="s">
        <v>2114</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2116</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1344</v>
      </c>
      <c r="D345" s="224" t="s">
        <v>239</v>
      </c>
      <c r="E345" s="225" t="s">
        <v>1411</v>
      </c>
      <c r="F345" s="226" t="s">
        <v>1403</v>
      </c>
      <c r="G345" s="227" t="s">
        <v>1150</v>
      </c>
      <c r="H345" s="228">
        <v>130</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2117</v>
      </c>
    </row>
    <row r="346" s="2" customFormat="1">
      <c r="A346" s="35"/>
      <c r="B346" s="36"/>
      <c r="C346" s="37"/>
      <c r="D346" s="238" t="s">
        <v>244</v>
      </c>
      <c r="E346" s="37"/>
      <c r="F346" s="239" t="s">
        <v>1403</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2118</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1465</v>
      </c>
      <c r="D348" s="224" t="s">
        <v>239</v>
      </c>
      <c r="E348" s="225" t="s">
        <v>1415</v>
      </c>
      <c r="F348" s="226" t="s">
        <v>2119</v>
      </c>
      <c r="G348" s="227" t="s">
        <v>1139</v>
      </c>
      <c r="H348" s="228">
        <v>31.5</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2120</v>
      </c>
    </row>
    <row r="349" s="2" customFormat="1">
      <c r="A349" s="35"/>
      <c r="B349" s="36"/>
      <c r="C349" s="37"/>
      <c r="D349" s="238" t="s">
        <v>244</v>
      </c>
      <c r="E349" s="37"/>
      <c r="F349" s="239" t="s">
        <v>2119</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2121</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1348</v>
      </c>
      <c r="D351" s="224" t="s">
        <v>239</v>
      </c>
      <c r="E351" s="225" t="s">
        <v>1420</v>
      </c>
      <c r="F351" s="226" t="s">
        <v>1425</v>
      </c>
      <c r="G351" s="227" t="s">
        <v>1139</v>
      </c>
      <c r="H351" s="228">
        <v>85.469999999999999</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1484</v>
      </c>
    </row>
    <row r="352" s="2" customFormat="1">
      <c r="A352" s="35"/>
      <c r="B352" s="36"/>
      <c r="C352" s="37"/>
      <c r="D352" s="238" t="s">
        <v>244</v>
      </c>
      <c r="E352" s="37"/>
      <c r="F352" s="239" t="s">
        <v>1425</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2122</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1474</v>
      </c>
      <c r="D354" s="224" t="s">
        <v>239</v>
      </c>
      <c r="E354" s="225" t="s">
        <v>1424</v>
      </c>
      <c r="F354" s="226" t="s">
        <v>1430</v>
      </c>
      <c r="G354" s="227" t="s">
        <v>1139</v>
      </c>
      <c r="H354" s="228">
        <v>28.16</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1487</v>
      </c>
    </row>
    <row r="355" s="2" customFormat="1">
      <c r="A355" s="35"/>
      <c r="B355" s="36"/>
      <c r="C355" s="37"/>
      <c r="D355" s="238" t="s">
        <v>244</v>
      </c>
      <c r="E355" s="37"/>
      <c r="F355" s="239" t="s">
        <v>1430</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2123</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1353</v>
      </c>
      <c r="D357" s="224" t="s">
        <v>239</v>
      </c>
      <c r="E357" s="225" t="s">
        <v>1429</v>
      </c>
      <c r="F357" s="226" t="s">
        <v>1434</v>
      </c>
      <c r="G357" s="227" t="s">
        <v>1139</v>
      </c>
      <c r="H357" s="228">
        <v>9.9000000000000004</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1491</v>
      </c>
    </row>
    <row r="358" s="2" customFormat="1">
      <c r="A358" s="35"/>
      <c r="B358" s="36"/>
      <c r="C358" s="37"/>
      <c r="D358" s="238" t="s">
        <v>244</v>
      </c>
      <c r="E358" s="37"/>
      <c r="F358" s="239" t="s">
        <v>1434</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2124</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16.5" customHeight="1">
      <c r="A360" s="35"/>
      <c r="B360" s="36"/>
      <c r="C360" s="224" t="s">
        <v>1481</v>
      </c>
      <c r="D360" s="224" t="s">
        <v>239</v>
      </c>
      <c r="E360" s="225" t="s">
        <v>1433</v>
      </c>
      <c r="F360" s="226" t="s">
        <v>1439</v>
      </c>
      <c r="G360" s="227" t="s">
        <v>1150</v>
      </c>
      <c r="H360" s="228">
        <v>265</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1496</v>
      </c>
    </row>
    <row r="361" s="2" customFormat="1">
      <c r="A361" s="35"/>
      <c r="B361" s="36"/>
      <c r="C361" s="37"/>
      <c r="D361" s="238" t="s">
        <v>244</v>
      </c>
      <c r="E361" s="37"/>
      <c r="F361" s="239" t="s">
        <v>1439</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2125</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24.15" customHeight="1">
      <c r="A363" s="35"/>
      <c r="B363" s="36"/>
      <c r="C363" s="224" t="s">
        <v>1356</v>
      </c>
      <c r="D363" s="224" t="s">
        <v>239</v>
      </c>
      <c r="E363" s="225" t="s">
        <v>1438</v>
      </c>
      <c r="F363" s="226" t="s">
        <v>2126</v>
      </c>
      <c r="G363" s="227" t="s">
        <v>1139</v>
      </c>
      <c r="H363" s="228">
        <v>0.29899999999999999</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1689</v>
      </c>
    </row>
    <row r="364" s="2" customFormat="1">
      <c r="A364" s="35"/>
      <c r="B364" s="36"/>
      <c r="C364" s="37"/>
      <c r="D364" s="238" t="s">
        <v>244</v>
      </c>
      <c r="E364" s="37"/>
      <c r="F364" s="239" t="s">
        <v>2126</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2127</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66.75" customHeight="1">
      <c r="A366" s="35"/>
      <c r="B366" s="36"/>
      <c r="C366" s="224" t="s">
        <v>1488</v>
      </c>
      <c r="D366" s="224" t="s">
        <v>239</v>
      </c>
      <c r="E366" s="225" t="s">
        <v>1489</v>
      </c>
      <c r="F366" s="226" t="s">
        <v>1490</v>
      </c>
      <c r="G366" s="227" t="s">
        <v>242</v>
      </c>
      <c r="H366" s="228">
        <v>8</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1692</v>
      </c>
    </row>
    <row r="367" s="2" customFormat="1">
      <c r="A367" s="35"/>
      <c r="B367" s="36"/>
      <c r="C367" s="37"/>
      <c r="D367" s="238" t="s">
        <v>244</v>
      </c>
      <c r="E367" s="37"/>
      <c r="F367" s="239" t="s">
        <v>1492</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1834</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993</v>
      </c>
      <c r="AU368" s="14" t="s">
        <v>73</v>
      </c>
    </row>
    <row r="369" s="2" customFormat="1" ht="76.35" customHeight="1">
      <c r="A369" s="35"/>
      <c r="B369" s="36"/>
      <c r="C369" s="224" t="s">
        <v>1361</v>
      </c>
      <c r="D369" s="224" t="s">
        <v>239</v>
      </c>
      <c r="E369" s="225" t="s">
        <v>1494</v>
      </c>
      <c r="F369" s="226" t="s">
        <v>1495</v>
      </c>
      <c r="G369" s="227" t="s">
        <v>242</v>
      </c>
      <c r="H369" s="228">
        <v>13</v>
      </c>
      <c r="I369" s="229"/>
      <c r="J369" s="230">
        <f>ROUND(I369*H369,2)</f>
        <v>0</v>
      </c>
      <c r="K369" s="231"/>
      <c r="L369" s="41"/>
      <c r="M369" s="232" t="s">
        <v>1</v>
      </c>
      <c r="N369" s="23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258</v>
      </c>
      <c r="AT369" s="236" t="s">
        <v>239</v>
      </c>
      <c r="AU369" s="236" t="s">
        <v>73</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1835</v>
      </c>
    </row>
    <row r="370" s="2" customFormat="1">
      <c r="A370" s="35"/>
      <c r="B370" s="36"/>
      <c r="C370" s="37"/>
      <c r="D370" s="238" t="s">
        <v>244</v>
      </c>
      <c r="E370" s="37"/>
      <c r="F370" s="239" t="s">
        <v>1497</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73</v>
      </c>
    </row>
    <row r="371" s="2" customFormat="1">
      <c r="A371" s="35"/>
      <c r="B371" s="36"/>
      <c r="C371" s="37"/>
      <c r="D371" s="238" t="s">
        <v>993</v>
      </c>
      <c r="E371" s="37"/>
      <c r="F371" s="265" t="s">
        <v>2128</v>
      </c>
      <c r="G371" s="37"/>
      <c r="H371" s="37"/>
      <c r="I371" s="240"/>
      <c r="J371" s="37"/>
      <c r="K371" s="37"/>
      <c r="L371" s="41"/>
      <c r="M371" s="256"/>
      <c r="N371" s="257"/>
      <c r="O371" s="258"/>
      <c r="P371" s="258"/>
      <c r="Q371" s="258"/>
      <c r="R371" s="258"/>
      <c r="S371" s="258"/>
      <c r="T371" s="259"/>
      <c r="U371" s="35"/>
      <c r="V371" s="35"/>
      <c r="W371" s="35"/>
      <c r="X371" s="35"/>
      <c r="Y371" s="35"/>
      <c r="Z371" s="35"/>
      <c r="AA371" s="35"/>
      <c r="AB371" s="35"/>
      <c r="AC371" s="35"/>
      <c r="AD371" s="35"/>
      <c r="AE371" s="35"/>
      <c r="AT371" s="14" t="s">
        <v>993</v>
      </c>
      <c r="AU371" s="14" t="s">
        <v>73</v>
      </c>
    </row>
    <row r="372" s="2" customFormat="1" ht="6.96" customHeight="1">
      <c r="A372" s="35"/>
      <c r="B372" s="63"/>
      <c r="C372" s="64"/>
      <c r="D372" s="64"/>
      <c r="E372" s="64"/>
      <c r="F372" s="64"/>
      <c r="G372" s="64"/>
      <c r="H372" s="64"/>
      <c r="I372" s="64"/>
      <c r="J372" s="64"/>
      <c r="K372" s="64"/>
      <c r="L372" s="41"/>
      <c r="M372" s="35"/>
      <c r="O372" s="35"/>
      <c r="P372" s="35"/>
      <c r="Q372" s="35"/>
      <c r="R372" s="35"/>
      <c r="S372" s="35"/>
      <c r="T372" s="35"/>
      <c r="U372" s="35"/>
      <c r="V372" s="35"/>
      <c r="W372" s="35"/>
      <c r="X372" s="35"/>
      <c r="Y372" s="35"/>
      <c r="Z372" s="35"/>
      <c r="AA372" s="35"/>
      <c r="AB372" s="35"/>
      <c r="AC372" s="35"/>
      <c r="AD372" s="35"/>
      <c r="AE372" s="35"/>
    </row>
  </sheetData>
  <sheetProtection sheet="1" autoFilter="0" formatColumns="0" formatRows="0" objects="1" scenarios="1" spinCount="100000" saltValue="pmofAhz+0M7SF4exnoMPxy8XmAVCh8tVpjKXLOaEb/JWsxlVMwjsSOGsTkGwqOUWcKQkQlo9fMBLDwO1zCbwlg==" hashValue="rcBtLIoZmlPU10xYLrwLpqt5OjQYHtkhZsArV1lP926AJD1SmXmBojpJBQ3KV+oRFXko1tcuZ9naJnEy9CevKQ==" algorithmName="SHA-512" password="CC35"/>
  <autoFilter ref="C115:K37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2129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1298</v>
      </c>
      <c r="F117" s="226" t="s">
        <v>1299</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1301</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1800</v>
      </c>
      <c r="F120" s="226" t="s">
        <v>1801</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1801</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2130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1803</v>
      </c>
      <c r="F123" s="226" t="s">
        <v>1804</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2131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2132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2133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1808</v>
      </c>
      <c r="F132" s="226" t="s">
        <v>1809</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1810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2132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2134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2135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1808</v>
      </c>
      <c r="F141" s="226" t="s">
        <v>1809</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1810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2136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2137</v>
      </c>
      <c r="F144" s="226" t="s">
        <v>2138</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2138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2139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1500</v>
      </c>
      <c r="F147" s="226" t="s">
        <v>1501</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2140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2142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2143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2144</v>
      </c>
      <c r="F159" s="226" t="s">
        <v>2145</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2146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2147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2148</v>
      </c>
      <c r="F162" s="226" t="s">
        <v>2149</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2150</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2151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2152</v>
      </c>
      <c r="F165" s="245" t="s">
        <v>2153</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2153</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2147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2154</v>
      </c>
      <c r="F168" s="245" t="s">
        <v>2155</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2155</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2156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2157</v>
      </c>
      <c r="F171" s="245" t="s">
        <v>2158</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2158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2156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2159</v>
      </c>
      <c r="F174" s="226" t="s">
        <v>2160</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2161</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2162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2163</v>
      </c>
      <c r="F177" s="226" t="s">
        <v>2164</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2165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2166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2167</v>
      </c>
      <c r="F180" s="245" t="s">
        <v>2168</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2168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2169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2159</v>
      </c>
      <c r="F183" s="226" t="s">
        <v>2160</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2161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2162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2163</v>
      </c>
      <c r="F186" s="226" t="s">
        <v>2164</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2165</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2170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2171</v>
      </c>
      <c r="F189" s="245" t="s">
        <v>2172</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2172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2173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2174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2175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1302</v>
      </c>
      <c r="F198" s="226" t="s">
        <v>1303</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1303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1301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2176</v>
      </c>
      <c r="F201" s="245" t="s">
        <v>2177</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2177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1301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2178</v>
      </c>
      <c r="F204" s="245" t="s">
        <v>2179</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2179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2180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2181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2182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2183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2184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1814</v>
      </c>
      <c r="F219" s="226" t="s">
        <v>1815</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1816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2185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1818</v>
      </c>
      <c r="F222" s="245" t="s">
        <v>1819</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1335</v>
      </c>
    </row>
    <row r="223" s="2" customFormat="1">
      <c r="A223" s="35"/>
      <c r="B223" s="36"/>
      <c r="C223" s="37"/>
      <c r="D223" s="238" t="s">
        <v>244</v>
      </c>
      <c r="E223" s="37"/>
      <c r="F223" s="239" t="s">
        <v>1819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2186</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1821</v>
      </c>
      <c r="F225" s="245" t="s">
        <v>1822</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1339</v>
      </c>
    </row>
    <row r="226" s="2" customFormat="1">
      <c r="A226" s="35"/>
      <c r="B226" s="36"/>
      <c r="C226" s="37"/>
      <c r="D226" s="238" t="s">
        <v>244</v>
      </c>
      <c r="E226" s="37"/>
      <c r="F226" s="239" t="s">
        <v>1822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2187</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1824</v>
      </c>
      <c r="F228" s="245" t="s">
        <v>1825</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1344</v>
      </c>
    </row>
    <row r="229" s="2" customFormat="1">
      <c r="A229" s="35"/>
      <c r="B229" s="36"/>
      <c r="C229" s="37"/>
      <c r="D229" s="238" t="s">
        <v>244</v>
      </c>
      <c r="E229" s="37"/>
      <c r="F229" s="239" t="s">
        <v>1825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2188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1348</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2189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1353</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2190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1589</v>
      </c>
      <c r="F237" s="226" t="s">
        <v>1829</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1356</v>
      </c>
    </row>
    <row r="238" s="2" customFormat="1">
      <c r="A238" s="35"/>
      <c r="B238" s="36"/>
      <c r="C238" s="37"/>
      <c r="D238" s="238" t="s">
        <v>244</v>
      </c>
      <c r="E238" s="37"/>
      <c r="F238" s="239" t="s">
        <v>1829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2191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1370</v>
      </c>
      <c r="F240" s="226" t="s">
        <v>1830</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1361</v>
      </c>
    </row>
    <row r="241" s="2" customFormat="1">
      <c r="A241" s="35"/>
      <c r="B241" s="36"/>
      <c r="C241" s="37"/>
      <c r="D241" s="238" t="s">
        <v>244</v>
      </c>
      <c r="E241" s="37"/>
      <c r="F241" s="239" t="s">
        <v>1830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2191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1375</v>
      </c>
      <c r="F243" s="245" t="s">
        <v>2192</v>
      </c>
      <c r="G243" s="246" t="s">
        <v>2193</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1362</v>
      </c>
    </row>
    <row r="244" s="2" customFormat="1">
      <c r="A244" s="35"/>
      <c r="B244" s="36"/>
      <c r="C244" s="37"/>
      <c r="D244" s="238" t="s">
        <v>244</v>
      </c>
      <c r="E244" s="37"/>
      <c r="F244" s="239" t="s">
        <v>2192</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2194</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1GVjlWru4GU8nX9U6P3fcOUKqjf3CPI3wa363NQJReqVar596Ojf2toX/tKzUbjgH9268y/G35pIcDlu9zjq8w==" hashValue="y7dwM9Xf/xfeGMDquF0Uk/RacvOje0l6AbIyeNndzhUvQg3UQkNceXhrst1cNhxEXTq6IcbfjFsLxRS1u5t96A=="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2195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1291</v>
      </c>
      <c r="F117" s="226" t="s">
        <v>1292</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1802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1800</v>
      </c>
      <c r="F120" s="226" t="s">
        <v>1801</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1801</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2196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1803</v>
      </c>
      <c r="F123" s="226" t="s">
        <v>1804</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2197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2198</v>
      </c>
      <c r="F126" s="226" t="s">
        <v>2199</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2200</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2201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2202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1808</v>
      </c>
      <c r="F132" s="226" t="s">
        <v>1809</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1810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2202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2203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2204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1808</v>
      </c>
      <c r="F141" s="226" t="s">
        <v>1809</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1810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2205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2137</v>
      </c>
      <c r="F144" s="226" t="s">
        <v>2138</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2138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2206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1500</v>
      </c>
      <c r="F147" s="226" t="s">
        <v>1501</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2207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2208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2144</v>
      </c>
      <c r="F159" s="226" t="s">
        <v>2145</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2146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2211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2148</v>
      </c>
      <c r="F162" s="226" t="s">
        <v>2149</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2150</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2151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2152</v>
      </c>
      <c r="F165" s="245" t="s">
        <v>2153</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2153</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2211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2154</v>
      </c>
      <c r="F168" s="245" t="s">
        <v>2155</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2155</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2156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2157</v>
      </c>
      <c r="F171" s="245" t="s">
        <v>2158</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2158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2156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2159</v>
      </c>
      <c r="F174" s="226" t="s">
        <v>2160</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2161</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2162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2163</v>
      </c>
      <c r="F177" s="226" t="s">
        <v>2164</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2165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2166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2167</v>
      </c>
      <c r="F180" s="245" t="s">
        <v>2168</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2168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2169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2159</v>
      </c>
      <c r="F183" s="226" t="s">
        <v>2160</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2161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2162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2163</v>
      </c>
      <c r="F186" s="226" t="s">
        <v>2164</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2165</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2170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2171</v>
      </c>
      <c r="F189" s="245" t="s">
        <v>2172</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2172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2213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2214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1302</v>
      </c>
      <c r="F198" s="226" t="s">
        <v>1303</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1303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1802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2176</v>
      </c>
      <c r="F201" s="245" t="s">
        <v>2177</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2177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1802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2178</v>
      </c>
      <c r="F204" s="245" t="s">
        <v>2179</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2179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2215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2216</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2217</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2218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2219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2220</v>
      </c>
      <c r="F219" s="226" t="s">
        <v>2221</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2222</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2223</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2224</v>
      </c>
      <c r="F222" s="245" t="s">
        <v>2225</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1335</v>
      </c>
    </row>
    <row r="223" s="2" customFormat="1">
      <c r="A223" s="35"/>
      <c r="B223" s="36"/>
      <c r="C223" s="37"/>
      <c r="D223" s="238" t="s">
        <v>244</v>
      </c>
      <c r="E223" s="37"/>
      <c r="F223" s="239" t="s">
        <v>2225</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2226</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1339</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2227</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2178</v>
      </c>
      <c r="F228" s="245" t="s">
        <v>2179</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1344</v>
      </c>
    </row>
    <row r="229" s="2" customFormat="1">
      <c r="A229" s="35"/>
      <c r="B229" s="36"/>
      <c r="C229" s="37"/>
      <c r="D229" s="238" t="s">
        <v>244</v>
      </c>
      <c r="E229" s="37"/>
      <c r="F229" s="239" t="s">
        <v>2179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2228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1348</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2229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1353</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2230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1814</v>
      </c>
      <c r="F237" s="226" t="s">
        <v>1815</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1356</v>
      </c>
    </row>
    <row r="238" s="2" customFormat="1">
      <c r="A238" s="35"/>
      <c r="B238" s="36"/>
      <c r="C238" s="37"/>
      <c r="D238" s="238" t="s">
        <v>244</v>
      </c>
      <c r="E238" s="37"/>
      <c r="F238" s="239" t="s">
        <v>1816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2231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1818</v>
      </c>
      <c r="F240" s="245" t="s">
        <v>1819</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1361</v>
      </c>
    </row>
    <row r="241" s="2" customFormat="1">
      <c r="A241" s="35"/>
      <c r="B241" s="36"/>
      <c r="C241" s="37"/>
      <c r="D241" s="238" t="s">
        <v>244</v>
      </c>
      <c r="E241" s="37"/>
      <c r="F241" s="239" t="s">
        <v>1819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2232</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1821</v>
      </c>
      <c r="F243" s="245" t="s">
        <v>1822</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1362</v>
      </c>
    </row>
    <row r="244" s="2" customFormat="1">
      <c r="A244" s="35"/>
      <c r="B244" s="36"/>
      <c r="C244" s="37"/>
      <c r="D244" s="238" t="s">
        <v>244</v>
      </c>
      <c r="E244" s="37"/>
      <c r="F244" s="239" t="s">
        <v>1822</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2233</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1824</v>
      </c>
      <c r="F246" s="245" t="s">
        <v>1825</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1367</v>
      </c>
    </row>
    <row r="247" s="2" customFormat="1">
      <c r="A247" s="35"/>
      <c r="B247" s="36"/>
      <c r="C247" s="37"/>
      <c r="D247" s="238" t="s">
        <v>244</v>
      </c>
      <c r="E247" s="37"/>
      <c r="F247" s="239" t="s">
        <v>1825</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2234</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1325</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1372</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2235</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1589</v>
      </c>
      <c r="F252" s="226" t="s">
        <v>1829</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1377</v>
      </c>
    </row>
    <row r="253" s="2" customFormat="1">
      <c r="A253" s="35"/>
      <c r="B253" s="36"/>
      <c r="C253" s="37"/>
      <c r="D253" s="238" t="s">
        <v>244</v>
      </c>
      <c r="E253" s="37"/>
      <c r="F253" s="239" t="s">
        <v>1829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2236</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1332</v>
      </c>
      <c r="D255" s="224" t="s">
        <v>239</v>
      </c>
      <c r="E255" s="225" t="s">
        <v>1370</v>
      </c>
      <c r="F255" s="226" t="s">
        <v>1830</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1381</v>
      </c>
    </row>
    <row r="256" s="2" customFormat="1">
      <c r="A256" s="35"/>
      <c r="B256" s="36"/>
      <c r="C256" s="37"/>
      <c r="D256" s="238" t="s">
        <v>244</v>
      </c>
      <c r="E256" s="37"/>
      <c r="F256" s="239" t="s">
        <v>1830</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2236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2237</v>
      </c>
      <c r="F258" s="226" t="s">
        <v>2238</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1386</v>
      </c>
    </row>
    <row r="259" s="2" customFormat="1">
      <c r="A259" s="35"/>
      <c r="B259" s="36"/>
      <c r="C259" s="37"/>
      <c r="D259" s="238" t="s">
        <v>244</v>
      </c>
      <c r="E259" s="37"/>
      <c r="F259" s="239" t="s">
        <v>2239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2240</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1341</v>
      </c>
      <c r="D261" s="243" t="s">
        <v>246</v>
      </c>
      <c r="E261" s="244" t="s">
        <v>1375</v>
      </c>
      <c r="F261" s="245" t="s">
        <v>2192</v>
      </c>
      <c r="G261" s="246" t="s">
        <v>2193</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1390</v>
      </c>
    </row>
    <row r="262" s="2" customFormat="1">
      <c r="A262" s="35"/>
      <c r="B262" s="36"/>
      <c r="C262" s="37"/>
      <c r="D262" s="238" t="s">
        <v>244</v>
      </c>
      <c r="E262" s="37"/>
      <c r="F262" s="239" t="s">
        <v>2192</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2241</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Vjw0v3vOxktZ/yZjCdwy+VJbBevfwfzZ0v3ERmqVhZWa4EOOMQ7OTYRHUFbXtHWbUg57DWf8/X+G2SYQ0giM1Q==" hashValue="l1NuP/WFpax5T1bXMyf1UTtNgj6o3g1e8HJF3VnMRbgnNj6US8gAEjS+8ZvPZc8FSw+OpgqlmwxHuuLETIrgkQ=="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2242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1298</v>
      </c>
      <c r="F117" s="226" t="s">
        <v>1299</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2243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1800</v>
      </c>
      <c r="F120" s="226" t="s">
        <v>1801</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1801</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2244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1803</v>
      </c>
      <c r="F123" s="226" t="s">
        <v>1804</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1804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2245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2246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2247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1808</v>
      </c>
      <c r="F132" s="226" t="s">
        <v>1809</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1810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2246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2248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2249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1808</v>
      </c>
      <c r="F141" s="226" t="s">
        <v>1809</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1810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2250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2137</v>
      </c>
      <c r="F144" s="226" t="s">
        <v>2138</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2138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2251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1500</v>
      </c>
      <c r="F147" s="226" t="s">
        <v>1501</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1501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2207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2252</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2253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2254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2144</v>
      </c>
      <c r="F159" s="226" t="s">
        <v>2145</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2146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2255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2148</v>
      </c>
      <c r="F162" s="226" t="s">
        <v>2149</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2150</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2151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2152</v>
      </c>
      <c r="F165" s="245" t="s">
        <v>2153</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2153</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2255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2154</v>
      </c>
      <c r="F168" s="245" t="s">
        <v>2155</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2155</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2156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2157</v>
      </c>
      <c r="F171" s="245" t="s">
        <v>2158</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2158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2156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2159</v>
      </c>
      <c r="F174" s="226" t="s">
        <v>2160</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2161</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2162</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2163</v>
      </c>
      <c r="F177" s="226" t="s">
        <v>2164</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2165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2256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2167</v>
      </c>
      <c r="F180" s="245" t="s">
        <v>2168</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2168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2169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2159</v>
      </c>
      <c r="F183" s="226" t="s">
        <v>2160</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2161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2162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2163</v>
      </c>
      <c r="F186" s="226" t="s">
        <v>2164</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2165</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2170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2171</v>
      </c>
      <c r="F189" s="245" t="s">
        <v>2172</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2172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2257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2258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2259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1302</v>
      </c>
      <c r="F198" s="226" t="s">
        <v>1303</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1303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2243</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2176</v>
      </c>
      <c r="F201" s="245" t="s">
        <v>2177</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2177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2243</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2178</v>
      </c>
      <c r="F204" s="245" t="s">
        <v>2179</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2179</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2260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2261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2262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1278</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2263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1283</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2264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1814</v>
      </c>
      <c r="F219" s="226" t="s">
        <v>1815</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1288</v>
      </c>
    </row>
    <row r="220" s="2" customFormat="1">
      <c r="A220" s="35"/>
      <c r="B220" s="36"/>
      <c r="C220" s="37"/>
      <c r="D220" s="238" t="s">
        <v>244</v>
      </c>
      <c r="E220" s="37"/>
      <c r="F220" s="239" t="s">
        <v>1816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2265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1818</v>
      </c>
      <c r="F222" s="245" t="s">
        <v>1819</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1335</v>
      </c>
    </row>
    <row r="223" s="2" customFormat="1">
      <c r="A223" s="35"/>
      <c r="B223" s="36"/>
      <c r="C223" s="37"/>
      <c r="D223" s="238" t="s">
        <v>244</v>
      </c>
      <c r="E223" s="37"/>
      <c r="F223" s="239" t="s">
        <v>1819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2266</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1821</v>
      </c>
      <c r="F225" s="245" t="s">
        <v>1822</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1339</v>
      </c>
    </row>
    <row r="226" s="2" customFormat="1">
      <c r="A226" s="35"/>
      <c r="B226" s="36"/>
      <c r="C226" s="37"/>
      <c r="D226" s="238" t="s">
        <v>244</v>
      </c>
      <c r="E226" s="37"/>
      <c r="F226" s="239" t="s">
        <v>1822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2267</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1589</v>
      </c>
      <c r="F228" s="245" t="s">
        <v>2268</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1344</v>
      </c>
    </row>
    <row r="229" s="2" customFormat="1">
      <c r="A229" s="35"/>
      <c r="B229" s="36"/>
      <c r="C229" s="37"/>
      <c r="D229" s="238" t="s">
        <v>244</v>
      </c>
      <c r="E229" s="37"/>
      <c r="F229" s="239" t="s">
        <v>2268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2269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1370</v>
      </c>
      <c r="F231" s="245" t="s">
        <v>2270</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1348</v>
      </c>
    </row>
    <row r="232" s="2" customFormat="1">
      <c r="A232" s="35"/>
      <c r="B232" s="36"/>
      <c r="C232" s="37"/>
      <c r="D232" s="238" t="s">
        <v>244</v>
      </c>
      <c r="E232" s="37"/>
      <c r="F232" s="239" t="s">
        <v>2270</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2271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1353</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2272</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1356</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2273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1375</v>
      </c>
      <c r="F240" s="226" t="s">
        <v>1829</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1361</v>
      </c>
    </row>
    <row r="241" s="2" customFormat="1">
      <c r="A241" s="35"/>
      <c r="B241" s="36"/>
      <c r="C241" s="37"/>
      <c r="D241" s="238" t="s">
        <v>244</v>
      </c>
      <c r="E241" s="37"/>
      <c r="F241" s="239" t="s">
        <v>1829</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2274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1379</v>
      </c>
      <c r="F243" s="226" t="s">
        <v>1830</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1362</v>
      </c>
    </row>
    <row r="244" s="2" customFormat="1">
      <c r="A244" s="35"/>
      <c r="B244" s="36"/>
      <c r="C244" s="37"/>
      <c r="D244" s="238" t="s">
        <v>244</v>
      </c>
      <c r="E244" s="37"/>
      <c r="F244" s="239" t="s">
        <v>1830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2274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2237</v>
      </c>
      <c r="F246" s="226" t="s">
        <v>2238</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1367</v>
      </c>
    </row>
    <row r="247" s="2" customFormat="1">
      <c r="A247" s="35"/>
      <c r="B247" s="36"/>
      <c r="C247" s="37"/>
      <c r="D247" s="238" t="s">
        <v>244</v>
      </c>
      <c r="E247" s="37"/>
      <c r="F247" s="239" t="s">
        <v>2239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2240</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1325</v>
      </c>
      <c r="D249" s="243" t="s">
        <v>246</v>
      </c>
      <c r="E249" s="244" t="s">
        <v>1384</v>
      </c>
      <c r="F249" s="245" t="s">
        <v>2192</v>
      </c>
      <c r="G249" s="246" t="s">
        <v>2193</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1372</v>
      </c>
    </row>
    <row r="250" s="2" customFormat="1">
      <c r="A250" s="35"/>
      <c r="B250" s="36"/>
      <c r="C250" s="37"/>
      <c r="D250" s="238" t="s">
        <v>244</v>
      </c>
      <c r="E250" s="37"/>
      <c r="F250" s="239" t="s">
        <v>2192</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2241</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ac//uHHiZt/iuraSfKaL9yFCfQ/zF7b5+TXQMIwMZMg4K6qVRmYacrkl24ufUbFNYCg3irN2oCoWP6NKgq5Xtg==" hashValue="fevglwNWS9dQ8upcHZlhT30RPNM7dEi+y1pI1UuFIm9e+Jm6ivin8AHM8c9BbkiPQEe/hjDAZ1z8qGG2zW1G6w=="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2275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ROUND((SUM(BE125:BE370)),  2)</f>
        <v>0</v>
      </c>
      <c r="G33" s="35"/>
      <c r="H33" s="35"/>
      <c r="I33" s="162">
        <v>0.20999999999999999</v>
      </c>
      <c r="J33" s="161">
        <f>ROUND(((SUM(BE125:BE370))*I33),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ROUND((SUM(BF125:BF370)),  2)</f>
        <v>0</v>
      </c>
      <c r="G34" s="35"/>
      <c r="H34" s="35"/>
      <c r="I34" s="162">
        <v>0.12</v>
      </c>
      <c r="J34" s="161">
        <f>ROUND(((SUM(BF125:BF370))*I34),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2276</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2277</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2278</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2279</v>
      </c>
      <c r="E100" s="190"/>
      <c r="F100" s="190"/>
      <c r="G100" s="190"/>
      <c r="H100" s="190"/>
      <c r="I100" s="190"/>
      <c r="J100" s="191">
        <f>J140</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2280</v>
      </c>
      <c r="E101" s="190"/>
      <c r="F101" s="190"/>
      <c r="G101" s="190"/>
      <c r="H101" s="190"/>
      <c r="I101" s="190"/>
      <c r="J101" s="191">
        <f>J209</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2281</v>
      </c>
      <c r="E102" s="190"/>
      <c r="F102" s="190"/>
      <c r="G102" s="190"/>
      <c r="H102" s="190"/>
      <c r="I102" s="190"/>
      <c r="J102" s="191">
        <f>J225</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2282</v>
      </c>
      <c r="E103" s="190"/>
      <c r="F103" s="190"/>
      <c r="G103" s="190"/>
      <c r="H103" s="190"/>
      <c r="I103" s="190"/>
      <c r="J103" s="191">
        <f>J284</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2283</v>
      </c>
      <c r="E104" s="190"/>
      <c r="F104" s="190"/>
      <c r="G104" s="190"/>
      <c r="H104" s="190"/>
      <c r="I104" s="190"/>
      <c r="J104" s="191">
        <f>J299</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2284</v>
      </c>
      <c r="E105" s="190"/>
      <c r="F105" s="190"/>
      <c r="G105" s="190"/>
      <c r="H105" s="190"/>
      <c r="I105" s="190"/>
      <c r="J105" s="191">
        <f>J356</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P126+P127+P128+P140+P209+P225+P284+P299+P356</f>
        <v>0</v>
      </c>
      <c r="Q125" s="101"/>
      <c r="R125" s="207">
        <f>R126+R127+R128+R140+R209+R225+R284+R299+R356</f>
        <v>0</v>
      </c>
      <c r="S125" s="101"/>
      <c r="T125" s="208">
        <f>T126+T127+T128+T140+T209+T225+T284+T299+T356</f>
        <v>0</v>
      </c>
      <c r="U125" s="35"/>
      <c r="V125" s="35"/>
      <c r="W125" s="35"/>
      <c r="X125" s="35"/>
      <c r="Y125" s="35"/>
      <c r="Z125" s="35"/>
      <c r="AA125" s="35"/>
      <c r="AB125" s="35"/>
      <c r="AC125" s="35"/>
      <c r="AD125" s="35"/>
      <c r="AE125" s="35"/>
      <c r="AT125" s="14" t="s">
        <v>72</v>
      </c>
      <c r="AU125" s="14" t="s">
        <v>219</v>
      </c>
      <c r="BK125" s="209">
        <f>BK126+BK127+BK128+BK140+BK209+BK225+BK284+BK299+BK356</f>
        <v>0</v>
      </c>
    </row>
    <row r="126" s="12" customFormat="1" ht="25.92" customHeight="1">
      <c r="A126" s="12"/>
      <c r="B126" s="210"/>
      <c r="C126" s="211"/>
      <c r="D126" s="212" t="s">
        <v>72</v>
      </c>
      <c r="E126" s="213" t="s">
        <v>2285</v>
      </c>
      <c r="F126" s="213" t="s">
        <v>2286</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2287</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2288</v>
      </c>
      <c r="F128" s="213" t="s">
        <v>170</v>
      </c>
      <c r="G128" s="211"/>
      <c r="H128" s="211"/>
      <c r="I128" s="214"/>
      <c r="J128" s="215">
        <f>BK128</f>
        <v>0</v>
      </c>
      <c r="K128" s="211"/>
      <c r="L128" s="216"/>
      <c r="M128" s="217"/>
      <c r="N128" s="218"/>
      <c r="O128" s="218"/>
      <c r="P128" s="219">
        <f>SUM(P129:P139)</f>
        <v>0</v>
      </c>
      <c r="Q128" s="218"/>
      <c r="R128" s="219">
        <f>SUM(R129:R139)</f>
        <v>0</v>
      </c>
      <c r="S128" s="218"/>
      <c r="T128" s="220">
        <f>SUM(T129:T139)</f>
        <v>0</v>
      </c>
      <c r="U128" s="12"/>
      <c r="V128" s="12"/>
      <c r="W128" s="12"/>
      <c r="X128" s="12"/>
      <c r="Y128" s="12"/>
      <c r="Z128" s="12"/>
      <c r="AA128" s="12"/>
      <c r="AB128" s="12"/>
      <c r="AC128" s="12"/>
      <c r="AD128" s="12"/>
      <c r="AE128" s="12"/>
      <c r="AR128" s="221" t="s">
        <v>80</v>
      </c>
      <c r="AT128" s="222" t="s">
        <v>72</v>
      </c>
      <c r="AU128" s="222" t="s">
        <v>73</v>
      </c>
      <c r="AY128" s="221" t="s">
        <v>238</v>
      </c>
      <c r="BK128" s="223">
        <f>SUM(BK129:BK139)</f>
        <v>0</v>
      </c>
    </row>
    <row r="129" s="2" customFormat="1" ht="16.5" customHeight="1">
      <c r="A129" s="35"/>
      <c r="B129" s="36"/>
      <c r="C129" s="243" t="s">
        <v>80</v>
      </c>
      <c r="D129" s="243" t="s">
        <v>246</v>
      </c>
      <c r="E129" s="244" t="s">
        <v>2289</v>
      </c>
      <c r="F129" s="245" t="s">
        <v>2290</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2290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2291</v>
      </c>
      <c r="F131" s="245" t="s">
        <v>2292</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2292</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2293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2294</v>
      </c>
      <c r="F134" s="245" t="s">
        <v>2295</v>
      </c>
      <c r="G134" s="246" t="s">
        <v>2296</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2295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2297</v>
      </c>
      <c r="F136" s="245" t="s">
        <v>2298</v>
      </c>
      <c r="G136" s="246" t="s">
        <v>242</v>
      </c>
      <c r="H136" s="247">
        <v>582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2298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269</v>
      </c>
      <c r="D138" s="243" t="s">
        <v>246</v>
      </c>
      <c r="E138" s="244" t="s">
        <v>2299</v>
      </c>
      <c r="F138" s="245" t="s">
        <v>2300</v>
      </c>
      <c r="G138" s="246" t="s">
        <v>242</v>
      </c>
      <c r="H138" s="247">
        <v>625</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8</v>
      </c>
    </row>
    <row r="139" s="2" customFormat="1">
      <c r="A139" s="35"/>
      <c r="B139" s="36"/>
      <c r="C139" s="37"/>
      <c r="D139" s="238" t="s">
        <v>244</v>
      </c>
      <c r="E139" s="37"/>
      <c r="F139" s="239" t="s">
        <v>2300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12" customFormat="1" ht="25.92" customHeight="1">
      <c r="A140" s="12"/>
      <c r="B140" s="210"/>
      <c r="C140" s="211"/>
      <c r="D140" s="212" t="s">
        <v>72</v>
      </c>
      <c r="E140" s="213" t="s">
        <v>2301</v>
      </c>
      <c r="F140" s="213" t="s">
        <v>173</v>
      </c>
      <c r="G140" s="211"/>
      <c r="H140" s="211"/>
      <c r="I140" s="214"/>
      <c r="J140" s="215">
        <f>BK140</f>
        <v>0</v>
      </c>
      <c r="K140" s="211"/>
      <c r="L140" s="216"/>
      <c r="M140" s="217"/>
      <c r="N140" s="218"/>
      <c r="O140" s="218"/>
      <c r="P140" s="219">
        <f>SUM(P141:P208)</f>
        <v>0</v>
      </c>
      <c r="Q140" s="218"/>
      <c r="R140" s="219">
        <f>SUM(R141:R208)</f>
        <v>0</v>
      </c>
      <c r="S140" s="218"/>
      <c r="T140" s="220">
        <f>SUM(T141:T208)</f>
        <v>0</v>
      </c>
      <c r="U140" s="12"/>
      <c r="V140" s="12"/>
      <c r="W140" s="12"/>
      <c r="X140" s="12"/>
      <c r="Y140" s="12"/>
      <c r="Z140" s="12"/>
      <c r="AA140" s="12"/>
      <c r="AB140" s="12"/>
      <c r="AC140" s="12"/>
      <c r="AD140" s="12"/>
      <c r="AE140" s="12"/>
      <c r="AR140" s="221" t="s">
        <v>80</v>
      </c>
      <c r="AT140" s="222" t="s">
        <v>72</v>
      </c>
      <c r="AU140" s="222" t="s">
        <v>73</v>
      </c>
      <c r="AY140" s="221" t="s">
        <v>238</v>
      </c>
      <c r="BK140" s="223">
        <f>SUM(BK141:BK208)</f>
        <v>0</v>
      </c>
    </row>
    <row r="141" s="2" customFormat="1" ht="16.5" customHeight="1">
      <c r="A141" s="35"/>
      <c r="B141" s="36"/>
      <c r="C141" s="243" t="s">
        <v>273</v>
      </c>
      <c r="D141" s="243" t="s">
        <v>246</v>
      </c>
      <c r="E141" s="244" t="s">
        <v>2289</v>
      </c>
      <c r="F141" s="245" t="s">
        <v>2290</v>
      </c>
      <c r="G141" s="246" t="s">
        <v>249</v>
      </c>
      <c r="H141" s="247">
        <v>460</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277</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300</v>
      </c>
    </row>
    <row r="142" s="2" customFormat="1">
      <c r="A142" s="35"/>
      <c r="B142" s="36"/>
      <c r="C142" s="37"/>
      <c r="D142" s="238" t="s">
        <v>244</v>
      </c>
      <c r="E142" s="37"/>
      <c r="F142" s="239" t="s">
        <v>2290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c r="A143" s="35"/>
      <c r="B143" s="36"/>
      <c r="C143" s="37"/>
      <c r="D143" s="238" t="s">
        <v>993</v>
      </c>
      <c r="E143" s="37"/>
      <c r="F143" s="265" t="s">
        <v>2293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80</v>
      </c>
    </row>
    <row r="144" s="2" customFormat="1" ht="24.15" customHeight="1">
      <c r="A144" s="35"/>
      <c r="B144" s="36"/>
      <c r="C144" s="243" t="s">
        <v>277</v>
      </c>
      <c r="D144" s="243" t="s">
        <v>246</v>
      </c>
      <c r="E144" s="244" t="s">
        <v>2302</v>
      </c>
      <c r="F144" s="245" t="s">
        <v>2303</v>
      </c>
      <c r="G144" s="246" t="s">
        <v>242</v>
      </c>
      <c r="H144" s="247">
        <v>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308</v>
      </c>
    </row>
    <row r="145" s="2" customFormat="1">
      <c r="A145" s="35"/>
      <c r="B145" s="36"/>
      <c r="C145" s="37"/>
      <c r="D145" s="238" t="s">
        <v>244</v>
      </c>
      <c r="E145" s="37"/>
      <c r="F145" s="239" t="s">
        <v>2303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c r="A146" s="35"/>
      <c r="B146" s="36"/>
      <c r="C146" s="37"/>
      <c r="D146" s="238" t="s">
        <v>993</v>
      </c>
      <c r="E146" s="37"/>
      <c r="F146" s="265" t="s">
        <v>2293</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80</v>
      </c>
    </row>
    <row r="147" s="2" customFormat="1" ht="24.15" customHeight="1">
      <c r="A147" s="35"/>
      <c r="B147" s="36"/>
      <c r="C147" s="243" t="s">
        <v>281</v>
      </c>
      <c r="D147" s="243" t="s">
        <v>246</v>
      </c>
      <c r="E147" s="244" t="s">
        <v>2304</v>
      </c>
      <c r="F147" s="245" t="s">
        <v>2305</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277</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316</v>
      </c>
    </row>
    <row r="148" s="2" customFormat="1">
      <c r="A148" s="35"/>
      <c r="B148" s="36"/>
      <c r="C148" s="37"/>
      <c r="D148" s="238" t="s">
        <v>244</v>
      </c>
      <c r="E148" s="37"/>
      <c r="F148" s="239" t="s">
        <v>2305</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c r="A149" s="35"/>
      <c r="B149" s="36"/>
      <c r="C149" s="37"/>
      <c r="D149" s="238" t="s">
        <v>993</v>
      </c>
      <c r="E149" s="37"/>
      <c r="F149" s="265" t="s">
        <v>2293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80</v>
      </c>
    </row>
    <row r="150" s="2" customFormat="1" ht="24.15" customHeight="1">
      <c r="A150" s="35"/>
      <c r="B150" s="36"/>
      <c r="C150" s="243" t="s">
        <v>285</v>
      </c>
      <c r="D150" s="243" t="s">
        <v>246</v>
      </c>
      <c r="E150" s="244" t="s">
        <v>2291</v>
      </c>
      <c r="F150" s="245" t="s">
        <v>2292</v>
      </c>
      <c r="G150" s="246" t="s">
        <v>242</v>
      </c>
      <c r="H150" s="247">
        <v>32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277</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324</v>
      </c>
    </row>
    <row r="151" s="2" customFormat="1">
      <c r="A151" s="35"/>
      <c r="B151" s="36"/>
      <c r="C151" s="37"/>
      <c r="D151" s="238" t="s">
        <v>244</v>
      </c>
      <c r="E151" s="37"/>
      <c r="F151" s="239" t="s">
        <v>2292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c r="A152" s="35"/>
      <c r="B152" s="36"/>
      <c r="C152" s="37"/>
      <c r="D152" s="238" t="s">
        <v>993</v>
      </c>
      <c r="E152" s="37"/>
      <c r="F152" s="265" t="s">
        <v>2293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80</v>
      </c>
    </row>
    <row r="153" s="2" customFormat="1" ht="24.15" customHeight="1">
      <c r="A153" s="35"/>
      <c r="B153" s="36"/>
      <c r="C153" s="243" t="s">
        <v>289</v>
      </c>
      <c r="D153" s="243" t="s">
        <v>246</v>
      </c>
      <c r="E153" s="244" t="s">
        <v>2306</v>
      </c>
      <c r="F153" s="245" t="s">
        <v>2307</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277</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332</v>
      </c>
    </row>
    <row r="154" s="2" customFormat="1">
      <c r="A154" s="35"/>
      <c r="B154" s="36"/>
      <c r="C154" s="37"/>
      <c r="D154" s="238" t="s">
        <v>244</v>
      </c>
      <c r="E154" s="37"/>
      <c r="F154" s="239" t="s">
        <v>2307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7.8" customHeight="1">
      <c r="A155" s="35"/>
      <c r="B155" s="36"/>
      <c r="C155" s="243" t="s">
        <v>8</v>
      </c>
      <c r="D155" s="243" t="s">
        <v>246</v>
      </c>
      <c r="E155" s="244" t="s">
        <v>2308</v>
      </c>
      <c r="F155" s="245" t="s">
        <v>2295</v>
      </c>
      <c r="G155" s="246" t="s">
        <v>242</v>
      </c>
      <c r="H155" s="247">
        <v>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336</v>
      </c>
    </row>
    <row r="156" s="2" customFormat="1">
      <c r="A156" s="35"/>
      <c r="B156" s="36"/>
      <c r="C156" s="37"/>
      <c r="D156" s="238" t="s">
        <v>244</v>
      </c>
      <c r="E156" s="37"/>
      <c r="F156" s="239" t="s">
        <v>2295</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c r="A157" s="35"/>
      <c r="B157" s="36"/>
      <c r="C157" s="37"/>
      <c r="D157" s="238" t="s">
        <v>993</v>
      </c>
      <c r="E157" s="37"/>
      <c r="F157" s="265" t="s">
        <v>2309</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993</v>
      </c>
      <c r="AU157" s="14" t="s">
        <v>80</v>
      </c>
    </row>
    <row r="158" s="2" customFormat="1" ht="44.25" customHeight="1">
      <c r="A158" s="35"/>
      <c r="B158" s="36"/>
      <c r="C158" s="243" t="s">
        <v>296</v>
      </c>
      <c r="D158" s="243" t="s">
        <v>246</v>
      </c>
      <c r="E158" s="244" t="s">
        <v>2310</v>
      </c>
      <c r="F158" s="245" t="s">
        <v>2311</v>
      </c>
      <c r="G158" s="246" t="s">
        <v>242</v>
      </c>
      <c r="H158" s="247">
        <v>38</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277</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258</v>
      </c>
      <c r="BM158" s="236" t="s">
        <v>345</v>
      </c>
    </row>
    <row r="159" s="2" customFormat="1">
      <c r="A159" s="35"/>
      <c r="B159" s="36"/>
      <c r="C159" s="37"/>
      <c r="D159" s="238" t="s">
        <v>244</v>
      </c>
      <c r="E159" s="37"/>
      <c r="F159" s="239" t="s">
        <v>2311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44.25" customHeight="1">
      <c r="A160" s="35"/>
      <c r="B160" s="36"/>
      <c r="C160" s="243" t="s">
        <v>300</v>
      </c>
      <c r="D160" s="243" t="s">
        <v>246</v>
      </c>
      <c r="E160" s="244" t="s">
        <v>2297</v>
      </c>
      <c r="F160" s="245" t="s">
        <v>2298</v>
      </c>
      <c r="G160" s="246" t="s">
        <v>242</v>
      </c>
      <c r="H160" s="247">
        <v>90</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449</v>
      </c>
    </row>
    <row r="161" s="2" customFormat="1">
      <c r="A161" s="35"/>
      <c r="B161" s="36"/>
      <c r="C161" s="37"/>
      <c r="D161" s="238" t="s">
        <v>244</v>
      </c>
      <c r="E161" s="37"/>
      <c r="F161" s="239" t="s">
        <v>2298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c r="A162" s="35"/>
      <c r="B162" s="36"/>
      <c r="C162" s="37"/>
      <c r="D162" s="238" t="s">
        <v>993</v>
      </c>
      <c r="E162" s="37"/>
      <c r="F162" s="265" t="s">
        <v>2293</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993</v>
      </c>
      <c r="AU162" s="14" t="s">
        <v>80</v>
      </c>
    </row>
    <row r="163" s="2" customFormat="1" ht="16.5" customHeight="1">
      <c r="A163" s="35"/>
      <c r="B163" s="36"/>
      <c r="C163" s="243" t="s">
        <v>304</v>
      </c>
      <c r="D163" s="243" t="s">
        <v>246</v>
      </c>
      <c r="E163" s="244" t="s">
        <v>2312</v>
      </c>
      <c r="F163" s="245" t="s">
        <v>2313</v>
      </c>
      <c r="G163" s="246" t="s">
        <v>249</v>
      </c>
      <c r="H163" s="247">
        <v>301</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277</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258</v>
      </c>
      <c r="BM163" s="236" t="s">
        <v>457</v>
      </c>
    </row>
    <row r="164" s="2" customFormat="1">
      <c r="A164" s="35"/>
      <c r="B164" s="36"/>
      <c r="C164" s="37"/>
      <c r="D164" s="238" t="s">
        <v>244</v>
      </c>
      <c r="E164" s="37"/>
      <c r="F164" s="239" t="s">
        <v>2313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c r="A165" s="35"/>
      <c r="B165" s="36"/>
      <c r="C165" s="37"/>
      <c r="D165" s="238" t="s">
        <v>993</v>
      </c>
      <c r="E165" s="37"/>
      <c r="F165" s="265" t="s">
        <v>2293</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80</v>
      </c>
    </row>
    <row r="166" s="2" customFormat="1" ht="21.75" customHeight="1">
      <c r="A166" s="35"/>
      <c r="B166" s="36"/>
      <c r="C166" s="243" t="s">
        <v>308</v>
      </c>
      <c r="D166" s="243" t="s">
        <v>246</v>
      </c>
      <c r="E166" s="244" t="s">
        <v>2299</v>
      </c>
      <c r="F166" s="245" t="s">
        <v>2300</v>
      </c>
      <c r="G166" s="246" t="s">
        <v>242</v>
      </c>
      <c r="H166" s="247">
        <v>7408</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277</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258</v>
      </c>
      <c r="BM166" s="236" t="s">
        <v>466</v>
      </c>
    </row>
    <row r="167" s="2" customFormat="1">
      <c r="A167" s="35"/>
      <c r="B167" s="36"/>
      <c r="C167" s="37"/>
      <c r="D167" s="238" t="s">
        <v>244</v>
      </c>
      <c r="E167" s="37"/>
      <c r="F167" s="239" t="s">
        <v>2300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c r="A168" s="35"/>
      <c r="B168" s="36"/>
      <c r="C168" s="37"/>
      <c r="D168" s="238" t="s">
        <v>993</v>
      </c>
      <c r="E168" s="37"/>
      <c r="F168" s="265" t="s">
        <v>2293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80</v>
      </c>
    </row>
    <row r="169" s="2" customFormat="1" ht="24.15" customHeight="1">
      <c r="A169" s="35"/>
      <c r="B169" s="36"/>
      <c r="C169" s="243" t="s">
        <v>312</v>
      </c>
      <c r="D169" s="243" t="s">
        <v>246</v>
      </c>
      <c r="E169" s="244" t="s">
        <v>2314</v>
      </c>
      <c r="F169" s="245" t="s">
        <v>2315</v>
      </c>
      <c r="G169" s="246" t="s">
        <v>242</v>
      </c>
      <c r="H169" s="247">
        <v>40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277</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475</v>
      </c>
    </row>
    <row r="170" s="2" customFormat="1">
      <c r="A170" s="35"/>
      <c r="B170" s="36"/>
      <c r="C170" s="37"/>
      <c r="D170" s="238" t="s">
        <v>244</v>
      </c>
      <c r="E170" s="37"/>
      <c r="F170" s="239" t="s">
        <v>2315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316</v>
      </c>
      <c r="D171" s="243" t="s">
        <v>246</v>
      </c>
      <c r="E171" s="244" t="s">
        <v>2316</v>
      </c>
      <c r="F171" s="245" t="s">
        <v>2317</v>
      </c>
      <c r="G171" s="246" t="s">
        <v>242</v>
      </c>
      <c r="H171" s="247">
        <v>60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639</v>
      </c>
    </row>
    <row r="172" s="2" customFormat="1">
      <c r="A172" s="35"/>
      <c r="B172" s="36"/>
      <c r="C172" s="37"/>
      <c r="D172" s="238" t="s">
        <v>244</v>
      </c>
      <c r="E172" s="37"/>
      <c r="F172" s="239" t="s">
        <v>2317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320</v>
      </c>
      <c r="D173" s="243" t="s">
        <v>246</v>
      </c>
      <c r="E173" s="244" t="s">
        <v>1589</v>
      </c>
      <c r="F173" s="245" t="s">
        <v>2318</v>
      </c>
      <c r="G173" s="246" t="s">
        <v>242</v>
      </c>
      <c r="H173" s="247">
        <v>3</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484</v>
      </c>
    </row>
    <row r="174" s="2" customFormat="1">
      <c r="A174" s="35"/>
      <c r="B174" s="36"/>
      <c r="C174" s="37"/>
      <c r="D174" s="238" t="s">
        <v>244</v>
      </c>
      <c r="E174" s="37"/>
      <c r="F174" s="239" t="s">
        <v>2318</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324</v>
      </c>
      <c r="D175" s="243" t="s">
        <v>246</v>
      </c>
      <c r="E175" s="244" t="s">
        <v>1370</v>
      </c>
      <c r="F175" s="245" t="s">
        <v>2319</v>
      </c>
      <c r="G175" s="246" t="s">
        <v>242</v>
      </c>
      <c r="H175" s="247">
        <v>1</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489</v>
      </c>
    </row>
    <row r="176" s="2" customFormat="1">
      <c r="A176" s="35"/>
      <c r="B176" s="36"/>
      <c r="C176" s="37"/>
      <c r="D176" s="238" t="s">
        <v>244</v>
      </c>
      <c r="E176" s="37"/>
      <c r="F176" s="239" t="s">
        <v>2319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7</v>
      </c>
      <c r="D177" s="243" t="s">
        <v>246</v>
      </c>
      <c r="E177" s="244" t="s">
        <v>1375</v>
      </c>
      <c r="F177" s="245" t="s">
        <v>2320</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2320</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332</v>
      </c>
      <c r="D179" s="243" t="s">
        <v>246</v>
      </c>
      <c r="E179" s="244" t="s">
        <v>1379</v>
      </c>
      <c r="F179" s="245" t="s">
        <v>2321</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1121</v>
      </c>
    </row>
    <row r="180" s="2" customFormat="1">
      <c r="A180" s="35"/>
      <c r="B180" s="36"/>
      <c r="C180" s="37"/>
      <c r="D180" s="238" t="s">
        <v>244</v>
      </c>
      <c r="E180" s="37"/>
      <c r="F180" s="239" t="s">
        <v>2321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432</v>
      </c>
      <c r="D181" s="243" t="s">
        <v>246</v>
      </c>
      <c r="E181" s="244" t="s">
        <v>1384</v>
      </c>
      <c r="F181" s="245" t="s">
        <v>2322</v>
      </c>
      <c r="G181" s="246" t="s">
        <v>242</v>
      </c>
      <c r="H181" s="247">
        <v>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1235</v>
      </c>
    </row>
    <row r="182" s="2" customFormat="1">
      <c r="A182" s="35"/>
      <c r="B182" s="36"/>
      <c r="C182" s="37"/>
      <c r="D182" s="238" t="s">
        <v>244</v>
      </c>
      <c r="E182" s="37"/>
      <c r="F182" s="239" t="s">
        <v>2322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336</v>
      </c>
      <c r="D183" s="243" t="s">
        <v>246</v>
      </c>
      <c r="E183" s="244" t="s">
        <v>1388</v>
      </c>
      <c r="F183" s="245" t="s">
        <v>2323</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2323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341</v>
      </c>
      <c r="D185" s="243" t="s">
        <v>246</v>
      </c>
      <c r="E185" s="244" t="s">
        <v>1393</v>
      </c>
      <c r="F185" s="245" t="s">
        <v>2324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1242</v>
      </c>
    </row>
    <row r="186" s="2" customFormat="1">
      <c r="A186" s="35"/>
      <c r="B186" s="36"/>
      <c r="C186" s="37"/>
      <c r="D186" s="238" t="s">
        <v>244</v>
      </c>
      <c r="E186" s="37"/>
      <c r="F186" s="239" t="s">
        <v>2324</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345</v>
      </c>
      <c r="D187" s="243" t="s">
        <v>246</v>
      </c>
      <c r="E187" s="244" t="s">
        <v>1397</v>
      </c>
      <c r="F187" s="245" t="s">
        <v>2325</v>
      </c>
      <c r="G187" s="246" t="s">
        <v>242</v>
      </c>
      <c r="H187" s="247">
        <v>2</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1245</v>
      </c>
    </row>
    <row r="188" s="2" customFormat="1">
      <c r="A188" s="35"/>
      <c r="B188" s="36"/>
      <c r="C188" s="37"/>
      <c r="D188" s="238" t="s">
        <v>244</v>
      </c>
      <c r="E188" s="37"/>
      <c r="F188" s="239" t="s">
        <v>2325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445</v>
      </c>
      <c r="D189" s="243" t="s">
        <v>246</v>
      </c>
      <c r="E189" s="244" t="s">
        <v>1402</v>
      </c>
      <c r="F189" s="245" t="s">
        <v>2326</v>
      </c>
      <c r="G189" s="246" t="s">
        <v>242</v>
      </c>
      <c r="H189" s="247">
        <v>3</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1247</v>
      </c>
    </row>
    <row r="190" s="2" customFormat="1">
      <c r="A190" s="35"/>
      <c r="B190" s="36"/>
      <c r="C190" s="37"/>
      <c r="D190" s="238" t="s">
        <v>244</v>
      </c>
      <c r="E190" s="37"/>
      <c r="F190" s="239" t="s">
        <v>2326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449</v>
      </c>
      <c r="D191" s="243" t="s">
        <v>246</v>
      </c>
      <c r="E191" s="244" t="s">
        <v>1406</v>
      </c>
      <c r="F191" s="245" t="s">
        <v>2327</v>
      </c>
      <c r="G191" s="246" t="s">
        <v>242</v>
      </c>
      <c r="H191" s="247">
        <v>1</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1251</v>
      </c>
    </row>
    <row r="192" s="2" customFormat="1">
      <c r="A192" s="35"/>
      <c r="B192" s="36"/>
      <c r="C192" s="37"/>
      <c r="D192" s="238" t="s">
        <v>244</v>
      </c>
      <c r="E192" s="37"/>
      <c r="F192" s="239" t="s">
        <v>2327</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453</v>
      </c>
      <c r="D193" s="243" t="s">
        <v>246</v>
      </c>
      <c r="E193" s="244" t="s">
        <v>1411</v>
      </c>
      <c r="F193" s="245" t="s">
        <v>2328</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1256</v>
      </c>
    </row>
    <row r="194" s="2" customFormat="1">
      <c r="A194" s="35"/>
      <c r="B194" s="36"/>
      <c r="C194" s="37"/>
      <c r="D194" s="238" t="s">
        <v>244</v>
      </c>
      <c r="E194" s="37"/>
      <c r="F194" s="239" t="s">
        <v>2328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457</v>
      </c>
      <c r="D195" s="243" t="s">
        <v>246</v>
      </c>
      <c r="E195" s="244" t="s">
        <v>1415</v>
      </c>
      <c r="F195" s="245" t="s">
        <v>2329</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1259</v>
      </c>
    </row>
    <row r="196" s="2" customFormat="1">
      <c r="A196" s="35"/>
      <c r="B196" s="36"/>
      <c r="C196" s="37"/>
      <c r="D196" s="238" t="s">
        <v>244</v>
      </c>
      <c r="E196" s="37"/>
      <c r="F196" s="239" t="s">
        <v>2329</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461</v>
      </c>
      <c r="D197" s="243" t="s">
        <v>246</v>
      </c>
      <c r="E197" s="244" t="s">
        <v>1420</v>
      </c>
      <c r="F197" s="245" t="s">
        <v>2330</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1263</v>
      </c>
    </row>
    <row r="198" s="2" customFormat="1">
      <c r="A198" s="35"/>
      <c r="B198" s="36"/>
      <c r="C198" s="37"/>
      <c r="D198" s="238" t="s">
        <v>244</v>
      </c>
      <c r="E198" s="37"/>
      <c r="F198" s="239" t="s">
        <v>2330</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466</v>
      </c>
      <c r="D199" s="243" t="s">
        <v>246</v>
      </c>
      <c r="E199" s="244" t="s">
        <v>1424</v>
      </c>
      <c r="F199" s="245" t="s">
        <v>2331</v>
      </c>
      <c r="G199" s="246" t="s">
        <v>242</v>
      </c>
      <c r="H199" s="247">
        <v>2</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357</v>
      </c>
    </row>
    <row r="200" s="2" customFormat="1">
      <c r="A200" s="35"/>
      <c r="B200" s="36"/>
      <c r="C200" s="37"/>
      <c r="D200" s="238" t="s">
        <v>244</v>
      </c>
      <c r="E200" s="37"/>
      <c r="F200" s="239" t="s">
        <v>2331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471</v>
      </c>
      <c r="D201" s="243" t="s">
        <v>246</v>
      </c>
      <c r="E201" s="244" t="s">
        <v>1429</v>
      </c>
      <c r="F201" s="245" t="s">
        <v>2332</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1278</v>
      </c>
    </row>
    <row r="202" s="2" customFormat="1">
      <c r="A202" s="35"/>
      <c r="B202" s="36"/>
      <c r="C202" s="37"/>
      <c r="D202" s="238" t="s">
        <v>244</v>
      </c>
      <c r="E202" s="37"/>
      <c r="F202" s="239" t="s">
        <v>2332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475</v>
      </c>
      <c r="D203" s="243" t="s">
        <v>246</v>
      </c>
      <c r="E203" s="244" t="s">
        <v>1433</v>
      </c>
      <c r="F203" s="245" t="s">
        <v>2333</v>
      </c>
      <c r="G203" s="246" t="s">
        <v>242</v>
      </c>
      <c r="H203" s="247">
        <v>1</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1283</v>
      </c>
    </row>
    <row r="204" s="2" customFormat="1">
      <c r="A204" s="35"/>
      <c r="B204" s="36"/>
      <c r="C204" s="37"/>
      <c r="D204" s="238" t="s">
        <v>244</v>
      </c>
      <c r="E204" s="37"/>
      <c r="F204" s="239" t="s">
        <v>2333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479</v>
      </c>
      <c r="D205" s="243" t="s">
        <v>246</v>
      </c>
      <c r="E205" s="244" t="s">
        <v>1438</v>
      </c>
      <c r="F205" s="245" t="s">
        <v>2334</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1288</v>
      </c>
    </row>
    <row r="206" s="2" customFormat="1">
      <c r="A206" s="35"/>
      <c r="B206" s="36"/>
      <c r="C206" s="37"/>
      <c r="D206" s="238" t="s">
        <v>244</v>
      </c>
      <c r="E206" s="37"/>
      <c r="F206" s="239" t="s">
        <v>2334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639</v>
      </c>
      <c r="D207" s="243" t="s">
        <v>246</v>
      </c>
      <c r="E207" s="244" t="s">
        <v>1442</v>
      </c>
      <c r="F207" s="245" t="s">
        <v>2335</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1335</v>
      </c>
    </row>
    <row r="208" s="2" customFormat="1">
      <c r="A208" s="35"/>
      <c r="B208" s="36"/>
      <c r="C208" s="37"/>
      <c r="D208" s="238" t="s">
        <v>244</v>
      </c>
      <c r="E208" s="37"/>
      <c r="F208" s="239" t="s">
        <v>2335</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12" customFormat="1" ht="25.92" customHeight="1">
      <c r="A209" s="12"/>
      <c r="B209" s="210"/>
      <c r="C209" s="211"/>
      <c r="D209" s="212" t="s">
        <v>72</v>
      </c>
      <c r="E209" s="213" t="s">
        <v>2336</v>
      </c>
      <c r="F209" s="213" t="s">
        <v>176</v>
      </c>
      <c r="G209" s="211"/>
      <c r="H209" s="211"/>
      <c r="I209" s="214"/>
      <c r="J209" s="215">
        <f>BK209</f>
        <v>0</v>
      </c>
      <c r="K209" s="211"/>
      <c r="L209" s="216"/>
      <c r="M209" s="217"/>
      <c r="N209" s="218"/>
      <c r="O209" s="218"/>
      <c r="P209" s="219">
        <f>SUM(P210:P224)</f>
        <v>0</v>
      </c>
      <c r="Q209" s="218"/>
      <c r="R209" s="219">
        <f>SUM(R210:R224)</f>
        <v>0</v>
      </c>
      <c r="S209" s="218"/>
      <c r="T209" s="220">
        <f>SUM(T210:T224)</f>
        <v>0</v>
      </c>
      <c r="U209" s="12"/>
      <c r="V209" s="12"/>
      <c r="W209" s="12"/>
      <c r="X209" s="12"/>
      <c r="Y209" s="12"/>
      <c r="Z209" s="12"/>
      <c r="AA209" s="12"/>
      <c r="AB209" s="12"/>
      <c r="AC209" s="12"/>
      <c r="AD209" s="12"/>
      <c r="AE209" s="12"/>
      <c r="AR209" s="221" t="s">
        <v>80</v>
      </c>
      <c r="AT209" s="222" t="s">
        <v>72</v>
      </c>
      <c r="AU209" s="222" t="s">
        <v>73</v>
      </c>
      <c r="AY209" s="221" t="s">
        <v>238</v>
      </c>
      <c r="BK209" s="223">
        <f>SUM(BK210:BK224)</f>
        <v>0</v>
      </c>
    </row>
    <row r="210" s="2" customFormat="1" ht="16.5" customHeight="1">
      <c r="A210" s="35"/>
      <c r="B210" s="36"/>
      <c r="C210" s="243" t="s">
        <v>641</v>
      </c>
      <c r="D210" s="243" t="s">
        <v>246</v>
      </c>
      <c r="E210" s="244" t="s">
        <v>2289</v>
      </c>
      <c r="F210" s="245" t="s">
        <v>2290</v>
      </c>
      <c r="G210" s="246" t="s">
        <v>249</v>
      </c>
      <c r="H210" s="247">
        <v>423</v>
      </c>
      <c r="I210" s="248"/>
      <c r="J210" s="249">
        <f>ROUND(I210*H210,2)</f>
        <v>0</v>
      </c>
      <c r="K210" s="250"/>
      <c r="L210" s="251"/>
      <c r="M210" s="252" t="s">
        <v>1</v>
      </c>
      <c r="N210" s="25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277</v>
      </c>
      <c r="AT210" s="236" t="s">
        <v>246</v>
      </c>
      <c r="AU210" s="236" t="s">
        <v>80</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1339</v>
      </c>
    </row>
    <row r="211" s="2" customFormat="1">
      <c r="A211" s="35"/>
      <c r="B211" s="36"/>
      <c r="C211" s="37"/>
      <c r="D211" s="238" t="s">
        <v>244</v>
      </c>
      <c r="E211" s="37"/>
      <c r="F211" s="239" t="s">
        <v>2290</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80</v>
      </c>
    </row>
    <row r="212" s="2" customFormat="1" ht="24.15" customHeight="1">
      <c r="A212" s="35"/>
      <c r="B212" s="36"/>
      <c r="C212" s="243" t="s">
        <v>484</v>
      </c>
      <c r="D212" s="243" t="s">
        <v>246</v>
      </c>
      <c r="E212" s="244" t="s">
        <v>2302</v>
      </c>
      <c r="F212" s="245" t="s">
        <v>2303</v>
      </c>
      <c r="G212" s="246" t="s">
        <v>242</v>
      </c>
      <c r="H212" s="247">
        <v>8</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1344</v>
      </c>
    </row>
    <row r="213" s="2" customFormat="1">
      <c r="A213" s="35"/>
      <c r="B213" s="36"/>
      <c r="C213" s="37"/>
      <c r="D213" s="238" t="s">
        <v>244</v>
      </c>
      <c r="E213" s="37"/>
      <c r="F213" s="239" t="s">
        <v>2303</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c r="A214" s="35"/>
      <c r="B214" s="36"/>
      <c r="C214" s="37"/>
      <c r="D214" s="238" t="s">
        <v>993</v>
      </c>
      <c r="E214" s="37"/>
      <c r="F214" s="265" t="s">
        <v>2293</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80</v>
      </c>
    </row>
    <row r="215" s="2" customFormat="1" ht="24.15" customHeight="1">
      <c r="A215" s="35"/>
      <c r="B215" s="36"/>
      <c r="C215" s="243" t="s">
        <v>493</v>
      </c>
      <c r="D215" s="243" t="s">
        <v>246</v>
      </c>
      <c r="E215" s="244" t="s">
        <v>2291</v>
      </c>
      <c r="F215" s="245" t="s">
        <v>2292</v>
      </c>
      <c r="G215" s="246" t="s">
        <v>242</v>
      </c>
      <c r="H215" s="247">
        <v>4</v>
      </c>
      <c r="I215" s="248"/>
      <c r="J215" s="249">
        <f>ROUND(I215*H215,2)</f>
        <v>0</v>
      </c>
      <c r="K215" s="250"/>
      <c r="L215" s="251"/>
      <c r="M215" s="252" t="s">
        <v>1</v>
      </c>
      <c r="N215" s="25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277</v>
      </c>
      <c r="AT215" s="236" t="s">
        <v>246</v>
      </c>
      <c r="AU215" s="236" t="s">
        <v>80</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1348</v>
      </c>
    </row>
    <row r="216" s="2" customFormat="1">
      <c r="A216" s="35"/>
      <c r="B216" s="36"/>
      <c r="C216" s="37"/>
      <c r="D216" s="238" t="s">
        <v>244</v>
      </c>
      <c r="E216" s="37"/>
      <c r="F216" s="239" t="s">
        <v>2292</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80</v>
      </c>
    </row>
    <row r="217" s="2" customFormat="1">
      <c r="A217" s="35"/>
      <c r="B217" s="36"/>
      <c r="C217" s="37"/>
      <c r="D217" s="238" t="s">
        <v>993</v>
      </c>
      <c r="E217" s="37"/>
      <c r="F217" s="265" t="s">
        <v>2293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993</v>
      </c>
      <c r="AU217" s="14" t="s">
        <v>80</v>
      </c>
    </row>
    <row r="218" s="2" customFormat="1" ht="37.8" customHeight="1">
      <c r="A218" s="35"/>
      <c r="B218" s="36"/>
      <c r="C218" s="243" t="s">
        <v>489</v>
      </c>
      <c r="D218" s="243" t="s">
        <v>246</v>
      </c>
      <c r="E218" s="244" t="s">
        <v>2294</v>
      </c>
      <c r="F218" s="245" t="s">
        <v>2295</v>
      </c>
      <c r="G218" s="246" t="s">
        <v>2296</v>
      </c>
      <c r="H218" s="247">
        <v>12</v>
      </c>
      <c r="I218" s="248"/>
      <c r="J218" s="249">
        <f>ROUND(I218*H218,2)</f>
        <v>0</v>
      </c>
      <c r="K218" s="250"/>
      <c r="L218" s="251"/>
      <c r="M218" s="252" t="s">
        <v>1</v>
      </c>
      <c r="N218" s="253" t="s">
        <v>38</v>
      </c>
      <c r="O218" s="88"/>
      <c r="P218" s="234">
        <f>O218*H218</f>
        <v>0</v>
      </c>
      <c r="Q218" s="234">
        <v>0</v>
      </c>
      <c r="R218" s="234">
        <f>Q218*H218</f>
        <v>0</v>
      </c>
      <c r="S218" s="234">
        <v>0</v>
      </c>
      <c r="T218" s="235">
        <f>S218*H218</f>
        <v>0</v>
      </c>
      <c r="U218" s="35"/>
      <c r="V218" s="35"/>
      <c r="W218" s="35"/>
      <c r="X218" s="35"/>
      <c r="Y218" s="35"/>
      <c r="Z218" s="35"/>
      <c r="AA218" s="35"/>
      <c r="AB218" s="35"/>
      <c r="AC218" s="35"/>
      <c r="AD218" s="35"/>
      <c r="AE218" s="35"/>
      <c r="AR218" s="236" t="s">
        <v>277</v>
      </c>
      <c r="AT218" s="236" t="s">
        <v>246</v>
      </c>
      <c r="AU218" s="236" t="s">
        <v>80</v>
      </c>
      <c r="AY218" s="14" t="s">
        <v>238</v>
      </c>
      <c r="BE218" s="237">
        <f>IF(N218="základní",J218,0)</f>
        <v>0</v>
      </c>
      <c r="BF218" s="237">
        <f>IF(N218="snížená",J218,0)</f>
        <v>0</v>
      </c>
      <c r="BG218" s="237">
        <f>IF(N218="zákl. přenesená",J218,0)</f>
        <v>0</v>
      </c>
      <c r="BH218" s="237">
        <f>IF(N218="sníž. přenesená",J218,0)</f>
        <v>0</v>
      </c>
      <c r="BI218" s="237">
        <f>IF(N218="nulová",J218,0)</f>
        <v>0</v>
      </c>
      <c r="BJ218" s="14" t="s">
        <v>80</v>
      </c>
      <c r="BK218" s="237">
        <f>ROUND(I218*H218,2)</f>
        <v>0</v>
      </c>
      <c r="BL218" s="14" t="s">
        <v>258</v>
      </c>
      <c r="BM218" s="236" t="s">
        <v>1353</v>
      </c>
    </row>
    <row r="219" s="2" customFormat="1">
      <c r="A219" s="35"/>
      <c r="B219" s="36"/>
      <c r="C219" s="37"/>
      <c r="D219" s="238" t="s">
        <v>244</v>
      </c>
      <c r="E219" s="37"/>
      <c r="F219" s="239" t="s">
        <v>2295</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244</v>
      </c>
      <c r="AU219" s="14" t="s">
        <v>80</v>
      </c>
    </row>
    <row r="220" s="2" customFormat="1" ht="44.25" customHeight="1">
      <c r="A220" s="35"/>
      <c r="B220" s="36"/>
      <c r="C220" s="243" t="s">
        <v>1105</v>
      </c>
      <c r="D220" s="243" t="s">
        <v>246</v>
      </c>
      <c r="E220" s="244" t="s">
        <v>2297</v>
      </c>
      <c r="F220" s="245" t="s">
        <v>2298</v>
      </c>
      <c r="G220" s="246" t="s">
        <v>242</v>
      </c>
      <c r="H220" s="247">
        <v>264</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1356</v>
      </c>
    </row>
    <row r="221" s="2" customFormat="1">
      <c r="A221" s="35"/>
      <c r="B221" s="36"/>
      <c r="C221" s="37"/>
      <c r="D221" s="238" t="s">
        <v>244</v>
      </c>
      <c r="E221" s="37"/>
      <c r="F221" s="239" t="s">
        <v>2298</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21.75" customHeight="1">
      <c r="A222" s="35"/>
      <c r="B222" s="36"/>
      <c r="C222" s="243" t="s">
        <v>1110</v>
      </c>
      <c r="D222" s="243" t="s">
        <v>246</v>
      </c>
      <c r="E222" s="244" t="s">
        <v>2299</v>
      </c>
      <c r="F222" s="245" t="s">
        <v>2300</v>
      </c>
      <c r="G222" s="246" t="s">
        <v>242</v>
      </c>
      <c r="H222" s="247">
        <v>292</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1361</v>
      </c>
    </row>
    <row r="223" s="2" customFormat="1">
      <c r="A223" s="35"/>
      <c r="B223" s="36"/>
      <c r="C223" s="37"/>
      <c r="D223" s="238" t="s">
        <v>244</v>
      </c>
      <c r="E223" s="37"/>
      <c r="F223" s="239" t="s">
        <v>2300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c r="A224" s="35"/>
      <c r="B224" s="36"/>
      <c r="C224" s="37"/>
      <c r="D224" s="238" t="s">
        <v>993</v>
      </c>
      <c r="E224" s="37"/>
      <c r="F224" s="265" t="s">
        <v>2293</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80</v>
      </c>
    </row>
    <row r="225" s="12" customFormat="1" ht="25.92" customHeight="1">
      <c r="A225" s="12"/>
      <c r="B225" s="210"/>
      <c r="C225" s="211"/>
      <c r="D225" s="212" t="s">
        <v>72</v>
      </c>
      <c r="E225" s="213" t="s">
        <v>2337</v>
      </c>
      <c r="F225" s="213" t="s">
        <v>179</v>
      </c>
      <c r="G225" s="211"/>
      <c r="H225" s="211"/>
      <c r="I225" s="214"/>
      <c r="J225" s="215">
        <f>BK225</f>
        <v>0</v>
      </c>
      <c r="K225" s="211"/>
      <c r="L225" s="216"/>
      <c r="M225" s="217"/>
      <c r="N225" s="218"/>
      <c r="O225" s="218"/>
      <c r="P225" s="219">
        <f>SUM(P226:P283)</f>
        <v>0</v>
      </c>
      <c r="Q225" s="218"/>
      <c r="R225" s="219">
        <f>SUM(R226:R283)</f>
        <v>0</v>
      </c>
      <c r="S225" s="218"/>
      <c r="T225" s="220">
        <f>SUM(T226:T283)</f>
        <v>0</v>
      </c>
      <c r="U225" s="12"/>
      <c r="V225" s="12"/>
      <c r="W225" s="12"/>
      <c r="X225" s="12"/>
      <c r="Y225" s="12"/>
      <c r="Z225" s="12"/>
      <c r="AA225" s="12"/>
      <c r="AB225" s="12"/>
      <c r="AC225" s="12"/>
      <c r="AD225" s="12"/>
      <c r="AE225" s="12"/>
      <c r="AR225" s="221" t="s">
        <v>80</v>
      </c>
      <c r="AT225" s="222" t="s">
        <v>72</v>
      </c>
      <c r="AU225" s="222" t="s">
        <v>73</v>
      </c>
      <c r="AY225" s="221" t="s">
        <v>238</v>
      </c>
      <c r="BK225" s="223">
        <f>SUM(BK226:BK283)</f>
        <v>0</v>
      </c>
    </row>
    <row r="226" s="2" customFormat="1" ht="16.5" customHeight="1">
      <c r="A226" s="35"/>
      <c r="B226" s="36"/>
      <c r="C226" s="243" t="s">
        <v>1116</v>
      </c>
      <c r="D226" s="243" t="s">
        <v>246</v>
      </c>
      <c r="E226" s="244" t="s">
        <v>2289</v>
      </c>
      <c r="F226" s="245" t="s">
        <v>2290</v>
      </c>
      <c r="G226" s="246" t="s">
        <v>249</v>
      </c>
      <c r="H226" s="247">
        <v>252</v>
      </c>
      <c r="I226" s="248"/>
      <c r="J226" s="249">
        <f>ROUND(I226*H226,2)</f>
        <v>0</v>
      </c>
      <c r="K226" s="250"/>
      <c r="L226" s="251"/>
      <c r="M226" s="252" t="s">
        <v>1</v>
      </c>
      <c r="N226" s="25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277</v>
      </c>
      <c r="AT226" s="236" t="s">
        <v>246</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1362</v>
      </c>
    </row>
    <row r="227" s="2" customFormat="1">
      <c r="A227" s="35"/>
      <c r="B227" s="36"/>
      <c r="C227" s="37"/>
      <c r="D227" s="238" t="s">
        <v>244</v>
      </c>
      <c r="E227" s="37"/>
      <c r="F227" s="239" t="s">
        <v>2290</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2293</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24.15" customHeight="1">
      <c r="A229" s="35"/>
      <c r="B229" s="36"/>
      <c r="C229" s="243" t="s">
        <v>1121</v>
      </c>
      <c r="D229" s="243" t="s">
        <v>246</v>
      </c>
      <c r="E229" s="244" t="s">
        <v>2302</v>
      </c>
      <c r="F229" s="245" t="s">
        <v>2303</v>
      </c>
      <c r="G229" s="246" t="s">
        <v>242</v>
      </c>
      <c r="H229" s="247">
        <v>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1367</v>
      </c>
    </row>
    <row r="230" s="2" customFormat="1">
      <c r="A230" s="35"/>
      <c r="B230" s="36"/>
      <c r="C230" s="37"/>
      <c r="D230" s="238" t="s">
        <v>244</v>
      </c>
      <c r="E230" s="37"/>
      <c r="F230" s="239" t="s">
        <v>2303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2293</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24.15" customHeight="1">
      <c r="A232" s="35"/>
      <c r="B232" s="36"/>
      <c r="C232" s="243" t="s">
        <v>1325</v>
      </c>
      <c r="D232" s="243" t="s">
        <v>246</v>
      </c>
      <c r="E232" s="244" t="s">
        <v>2291</v>
      </c>
      <c r="F232" s="245" t="s">
        <v>2292</v>
      </c>
      <c r="G232" s="246" t="s">
        <v>242</v>
      </c>
      <c r="H232" s="247">
        <v>14</v>
      </c>
      <c r="I232" s="248"/>
      <c r="J232" s="249">
        <f>ROUND(I232*H232,2)</f>
        <v>0</v>
      </c>
      <c r="K232" s="250"/>
      <c r="L232" s="251"/>
      <c r="M232" s="252" t="s">
        <v>1</v>
      </c>
      <c r="N232" s="25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277</v>
      </c>
      <c r="AT232" s="236" t="s">
        <v>246</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1372</v>
      </c>
    </row>
    <row r="233" s="2" customFormat="1">
      <c r="A233" s="35"/>
      <c r="B233" s="36"/>
      <c r="C233" s="37"/>
      <c r="D233" s="238" t="s">
        <v>244</v>
      </c>
      <c r="E233" s="37"/>
      <c r="F233" s="239" t="s">
        <v>2292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2293</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24.15" customHeight="1">
      <c r="A235" s="35"/>
      <c r="B235" s="36"/>
      <c r="C235" s="243" t="s">
        <v>1235</v>
      </c>
      <c r="D235" s="243" t="s">
        <v>246</v>
      </c>
      <c r="E235" s="244" t="s">
        <v>2304</v>
      </c>
      <c r="F235" s="245" t="s">
        <v>2305</v>
      </c>
      <c r="G235" s="246" t="s">
        <v>242</v>
      </c>
      <c r="H235" s="247">
        <v>2</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1377</v>
      </c>
    </row>
    <row r="236" s="2" customFormat="1">
      <c r="A236" s="35"/>
      <c r="B236" s="36"/>
      <c r="C236" s="37"/>
      <c r="D236" s="238" t="s">
        <v>244</v>
      </c>
      <c r="E236" s="37"/>
      <c r="F236" s="239" t="s">
        <v>2305</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2293</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37.8" customHeight="1">
      <c r="A238" s="35"/>
      <c r="B238" s="36"/>
      <c r="C238" s="243" t="s">
        <v>1332</v>
      </c>
      <c r="D238" s="243" t="s">
        <v>246</v>
      </c>
      <c r="E238" s="244" t="s">
        <v>2294</v>
      </c>
      <c r="F238" s="245" t="s">
        <v>2295</v>
      </c>
      <c r="G238" s="246" t="s">
        <v>2296</v>
      </c>
      <c r="H238" s="247">
        <v>8</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1381</v>
      </c>
    </row>
    <row r="239" s="2" customFormat="1">
      <c r="A239" s="35"/>
      <c r="B239" s="36"/>
      <c r="C239" s="37"/>
      <c r="D239" s="238" t="s">
        <v>244</v>
      </c>
      <c r="E239" s="37"/>
      <c r="F239" s="239" t="s">
        <v>2295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ht="44.25" customHeight="1">
      <c r="A240" s="35"/>
      <c r="B240" s="36"/>
      <c r="C240" s="243" t="s">
        <v>1238</v>
      </c>
      <c r="D240" s="243" t="s">
        <v>246</v>
      </c>
      <c r="E240" s="244" t="s">
        <v>2338</v>
      </c>
      <c r="F240" s="245" t="s">
        <v>2311</v>
      </c>
      <c r="G240" s="246" t="s">
        <v>2296</v>
      </c>
      <c r="H240" s="247">
        <v>26</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1386</v>
      </c>
    </row>
    <row r="241" s="2" customFormat="1">
      <c r="A241" s="35"/>
      <c r="B241" s="36"/>
      <c r="C241" s="37"/>
      <c r="D241" s="238" t="s">
        <v>244</v>
      </c>
      <c r="E241" s="37"/>
      <c r="F241" s="239" t="s">
        <v>2311</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1341</v>
      </c>
      <c r="D242" s="243" t="s">
        <v>246</v>
      </c>
      <c r="E242" s="244" t="s">
        <v>2297</v>
      </c>
      <c r="F242" s="245" t="s">
        <v>2298</v>
      </c>
      <c r="G242" s="246" t="s">
        <v>242</v>
      </c>
      <c r="H242" s="247">
        <v>62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1390</v>
      </c>
    </row>
    <row r="243" s="2" customFormat="1">
      <c r="A243" s="35"/>
      <c r="B243" s="36"/>
      <c r="C243" s="37"/>
      <c r="D243" s="238" t="s">
        <v>244</v>
      </c>
      <c r="E243" s="37"/>
      <c r="F243" s="239" t="s">
        <v>2298</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c r="A244" s="35"/>
      <c r="B244" s="36"/>
      <c r="C244" s="37"/>
      <c r="D244" s="238" t="s">
        <v>993</v>
      </c>
      <c r="E244" s="37"/>
      <c r="F244" s="265" t="s">
        <v>2293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993</v>
      </c>
      <c r="AU244" s="14" t="s">
        <v>80</v>
      </c>
    </row>
    <row r="245" s="2" customFormat="1" ht="16.5" customHeight="1">
      <c r="A245" s="35"/>
      <c r="B245" s="36"/>
      <c r="C245" s="243" t="s">
        <v>1242</v>
      </c>
      <c r="D245" s="243" t="s">
        <v>246</v>
      </c>
      <c r="E245" s="244" t="s">
        <v>2312</v>
      </c>
      <c r="F245" s="245" t="s">
        <v>2313</v>
      </c>
      <c r="G245" s="246" t="s">
        <v>249</v>
      </c>
      <c r="H245" s="247">
        <v>193.84999999999999</v>
      </c>
      <c r="I245" s="248"/>
      <c r="J245" s="249">
        <f>ROUND(I245*H245,2)</f>
        <v>0</v>
      </c>
      <c r="K245" s="250"/>
      <c r="L245" s="251"/>
      <c r="M245" s="252" t="s">
        <v>1</v>
      </c>
      <c r="N245" s="25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277</v>
      </c>
      <c r="AT245" s="236" t="s">
        <v>246</v>
      </c>
      <c r="AU245" s="236" t="s">
        <v>80</v>
      </c>
      <c r="AY245" s="14" t="s">
        <v>238</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258</v>
      </c>
      <c r="BM245" s="236" t="s">
        <v>1395</v>
      </c>
    </row>
    <row r="246" s="2" customFormat="1">
      <c r="A246" s="35"/>
      <c r="B246" s="36"/>
      <c r="C246" s="37"/>
      <c r="D246" s="238" t="s">
        <v>244</v>
      </c>
      <c r="E246" s="37"/>
      <c r="F246" s="239" t="s">
        <v>2313</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244</v>
      </c>
      <c r="AU246" s="14" t="s">
        <v>80</v>
      </c>
    </row>
    <row r="247" s="2" customFormat="1">
      <c r="A247" s="35"/>
      <c r="B247" s="36"/>
      <c r="C247" s="37"/>
      <c r="D247" s="238" t="s">
        <v>993</v>
      </c>
      <c r="E247" s="37"/>
      <c r="F247" s="265" t="s">
        <v>2293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993</v>
      </c>
      <c r="AU247" s="14" t="s">
        <v>80</v>
      </c>
    </row>
    <row r="248" s="2" customFormat="1" ht="24.15" customHeight="1">
      <c r="A248" s="35"/>
      <c r="B248" s="36"/>
      <c r="C248" s="243" t="s">
        <v>1350</v>
      </c>
      <c r="D248" s="243" t="s">
        <v>246</v>
      </c>
      <c r="E248" s="244" t="s">
        <v>2314</v>
      </c>
      <c r="F248" s="245" t="s">
        <v>2315</v>
      </c>
      <c r="G248" s="246" t="s">
        <v>242</v>
      </c>
      <c r="H248" s="247">
        <v>24</v>
      </c>
      <c r="I248" s="248"/>
      <c r="J248" s="249">
        <f>ROUND(I248*H248,2)</f>
        <v>0</v>
      </c>
      <c r="K248" s="250"/>
      <c r="L248" s="251"/>
      <c r="M248" s="252" t="s">
        <v>1</v>
      </c>
      <c r="N248" s="25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277</v>
      </c>
      <c r="AT248" s="236" t="s">
        <v>246</v>
      </c>
      <c r="AU248" s="236" t="s">
        <v>80</v>
      </c>
      <c r="AY248" s="14" t="s">
        <v>238</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258</v>
      </c>
      <c r="BM248" s="236" t="s">
        <v>1399</v>
      </c>
    </row>
    <row r="249" s="2" customFormat="1">
      <c r="A249" s="35"/>
      <c r="B249" s="36"/>
      <c r="C249" s="37"/>
      <c r="D249" s="238" t="s">
        <v>244</v>
      </c>
      <c r="E249" s="37"/>
      <c r="F249" s="239" t="s">
        <v>2315</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244</v>
      </c>
      <c r="AU249" s="14" t="s">
        <v>80</v>
      </c>
    </row>
    <row r="250" s="2" customFormat="1" ht="24.15" customHeight="1">
      <c r="A250" s="35"/>
      <c r="B250" s="36"/>
      <c r="C250" s="243" t="s">
        <v>1245</v>
      </c>
      <c r="D250" s="243" t="s">
        <v>246</v>
      </c>
      <c r="E250" s="244" t="s">
        <v>2316</v>
      </c>
      <c r="F250" s="245" t="s">
        <v>2317</v>
      </c>
      <c r="G250" s="246" t="s">
        <v>242</v>
      </c>
      <c r="H250" s="247">
        <v>20</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1404</v>
      </c>
    </row>
    <row r="251" s="2" customFormat="1">
      <c r="A251" s="35"/>
      <c r="B251" s="36"/>
      <c r="C251" s="37"/>
      <c r="D251" s="238" t="s">
        <v>244</v>
      </c>
      <c r="E251" s="37"/>
      <c r="F251" s="239" t="s">
        <v>2317</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1.75" customHeight="1">
      <c r="A252" s="35"/>
      <c r="B252" s="36"/>
      <c r="C252" s="243" t="s">
        <v>1358</v>
      </c>
      <c r="D252" s="243" t="s">
        <v>246</v>
      </c>
      <c r="E252" s="244" t="s">
        <v>2299</v>
      </c>
      <c r="F252" s="245" t="s">
        <v>2300</v>
      </c>
      <c r="G252" s="246" t="s">
        <v>242</v>
      </c>
      <c r="H252" s="247">
        <v>5136</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1608</v>
      </c>
    </row>
    <row r="253" s="2" customFormat="1">
      <c r="A253" s="35"/>
      <c r="B253" s="36"/>
      <c r="C253" s="37"/>
      <c r="D253" s="238" t="s">
        <v>244</v>
      </c>
      <c r="E253" s="37"/>
      <c r="F253" s="239" t="s">
        <v>2300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4.15" customHeight="1">
      <c r="A254" s="35"/>
      <c r="B254" s="36"/>
      <c r="C254" s="243" t="s">
        <v>1247</v>
      </c>
      <c r="D254" s="243" t="s">
        <v>246</v>
      </c>
      <c r="E254" s="244" t="s">
        <v>1447</v>
      </c>
      <c r="F254" s="245" t="s">
        <v>2318</v>
      </c>
      <c r="G254" s="246" t="s">
        <v>242</v>
      </c>
      <c r="H254" s="247">
        <v>3</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1413</v>
      </c>
    </row>
    <row r="255" s="2" customFormat="1">
      <c r="A255" s="35"/>
      <c r="B255" s="36"/>
      <c r="C255" s="37"/>
      <c r="D255" s="238" t="s">
        <v>244</v>
      </c>
      <c r="E255" s="37"/>
      <c r="F255" s="239" t="s">
        <v>2318</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1364</v>
      </c>
      <c r="D256" s="243" t="s">
        <v>246</v>
      </c>
      <c r="E256" s="244" t="s">
        <v>1451</v>
      </c>
      <c r="F256" s="245" t="s">
        <v>2319</v>
      </c>
      <c r="G256" s="246" t="s">
        <v>242</v>
      </c>
      <c r="H256" s="247">
        <v>4</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1417</v>
      </c>
    </row>
    <row r="257" s="2" customFormat="1">
      <c r="A257" s="35"/>
      <c r="B257" s="36"/>
      <c r="C257" s="37"/>
      <c r="D257" s="238" t="s">
        <v>244</v>
      </c>
      <c r="E257" s="37"/>
      <c r="F257" s="239" t="s">
        <v>2319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1251</v>
      </c>
      <c r="D258" s="243" t="s">
        <v>246</v>
      </c>
      <c r="E258" s="244" t="s">
        <v>1461</v>
      </c>
      <c r="F258" s="245" t="s">
        <v>2321</v>
      </c>
      <c r="G258" s="246" t="s">
        <v>242</v>
      </c>
      <c r="H258" s="247">
        <v>2</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1422</v>
      </c>
    </row>
    <row r="259" s="2" customFormat="1">
      <c r="A259" s="35"/>
      <c r="B259" s="36"/>
      <c r="C259" s="37"/>
      <c r="D259" s="238" t="s">
        <v>244</v>
      </c>
      <c r="E259" s="37"/>
      <c r="F259" s="239" t="s">
        <v>2321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1374</v>
      </c>
      <c r="D260" s="243" t="s">
        <v>246</v>
      </c>
      <c r="E260" s="244" t="s">
        <v>1466</v>
      </c>
      <c r="F260" s="245" t="s">
        <v>2339</v>
      </c>
      <c r="G260" s="246" t="s">
        <v>242</v>
      </c>
      <c r="H260" s="247">
        <v>1</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1426</v>
      </c>
    </row>
    <row r="261" s="2" customFormat="1">
      <c r="A261" s="35"/>
      <c r="B261" s="36"/>
      <c r="C261" s="37"/>
      <c r="D261" s="238" t="s">
        <v>244</v>
      </c>
      <c r="E261" s="37"/>
      <c r="F261" s="239" t="s">
        <v>2339</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1256</v>
      </c>
      <c r="D262" s="243" t="s">
        <v>246</v>
      </c>
      <c r="E262" s="244" t="s">
        <v>1471</v>
      </c>
      <c r="F262" s="245" t="s">
        <v>2340</v>
      </c>
      <c r="G262" s="246" t="s">
        <v>242</v>
      </c>
      <c r="H262" s="247">
        <v>2</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1647</v>
      </c>
    </row>
    <row r="263" s="2" customFormat="1">
      <c r="A263" s="35"/>
      <c r="B263" s="36"/>
      <c r="C263" s="37"/>
      <c r="D263" s="238" t="s">
        <v>244</v>
      </c>
      <c r="E263" s="37"/>
      <c r="F263" s="239" t="s">
        <v>2340</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1383</v>
      </c>
      <c r="D264" s="243" t="s">
        <v>246</v>
      </c>
      <c r="E264" s="244" t="s">
        <v>1475</v>
      </c>
      <c r="F264" s="245" t="s">
        <v>2341</v>
      </c>
      <c r="G264" s="246" t="s">
        <v>242</v>
      </c>
      <c r="H264" s="247">
        <v>1</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1649</v>
      </c>
    </row>
    <row r="265" s="2" customFormat="1">
      <c r="A265" s="35"/>
      <c r="B265" s="36"/>
      <c r="C265" s="37"/>
      <c r="D265" s="238" t="s">
        <v>244</v>
      </c>
      <c r="E265" s="37"/>
      <c r="F265" s="239" t="s">
        <v>2341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1259</v>
      </c>
      <c r="D266" s="243" t="s">
        <v>246</v>
      </c>
      <c r="E266" s="244" t="s">
        <v>1482</v>
      </c>
      <c r="F266" s="245" t="s">
        <v>2325</v>
      </c>
      <c r="G266" s="246" t="s">
        <v>242</v>
      </c>
      <c r="H266" s="247">
        <v>2</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1652</v>
      </c>
    </row>
    <row r="267" s="2" customFormat="1">
      <c r="A267" s="35"/>
      <c r="B267" s="36"/>
      <c r="C267" s="37"/>
      <c r="D267" s="238" t="s">
        <v>244</v>
      </c>
      <c r="E267" s="37"/>
      <c r="F267" s="239" t="s">
        <v>2325</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1392</v>
      </c>
      <c r="D268" s="243" t="s">
        <v>246</v>
      </c>
      <c r="E268" s="244" t="s">
        <v>1485</v>
      </c>
      <c r="F268" s="245" t="s">
        <v>2326</v>
      </c>
      <c r="G268" s="246" t="s">
        <v>242</v>
      </c>
      <c r="H268" s="247">
        <v>3</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1444</v>
      </c>
    </row>
    <row r="269" s="2" customFormat="1">
      <c r="A269" s="35"/>
      <c r="B269" s="36"/>
      <c r="C269" s="37"/>
      <c r="D269" s="238" t="s">
        <v>244</v>
      </c>
      <c r="E269" s="37"/>
      <c r="F269" s="239" t="s">
        <v>2326</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1263</v>
      </c>
      <c r="D270" s="243" t="s">
        <v>246</v>
      </c>
      <c r="E270" s="244" t="s">
        <v>2342</v>
      </c>
      <c r="F270" s="245" t="s">
        <v>2327</v>
      </c>
      <c r="G270" s="246" t="s">
        <v>242</v>
      </c>
      <c r="H270" s="247">
        <v>4</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1449</v>
      </c>
    </row>
    <row r="271" s="2" customFormat="1">
      <c r="A271" s="35"/>
      <c r="B271" s="36"/>
      <c r="C271" s="37"/>
      <c r="D271" s="238" t="s">
        <v>244</v>
      </c>
      <c r="E271" s="37"/>
      <c r="F271" s="239" t="s">
        <v>2327</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1401</v>
      </c>
      <c r="D272" s="243" t="s">
        <v>246</v>
      </c>
      <c r="E272" s="244" t="s">
        <v>2343</v>
      </c>
      <c r="F272" s="245" t="s">
        <v>2344</v>
      </c>
      <c r="G272" s="246" t="s">
        <v>242</v>
      </c>
      <c r="H272" s="247">
        <v>1</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1453</v>
      </c>
    </row>
    <row r="273" s="2" customFormat="1">
      <c r="A273" s="35"/>
      <c r="B273" s="36"/>
      <c r="C273" s="37"/>
      <c r="D273" s="238" t="s">
        <v>244</v>
      </c>
      <c r="E273" s="37"/>
      <c r="F273" s="239" t="s">
        <v>2344</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357</v>
      </c>
      <c r="D274" s="243" t="s">
        <v>246</v>
      </c>
      <c r="E274" s="244" t="s">
        <v>2345</v>
      </c>
      <c r="F274" s="245" t="s">
        <v>2346</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261</v>
      </c>
    </row>
    <row r="275" s="2" customFormat="1">
      <c r="A275" s="35"/>
      <c r="B275" s="36"/>
      <c r="C275" s="37"/>
      <c r="D275" s="238" t="s">
        <v>244</v>
      </c>
      <c r="E275" s="37"/>
      <c r="F275" s="239" t="s">
        <v>2346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1410</v>
      </c>
      <c r="D276" s="243" t="s">
        <v>246</v>
      </c>
      <c r="E276" s="244" t="s">
        <v>2347</v>
      </c>
      <c r="F276" s="245" t="s">
        <v>2348</v>
      </c>
      <c r="G276" s="246" t="s">
        <v>242</v>
      </c>
      <c r="H276" s="247">
        <v>2</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1463</v>
      </c>
    </row>
    <row r="277" s="2" customFormat="1">
      <c r="A277" s="35"/>
      <c r="B277" s="36"/>
      <c r="C277" s="37"/>
      <c r="D277" s="238" t="s">
        <v>244</v>
      </c>
      <c r="E277" s="37"/>
      <c r="F277" s="239" t="s">
        <v>2348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1278</v>
      </c>
      <c r="D278" s="243" t="s">
        <v>246</v>
      </c>
      <c r="E278" s="244" t="s">
        <v>2349</v>
      </c>
      <c r="F278" s="245" t="s">
        <v>2332</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1468</v>
      </c>
    </row>
    <row r="279" s="2" customFormat="1">
      <c r="A279" s="35"/>
      <c r="B279" s="36"/>
      <c r="C279" s="37"/>
      <c r="D279" s="238" t="s">
        <v>244</v>
      </c>
      <c r="E279" s="37"/>
      <c r="F279" s="239" t="s">
        <v>2332</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1419</v>
      </c>
      <c r="D280" s="243" t="s">
        <v>246</v>
      </c>
      <c r="E280" s="244" t="s">
        <v>2350</v>
      </c>
      <c r="F280" s="245" t="s">
        <v>2333</v>
      </c>
      <c r="G280" s="246" t="s">
        <v>242</v>
      </c>
      <c r="H280" s="247">
        <v>3</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1473</v>
      </c>
    </row>
    <row r="281" s="2" customFormat="1">
      <c r="A281" s="35"/>
      <c r="B281" s="36"/>
      <c r="C281" s="37"/>
      <c r="D281" s="238" t="s">
        <v>244</v>
      </c>
      <c r="E281" s="37"/>
      <c r="F281" s="239" t="s">
        <v>2333</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1283</v>
      </c>
      <c r="D282" s="243" t="s">
        <v>246</v>
      </c>
      <c r="E282" s="244" t="s">
        <v>2351</v>
      </c>
      <c r="F282" s="245" t="s">
        <v>2352</v>
      </c>
      <c r="G282" s="246" t="s">
        <v>242</v>
      </c>
      <c r="H282" s="247">
        <v>2</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1477</v>
      </c>
    </row>
    <row r="283" s="2" customFormat="1">
      <c r="A283" s="35"/>
      <c r="B283" s="36"/>
      <c r="C283" s="37"/>
      <c r="D283" s="238" t="s">
        <v>244</v>
      </c>
      <c r="E283" s="37"/>
      <c r="F283" s="239" t="s">
        <v>2352</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12" customFormat="1" ht="25.92" customHeight="1">
      <c r="A284" s="12"/>
      <c r="B284" s="210"/>
      <c r="C284" s="211"/>
      <c r="D284" s="212" t="s">
        <v>72</v>
      </c>
      <c r="E284" s="213" t="s">
        <v>2353</v>
      </c>
      <c r="F284" s="213" t="s">
        <v>182</v>
      </c>
      <c r="G284" s="211"/>
      <c r="H284" s="211"/>
      <c r="I284" s="214"/>
      <c r="J284" s="215">
        <f>BK284</f>
        <v>0</v>
      </c>
      <c r="K284" s="211"/>
      <c r="L284" s="216"/>
      <c r="M284" s="217"/>
      <c r="N284" s="218"/>
      <c r="O284" s="218"/>
      <c r="P284" s="219">
        <f>SUM(P285:P298)</f>
        <v>0</v>
      </c>
      <c r="Q284" s="218"/>
      <c r="R284" s="219">
        <f>SUM(R285:R298)</f>
        <v>0</v>
      </c>
      <c r="S284" s="218"/>
      <c r="T284" s="220">
        <f>SUM(T285:T298)</f>
        <v>0</v>
      </c>
      <c r="U284" s="12"/>
      <c r="V284" s="12"/>
      <c r="W284" s="12"/>
      <c r="X284" s="12"/>
      <c r="Y284" s="12"/>
      <c r="Z284" s="12"/>
      <c r="AA284" s="12"/>
      <c r="AB284" s="12"/>
      <c r="AC284" s="12"/>
      <c r="AD284" s="12"/>
      <c r="AE284" s="12"/>
      <c r="AR284" s="221" t="s">
        <v>80</v>
      </c>
      <c r="AT284" s="222" t="s">
        <v>72</v>
      </c>
      <c r="AU284" s="222" t="s">
        <v>73</v>
      </c>
      <c r="AY284" s="221" t="s">
        <v>238</v>
      </c>
      <c r="BK284" s="223">
        <f>SUM(BK285:BK298)</f>
        <v>0</v>
      </c>
    </row>
    <row r="285" s="2" customFormat="1" ht="16.5" customHeight="1">
      <c r="A285" s="35"/>
      <c r="B285" s="36"/>
      <c r="C285" s="243" t="s">
        <v>1428</v>
      </c>
      <c r="D285" s="243" t="s">
        <v>246</v>
      </c>
      <c r="E285" s="244" t="s">
        <v>2289</v>
      </c>
      <c r="F285" s="245" t="s">
        <v>2290</v>
      </c>
      <c r="G285" s="246" t="s">
        <v>249</v>
      </c>
      <c r="H285" s="247">
        <v>627</v>
      </c>
      <c r="I285" s="248"/>
      <c r="J285" s="249">
        <f>ROUND(I285*H285,2)</f>
        <v>0</v>
      </c>
      <c r="K285" s="250"/>
      <c r="L285" s="251"/>
      <c r="M285" s="252" t="s">
        <v>1</v>
      </c>
      <c r="N285" s="25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277</v>
      </c>
      <c r="AT285" s="236" t="s">
        <v>246</v>
      </c>
      <c r="AU285" s="236" t="s">
        <v>80</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1480</v>
      </c>
    </row>
    <row r="286" s="2" customFormat="1">
      <c r="A286" s="35"/>
      <c r="B286" s="36"/>
      <c r="C286" s="37"/>
      <c r="D286" s="238" t="s">
        <v>244</v>
      </c>
      <c r="E286" s="37"/>
      <c r="F286" s="239" t="s">
        <v>2290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80</v>
      </c>
    </row>
    <row r="287" s="2" customFormat="1" ht="24.15" customHeight="1">
      <c r="A287" s="35"/>
      <c r="B287" s="36"/>
      <c r="C287" s="243" t="s">
        <v>1288</v>
      </c>
      <c r="D287" s="243" t="s">
        <v>246</v>
      </c>
      <c r="E287" s="244" t="s">
        <v>2302</v>
      </c>
      <c r="F287" s="245" t="s">
        <v>2303</v>
      </c>
      <c r="G287" s="246" t="s">
        <v>242</v>
      </c>
      <c r="H287" s="247">
        <v>8</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1484</v>
      </c>
    </row>
    <row r="288" s="2" customFormat="1">
      <c r="A288" s="35"/>
      <c r="B288" s="36"/>
      <c r="C288" s="37"/>
      <c r="D288" s="238" t="s">
        <v>244</v>
      </c>
      <c r="E288" s="37"/>
      <c r="F288" s="239" t="s">
        <v>2303</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c r="A289" s="35"/>
      <c r="B289" s="36"/>
      <c r="C289" s="37"/>
      <c r="D289" s="238" t="s">
        <v>993</v>
      </c>
      <c r="E289" s="37"/>
      <c r="F289" s="265" t="s">
        <v>2293</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80</v>
      </c>
    </row>
    <row r="290" s="2" customFormat="1" ht="24.15" customHeight="1">
      <c r="A290" s="35"/>
      <c r="B290" s="36"/>
      <c r="C290" s="243" t="s">
        <v>1437</v>
      </c>
      <c r="D290" s="243" t="s">
        <v>246</v>
      </c>
      <c r="E290" s="244" t="s">
        <v>2291</v>
      </c>
      <c r="F290" s="245" t="s">
        <v>2292</v>
      </c>
      <c r="G290" s="246" t="s">
        <v>242</v>
      </c>
      <c r="H290" s="247">
        <v>4</v>
      </c>
      <c r="I290" s="248"/>
      <c r="J290" s="249">
        <f>ROUND(I290*H290,2)</f>
        <v>0</v>
      </c>
      <c r="K290" s="250"/>
      <c r="L290" s="251"/>
      <c r="M290" s="252" t="s">
        <v>1</v>
      </c>
      <c r="N290" s="25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277</v>
      </c>
      <c r="AT290" s="236" t="s">
        <v>246</v>
      </c>
      <c r="AU290" s="236" t="s">
        <v>80</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1487</v>
      </c>
    </row>
    <row r="291" s="2" customFormat="1">
      <c r="A291" s="35"/>
      <c r="B291" s="36"/>
      <c r="C291" s="37"/>
      <c r="D291" s="238" t="s">
        <v>244</v>
      </c>
      <c r="E291" s="37"/>
      <c r="F291" s="239" t="s">
        <v>2292</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80</v>
      </c>
    </row>
    <row r="292" s="2" customFormat="1">
      <c r="A292" s="35"/>
      <c r="B292" s="36"/>
      <c r="C292" s="37"/>
      <c r="D292" s="238" t="s">
        <v>993</v>
      </c>
      <c r="E292" s="37"/>
      <c r="F292" s="265" t="s">
        <v>2293</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80</v>
      </c>
    </row>
    <row r="293" s="2" customFormat="1" ht="37.8" customHeight="1">
      <c r="A293" s="35"/>
      <c r="B293" s="36"/>
      <c r="C293" s="243" t="s">
        <v>1335</v>
      </c>
      <c r="D293" s="243" t="s">
        <v>246</v>
      </c>
      <c r="E293" s="244" t="s">
        <v>2294</v>
      </c>
      <c r="F293" s="245" t="s">
        <v>2295</v>
      </c>
      <c r="G293" s="246" t="s">
        <v>2296</v>
      </c>
      <c r="H293" s="247">
        <v>12</v>
      </c>
      <c r="I293" s="248"/>
      <c r="J293" s="249">
        <f>ROUND(I293*H293,2)</f>
        <v>0</v>
      </c>
      <c r="K293" s="250"/>
      <c r="L293" s="251"/>
      <c r="M293" s="252" t="s">
        <v>1</v>
      </c>
      <c r="N293" s="25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277</v>
      </c>
      <c r="AT293" s="236" t="s">
        <v>246</v>
      </c>
      <c r="AU293" s="236" t="s">
        <v>80</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1491</v>
      </c>
    </row>
    <row r="294" s="2" customFormat="1">
      <c r="A294" s="35"/>
      <c r="B294" s="36"/>
      <c r="C294" s="37"/>
      <c r="D294" s="238" t="s">
        <v>244</v>
      </c>
      <c r="E294" s="37"/>
      <c r="F294" s="239" t="s">
        <v>2295</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80</v>
      </c>
    </row>
    <row r="295" s="2" customFormat="1" ht="21.75" customHeight="1">
      <c r="A295" s="35"/>
      <c r="B295" s="36"/>
      <c r="C295" s="243" t="s">
        <v>1446</v>
      </c>
      <c r="D295" s="243" t="s">
        <v>246</v>
      </c>
      <c r="E295" s="244" t="s">
        <v>2299</v>
      </c>
      <c r="F295" s="245" t="s">
        <v>2300</v>
      </c>
      <c r="G295" s="246" t="s">
        <v>242</v>
      </c>
      <c r="H295" s="247">
        <v>625</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1496</v>
      </c>
    </row>
    <row r="296" s="2" customFormat="1">
      <c r="A296" s="35"/>
      <c r="B296" s="36"/>
      <c r="C296" s="37"/>
      <c r="D296" s="238" t="s">
        <v>244</v>
      </c>
      <c r="E296" s="37"/>
      <c r="F296" s="239" t="s">
        <v>2300</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44.25" customHeight="1">
      <c r="A297" s="35"/>
      <c r="B297" s="36"/>
      <c r="C297" s="243" t="s">
        <v>1339</v>
      </c>
      <c r="D297" s="243" t="s">
        <v>246</v>
      </c>
      <c r="E297" s="244" t="s">
        <v>2297</v>
      </c>
      <c r="F297" s="245" t="s">
        <v>2298</v>
      </c>
      <c r="G297" s="246" t="s">
        <v>242</v>
      </c>
      <c r="H297" s="247">
        <v>367</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1689</v>
      </c>
    </row>
    <row r="298" s="2" customFormat="1">
      <c r="A298" s="35"/>
      <c r="B298" s="36"/>
      <c r="C298" s="37"/>
      <c r="D298" s="238" t="s">
        <v>244</v>
      </c>
      <c r="E298" s="37"/>
      <c r="F298" s="239" t="s">
        <v>2298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12" customFormat="1" ht="25.92" customHeight="1">
      <c r="A299" s="12"/>
      <c r="B299" s="210"/>
      <c r="C299" s="211"/>
      <c r="D299" s="212" t="s">
        <v>72</v>
      </c>
      <c r="E299" s="213" t="s">
        <v>2354</v>
      </c>
      <c r="F299" s="213" t="s">
        <v>185</v>
      </c>
      <c r="G299" s="211"/>
      <c r="H299" s="211"/>
      <c r="I299" s="214"/>
      <c r="J299" s="215">
        <f>BK299</f>
        <v>0</v>
      </c>
      <c r="K299" s="211"/>
      <c r="L299" s="216"/>
      <c r="M299" s="217"/>
      <c r="N299" s="218"/>
      <c r="O299" s="218"/>
      <c r="P299" s="219">
        <f>SUM(P300:P355)</f>
        <v>0</v>
      </c>
      <c r="Q299" s="218"/>
      <c r="R299" s="219">
        <f>SUM(R300:R355)</f>
        <v>0</v>
      </c>
      <c r="S299" s="218"/>
      <c r="T299" s="220">
        <f>SUM(T300:T355)</f>
        <v>0</v>
      </c>
      <c r="U299" s="12"/>
      <c r="V299" s="12"/>
      <c r="W299" s="12"/>
      <c r="X299" s="12"/>
      <c r="Y299" s="12"/>
      <c r="Z299" s="12"/>
      <c r="AA299" s="12"/>
      <c r="AB299" s="12"/>
      <c r="AC299" s="12"/>
      <c r="AD299" s="12"/>
      <c r="AE299" s="12"/>
      <c r="AR299" s="221" t="s">
        <v>80</v>
      </c>
      <c r="AT299" s="222" t="s">
        <v>72</v>
      </c>
      <c r="AU299" s="222" t="s">
        <v>73</v>
      </c>
      <c r="AY299" s="221" t="s">
        <v>238</v>
      </c>
      <c r="BK299" s="223">
        <f>SUM(BK300:BK355)</f>
        <v>0</v>
      </c>
    </row>
    <row r="300" s="2" customFormat="1" ht="16.5" customHeight="1">
      <c r="A300" s="35"/>
      <c r="B300" s="36"/>
      <c r="C300" s="243" t="s">
        <v>1456</v>
      </c>
      <c r="D300" s="243" t="s">
        <v>246</v>
      </c>
      <c r="E300" s="244" t="s">
        <v>2289</v>
      </c>
      <c r="F300" s="245" t="s">
        <v>2290</v>
      </c>
      <c r="G300" s="246" t="s">
        <v>249</v>
      </c>
      <c r="H300" s="247">
        <v>331</v>
      </c>
      <c r="I300" s="248"/>
      <c r="J300" s="249">
        <f>ROUND(I300*H300,2)</f>
        <v>0</v>
      </c>
      <c r="K300" s="250"/>
      <c r="L300" s="251"/>
      <c r="M300" s="252" t="s">
        <v>1</v>
      </c>
      <c r="N300" s="25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277</v>
      </c>
      <c r="AT300" s="236" t="s">
        <v>246</v>
      </c>
      <c r="AU300" s="236" t="s">
        <v>80</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1692</v>
      </c>
    </row>
    <row r="301" s="2" customFormat="1">
      <c r="A301" s="35"/>
      <c r="B301" s="36"/>
      <c r="C301" s="37"/>
      <c r="D301" s="238" t="s">
        <v>244</v>
      </c>
      <c r="E301" s="37"/>
      <c r="F301" s="239" t="s">
        <v>2290</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80</v>
      </c>
    </row>
    <row r="302" s="2" customFormat="1">
      <c r="A302" s="35"/>
      <c r="B302" s="36"/>
      <c r="C302" s="37"/>
      <c r="D302" s="238" t="s">
        <v>993</v>
      </c>
      <c r="E302" s="37"/>
      <c r="F302" s="265" t="s">
        <v>2293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80</v>
      </c>
    </row>
    <row r="303" s="2" customFormat="1" ht="24.15" customHeight="1">
      <c r="A303" s="35"/>
      <c r="B303" s="36"/>
      <c r="C303" s="243" t="s">
        <v>1344</v>
      </c>
      <c r="D303" s="243" t="s">
        <v>246</v>
      </c>
      <c r="E303" s="244" t="s">
        <v>2302</v>
      </c>
      <c r="F303" s="245" t="s">
        <v>2303</v>
      </c>
      <c r="G303" s="246" t="s">
        <v>242</v>
      </c>
      <c r="H303" s="247">
        <v>20</v>
      </c>
      <c r="I303" s="248"/>
      <c r="J303" s="249">
        <f>ROUND(I303*H303,2)</f>
        <v>0</v>
      </c>
      <c r="K303" s="250"/>
      <c r="L303" s="251"/>
      <c r="M303" s="252" t="s">
        <v>1</v>
      </c>
      <c r="N303" s="25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277</v>
      </c>
      <c r="AT303" s="236" t="s">
        <v>246</v>
      </c>
      <c r="AU303" s="236" t="s">
        <v>80</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1835</v>
      </c>
    </row>
    <row r="304" s="2" customFormat="1">
      <c r="A304" s="35"/>
      <c r="B304" s="36"/>
      <c r="C304" s="37"/>
      <c r="D304" s="238" t="s">
        <v>244</v>
      </c>
      <c r="E304" s="37"/>
      <c r="F304" s="239" t="s">
        <v>2303</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80</v>
      </c>
    </row>
    <row r="305" s="2" customFormat="1">
      <c r="A305" s="35"/>
      <c r="B305" s="36"/>
      <c r="C305" s="37"/>
      <c r="D305" s="238" t="s">
        <v>993</v>
      </c>
      <c r="E305" s="37"/>
      <c r="F305" s="265" t="s">
        <v>2293</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80</v>
      </c>
    </row>
    <row r="306" s="2" customFormat="1" ht="24.15" customHeight="1">
      <c r="A306" s="35"/>
      <c r="B306" s="36"/>
      <c r="C306" s="243" t="s">
        <v>1465</v>
      </c>
      <c r="D306" s="243" t="s">
        <v>246</v>
      </c>
      <c r="E306" s="244" t="s">
        <v>2291</v>
      </c>
      <c r="F306" s="245" t="s">
        <v>2292</v>
      </c>
      <c r="G306" s="246" t="s">
        <v>242</v>
      </c>
      <c r="H306" s="247">
        <v>4</v>
      </c>
      <c r="I306" s="248"/>
      <c r="J306" s="249">
        <f>ROUND(I306*H306,2)</f>
        <v>0</v>
      </c>
      <c r="K306" s="250"/>
      <c r="L306" s="251"/>
      <c r="M306" s="252" t="s">
        <v>1</v>
      </c>
      <c r="N306" s="25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277</v>
      </c>
      <c r="AT306" s="236" t="s">
        <v>246</v>
      </c>
      <c r="AU306" s="236" t="s">
        <v>80</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1923</v>
      </c>
    </row>
    <row r="307" s="2" customFormat="1">
      <c r="A307" s="35"/>
      <c r="B307" s="36"/>
      <c r="C307" s="37"/>
      <c r="D307" s="238" t="s">
        <v>244</v>
      </c>
      <c r="E307" s="37"/>
      <c r="F307" s="239" t="s">
        <v>2292</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80</v>
      </c>
    </row>
    <row r="308" s="2" customFormat="1">
      <c r="A308" s="35"/>
      <c r="B308" s="36"/>
      <c r="C308" s="37"/>
      <c r="D308" s="238" t="s">
        <v>993</v>
      </c>
      <c r="E308" s="37"/>
      <c r="F308" s="265" t="s">
        <v>2293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80</v>
      </c>
    </row>
    <row r="309" s="2" customFormat="1" ht="37.8" customHeight="1">
      <c r="A309" s="35"/>
      <c r="B309" s="36"/>
      <c r="C309" s="243" t="s">
        <v>1348</v>
      </c>
      <c r="D309" s="243" t="s">
        <v>246</v>
      </c>
      <c r="E309" s="244" t="s">
        <v>2294</v>
      </c>
      <c r="F309" s="245" t="s">
        <v>2295</v>
      </c>
      <c r="G309" s="246" t="s">
        <v>2296</v>
      </c>
      <c r="H309" s="247">
        <v>6</v>
      </c>
      <c r="I309" s="248"/>
      <c r="J309" s="249">
        <f>ROUND(I309*H309,2)</f>
        <v>0</v>
      </c>
      <c r="K309" s="250"/>
      <c r="L309" s="251"/>
      <c r="M309" s="252" t="s">
        <v>1</v>
      </c>
      <c r="N309" s="25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277</v>
      </c>
      <c r="AT309" s="236" t="s">
        <v>246</v>
      </c>
      <c r="AU309" s="236" t="s">
        <v>80</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1927</v>
      </c>
    </row>
    <row r="310" s="2" customFormat="1">
      <c r="A310" s="35"/>
      <c r="B310" s="36"/>
      <c r="C310" s="37"/>
      <c r="D310" s="238" t="s">
        <v>244</v>
      </c>
      <c r="E310" s="37"/>
      <c r="F310" s="239" t="s">
        <v>2295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80</v>
      </c>
    </row>
    <row r="311" s="2" customFormat="1" ht="44.25" customHeight="1">
      <c r="A311" s="35"/>
      <c r="B311" s="36"/>
      <c r="C311" s="243" t="s">
        <v>1474</v>
      </c>
      <c r="D311" s="243" t="s">
        <v>246</v>
      </c>
      <c r="E311" s="244" t="s">
        <v>2338</v>
      </c>
      <c r="F311" s="245" t="s">
        <v>2311</v>
      </c>
      <c r="G311" s="246" t="s">
        <v>2296</v>
      </c>
      <c r="H311" s="247">
        <v>18</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1708</v>
      </c>
    </row>
    <row r="312" s="2" customFormat="1">
      <c r="A312" s="35"/>
      <c r="B312" s="36"/>
      <c r="C312" s="37"/>
      <c r="D312" s="238" t="s">
        <v>244</v>
      </c>
      <c r="E312" s="37"/>
      <c r="F312" s="239" t="s">
        <v>2311</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1353</v>
      </c>
      <c r="D313" s="243" t="s">
        <v>246</v>
      </c>
      <c r="E313" s="244" t="s">
        <v>2297</v>
      </c>
      <c r="F313" s="245" t="s">
        <v>2298</v>
      </c>
      <c r="G313" s="246" t="s">
        <v>242</v>
      </c>
      <c r="H313" s="247">
        <v>54</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1714</v>
      </c>
    </row>
    <row r="314" s="2" customFormat="1">
      <c r="A314" s="35"/>
      <c r="B314" s="36"/>
      <c r="C314" s="37"/>
      <c r="D314" s="238" t="s">
        <v>244</v>
      </c>
      <c r="E314" s="37"/>
      <c r="F314" s="239" t="s">
        <v>2298</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c r="A315" s="35"/>
      <c r="B315" s="36"/>
      <c r="C315" s="37"/>
      <c r="D315" s="238" t="s">
        <v>993</v>
      </c>
      <c r="E315" s="37"/>
      <c r="F315" s="265" t="s">
        <v>2293</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993</v>
      </c>
      <c r="AU315" s="14" t="s">
        <v>80</v>
      </c>
    </row>
    <row r="316" s="2" customFormat="1" ht="16.5" customHeight="1">
      <c r="A316" s="35"/>
      <c r="B316" s="36"/>
      <c r="C316" s="243" t="s">
        <v>1481</v>
      </c>
      <c r="D316" s="243" t="s">
        <v>246</v>
      </c>
      <c r="E316" s="244" t="s">
        <v>2312</v>
      </c>
      <c r="F316" s="245" t="s">
        <v>2313</v>
      </c>
      <c r="G316" s="246" t="s">
        <v>249</v>
      </c>
      <c r="H316" s="247">
        <v>121.09999999999999</v>
      </c>
      <c r="I316" s="248"/>
      <c r="J316" s="249">
        <f>ROUND(I316*H316,2)</f>
        <v>0</v>
      </c>
      <c r="K316" s="250"/>
      <c r="L316" s="251"/>
      <c r="M316" s="252" t="s">
        <v>1</v>
      </c>
      <c r="N316" s="25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277</v>
      </c>
      <c r="AT316" s="236" t="s">
        <v>246</v>
      </c>
      <c r="AU316" s="236" t="s">
        <v>80</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1719</v>
      </c>
    </row>
    <row r="317" s="2" customFormat="1">
      <c r="A317" s="35"/>
      <c r="B317" s="36"/>
      <c r="C317" s="37"/>
      <c r="D317" s="238" t="s">
        <v>244</v>
      </c>
      <c r="E317" s="37"/>
      <c r="F317" s="239" t="s">
        <v>2313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80</v>
      </c>
    </row>
    <row r="318" s="2" customFormat="1">
      <c r="A318" s="35"/>
      <c r="B318" s="36"/>
      <c r="C318" s="37"/>
      <c r="D318" s="238" t="s">
        <v>993</v>
      </c>
      <c r="E318" s="37"/>
      <c r="F318" s="265" t="s">
        <v>2293</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993</v>
      </c>
      <c r="AU318" s="14" t="s">
        <v>80</v>
      </c>
    </row>
    <row r="319" s="2" customFormat="1" ht="21.75" customHeight="1">
      <c r="A319" s="35"/>
      <c r="B319" s="36"/>
      <c r="C319" s="243" t="s">
        <v>1356</v>
      </c>
      <c r="D319" s="243" t="s">
        <v>246</v>
      </c>
      <c r="E319" s="244" t="s">
        <v>2299</v>
      </c>
      <c r="F319" s="245" t="s">
        <v>2300</v>
      </c>
      <c r="G319" s="246" t="s">
        <v>242</v>
      </c>
      <c r="H319" s="247">
        <v>4228</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277</v>
      </c>
      <c r="AT319" s="236" t="s">
        <v>246</v>
      </c>
      <c r="AU319" s="236" t="s">
        <v>80</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1723</v>
      </c>
    </row>
    <row r="320" s="2" customFormat="1">
      <c r="A320" s="35"/>
      <c r="B320" s="36"/>
      <c r="C320" s="37"/>
      <c r="D320" s="238" t="s">
        <v>244</v>
      </c>
      <c r="E320" s="37"/>
      <c r="F320" s="239" t="s">
        <v>2300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80</v>
      </c>
    </row>
    <row r="321" s="2" customFormat="1">
      <c r="A321" s="35"/>
      <c r="B321" s="36"/>
      <c r="C321" s="37"/>
      <c r="D321" s="238" t="s">
        <v>993</v>
      </c>
      <c r="E321" s="37"/>
      <c r="F321" s="265" t="s">
        <v>2293</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993</v>
      </c>
      <c r="AU321" s="14" t="s">
        <v>80</v>
      </c>
    </row>
    <row r="322" s="2" customFormat="1" ht="24.15" customHeight="1">
      <c r="A322" s="35"/>
      <c r="B322" s="36"/>
      <c r="C322" s="243" t="s">
        <v>1488</v>
      </c>
      <c r="D322" s="243" t="s">
        <v>246</v>
      </c>
      <c r="E322" s="244" t="s">
        <v>2314</v>
      </c>
      <c r="F322" s="245" t="s">
        <v>2315</v>
      </c>
      <c r="G322" s="246" t="s">
        <v>242</v>
      </c>
      <c r="H322" s="247">
        <v>24</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80</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1724</v>
      </c>
    </row>
    <row r="323" s="2" customFormat="1">
      <c r="A323" s="35"/>
      <c r="B323" s="36"/>
      <c r="C323" s="37"/>
      <c r="D323" s="238" t="s">
        <v>244</v>
      </c>
      <c r="E323" s="37"/>
      <c r="F323" s="239" t="s">
        <v>2315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80</v>
      </c>
    </row>
    <row r="324" s="2" customFormat="1" ht="24.15" customHeight="1">
      <c r="A324" s="35"/>
      <c r="B324" s="36"/>
      <c r="C324" s="243" t="s">
        <v>1361</v>
      </c>
      <c r="D324" s="243" t="s">
        <v>246</v>
      </c>
      <c r="E324" s="244" t="s">
        <v>2316</v>
      </c>
      <c r="F324" s="245" t="s">
        <v>2317</v>
      </c>
      <c r="G324" s="246" t="s">
        <v>242</v>
      </c>
      <c r="H324" s="247">
        <v>20</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1729</v>
      </c>
    </row>
    <row r="325" s="2" customFormat="1">
      <c r="A325" s="35"/>
      <c r="B325" s="36"/>
      <c r="C325" s="37"/>
      <c r="D325" s="238" t="s">
        <v>244</v>
      </c>
      <c r="E325" s="37"/>
      <c r="F325" s="239" t="s">
        <v>2317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1265</v>
      </c>
      <c r="D326" s="243" t="s">
        <v>246</v>
      </c>
      <c r="E326" s="244" t="s">
        <v>2355</v>
      </c>
      <c r="F326" s="245" t="s">
        <v>2356</v>
      </c>
      <c r="G326" s="246" t="s">
        <v>242</v>
      </c>
      <c r="H326" s="247">
        <v>1</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1730</v>
      </c>
    </row>
    <row r="327" s="2" customFormat="1">
      <c r="A327" s="35"/>
      <c r="B327" s="36"/>
      <c r="C327" s="37"/>
      <c r="D327" s="238" t="s">
        <v>244</v>
      </c>
      <c r="E327" s="37"/>
      <c r="F327" s="239" t="s">
        <v>2356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1362</v>
      </c>
      <c r="D328" s="243" t="s">
        <v>246</v>
      </c>
      <c r="E328" s="244" t="s">
        <v>2357</v>
      </c>
      <c r="F328" s="245" t="s">
        <v>2358</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1733</v>
      </c>
    </row>
    <row r="329" s="2" customFormat="1">
      <c r="A329" s="35"/>
      <c r="B329" s="36"/>
      <c r="C329" s="37"/>
      <c r="D329" s="238" t="s">
        <v>244</v>
      </c>
      <c r="E329" s="37"/>
      <c r="F329" s="239" t="s">
        <v>2358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1702</v>
      </c>
      <c r="D330" s="243" t="s">
        <v>246</v>
      </c>
      <c r="E330" s="244" t="s">
        <v>2359</v>
      </c>
      <c r="F330" s="245" t="s">
        <v>2318</v>
      </c>
      <c r="G330" s="246" t="s">
        <v>242</v>
      </c>
      <c r="H330" s="247">
        <v>3</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1736</v>
      </c>
    </row>
    <row r="331" s="2" customFormat="1">
      <c r="A331" s="35"/>
      <c r="B331" s="36"/>
      <c r="C331" s="37"/>
      <c r="D331" s="238" t="s">
        <v>244</v>
      </c>
      <c r="E331" s="37"/>
      <c r="F331" s="239" t="s">
        <v>2318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1367</v>
      </c>
      <c r="D332" s="243" t="s">
        <v>246</v>
      </c>
      <c r="E332" s="244" t="s">
        <v>2360</v>
      </c>
      <c r="F332" s="245" t="s">
        <v>2319</v>
      </c>
      <c r="G332" s="246" t="s">
        <v>242</v>
      </c>
      <c r="H332" s="247">
        <v>4</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1739</v>
      </c>
    </row>
    <row r="333" s="2" customFormat="1">
      <c r="A333" s="35"/>
      <c r="B333" s="36"/>
      <c r="C333" s="37"/>
      <c r="D333" s="238" t="s">
        <v>244</v>
      </c>
      <c r="E333" s="37"/>
      <c r="F333" s="239" t="s">
        <v>2319</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1711</v>
      </c>
      <c r="D334" s="243" t="s">
        <v>246</v>
      </c>
      <c r="E334" s="244" t="s">
        <v>2361</v>
      </c>
      <c r="F334" s="245" t="s">
        <v>2320</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1741</v>
      </c>
    </row>
    <row r="335" s="2" customFormat="1">
      <c r="A335" s="35"/>
      <c r="B335" s="36"/>
      <c r="C335" s="37"/>
      <c r="D335" s="238" t="s">
        <v>244</v>
      </c>
      <c r="E335" s="37"/>
      <c r="F335" s="239" t="s">
        <v>2320</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1372</v>
      </c>
      <c r="D336" s="243" t="s">
        <v>246</v>
      </c>
      <c r="E336" s="244" t="s">
        <v>2362</v>
      </c>
      <c r="F336" s="245" t="s">
        <v>2321</v>
      </c>
      <c r="G336" s="246" t="s">
        <v>242</v>
      </c>
      <c r="H336" s="247">
        <v>2</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2363</v>
      </c>
    </row>
    <row r="337" s="2" customFormat="1">
      <c r="A337" s="35"/>
      <c r="B337" s="36"/>
      <c r="C337" s="37"/>
      <c r="D337" s="238" t="s">
        <v>244</v>
      </c>
      <c r="E337" s="37"/>
      <c r="F337" s="239" t="s">
        <v>2321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1720</v>
      </c>
      <c r="D338" s="243" t="s">
        <v>246</v>
      </c>
      <c r="E338" s="244" t="s">
        <v>2364</v>
      </c>
      <c r="F338" s="245" t="s">
        <v>2365</v>
      </c>
      <c r="G338" s="246" t="s">
        <v>242</v>
      </c>
      <c r="H338" s="247">
        <v>1</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2366</v>
      </c>
    </row>
    <row r="339" s="2" customFormat="1">
      <c r="A339" s="35"/>
      <c r="B339" s="36"/>
      <c r="C339" s="37"/>
      <c r="D339" s="238" t="s">
        <v>244</v>
      </c>
      <c r="E339" s="37"/>
      <c r="F339" s="239" t="s">
        <v>2365</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1377</v>
      </c>
      <c r="D340" s="243" t="s">
        <v>246</v>
      </c>
      <c r="E340" s="244" t="s">
        <v>2367</v>
      </c>
      <c r="F340" s="245" t="s">
        <v>2368</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2369</v>
      </c>
    </row>
    <row r="341" s="2" customFormat="1">
      <c r="A341" s="35"/>
      <c r="B341" s="36"/>
      <c r="C341" s="37"/>
      <c r="D341" s="238" t="s">
        <v>244</v>
      </c>
      <c r="E341" s="37"/>
      <c r="F341" s="239" t="s">
        <v>2368</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1726</v>
      </c>
      <c r="D342" s="243" t="s">
        <v>246</v>
      </c>
      <c r="E342" s="244" t="s">
        <v>2370</v>
      </c>
      <c r="F342" s="245" t="s">
        <v>2324</v>
      </c>
      <c r="G342" s="246" t="s">
        <v>242</v>
      </c>
      <c r="H342" s="247">
        <v>4</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2371</v>
      </c>
    </row>
    <row r="343" s="2" customFormat="1">
      <c r="A343" s="35"/>
      <c r="B343" s="36"/>
      <c r="C343" s="37"/>
      <c r="D343" s="238" t="s">
        <v>244</v>
      </c>
      <c r="E343" s="37"/>
      <c r="F343" s="239" t="s">
        <v>2324</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1381</v>
      </c>
      <c r="D344" s="243" t="s">
        <v>246</v>
      </c>
      <c r="E344" s="244" t="s">
        <v>2372</v>
      </c>
      <c r="F344" s="245" t="s">
        <v>2325</v>
      </c>
      <c r="G344" s="246" t="s">
        <v>242</v>
      </c>
      <c r="H344" s="247">
        <v>2</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2373</v>
      </c>
    </row>
    <row r="345" s="2" customFormat="1">
      <c r="A345" s="35"/>
      <c r="B345" s="36"/>
      <c r="C345" s="37"/>
      <c r="D345" s="238" t="s">
        <v>244</v>
      </c>
      <c r="E345" s="37"/>
      <c r="F345" s="239" t="s">
        <v>2325</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1732</v>
      </c>
      <c r="D346" s="243" t="s">
        <v>246</v>
      </c>
      <c r="E346" s="244" t="s">
        <v>2374</v>
      </c>
      <c r="F346" s="245" t="s">
        <v>2326</v>
      </c>
      <c r="G346" s="246" t="s">
        <v>242</v>
      </c>
      <c r="H346" s="247">
        <v>3</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2375</v>
      </c>
    </row>
    <row r="347" s="2" customFormat="1">
      <c r="A347" s="35"/>
      <c r="B347" s="36"/>
      <c r="C347" s="37"/>
      <c r="D347" s="238" t="s">
        <v>244</v>
      </c>
      <c r="E347" s="37"/>
      <c r="F347" s="239" t="s">
        <v>2326</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1386</v>
      </c>
      <c r="D348" s="243" t="s">
        <v>246</v>
      </c>
      <c r="E348" s="244" t="s">
        <v>2376</v>
      </c>
      <c r="F348" s="245" t="s">
        <v>2327</v>
      </c>
      <c r="G348" s="246" t="s">
        <v>242</v>
      </c>
      <c r="H348" s="247">
        <v>4</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2377</v>
      </c>
    </row>
    <row r="349" s="2" customFormat="1">
      <c r="A349" s="35"/>
      <c r="B349" s="36"/>
      <c r="C349" s="37"/>
      <c r="D349" s="238" t="s">
        <v>244</v>
      </c>
      <c r="E349" s="37"/>
      <c r="F349" s="239" t="s">
        <v>2327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1738</v>
      </c>
      <c r="D350" s="243" t="s">
        <v>246</v>
      </c>
      <c r="E350" s="244" t="s">
        <v>2378</v>
      </c>
      <c r="F350" s="245" t="s">
        <v>2331</v>
      </c>
      <c r="G350" s="246" t="s">
        <v>242</v>
      </c>
      <c r="H350" s="247">
        <v>1</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2379</v>
      </c>
    </row>
    <row r="351" s="2" customFormat="1">
      <c r="A351" s="35"/>
      <c r="B351" s="36"/>
      <c r="C351" s="37"/>
      <c r="D351" s="238" t="s">
        <v>244</v>
      </c>
      <c r="E351" s="37"/>
      <c r="F351" s="239" t="s">
        <v>2331</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1390</v>
      </c>
      <c r="D352" s="243" t="s">
        <v>246</v>
      </c>
      <c r="E352" s="244" t="s">
        <v>2380</v>
      </c>
      <c r="F352" s="245" t="s">
        <v>2332</v>
      </c>
      <c r="G352" s="246" t="s">
        <v>242</v>
      </c>
      <c r="H352" s="247">
        <v>2</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2381</v>
      </c>
    </row>
    <row r="353" s="2" customFormat="1">
      <c r="A353" s="35"/>
      <c r="B353" s="36"/>
      <c r="C353" s="37"/>
      <c r="D353" s="238" t="s">
        <v>244</v>
      </c>
      <c r="E353" s="37"/>
      <c r="F353" s="239" t="s">
        <v>2332</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2382</v>
      </c>
      <c r="D354" s="243" t="s">
        <v>246</v>
      </c>
      <c r="E354" s="244" t="s">
        <v>2383</v>
      </c>
      <c r="F354" s="245" t="s">
        <v>2333</v>
      </c>
      <c r="G354" s="246" t="s">
        <v>242</v>
      </c>
      <c r="H354" s="247">
        <v>1</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2384</v>
      </c>
    </row>
    <row r="355" s="2" customFormat="1">
      <c r="A355" s="35"/>
      <c r="B355" s="36"/>
      <c r="C355" s="37"/>
      <c r="D355" s="238" t="s">
        <v>244</v>
      </c>
      <c r="E355" s="37"/>
      <c r="F355" s="239" t="s">
        <v>2333</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12" customFormat="1" ht="25.92" customHeight="1">
      <c r="A356" s="12"/>
      <c r="B356" s="210"/>
      <c r="C356" s="211"/>
      <c r="D356" s="212" t="s">
        <v>72</v>
      </c>
      <c r="E356" s="213" t="s">
        <v>2385</v>
      </c>
      <c r="F356" s="213" t="s">
        <v>188</v>
      </c>
      <c r="G356" s="211"/>
      <c r="H356" s="211"/>
      <c r="I356" s="214"/>
      <c r="J356" s="215">
        <f>BK356</f>
        <v>0</v>
      </c>
      <c r="K356" s="211"/>
      <c r="L356" s="216"/>
      <c r="M356" s="217"/>
      <c r="N356" s="218"/>
      <c r="O356" s="218"/>
      <c r="P356" s="219">
        <f>SUM(P357:P370)</f>
        <v>0</v>
      </c>
      <c r="Q356" s="218"/>
      <c r="R356" s="219">
        <f>SUM(R357:R370)</f>
        <v>0</v>
      </c>
      <c r="S356" s="218"/>
      <c r="T356" s="220">
        <f>SUM(T357:T370)</f>
        <v>0</v>
      </c>
      <c r="U356" s="12"/>
      <c r="V356" s="12"/>
      <c r="W356" s="12"/>
      <c r="X356" s="12"/>
      <c r="Y356" s="12"/>
      <c r="Z356" s="12"/>
      <c r="AA356" s="12"/>
      <c r="AB356" s="12"/>
      <c r="AC356" s="12"/>
      <c r="AD356" s="12"/>
      <c r="AE356" s="12"/>
      <c r="AR356" s="221" t="s">
        <v>80</v>
      </c>
      <c r="AT356" s="222" t="s">
        <v>72</v>
      </c>
      <c r="AU356" s="222" t="s">
        <v>73</v>
      </c>
      <c r="AY356" s="221" t="s">
        <v>238</v>
      </c>
      <c r="BK356" s="223">
        <f>SUM(BK357:BK370)</f>
        <v>0</v>
      </c>
    </row>
    <row r="357" s="2" customFormat="1" ht="16.5" customHeight="1">
      <c r="A357" s="35"/>
      <c r="B357" s="36"/>
      <c r="C357" s="243" t="s">
        <v>1395</v>
      </c>
      <c r="D357" s="243" t="s">
        <v>246</v>
      </c>
      <c r="E357" s="244" t="s">
        <v>2289</v>
      </c>
      <c r="F357" s="245" t="s">
        <v>2290</v>
      </c>
      <c r="G357" s="246" t="s">
        <v>249</v>
      </c>
      <c r="H357" s="247">
        <v>550</v>
      </c>
      <c r="I357" s="248"/>
      <c r="J357" s="249">
        <f>ROUND(I357*H357,2)</f>
        <v>0</v>
      </c>
      <c r="K357" s="250"/>
      <c r="L357" s="251"/>
      <c r="M357" s="252" t="s">
        <v>1</v>
      </c>
      <c r="N357" s="25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277</v>
      </c>
      <c r="AT357" s="236" t="s">
        <v>246</v>
      </c>
      <c r="AU357" s="236" t="s">
        <v>80</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2386</v>
      </c>
    </row>
    <row r="358" s="2" customFormat="1">
      <c r="A358" s="35"/>
      <c r="B358" s="36"/>
      <c r="C358" s="37"/>
      <c r="D358" s="238" t="s">
        <v>244</v>
      </c>
      <c r="E358" s="37"/>
      <c r="F358" s="239" t="s">
        <v>2290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80</v>
      </c>
    </row>
    <row r="359" s="2" customFormat="1" ht="24.15" customHeight="1">
      <c r="A359" s="35"/>
      <c r="B359" s="36"/>
      <c r="C359" s="243" t="s">
        <v>2387</v>
      </c>
      <c r="D359" s="243" t="s">
        <v>246</v>
      </c>
      <c r="E359" s="244" t="s">
        <v>2302</v>
      </c>
      <c r="F359" s="245" t="s">
        <v>2303</v>
      </c>
      <c r="G359" s="246" t="s">
        <v>242</v>
      </c>
      <c r="H359" s="247">
        <v>8</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2388</v>
      </c>
    </row>
    <row r="360" s="2" customFormat="1">
      <c r="A360" s="35"/>
      <c r="B360" s="36"/>
      <c r="C360" s="37"/>
      <c r="D360" s="238" t="s">
        <v>244</v>
      </c>
      <c r="E360" s="37"/>
      <c r="F360" s="239" t="s">
        <v>2303</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c r="A361" s="35"/>
      <c r="B361" s="36"/>
      <c r="C361" s="37"/>
      <c r="D361" s="238" t="s">
        <v>993</v>
      </c>
      <c r="E361" s="37"/>
      <c r="F361" s="265" t="s">
        <v>2293</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80</v>
      </c>
    </row>
    <row r="362" s="2" customFormat="1" ht="24.15" customHeight="1">
      <c r="A362" s="35"/>
      <c r="B362" s="36"/>
      <c r="C362" s="243" t="s">
        <v>1399</v>
      </c>
      <c r="D362" s="243" t="s">
        <v>246</v>
      </c>
      <c r="E362" s="244" t="s">
        <v>2291</v>
      </c>
      <c r="F362" s="245" t="s">
        <v>2292</v>
      </c>
      <c r="G362" s="246" t="s">
        <v>242</v>
      </c>
      <c r="H362" s="247">
        <v>8</v>
      </c>
      <c r="I362" s="248"/>
      <c r="J362" s="249">
        <f>ROUND(I362*H362,2)</f>
        <v>0</v>
      </c>
      <c r="K362" s="250"/>
      <c r="L362" s="251"/>
      <c r="M362" s="252" t="s">
        <v>1</v>
      </c>
      <c r="N362" s="25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277</v>
      </c>
      <c r="AT362" s="236" t="s">
        <v>246</v>
      </c>
      <c r="AU362" s="236" t="s">
        <v>80</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2389</v>
      </c>
    </row>
    <row r="363" s="2" customFormat="1">
      <c r="A363" s="35"/>
      <c r="B363" s="36"/>
      <c r="C363" s="37"/>
      <c r="D363" s="238" t="s">
        <v>244</v>
      </c>
      <c r="E363" s="37"/>
      <c r="F363" s="239" t="s">
        <v>2292</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80</v>
      </c>
    </row>
    <row r="364" s="2" customFormat="1">
      <c r="A364" s="35"/>
      <c r="B364" s="36"/>
      <c r="C364" s="37"/>
      <c r="D364" s="238" t="s">
        <v>993</v>
      </c>
      <c r="E364" s="37"/>
      <c r="F364" s="265" t="s">
        <v>2293</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80</v>
      </c>
    </row>
    <row r="365" s="2" customFormat="1" ht="37.8" customHeight="1">
      <c r="A365" s="35"/>
      <c r="B365" s="36"/>
      <c r="C365" s="243" t="s">
        <v>2390</v>
      </c>
      <c r="D365" s="243" t="s">
        <v>246</v>
      </c>
      <c r="E365" s="244" t="s">
        <v>2294</v>
      </c>
      <c r="F365" s="245" t="s">
        <v>2295</v>
      </c>
      <c r="G365" s="246" t="s">
        <v>2296</v>
      </c>
      <c r="H365" s="247">
        <v>16</v>
      </c>
      <c r="I365" s="248"/>
      <c r="J365" s="249">
        <f>ROUND(I365*H365,2)</f>
        <v>0</v>
      </c>
      <c r="K365" s="250"/>
      <c r="L365" s="251"/>
      <c r="M365" s="252" t="s">
        <v>1</v>
      </c>
      <c r="N365" s="25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277</v>
      </c>
      <c r="AT365" s="236" t="s">
        <v>246</v>
      </c>
      <c r="AU365" s="236" t="s">
        <v>80</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2391</v>
      </c>
    </row>
    <row r="366" s="2" customFormat="1">
      <c r="A366" s="35"/>
      <c r="B366" s="36"/>
      <c r="C366" s="37"/>
      <c r="D366" s="238" t="s">
        <v>244</v>
      </c>
      <c r="E366" s="37"/>
      <c r="F366" s="239" t="s">
        <v>2295</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80</v>
      </c>
    </row>
    <row r="367" s="2" customFormat="1" ht="21.75" customHeight="1">
      <c r="A367" s="35"/>
      <c r="B367" s="36"/>
      <c r="C367" s="243" t="s">
        <v>1404</v>
      </c>
      <c r="D367" s="243" t="s">
        <v>246</v>
      </c>
      <c r="E367" s="244" t="s">
        <v>2299</v>
      </c>
      <c r="F367" s="245" t="s">
        <v>2300</v>
      </c>
      <c r="G367" s="246" t="s">
        <v>242</v>
      </c>
      <c r="H367" s="247">
        <v>920</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2392</v>
      </c>
    </row>
    <row r="368" s="2" customFormat="1">
      <c r="A368" s="35"/>
      <c r="B368" s="36"/>
      <c r="C368" s="37"/>
      <c r="D368" s="238" t="s">
        <v>244</v>
      </c>
      <c r="E368" s="37"/>
      <c r="F368" s="239" t="s">
        <v>2300</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44.25" customHeight="1">
      <c r="A369" s="35"/>
      <c r="B369" s="36"/>
      <c r="C369" s="243" t="s">
        <v>2393</v>
      </c>
      <c r="D369" s="243" t="s">
        <v>246</v>
      </c>
      <c r="E369" s="244" t="s">
        <v>2297</v>
      </c>
      <c r="F369" s="245" t="s">
        <v>2298</v>
      </c>
      <c r="G369" s="246" t="s">
        <v>242</v>
      </c>
      <c r="H369" s="247">
        <v>262</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2394</v>
      </c>
    </row>
    <row r="370" s="2" customFormat="1">
      <c r="A370" s="35"/>
      <c r="B370" s="36"/>
      <c r="C370" s="37"/>
      <c r="D370" s="238" t="s">
        <v>244</v>
      </c>
      <c r="E370" s="37"/>
      <c r="F370" s="239" t="s">
        <v>2298</v>
      </c>
      <c r="G370" s="37"/>
      <c r="H370" s="37"/>
      <c r="I370" s="240"/>
      <c r="J370" s="37"/>
      <c r="K370" s="37"/>
      <c r="L370" s="41"/>
      <c r="M370" s="256"/>
      <c r="N370" s="257"/>
      <c r="O370" s="258"/>
      <c r="P370" s="258"/>
      <c r="Q370" s="258"/>
      <c r="R370" s="258"/>
      <c r="S370" s="258"/>
      <c r="T370" s="259"/>
      <c r="U370" s="35"/>
      <c r="V370" s="35"/>
      <c r="W370" s="35"/>
      <c r="X370" s="35"/>
      <c r="Y370" s="35"/>
      <c r="Z370" s="35"/>
      <c r="AA370" s="35"/>
      <c r="AB370" s="35"/>
      <c r="AC370" s="35"/>
      <c r="AD370" s="35"/>
      <c r="AE370" s="35"/>
      <c r="AT370" s="14" t="s">
        <v>244</v>
      </c>
      <c r="AU370" s="14" t="s">
        <v>80</v>
      </c>
    </row>
    <row r="371" s="2" customFormat="1" ht="6.96" customHeight="1">
      <c r="A371" s="35"/>
      <c r="B371" s="63"/>
      <c r="C371" s="64"/>
      <c r="D371" s="64"/>
      <c r="E371" s="64"/>
      <c r="F371" s="64"/>
      <c r="G371" s="64"/>
      <c r="H371" s="64"/>
      <c r="I371" s="64"/>
      <c r="J371" s="64"/>
      <c r="K371" s="64"/>
      <c r="L371" s="41"/>
      <c r="M371" s="35"/>
      <c r="O371" s="35"/>
      <c r="P371" s="35"/>
      <c r="Q371" s="35"/>
      <c r="R371" s="35"/>
      <c r="S371" s="35"/>
      <c r="T371" s="35"/>
      <c r="U371" s="35"/>
      <c r="V371" s="35"/>
      <c r="W371" s="35"/>
      <c r="X371" s="35"/>
      <c r="Y371" s="35"/>
      <c r="Z371" s="35"/>
      <c r="AA371" s="35"/>
      <c r="AB371" s="35"/>
      <c r="AC371" s="35"/>
      <c r="AD371" s="35"/>
      <c r="AE371" s="35"/>
    </row>
  </sheetData>
  <sheetProtection sheet="1" autoFilter="0" formatColumns="0" formatRows="0" objects="1" scenarios="1" spinCount="100000" saltValue="TbKXCZremUc8u1+ZucjRy/Iq5EeLvJXKvij+tWGdkdjjP6Q3MSyl//ZcPKk7quzkCoSb9uXUw+i9EyJo/qu0Hg==" hashValue="ryrZWb28osZFOW7+i2tjTwuQTUZ7gJ1eUqj7o4E1myYluzjM6n8y+I3MoSMOlUH8XZgxXZlnGseyY83oMiq96A==" algorithmName="SHA-512" password="CC35"/>
  <autoFilter ref="C124:K370"/>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2395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2396</v>
      </c>
      <c r="F117" s="226" t="s">
        <v>2397</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2398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2399</v>
      </c>
      <c r="F119" s="226" t="s">
        <v>2400</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2400</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2401</v>
      </c>
      <c r="F121" s="226" t="s">
        <v>2402</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2402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2403</v>
      </c>
      <c r="F123" s="226" t="s">
        <v>2404</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2404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2405</v>
      </c>
      <c r="F125" s="226" t="s">
        <v>2406</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2406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2407</v>
      </c>
      <c r="F127" s="226" t="s">
        <v>2408</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2408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2409</v>
      </c>
      <c r="F129" s="226" t="s">
        <v>2410</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2410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1589</v>
      </c>
      <c r="F131" s="226" t="s">
        <v>2411</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2411</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1370</v>
      </c>
      <c r="F133" s="226" t="s">
        <v>2412</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2412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2413</v>
      </c>
      <c r="F135" s="226" t="s">
        <v>2414</v>
      </c>
      <c r="G135" s="227" t="s">
        <v>1591</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2414</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aRlhmLmAgk95h8RHKohSbET7vdlADAxhyg9OlkyJKgsWStpN49PtPa6fsarfnjaVUIkglG8ooH/sIPHBbWhvIg==" hashValue="uagNxkUVKSDilA2Mtxbc5KMJjm6ZpiyppmfPwToS3esPd7yuQ9GwIpHliX99p7Q/rLKzac80NPlvr0jQe1Iupg=="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yiZdZ2lAXinTKl8Zy+NBhRT36fHrhhDQJu3EdxUYqb75xef61WkNQDWoyhYh9SfxSdxerYhUgjBOz/pvGnKPsA==" hashValue="NYS0UxmaOQOGo16N30IcYpA1zhTmBw7exjKEunnC4tjtrmMEeQdOBXleEm7sLuSpXsR/F5YRFbE532lFLgVpqQ=="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QS8CMXNAJ89cqvDJ9S5tyWq1UOMlkf29l7OnhJAXu9sjgWLLCIUWtU9AmSR3Y4y1Ceca+K6UxeHePIuOMXuM+Q==" hashValue="tnLPweKuqiGF0oB0uoS6d28r+lDRpX8Y4msa0ZI60iIiP05WgQ3su13j8gPtWT9MCyA/M9xyo2nZIQrjBtEUhg=="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37uVV8Y2oS73oNIkKUpmhVzypYsa5MEYcYyR7Y9ESmU3yuRVhduykMox0kXpp/X3XmJPZePDlQrZFJNu6j+HUA==" hashValue="xHmHlibFxgK0iJvfo9bHu/5SWLQ45gHrmdt3vth4YC1ij3KyCbigEd1tNBBSpYGfGcsQXscuSi4abAQ/HW+A5g=="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cojBHbIcui6hZPzueTTZIvNo6DeyWGqgFVAWTr3h/ELry46UND5VVhdSG/BY8Xxdp1IManE2jhE2IfwySXsgKw==" hashValue="b2CSZZcrA4ZBcMyvcVFRcfh03KXpvVq0tSoSBOjZSObA7fd2mpNRoJdRhHyhhxoDyEQ012Vhp+euPdawJUV3pA=="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u2GnJyipN+hxe1H/7a+dNuTLBJjS8NsgZz4YkymEiMJZh/bE21sKw6uhdXvSS2GsvycgapoxDKrUErD0qXnrBg==" hashValue="AGaCIg0aClrTBYEIv8T06eqTXG/6mFby8VUTxt1R5X1aH3SyAXkeKSmA+k3lJXd7Iste6aYCGgKyd+ycGAGgS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rCXVm1ii8d8TQIrAOF7bYeWkf88IjY0SGKrs+GY4fK/0Gyo5gy9CnbbrIKq/bLwB70IQTDs3KDWUPXFi2EJGbw==" hashValue="Pf67jOIx92H1o6gMVDJgLAQhbfOZneToOBF/rXUa1jcw/aEyaWfQJ1Wc35xkblfrkzyVUZhDK1LKpenJHflZGA=="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2026-01-27T09:53:30Z</dcterms:created>
  <dcterms:modified xsi:type="dcterms:W3CDTF">2026-01-27T09:53:55Z</dcterms:modified>
</cp:coreProperties>
</file>